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sstabfilesrv01\Investigacio de Mercado\INVESTIGACION DE MERCADO 2025 17-04-2025\9.-35501 MANTENIMIENTO DE VEHICULOS\IM OFICIOS\"/>
    </mc:Choice>
  </mc:AlternateContent>
  <xr:revisionPtr revIDLastSave="0" documentId="13_ncr:1_{B8393C15-79DC-4179-8AA1-F99A7243C38C}" xr6:coauthVersionLast="36" xr6:coauthVersionMax="47" xr10:uidLastSave="{00000000-0000-0000-0000-000000000000}"/>
  <bookViews>
    <workbookView xWindow="0" yWindow="0" windowWidth="28800" windowHeight="11685" tabRatio="694" activeTab="3" xr2:uid="{00000000-000D-0000-FFFF-FFFF00000000}"/>
  </bookViews>
  <sheets>
    <sheet name="Instrucciones" sheetId="124" r:id="rId1"/>
    <sheet name="Datos Generales " sheetId="184" r:id="rId2"/>
    <sheet name="Cuestionario" sheetId="185" r:id="rId3"/>
    <sheet name="FOCON 04" sheetId="182" r:id="rId4"/>
  </sheets>
  <externalReferences>
    <externalReference r:id="rId5"/>
    <externalReference r:id="rId6"/>
    <externalReference r:id="rId7"/>
  </externalReferences>
  <definedNames>
    <definedName name="_xlnm._FilterDatabase" localSheetId="3" hidden="1">'FOCON 04'!$B$18:$DT$63</definedName>
    <definedName name="_xlnm.Print_Area" localSheetId="1">'Datos Generales '!$A$1:$Q$76</definedName>
    <definedName name="_xlnm.Print_Area" localSheetId="3">'FOCON 04'!$B$1:$DT$63</definedName>
    <definedName name="_xlnm.Print_Area" localSheetId="0">Instrucciones!$A$1:$P$37</definedName>
    <definedName name="ENTIDAD" localSheetId="2">#REF!</definedName>
    <definedName name="ENTIDAD" localSheetId="1">#REF!</definedName>
    <definedName name="ENTIDAD" localSheetId="3">#REF!</definedName>
    <definedName name="ENTIDAD">#REF!</definedName>
    <definedName name="FOCCON">'FOCON 04'!$B$18:$DT$18</definedName>
    <definedName name="FOCON">'FOCON 04'!$B$18:$DT$18</definedName>
    <definedName name="FOCON2">'FOCON 04'!$B$18:$DT$18</definedName>
    <definedName name="INSENTIVO" localSheetId="2">#REF!</definedName>
    <definedName name="INSENTIVO" localSheetId="1">#REF!</definedName>
    <definedName name="INSENTIVO" localSheetId="3">#REF!</definedName>
    <definedName name="INSENTIVO">#REF!</definedName>
    <definedName name="INSTITUCION" localSheetId="2">#REF!</definedName>
    <definedName name="INSTITUCION" localSheetId="1">#REF!</definedName>
    <definedName name="INSTITUCION" localSheetId="3">#REF!</definedName>
    <definedName name="INSTITUCION">#REF!</definedName>
    <definedName name="MONEDERO" localSheetId="2">#REF!</definedName>
    <definedName name="MONEDERO" localSheetId="1">#REF!</definedName>
    <definedName name="MONEDERO" localSheetId="3">#REF!</definedName>
    <definedName name="MONEDERO">#REF!</definedName>
    <definedName name="OLE_LINK1" localSheetId="3">'FOCON 04'!$D$19</definedName>
    <definedName name="OLE_LINK2" localSheetId="3">'FOCON 04'!$D$19</definedName>
    <definedName name="OLE_LINK5" localSheetId="3">'FOCON 04'!#REF!</definedName>
    <definedName name="PAPEL" localSheetId="2">#REF!</definedName>
    <definedName name="PAPEL" localSheetId="1">#REF!</definedName>
    <definedName name="PAPEL" localSheetId="3">#REF!</definedName>
    <definedName name="PAPEL">#REF!</definedName>
    <definedName name="TAB">[1]Hoja1!$B$4:$B$5</definedName>
    <definedName name="TABLA">[2]Hoja1!$B$4:$B$5</definedName>
    <definedName name="TANQUECO2" localSheetId="2">[3]CARATULA!#REF!</definedName>
    <definedName name="TANQUECO2" localSheetId="1">[3]CARATULA!#REF!</definedName>
    <definedName name="TANQUECO2">[3]CARATULA!#REF!</definedName>
    <definedName name="_xlnm.Print_Titles" localSheetId="1">'Datos Generales '!$1:$7</definedName>
    <definedName name="_xlnm.Print_Titles" localSheetId="3">'FOCON 04'!$3:$12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W308" i="182" l="1"/>
  <c r="R308" i="182"/>
  <c r="M308" i="182"/>
  <c r="H308" i="182"/>
  <c r="G19" i="182"/>
  <c r="G20" i="182"/>
  <c r="H20" i="182"/>
  <c r="H21" i="182"/>
  <c r="G21" i="182"/>
  <c r="R20" i="182"/>
  <c r="R21" i="182"/>
  <c r="R22" i="182"/>
  <c r="R23" i="182"/>
  <c r="R24" i="182"/>
  <c r="R25" i="182"/>
  <c r="R26" i="182"/>
  <c r="R27" i="182"/>
  <c r="R28" i="182"/>
  <c r="R29" i="182"/>
  <c r="R30" i="182"/>
  <c r="R31" i="182"/>
  <c r="R32" i="182"/>
  <c r="R33" i="182"/>
  <c r="R34" i="182"/>
  <c r="R35" i="182"/>
  <c r="R36" i="182"/>
  <c r="R37" i="182"/>
  <c r="R38" i="182"/>
  <c r="R39" i="182"/>
  <c r="R40" i="182"/>
  <c r="R41" i="182"/>
  <c r="R42" i="182"/>
  <c r="R43" i="182"/>
  <c r="R44" i="182"/>
  <c r="R45" i="182"/>
  <c r="R46" i="182"/>
  <c r="R47" i="182"/>
  <c r="R48" i="182"/>
  <c r="R49" i="182"/>
  <c r="R50" i="182"/>
  <c r="R51" i="182"/>
  <c r="R52" i="182"/>
  <c r="R53" i="182"/>
  <c r="R54" i="182"/>
  <c r="R55" i="182"/>
  <c r="R56" i="182"/>
  <c r="R57" i="182"/>
  <c r="R58" i="182"/>
  <c r="R59" i="182"/>
  <c r="R60" i="182"/>
  <c r="R61" i="182"/>
  <c r="R62" i="182"/>
  <c r="R63" i="182"/>
  <c r="R64" i="182"/>
  <c r="R65" i="182"/>
  <c r="R66" i="182"/>
  <c r="R67" i="182"/>
  <c r="R68" i="182"/>
  <c r="R69" i="182"/>
  <c r="R70" i="182"/>
  <c r="R71" i="182"/>
  <c r="R72" i="182"/>
  <c r="R73" i="182"/>
  <c r="R74" i="182"/>
  <c r="R75" i="182"/>
  <c r="R76" i="182"/>
  <c r="R77" i="182"/>
  <c r="R78" i="182"/>
  <c r="R79" i="182"/>
  <c r="R80" i="182"/>
  <c r="R81" i="182"/>
  <c r="R82" i="182"/>
  <c r="R83" i="182"/>
  <c r="R84" i="182"/>
  <c r="R85" i="182"/>
  <c r="R86" i="182"/>
  <c r="R87" i="182"/>
  <c r="R88" i="182"/>
  <c r="R89" i="182"/>
  <c r="R90" i="182"/>
  <c r="R91" i="182"/>
  <c r="R92" i="182"/>
  <c r="R93" i="182"/>
  <c r="R94" i="182"/>
  <c r="R95" i="182"/>
  <c r="R96" i="182"/>
  <c r="R97" i="182"/>
  <c r="R98" i="182"/>
  <c r="R99" i="182"/>
  <c r="R100" i="182"/>
  <c r="R101" i="182"/>
  <c r="R102" i="182"/>
  <c r="R103" i="182"/>
  <c r="R104" i="182"/>
  <c r="R105" i="182"/>
  <c r="R106" i="182"/>
  <c r="R107" i="182"/>
  <c r="R108" i="182"/>
  <c r="R109" i="182"/>
  <c r="R110" i="182"/>
  <c r="R111" i="182"/>
  <c r="R112" i="182"/>
  <c r="R113" i="182"/>
  <c r="R114" i="182"/>
  <c r="R115" i="182"/>
  <c r="R116" i="182"/>
  <c r="R117" i="182"/>
  <c r="R118" i="182"/>
  <c r="R119" i="182"/>
  <c r="R120" i="182"/>
  <c r="R121" i="182"/>
  <c r="R122" i="182"/>
  <c r="R123" i="182"/>
  <c r="R124" i="182"/>
  <c r="R125" i="182"/>
  <c r="R126" i="182"/>
  <c r="R127" i="182"/>
  <c r="R128" i="182"/>
  <c r="R129" i="182"/>
  <c r="R130" i="182"/>
  <c r="R131" i="182"/>
  <c r="R132" i="182"/>
  <c r="R133" i="182"/>
  <c r="R134" i="182"/>
  <c r="R135" i="182"/>
  <c r="R136" i="182"/>
  <c r="R137" i="182"/>
  <c r="R138" i="182"/>
  <c r="R139" i="182"/>
  <c r="R140" i="182"/>
  <c r="R141" i="182"/>
  <c r="R142" i="182"/>
  <c r="R143" i="182"/>
  <c r="R144" i="182"/>
  <c r="R145" i="182"/>
  <c r="R146" i="182"/>
  <c r="R147" i="182"/>
  <c r="R148" i="182"/>
  <c r="R149" i="182"/>
  <c r="R150" i="182"/>
  <c r="R151" i="182"/>
  <c r="R152" i="182"/>
  <c r="R153" i="182"/>
  <c r="R154" i="182"/>
  <c r="R155" i="182"/>
  <c r="R156" i="182"/>
  <c r="R157" i="182"/>
  <c r="R158" i="182"/>
  <c r="R159" i="182"/>
  <c r="R160" i="182"/>
  <c r="R161" i="182"/>
  <c r="R162" i="182"/>
  <c r="R163" i="182"/>
  <c r="R164" i="182"/>
  <c r="R165" i="182"/>
  <c r="R166" i="182"/>
  <c r="R167" i="182"/>
  <c r="R168" i="182"/>
  <c r="R169" i="182"/>
  <c r="R170" i="182"/>
  <c r="R171" i="182"/>
  <c r="R172" i="182"/>
  <c r="R173" i="182"/>
  <c r="R174" i="182"/>
  <c r="R175" i="182"/>
  <c r="R176" i="182"/>
  <c r="R177" i="182"/>
  <c r="R178" i="182"/>
  <c r="R179" i="182"/>
  <c r="R180" i="182"/>
  <c r="R181" i="182"/>
  <c r="R182" i="182"/>
  <c r="R183" i="182"/>
  <c r="R184" i="182"/>
  <c r="R185" i="182"/>
  <c r="R186" i="182"/>
  <c r="R187" i="182"/>
  <c r="R188" i="182"/>
  <c r="R189" i="182"/>
  <c r="R190" i="182"/>
  <c r="R191" i="182"/>
  <c r="R192" i="182"/>
  <c r="R193" i="182"/>
  <c r="R194" i="182"/>
  <c r="R195" i="182"/>
  <c r="R196" i="182"/>
  <c r="R197" i="182"/>
  <c r="R198" i="182"/>
  <c r="R199" i="182"/>
  <c r="R200" i="182"/>
  <c r="R201" i="182"/>
  <c r="R202" i="182"/>
  <c r="R203" i="182"/>
  <c r="R204" i="182"/>
  <c r="R205" i="182"/>
  <c r="R206" i="182"/>
  <c r="R207" i="182"/>
  <c r="R208" i="182"/>
  <c r="R209" i="182"/>
  <c r="R210" i="182"/>
  <c r="R211" i="182"/>
  <c r="R212" i="182"/>
  <c r="R213" i="182"/>
  <c r="R214" i="182"/>
  <c r="R215" i="182"/>
  <c r="R216" i="182"/>
  <c r="R217" i="182"/>
  <c r="R218" i="182"/>
  <c r="R219" i="182"/>
  <c r="R220" i="182"/>
  <c r="R221" i="182"/>
  <c r="R222" i="182"/>
  <c r="R223" i="182"/>
  <c r="R224" i="182"/>
  <c r="R225" i="182"/>
  <c r="R226" i="182"/>
  <c r="R227" i="182"/>
  <c r="R228" i="182"/>
  <c r="R229" i="182"/>
  <c r="R230" i="182"/>
  <c r="R231" i="182"/>
  <c r="R232" i="182"/>
  <c r="R233" i="182"/>
  <c r="R234" i="182"/>
  <c r="R235" i="182"/>
  <c r="R236" i="182"/>
  <c r="R237" i="182"/>
  <c r="R238" i="182"/>
  <c r="R239" i="182"/>
  <c r="R240" i="182"/>
  <c r="R241" i="182"/>
  <c r="R242" i="182"/>
  <c r="R243" i="182"/>
  <c r="R244" i="182"/>
  <c r="R245" i="182"/>
  <c r="R246" i="182"/>
  <c r="R247" i="182"/>
  <c r="R248" i="182"/>
  <c r="R249" i="182"/>
  <c r="R250" i="182"/>
  <c r="R251" i="182"/>
  <c r="R252" i="182"/>
  <c r="R253" i="182"/>
  <c r="R254" i="182"/>
  <c r="R255" i="182"/>
  <c r="R256" i="182"/>
  <c r="R257" i="182"/>
  <c r="R258" i="182"/>
  <c r="R259" i="182"/>
  <c r="R260" i="182"/>
  <c r="R261" i="182"/>
  <c r="R262" i="182"/>
  <c r="R263" i="182"/>
  <c r="R264" i="182"/>
  <c r="R265" i="182"/>
  <c r="R266" i="182"/>
  <c r="R267" i="182"/>
  <c r="R268" i="182"/>
  <c r="R269" i="182"/>
  <c r="R270" i="182"/>
  <c r="R271" i="182"/>
  <c r="R272" i="182"/>
  <c r="R273" i="182"/>
  <c r="R274" i="182"/>
  <c r="R275" i="182"/>
  <c r="R276" i="182"/>
  <c r="R277" i="182"/>
  <c r="R278" i="182"/>
  <c r="R279" i="182"/>
  <c r="R280" i="182"/>
  <c r="R281" i="182"/>
  <c r="R282" i="182"/>
  <c r="R283" i="182"/>
  <c r="R284" i="182"/>
  <c r="R285" i="182"/>
  <c r="R286" i="182"/>
  <c r="R287" i="182"/>
  <c r="R288" i="182"/>
  <c r="R289" i="182"/>
  <c r="R290" i="182"/>
  <c r="R291" i="182"/>
  <c r="R292" i="182"/>
  <c r="R293" i="182"/>
  <c r="R294" i="182"/>
  <c r="R295" i="182"/>
  <c r="R296" i="182"/>
  <c r="R297" i="182"/>
  <c r="R298" i="182"/>
  <c r="R299" i="182"/>
  <c r="R300" i="182"/>
  <c r="R301" i="182"/>
  <c r="R302" i="182"/>
  <c r="R303" i="182"/>
  <c r="R304" i="182"/>
  <c r="R305" i="182"/>
  <c r="R306" i="182"/>
  <c r="R307" i="182"/>
  <c r="M20" i="182"/>
  <c r="M21" i="182"/>
  <c r="M22" i="182"/>
  <c r="M23" i="182"/>
  <c r="M24" i="182"/>
  <c r="M25" i="182"/>
  <c r="M26" i="182"/>
  <c r="M27" i="182"/>
  <c r="M28" i="182"/>
  <c r="M29" i="182"/>
  <c r="M30" i="182"/>
  <c r="M31" i="182"/>
  <c r="M32" i="182"/>
  <c r="M33" i="182"/>
  <c r="M34" i="182"/>
  <c r="M35" i="182"/>
  <c r="M36" i="182"/>
  <c r="M37" i="182"/>
  <c r="M38" i="182"/>
  <c r="M39" i="182"/>
  <c r="M40" i="182"/>
  <c r="M41" i="182"/>
  <c r="M42" i="182"/>
  <c r="M43" i="182"/>
  <c r="M44" i="182"/>
  <c r="M45" i="182"/>
  <c r="M46" i="182"/>
  <c r="M47" i="182"/>
  <c r="M48" i="182"/>
  <c r="M49" i="182"/>
  <c r="M50" i="182"/>
  <c r="M51" i="182"/>
  <c r="M52" i="182"/>
  <c r="M53" i="182"/>
  <c r="M54" i="182"/>
  <c r="M55" i="182"/>
  <c r="M56" i="182"/>
  <c r="M57" i="182"/>
  <c r="M58" i="182"/>
  <c r="M59" i="182"/>
  <c r="M60" i="182"/>
  <c r="M61" i="182"/>
  <c r="M62" i="182"/>
  <c r="M63" i="182"/>
  <c r="M64" i="182"/>
  <c r="M65" i="182"/>
  <c r="M66" i="182"/>
  <c r="M67" i="182"/>
  <c r="M68" i="182"/>
  <c r="M69" i="182"/>
  <c r="M70" i="182"/>
  <c r="M71" i="182"/>
  <c r="M72" i="182"/>
  <c r="M73" i="182"/>
  <c r="M74" i="182"/>
  <c r="M75" i="182"/>
  <c r="M76" i="182"/>
  <c r="M77" i="182"/>
  <c r="M78" i="182"/>
  <c r="M79" i="182"/>
  <c r="M80" i="182"/>
  <c r="M81" i="182"/>
  <c r="M82" i="182"/>
  <c r="M83" i="182"/>
  <c r="M84" i="182"/>
  <c r="M85" i="182"/>
  <c r="M86" i="182"/>
  <c r="M87" i="182"/>
  <c r="M88" i="182"/>
  <c r="M89" i="182"/>
  <c r="M90" i="182"/>
  <c r="M91" i="182"/>
  <c r="M92" i="182"/>
  <c r="M93" i="182"/>
  <c r="M94" i="182"/>
  <c r="M95" i="182"/>
  <c r="M96" i="182"/>
  <c r="M97" i="182"/>
  <c r="M98" i="182"/>
  <c r="M99" i="182"/>
  <c r="M100" i="182"/>
  <c r="M101" i="182"/>
  <c r="M102" i="182"/>
  <c r="M103" i="182"/>
  <c r="M104" i="182"/>
  <c r="M105" i="182"/>
  <c r="M106" i="182"/>
  <c r="M107" i="182"/>
  <c r="M108" i="182"/>
  <c r="M109" i="182"/>
  <c r="M110" i="182"/>
  <c r="M111" i="182"/>
  <c r="M112" i="182"/>
  <c r="M113" i="182"/>
  <c r="M114" i="182"/>
  <c r="M115" i="182"/>
  <c r="M116" i="182"/>
  <c r="M117" i="182"/>
  <c r="M118" i="182"/>
  <c r="M119" i="182"/>
  <c r="M120" i="182"/>
  <c r="M121" i="182"/>
  <c r="M122" i="182"/>
  <c r="M123" i="182"/>
  <c r="M124" i="182"/>
  <c r="M125" i="182"/>
  <c r="M126" i="182"/>
  <c r="M127" i="182"/>
  <c r="M128" i="182"/>
  <c r="M129" i="182"/>
  <c r="M130" i="182"/>
  <c r="M131" i="182"/>
  <c r="M132" i="182"/>
  <c r="M133" i="182"/>
  <c r="M134" i="182"/>
  <c r="M135" i="182"/>
  <c r="M136" i="182"/>
  <c r="M137" i="182"/>
  <c r="M138" i="182"/>
  <c r="M139" i="182"/>
  <c r="M140" i="182"/>
  <c r="M141" i="182"/>
  <c r="M142" i="182"/>
  <c r="M143" i="182"/>
  <c r="M144" i="182"/>
  <c r="M145" i="182"/>
  <c r="M146" i="182"/>
  <c r="M147" i="182"/>
  <c r="M148" i="182"/>
  <c r="M149" i="182"/>
  <c r="M150" i="182"/>
  <c r="M151" i="182"/>
  <c r="M152" i="182"/>
  <c r="M153" i="182"/>
  <c r="M154" i="182"/>
  <c r="M155" i="182"/>
  <c r="M156" i="182"/>
  <c r="M157" i="182"/>
  <c r="M158" i="182"/>
  <c r="M159" i="182"/>
  <c r="M160" i="182"/>
  <c r="M161" i="182"/>
  <c r="M162" i="182"/>
  <c r="M163" i="182"/>
  <c r="M164" i="182"/>
  <c r="M165" i="182"/>
  <c r="M166" i="182"/>
  <c r="M167" i="182"/>
  <c r="M168" i="182"/>
  <c r="M169" i="182"/>
  <c r="M170" i="182"/>
  <c r="M171" i="182"/>
  <c r="M172" i="182"/>
  <c r="M173" i="182"/>
  <c r="M174" i="182"/>
  <c r="M175" i="182"/>
  <c r="M176" i="182"/>
  <c r="M177" i="182"/>
  <c r="M178" i="182"/>
  <c r="M179" i="182"/>
  <c r="M180" i="182"/>
  <c r="M181" i="182"/>
  <c r="M182" i="182"/>
  <c r="M183" i="182"/>
  <c r="M184" i="182"/>
  <c r="M185" i="182"/>
  <c r="M186" i="182"/>
  <c r="M187" i="182"/>
  <c r="M188" i="182"/>
  <c r="M189" i="182"/>
  <c r="M190" i="182"/>
  <c r="M191" i="182"/>
  <c r="M192" i="182"/>
  <c r="M193" i="182"/>
  <c r="M194" i="182"/>
  <c r="M195" i="182"/>
  <c r="M196" i="182"/>
  <c r="M197" i="182"/>
  <c r="M198" i="182"/>
  <c r="M199" i="182"/>
  <c r="M200" i="182"/>
  <c r="M201" i="182"/>
  <c r="M202" i="182"/>
  <c r="M203" i="182"/>
  <c r="M204" i="182"/>
  <c r="M205" i="182"/>
  <c r="M206" i="182"/>
  <c r="M207" i="182"/>
  <c r="M208" i="182"/>
  <c r="M209" i="182"/>
  <c r="M210" i="182"/>
  <c r="M211" i="182"/>
  <c r="M212" i="182"/>
  <c r="M213" i="182"/>
  <c r="M214" i="182"/>
  <c r="M215" i="182"/>
  <c r="M216" i="182"/>
  <c r="M217" i="182"/>
  <c r="M218" i="182"/>
  <c r="M219" i="182"/>
  <c r="M220" i="182"/>
  <c r="M221" i="182"/>
  <c r="M222" i="182"/>
  <c r="M223" i="182"/>
  <c r="M224" i="182"/>
  <c r="M225" i="182"/>
  <c r="M226" i="182"/>
  <c r="M227" i="182"/>
  <c r="M228" i="182"/>
  <c r="M229" i="182"/>
  <c r="M230" i="182"/>
  <c r="M231" i="182"/>
  <c r="M232" i="182"/>
  <c r="M233" i="182"/>
  <c r="M234" i="182"/>
  <c r="M235" i="182"/>
  <c r="M236" i="182"/>
  <c r="M237" i="182"/>
  <c r="M238" i="182"/>
  <c r="M239" i="182"/>
  <c r="M240" i="182"/>
  <c r="M241" i="182"/>
  <c r="M242" i="182"/>
  <c r="M243" i="182"/>
  <c r="M244" i="182"/>
  <c r="M245" i="182"/>
  <c r="M246" i="182"/>
  <c r="M247" i="182"/>
  <c r="M248" i="182"/>
  <c r="M249" i="182"/>
  <c r="M250" i="182"/>
  <c r="M251" i="182"/>
  <c r="M252" i="182"/>
  <c r="M253" i="182"/>
  <c r="M254" i="182"/>
  <c r="M255" i="182"/>
  <c r="M256" i="182"/>
  <c r="M257" i="182"/>
  <c r="M258" i="182"/>
  <c r="M259" i="182"/>
  <c r="M260" i="182"/>
  <c r="M261" i="182"/>
  <c r="M262" i="182"/>
  <c r="M263" i="182"/>
  <c r="M264" i="182"/>
  <c r="M265" i="182"/>
  <c r="M266" i="182"/>
  <c r="M267" i="182"/>
  <c r="M268" i="182"/>
  <c r="M269" i="182"/>
  <c r="M270" i="182"/>
  <c r="M271" i="182"/>
  <c r="M272" i="182"/>
  <c r="M273" i="182"/>
  <c r="M274" i="182"/>
  <c r="M275" i="182"/>
  <c r="M276" i="182"/>
  <c r="M277" i="182"/>
  <c r="M278" i="182"/>
  <c r="M279" i="182"/>
  <c r="M280" i="182"/>
  <c r="M281" i="182"/>
  <c r="M282" i="182"/>
  <c r="M283" i="182"/>
  <c r="M284" i="182"/>
  <c r="M285" i="182"/>
  <c r="M286" i="182"/>
  <c r="M287" i="182"/>
  <c r="M288" i="182"/>
  <c r="M289" i="182"/>
  <c r="M290" i="182"/>
  <c r="M291" i="182"/>
  <c r="M292" i="182"/>
  <c r="M293" i="182"/>
  <c r="M294" i="182"/>
  <c r="M295" i="182"/>
  <c r="M296" i="182"/>
  <c r="M297" i="182"/>
  <c r="M298" i="182"/>
  <c r="M299" i="182"/>
  <c r="M300" i="182"/>
  <c r="M301" i="182"/>
  <c r="M302" i="182"/>
  <c r="M303" i="182"/>
  <c r="M304" i="182"/>
  <c r="M305" i="182"/>
  <c r="M306" i="182"/>
  <c r="M307" i="182"/>
  <c r="H22" i="182"/>
  <c r="H23" i="182"/>
  <c r="H24" i="182"/>
  <c r="H25" i="182"/>
  <c r="H26" i="182"/>
  <c r="H27" i="182"/>
  <c r="H28" i="182"/>
  <c r="H29" i="182"/>
  <c r="H30" i="182"/>
  <c r="H31" i="182"/>
  <c r="H32" i="182"/>
  <c r="H33" i="182"/>
  <c r="H34" i="182"/>
  <c r="H35" i="182"/>
  <c r="H36" i="182"/>
  <c r="H37" i="182"/>
  <c r="H38" i="182"/>
  <c r="H39" i="182"/>
  <c r="H40" i="182"/>
  <c r="H41" i="182"/>
  <c r="H42" i="182"/>
  <c r="H43" i="182"/>
  <c r="H44" i="182"/>
  <c r="H45" i="182"/>
  <c r="H46" i="182"/>
  <c r="H47" i="182"/>
  <c r="H48" i="182"/>
  <c r="H49" i="182"/>
  <c r="H50" i="182"/>
  <c r="H51" i="182"/>
  <c r="H52" i="182"/>
  <c r="H53" i="182"/>
  <c r="H54" i="182"/>
  <c r="H55" i="182"/>
  <c r="H56" i="182"/>
  <c r="H57" i="182"/>
  <c r="H58" i="182"/>
  <c r="H59" i="182"/>
  <c r="H60" i="182"/>
  <c r="H61" i="182"/>
  <c r="H62" i="182"/>
  <c r="H63" i="182"/>
  <c r="H64" i="182"/>
  <c r="H65" i="182"/>
  <c r="H66" i="182"/>
  <c r="H67" i="182"/>
  <c r="H68" i="182"/>
  <c r="H69" i="182"/>
  <c r="H70" i="182"/>
  <c r="H71" i="182"/>
  <c r="H72" i="182"/>
  <c r="H73" i="182"/>
  <c r="H74" i="182"/>
  <c r="H75" i="182"/>
  <c r="H76" i="182"/>
  <c r="H77" i="182"/>
  <c r="H78" i="182"/>
  <c r="H79" i="182"/>
  <c r="H80" i="182"/>
  <c r="H81" i="182"/>
  <c r="H82" i="182"/>
  <c r="H83" i="182"/>
  <c r="H84" i="182"/>
  <c r="H85" i="182"/>
  <c r="H86" i="182"/>
  <c r="H87" i="182"/>
  <c r="H88" i="182"/>
  <c r="H89" i="182"/>
  <c r="H90" i="182"/>
  <c r="H91" i="182"/>
  <c r="H92" i="182"/>
  <c r="H93" i="182"/>
  <c r="H94" i="182"/>
  <c r="H95" i="182"/>
  <c r="H96" i="182"/>
  <c r="H97" i="182"/>
  <c r="H98" i="182"/>
  <c r="H99" i="182"/>
  <c r="H100" i="182"/>
  <c r="H101" i="182"/>
  <c r="H102" i="182"/>
  <c r="H103" i="182"/>
  <c r="H104" i="182"/>
  <c r="H105" i="182"/>
  <c r="H106" i="182"/>
  <c r="H107" i="182"/>
  <c r="H108" i="182"/>
  <c r="H109" i="182"/>
  <c r="H110" i="182"/>
  <c r="H111" i="182"/>
  <c r="H112" i="182"/>
  <c r="H113" i="182"/>
  <c r="H114" i="182"/>
  <c r="H115" i="182"/>
  <c r="H116" i="182"/>
  <c r="H117" i="182"/>
  <c r="H118" i="182"/>
  <c r="H119" i="182"/>
  <c r="H120" i="182"/>
  <c r="H121" i="182"/>
  <c r="H122" i="182"/>
  <c r="H123" i="182"/>
  <c r="H124" i="182"/>
  <c r="H125" i="182"/>
  <c r="H126" i="182"/>
  <c r="H127" i="182"/>
  <c r="H128" i="182"/>
  <c r="H129" i="182"/>
  <c r="H130" i="182"/>
  <c r="H131" i="182"/>
  <c r="H132" i="182"/>
  <c r="H133" i="182"/>
  <c r="H134" i="182"/>
  <c r="H135" i="182"/>
  <c r="H136" i="182"/>
  <c r="H137" i="182"/>
  <c r="H138" i="182"/>
  <c r="H139" i="182"/>
  <c r="H140" i="182"/>
  <c r="H141" i="182"/>
  <c r="H142" i="182"/>
  <c r="H143" i="182"/>
  <c r="H144" i="182"/>
  <c r="H145" i="182"/>
  <c r="H146" i="182"/>
  <c r="H147" i="182"/>
  <c r="H148" i="182"/>
  <c r="H149" i="182"/>
  <c r="H150" i="182"/>
  <c r="H151" i="182"/>
  <c r="H152" i="182"/>
  <c r="H153" i="182"/>
  <c r="H154" i="182"/>
  <c r="H155" i="182"/>
  <c r="H156" i="182"/>
  <c r="H157" i="182"/>
  <c r="H158" i="182"/>
  <c r="H159" i="182"/>
  <c r="H160" i="182"/>
  <c r="H161" i="182"/>
  <c r="H162" i="182"/>
  <c r="H163" i="182"/>
  <c r="H164" i="182"/>
  <c r="H165" i="182"/>
  <c r="H166" i="182"/>
  <c r="H167" i="182"/>
  <c r="H168" i="182"/>
  <c r="H169" i="182"/>
  <c r="H170" i="182"/>
  <c r="H171" i="182"/>
  <c r="H172" i="182"/>
  <c r="H173" i="182"/>
  <c r="H174" i="182"/>
  <c r="H175" i="182"/>
  <c r="H176" i="182"/>
  <c r="H177" i="182"/>
  <c r="H178" i="182"/>
  <c r="H179" i="182"/>
  <c r="H180" i="182"/>
  <c r="H181" i="182"/>
  <c r="H182" i="182"/>
  <c r="H183" i="182"/>
  <c r="H184" i="182"/>
  <c r="H185" i="182"/>
  <c r="H186" i="182"/>
  <c r="H187" i="182"/>
  <c r="H188" i="182"/>
  <c r="H189" i="182"/>
  <c r="H190" i="182"/>
  <c r="H191" i="182"/>
  <c r="H192" i="182"/>
  <c r="H193" i="182"/>
  <c r="H194" i="182"/>
  <c r="H195" i="182"/>
  <c r="H196" i="182"/>
  <c r="H197" i="182"/>
  <c r="H198" i="182"/>
  <c r="H199" i="182"/>
  <c r="H200" i="182"/>
  <c r="H201" i="182"/>
  <c r="H202" i="182"/>
  <c r="H203" i="182"/>
  <c r="H204" i="182"/>
  <c r="H205" i="182"/>
  <c r="H206" i="182"/>
  <c r="H207" i="182"/>
  <c r="H208" i="182"/>
  <c r="H209" i="182"/>
  <c r="H210" i="182"/>
  <c r="H211" i="182"/>
  <c r="H212" i="182"/>
  <c r="H213" i="182"/>
  <c r="H214" i="182"/>
  <c r="H215" i="182"/>
  <c r="H216" i="182"/>
  <c r="H217" i="182"/>
  <c r="H218" i="182"/>
  <c r="H219" i="182"/>
  <c r="H220" i="182"/>
  <c r="H221" i="182"/>
  <c r="H222" i="182"/>
  <c r="H223" i="182"/>
  <c r="H224" i="182"/>
  <c r="H225" i="182"/>
  <c r="H226" i="182"/>
  <c r="H227" i="182"/>
  <c r="H228" i="182"/>
  <c r="H229" i="182"/>
  <c r="H230" i="182"/>
  <c r="H231" i="182"/>
  <c r="H232" i="182"/>
  <c r="H233" i="182"/>
  <c r="H234" i="182"/>
  <c r="H235" i="182"/>
  <c r="H236" i="182"/>
  <c r="H237" i="182"/>
  <c r="H238" i="182"/>
  <c r="H239" i="182"/>
  <c r="H240" i="182"/>
  <c r="H241" i="182"/>
  <c r="H242" i="182"/>
  <c r="H243" i="182"/>
  <c r="H244" i="182"/>
  <c r="H245" i="182"/>
  <c r="H246" i="182"/>
  <c r="H247" i="182"/>
  <c r="H248" i="182"/>
  <c r="H249" i="182"/>
  <c r="H250" i="182"/>
  <c r="H251" i="182"/>
  <c r="H252" i="182"/>
  <c r="H253" i="182"/>
  <c r="H254" i="182"/>
  <c r="H255" i="182"/>
  <c r="H256" i="182"/>
  <c r="H257" i="182"/>
  <c r="H258" i="182"/>
  <c r="H259" i="182"/>
  <c r="H260" i="182"/>
  <c r="H261" i="182"/>
  <c r="H262" i="182"/>
  <c r="H263" i="182"/>
  <c r="H264" i="182"/>
  <c r="H265" i="182"/>
  <c r="H266" i="182"/>
  <c r="H267" i="182"/>
  <c r="H268" i="182"/>
  <c r="H269" i="182"/>
  <c r="H270" i="182"/>
  <c r="H271" i="182"/>
  <c r="H272" i="182"/>
  <c r="H273" i="182"/>
  <c r="H274" i="182"/>
  <c r="H275" i="182"/>
  <c r="H276" i="182"/>
  <c r="H277" i="182"/>
  <c r="H278" i="182"/>
  <c r="H279" i="182"/>
  <c r="H280" i="182"/>
  <c r="H281" i="182"/>
  <c r="H282" i="182"/>
  <c r="H283" i="182"/>
  <c r="H284" i="182"/>
  <c r="H285" i="182"/>
  <c r="H286" i="182"/>
  <c r="H287" i="182"/>
  <c r="H288" i="182"/>
  <c r="H289" i="182"/>
  <c r="H290" i="182"/>
  <c r="H291" i="182"/>
  <c r="H292" i="182"/>
  <c r="H293" i="182"/>
  <c r="H294" i="182"/>
  <c r="H295" i="182"/>
  <c r="H296" i="182"/>
  <c r="H297" i="182"/>
  <c r="H298" i="182"/>
  <c r="H299" i="182"/>
  <c r="H300" i="182"/>
  <c r="H301" i="182"/>
  <c r="H302" i="182"/>
  <c r="H303" i="182"/>
  <c r="H304" i="182"/>
  <c r="H305" i="182"/>
  <c r="H306" i="182"/>
  <c r="H307" i="182"/>
  <c r="M19" i="182"/>
  <c r="R19" i="182"/>
  <c r="W20" i="182"/>
  <c r="W21" i="182"/>
  <c r="W22" i="182"/>
  <c r="W23" i="182"/>
  <c r="W24" i="182"/>
  <c r="W25" i="182"/>
  <c r="W26" i="182"/>
  <c r="W27" i="182"/>
  <c r="W28" i="182"/>
  <c r="W29" i="182"/>
  <c r="W30" i="182"/>
  <c r="W31" i="182"/>
  <c r="W32" i="182"/>
  <c r="W33" i="182"/>
  <c r="W34" i="182"/>
  <c r="W35" i="182"/>
  <c r="W36" i="182"/>
  <c r="W37" i="182"/>
  <c r="W38" i="182"/>
  <c r="W39" i="182"/>
  <c r="W40" i="182"/>
  <c r="W41" i="182"/>
  <c r="W42" i="182"/>
  <c r="W43" i="182"/>
  <c r="W44" i="182"/>
  <c r="W45" i="182"/>
  <c r="W46" i="182"/>
  <c r="W47" i="182"/>
  <c r="W48" i="182"/>
  <c r="W49" i="182"/>
  <c r="W50" i="182"/>
  <c r="W51" i="182"/>
  <c r="W52" i="182"/>
  <c r="W53" i="182"/>
  <c r="W54" i="182"/>
  <c r="W55" i="182"/>
  <c r="W56" i="182"/>
  <c r="W57" i="182"/>
  <c r="W58" i="182"/>
  <c r="W59" i="182"/>
  <c r="W60" i="182"/>
  <c r="W61" i="182"/>
  <c r="W62" i="182"/>
  <c r="W63" i="182"/>
  <c r="W64" i="182"/>
  <c r="W65" i="182"/>
  <c r="W66" i="182"/>
  <c r="W67" i="182"/>
  <c r="W68" i="182"/>
  <c r="W69" i="182"/>
  <c r="W70" i="182"/>
  <c r="W71" i="182"/>
  <c r="W72" i="182"/>
  <c r="W73" i="182"/>
  <c r="W74" i="182"/>
  <c r="W75" i="182"/>
  <c r="W76" i="182"/>
  <c r="W77" i="182"/>
  <c r="W78" i="182"/>
  <c r="W79" i="182"/>
  <c r="W80" i="182"/>
  <c r="W81" i="182"/>
  <c r="W82" i="182"/>
  <c r="W83" i="182"/>
  <c r="W84" i="182"/>
  <c r="W85" i="182"/>
  <c r="W86" i="182"/>
  <c r="W87" i="182"/>
  <c r="W88" i="182"/>
  <c r="W89" i="182"/>
  <c r="W90" i="182"/>
  <c r="W91" i="182"/>
  <c r="W92" i="182"/>
  <c r="W93" i="182"/>
  <c r="W94" i="182"/>
  <c r="W95" i="182"/>
  <c r="W96" i="182"/>
  <c r="W97" i="182"/>
  <c r="W98" i="182"/>
  <c r="W99" i="182"/>
  <c r="W100" i="182"/>
  <c r="W101" i="182"/>
  <c r="W102" i="182"/>
  <c r="W103" i="182"/>
  <c r="W104" i="182"/>
  <c r="W105" i="182"/>
  <c r="W106" i="182"/>
  <c r="W107" i="182"/>
  <c r="W108" i="182"/>
  <c r="W109" i="182"/>
  <c r="W110" i="182"/>
  <c r="W111" i="182"/>
  <c r="W112" i="182"/>
  <c r="W113" i="182"/>
  <c r="W114" i="182"/>
  <c r="W115" i="182"/>
  <c r="W116" i="182"/>
  <c r="W117" i="182"/>
  <c r="W118" i="182"/>
  <c r="W119" i="182"/>
  <c r="W120" i="182"/>
  <c r="W121" i="182"/>
  <c r="W122" i="182"/>
  <c r="W123" i="182"/>
  <c r="W124" i="182"/>
  <c r="W125" i="182"/>
  <c r="W126" i="182"/>
  <c r="W127" i="182"/>
  <c r="W128" i="182"/>
  <c r="W129" i="182"/>
  <c r="W130" i="182"/>
  <c r="W131" i="182"/>
  <c r="W132" i="182"/>
  <c r="W133" i="182"/>
  <c r="W134" i="182"/>
  <c r="W135" i="182"/>
  <c r="W136" i="182"/>
  <c r="W137" i="182"/>
  <c r="W138" i="182"/>
  <c r="W139" i="182"/>
  <c r="W140" i="182"/>
  <c r="W141" i="182"/>
  <c r="W142" i="182"/>
  <c r="W143" i="182"/>
  <c r="W144" i="182"/>
  <c r="W145" i="182"/>
  <c r="W146" i="182"/>
  <c r="W147" i="182"/>
  <c r="W148" i="182"/>
  <c r="W149" i="182"/>
  <c r="W150" i="182"/>
  <c r="W151" i="182"/>
  <c r="W152" i="182"/>
  <c r="W153" i="182"/>
  <c r="W154" i="182"/>
  <c r="W155" i="182"/>
  <c r="W156" i="182"/>
  <c r="W157" i="182"/>
  <c r="W158" i="182"/>
  <c r="W159" i="182"/>
  <c r="W160" i="182"/>
  <c r="W161" i="182"/>
  <c r="W162" i="182"/>
  <c r="W163" i="182"/>
  <c r="W164" i="182"/>
  <c r="W165" i="182"/>
  <c r="W166" i="182"/>
  <c r="W167" i="182"/>
  <c r="W168" i="182"/>
  <c r="W169" i="182"/>
  <c r="W170" i="182"/>
  <c r="W171" i="182"/>
  <c r="W172" i="182"/>
  <c r="W173" i="182"/>
  <c r="W174" i="182"/>
  <c r="W175" i="182"/>
  <c r="W176" i="182"/>
  <c r="W177" i="182"/>
  <c r="W178" i="182"/>
  <c r="W179" i="182"/>
  <c r="W180" i="182"/>
  <c r="W181" i="182"/>
  <c r="W182" i="182"/>
  <c r="W183" i="182"/>
  <c r="W184" i="182"/>
  <c r="W185" i="182"/>
  <c r="W186" i="182"/>
  <c r="W187" i="182"/>
  <c r="W188" i="182"/>
  <c r="W189" i="182"/>
  <c r="W190" i="182"/>
  <c r="W191" i="182"/>
  <c r="W192" i="182"/>
  <c r="W193" i="182"/>
  <c r="W194" i="182"/>
  <c r="W195" i="182"/>
  <c r="W196" i="182"/>
  <c r="W197" i="182"/>
  <c r="W198" i="182"/>
  <c r="W199" i="182"/>
  <c r="W200" i="182"/>
  <c r="W201" i="182"/>
  <c r="W202" i="182"/>
  <c r="W203" i="182"/>
  <c r="W204" i="182"/>
  <c r="W205" i="182"/>
  <c r="W206" i="182"/>
  <c r="W207" i="182"/>
  <c r="W208" i="182"/>
  <c r="W209" i="182"/>
  <c r="W210" i="182"/>
  <c r="W211" i="182"/>
  <c r="W212" i="182"/>
  <c r="W213" i="182"/>
  <c r="W214" i="182"/>
  <c r="W215" i="182"/>
  <c r="W216" i="182"/>
  <c r="W217" i="182"/>
  <c r="W218" i="182"/>
  <c r="W219" i="182"/>
  <c r="W220" i="182"/>
  <c r="W221" i="182"/>
  <c r="W222" i="182"/>
  <c r="W223" i="182"/>
  <c r="W224" i="182"/>
  <c r="W225" i="182"/>
  <c r="W226" i="182"/>
  <c r="W227" i="182"/>
  <c r="W228" i="182"/>
  <c r="W229" i="182"/>
  <c r="W230" i="182"/>
  <c r="W231" i="182"/>
  <c r="W232" i="182"/>
  <c r="W233" i="182"/>
  <c r="W234" i="182"/>
  <c r="W235" i="182"/>
  <c r="W236" i="182"/>
  <c r="W237" i="182"/>
  <c r="W238" i="182"/>
  <c r="W239" i="182"/>
  <c r="W240" i="182"/>
  <c r="W241" i="182"/>
  <c r="W242" i="182"/>
  <c r="W243" i="182"/>
  <c r="W244" i="182"/>
  <c r="W245" i="182"/>
  <c r="W246" i="182"/>
  <c r="W247" i="182"/>
  <c r="W248" i="182"/>
  <c r="W249" i="182"/>
  <c r="W250" i="182"/>
  <c r="W251" i="182"/>
  <c r="W252" i="182"/>
  <c r="W253" i="182"/>
  <c r="W254" i="182"/>
  <c r="W255" i="182"/>
  <c r="W256" i="182"/>
  <c r="W257" i="182"/>
  <c r="W258" i="182"/>
  <c r="W259" i="182"/>
  <c r="W260" i="182"/>
  <c r="W261" i="182"/>
  <c r="W262" i="182"/>
  <c r="W263" i="182"/>
  <c r="W264" i="182"/>
  <c r="W265" i="182"/>
  <c r="W266" i="182"/>
  <c r="W267" i="182"/>
  <c r="W268" i="182"/>
  <c r="W269" i="182"/>
  <c r="W270" i="182"/>
  <c r="W271" i="182"/>
  <c r="W272" i="182"/>
  <c r="W273" i="182"/>
  <c r="W274" i="182"/>
  <c r="W275" i="182"/>
  <c r="W276" i="182"/>
  <c r="W277" i="182"/>
  <c r="W278" i="182"/>
  <c r="W279" i="182"/>
  <c r="W280" i="182"/>
  <c r="W281" i="182"/>
  <c r="W282" i="182"/>
  <c r="W283" i="182"/>
  <c r="W284" i="182"/>
  <c r="W285" i="182"/>
  <c r="W286" i="182"/>
  <c r="W287" i="182"/>
  <c r="W288" i="182"/>
  <c r="W289" i="182"/>
  <c r="W290" i="182"/>
  <c r="W291" i="182"/>
  <c r="W292" i="182"/>
  <c r="W293" i="182"/>
  <c r="W294" i="182"/>
  <c r="W295" i="182"/>
  <c r="W296" i="182"/>
  <c r="W297" i="182"/>
  <c r="W298" i="182"/>
  <c r="W299" i="182"/>
  <c r="W300" i="182"/>
  <c r="W301" i="182"/>
  <c r="W302" i="182"/>
  <c r="W303" i="182"/>
  <c r="W304" i="182"/>
  <c r="W305" i="182"/>
  <c r="W306" i="182"/>
  <c r="W307" i="182"/>
  <c r="W19" i="182"/>
  <c r="DN20" i="182"/>
  <c r="DN21" i="182"/>
  <c r="DN22" i="182"/>
  <c r="DN23" i="182"/>
  <c r="DN24" i="182"/>
  <c r="DN25" i="182"/>
  <c r="DN26" i="182"/>
  <c r="DN27" i="182"/>
  <c r="DN28" i="182"/>
  <c r="DN29" i="182"/>
  <c r="DN30" i="182"/>
  <c r="DN31" i="182"/>
  <c r="DN32" i="182"/>
  <c r="DN33" i="182"/>
  <c r="DN34" i="182"/>
  <c r="DN35" i="182"/>
  <c r="DN36" i="182"/>
  <c r="DN37" i="182"/>
  <c r="DN38" i="182"/>
  <c r="DN39" i="182"/>
  <c r="DN40" i="182"/>
  <c r="DN41" i="182"/>
  <c r="DN42" i="182"/>
  <c r="DN43" i="182"/>
  <c r="DN44" i="182"/>
  <c r="DN45" i="182"/>
  <c r="DN46" i="182"/>
  <c r="DN47" i="182"/>
  <c r="DN48" i="182"/>
  <c r="DN49" i="182"/>
  <c r="DN50" i="182"/>
  <c r="DN51" i="182"/>
  <c r="DN52" i="182"/>
  <c r="DN53" i="182"/>
  <c r="DN54" i="182"/>
  <c r="DN55" i="182"/>
  <c r="DN56" i="182"/>
  <c r="DN57" i="182"/>
  <c r="DN58" i="182"/>
  <c r="DN59" i="182"/>
  <c r="DN60" i="182"/>
  <c r="DN61" i="182"/>
  <c r="DN62" i="182"/>
  <c r="DN63" i="182"/>
  <c r="DN64" i="182"/>
  <c r="DN65" i="182"/>
  <c r="DN66" i="182"/>
  <c r="DN67" i="182"/>
  <c r="DN68" i="182"/>
  <c r="DN69" i="182"/>
  <c r="DN70" i="182"/>
  <c r="DN71" i="182"/>
  <c r="DN72" i="182"/>
  <c r="DN73" i="182"/>
  <c r="DN74" i="182"/>
  <c r="DN75" i="182"/>
  <c r="DN76" i="182"/>
  <c r="DN77" i="182"/>
  <c r="DN78" i="182"/>
  <c r="DN79" i="182"/>
  <c r="DN80" i="182"/>
  <c r="DN81" i="182"/>
  <c r="DN82" i="182"/>
  <c r="DN83" i="182"/>
  <c r="DN84" i="182"/>
  <c r="DN85" i="182"/>
  <c r="DN86" i="182"/>
  <c r="DN87" i="182"/>
  <c r="DN88" i="182"/>
  <c r="DN89" i="182"/>
  <c r="DN90" i="182"/>
  <c r="DN91" i="182"/>
  <c r="DN92" i="182"/>
  <c r="DN93" i="182"/>
  <c r="DN94" i="182"/>
  <c r="DN95" i="182"/>
  <c r="DN96" i="182"/>
  <c r="DN97" i="182"/>
  <c r="DN98" i="182"/>
  <c r="DN99" i="182"/>
  <c r="DN100" i="182"/>
  <c r="DN101" i="182"/>
  <c r="DN102" i="182"/>
  <c r="DN103" i="182"/>
  <c r="DN104" i="182"/>
  <c r="DN105" i="182"/>
  <c r="DN106" i="182"/>
  <c r="DN107" i="182"/>
  <c r="DN108" i="182"/>
  <c r="DN109" i="182"/>
  <c r="DN110" i="182"/>
  <c r="DN111" i="182"/>
  <c r="DN112" i="182"/>
  <c r="DN113" i="182"/>
  <c r="DN114" i="182"/>
  <c r="DN115" i="182"/>
  <c r="DN116" i="182"/>
  <c r="DN117" i="182"/>
  <c r="DN118" i="182"/>
  <c r="DN119" i="182"/>
  <c r="DN120" i="182"/>
  <c r="DN121" i="182"/>
  <c r="DN122" i="182"/>
  <c r="DN123" i="182"/>
  <c r="DN124" i="182"/>
  <c r="DN125" i="182"/>
  <c r="DN126" i="182"/>
  <c r="DN127" i="182"/>
  <c r="DN128" i="182"/>
  <c r="DN129" i="182"/>
  <c r="DN130" i="182"/>
  <c r="DN131" i="182"/>
  <c r="DN132" i="182"/>
  <c r="DN133" i="182"/>
  <c r="DN134" i="182"/>
  <c r="DN135" i="182"/>
  <c r="DN136" i="182"/>
  <c r="DN137" i="182"/>
  <c r="DN138" i="182"/>
  <c r="DN139" i="182"/>
  <c r="DN140" i="182"/>
  <c r="DN141" i="182"/>
  <c r="DN142" i="182"/>
  <c r="DN143" i="182"/>
  <c r="DN144" i="182"/>
  <c r="DN145" i="182"/>
  <c r="DN146" i="182"/>
  <c r="DN147" i="182"/>
  <c r="DN148" i="182"/>
  <c r="DN149" i="182"/>
  <c r="DN150" i="182"/>
  <c r="DN151" i="182"/>
  <c r="DN152" i="182"/>
  <c r="DN153" i="182"/>
  <c r="DN154" i="182"/>
  <c r="DN155" i="182"/>
  <c r="DN156" i="182"/>
  <c r="DN157" i="182"/>
  <c r="DN158" i="182"/>
  <c r="DN159" i="182"/>
  <c r="DN160" i="182"/>
  <c r="DN161" i="182"/>
  <c r="DN162" i="182"/>
  <c r="DN163" i="182"/>
  <c r="DN164" i="182"/>
  <c r="DN165" i="182"/>
  <c r="DN166" i="182"/>
  <c r="DN167" i="182"/>
  <c r="DN168" i="182"/>
  <c r="DN169" i="182"/>
  <c r="DN170" i="182"/>
  <c r="DN171" i="182"/>
  <c r="DN172" i="182"/>
  <c r="DN173" i="182"/>
  <c r="DN174" i="182"/>
  <c r="DN175" i="182"/>
  <c r="DN176" i="182"/>
  <c r="DN177" i="182"/>
  <c r="DN178" i="182"/>
  <c r="DN179" i="182"/>
  <c r="DN180" i="182"/>
  <c r="DN181" i="182"/>
  <c r="DN182" i="182"/>
  <c r="DN183" i="182"/>
  <c r="DN184" i="182"/>
  <c r="DN185" i="182"/>
  <c r="DN186" i="182"/>
  <c r="DN187" i="182"/>
  <c r="DN188" i="182"/>
  <c r="DN189" i="182"/>
  <c r="DN190" i="182"/>
  <c r="DN191" i="182"/>
  <c r="DN192" i="182"/>
  <c r="DN193" i="182"/>
  <c r="DN194" i="182"/>
  <c r="DN195" i="182"/>
  <c r="DN196" i="182"/>
  <c r="DN197" i="182"/>
  <c r="DN198" i="182"/>
  <c r="DN199" i="182"/>
  <c r="DN200" i="182"/>
  <c r="DN201" i="182"/>
  <c r="DN202" i="182"/>
  <c r="DN203" i="182"/>
  <c r="DN204" i="182"/>
  <c r="DN205" i="182"/>
  <c r="DN206" i="182"/>
  <c r="DN207" i="182"/>
  <c r="DN208" i="182"/>
  <c r="DN209" i="182"/>
  <c r="DN210" i="182"/>
  <c r="DN211" i="182"/>
  <c r="DN212" i="182"/>
  <c r="DN213" i="182"/>
  <c r="DN214" i="182"/>
  <c r="DN215" i="182"/>
  <c r="DN216" i="182"/>
  <c r="DN217" i="182"/>
  <c r="DN218" i="182"/>
  <c r="DN219" i="182"/>
  <c r="DN220" i="182"/>
  <c r="DN221" i="182"/>
  <c r="DN222" i="182"/>
  <c r="DN223" i="182"/>
  <c r="DN224" i="182"/>
  <c r="DN225" i="182"/>
  <c r="DN226" i="182"/>
  <c r="DN227" i="182"/>
  <c r="DN228" i="182"/>
  <c r="DN229" i="182"/>
  <c r="DN230" i="182"/>
  <c r="DN231" i="182"/>
  <c r="DN232" i="182"/>
  <c r="DN233" i="182"/>
  <c r="DN234" i="182"/>
  <c r="DN235" i="182"/>
  <c r="DN236" i="182"/>
  <c r="DN237" i="182"/>
  <c r="DN238" i="182"/>
  <c r="DN239" i="182"/>
  <c r="DN240" i="182"/>
  <c r="DN241" i="182"/>
  <c r="DN242" i="182"/>
  <c r="DN243" i="182"/>
  <c r="DN244" i="182"/>
  <c r="DN245" i="182"/>
  <c r="DN246" i="182"/>
  <c r="DN247" i="182"/>
  <c r="DN248" i="182"/>
  <c r="DN249" i="182"/>
  <c r="DN250" i="182"/>
  <c r="DN251" i="182"/>
  <c r="DN252" i="182"/>
  <c r="DN253" i="182"/>
  <c r="DN254" i="182"/>
  <c r="DN255" i="182"/>
  <c r="DN256" i="182"/>
  <c r="DN257" i="182"/>
  <c r="DN258" i="182"/>
  <c r="DN259" i="182"/>
  <c r="DN260" i="182"/>
  <c r="DN261" i="182"/>
  <c r="DN262" i="182"/>
  <c r="DN263" i="182"/>
  <c r="DN264" i="182"/>
  <c r="DN265" i="182"/>
  <c r="DN266" i="182"/>
  <c r="DN267" i="182"/>
  <c r="DN268" i="182"/>
  <c r="DN269" i="182"/>
  <c r="DN270" i="182"/>
  <c r="DN271" i="182"/>
  <c r="DN272" i="182"/>
  <c r="DN273" i="182"/>
  <c r="DN274" i="182"/>
  <c r="DN275" i="182"/>
  <c r="DN276" i="182"/>
  <c r="DN277" i="182"/>
  <c r="DN278" i="182"/>
  <c r="DN279" i="182"/>
  <c r="DN280" i="182"/>
  <c r="DN281" i="182"/>
  <c r="DN282" i="182"/>
  <c r="DN283" i="182"/>
  <c r="DN284" i="182"/>
  <c r="DN285" i="182"/>
  <c r="DN286" i="182"/>
  <c r="DN287" i="182"/>
  <c r="DN288" i="182"/>
  <c r="DN289" i="182"/>
  <c r="DN290" i="182"/>
  <c r="DN291" i="182"/>
  <c r="DN292" i="182"/>
  <c r="DN293" i="182"/>
  <c r="DN294" i="182"/>
  <c r="DN295" i="182"/>
  <c r="DN296" i="182"/>
  <c r="DN297" i="182"/>
  <c r="DN298" i="182"/>
  <c r="DN299" i="182"/>
  <c r="DN300" i="182"/>
  <c r="DN301" i="182"/>
  <c r="DN302" i="182"/>
  <c r="DN303" i="182"/>
  <c r="DN304" i="182"/>
  <c r="DN305" i="182"/>
  <c r="DN306" i="182"/>
  <c r="DN307" i="182"/>
  <c r="DN308" i="182"/>
  <c r="DI20" i="182"/>
  <c r="DI21" i="182"/>
  <c r="DI22" i="182"/>
  <c r="DI23" i="182"/>
  <c r="DI24" i="182"/>
  <c r="DI25" i="182"/>
  <c r="DI26" i="182"/>
  <c r="DI27" i="182"/>
  <c r="DI28" i="182"/>
  <c r="DI29" i="182"/>
  <c r="DI30" i="182"/>
  <c r="DI31" i="182"/>
  <c r="DI32" i="182"/>
  <c r="DI33" i="182"/>
  <c r="DI34" i="182"/>
  <c r="DI35" i="182"/>
  <c r="DI36" i="182"/>
  <c r="DI37" i="182"/>
  <c r="DI38" i="182"/>
  <c r="DI39" i="182"/>
  <c r="DI40" i="182"/>
  <c r="DI41" i="182"/>
  <c r="DI42" i="182"/>
  <c r="DI43" i="182"/>
  <c r="DI44" i="182"/>
  <c r="DI45" i="182"/>
  <c r="DI46" i="182"/>
  <c r="DI47" i="182"/>
  <c r="DI48" i="182"/>
  <c r="DI49" i="182"/>
  <c r="DI50" i="182"/>
  <c r="DI51" i="182"/>
  <c r="DI52" i="182"/>
  <c r="DI53" i="182"/>
  <c r="DI54" i="182"/>
  <c r="DI55" i="182"/>
  <c r="DI56" i="182"/>
  <c r="DI57" i="182"/>
  <c r="DI58" i="182"/>
  <c r="DI59" i="182"/>
  <c r="DI60" i="182"/>
  <c r="DI61" i="182"/>
  <c r="DI62" i="182"/>
  <c r="DI63" i="182"/>
  <c r="DI64" i="182"/>
  <c r="DI65" i="182"/>
  <c r="DI66" i="182"/>
  <c r="DI67" i="182"/>
  <c r="DI68" i="182"/>
  <c r="DI69" i="182"/>
  <c r="DI70" i="182"/>
  <c r="DI71" i="182"/>
  <c r="DI72" i="182"/>
  <c r="DI73" i="182"/>
  <c r="DI74" i="182"/>
  <c r="DI75" i="182"/>
  <c r="DI76" i="182"/>
  <c r="DI77" i="182"/>
  <c r="DI78" i="182"/>
  <c r="DI79" i="182"/>
  <c r="DI80" i="182"/>
  <c r="DI81" i="182"/>
  <c r="DI82" i="182"/>
  <c r="DI83" i="182"/>
  <c r="DI84" i="182"/>
  <c r="DI85" i="182"/>
  <c r="DI86" i="182"/>
  <c r="DI87" i="182"/>
  <c r="DI88" i="182"/>
  <c r="DI89" i="182"/>
  <c r="DI90" i="182"/>
  <c r="DI91" i="182"/>
  <c r="DI92" i="182"/>
  <c r="DI93" i="182"/>
  <c r="DI94" i="182"/>
  <c r="DI95" i="182"/>
  <c r="DI96" i="182"/>
  <c r="DI97" i="182"/>
  <c r="DI98" i="182"/>
  <c r="DI99" i="182"/>
  <c r="DI100" i="182"/>
  <c r="DI101" i="182"/>
  <c r="DI102" i="182"/>
  <c r="DI103" i="182"/>
  <c r="DI104" i="182"/>
  <c r="DI105" i="182"/>
  <c r="DI106" i="182"/>
  <c r="DI107" i="182"/>
  <c r="DI108" i="182"/>
  <c r="DI109" i="182"/>
  <c r="DI110" i="182"/>
  <c r="DI111" i="182"/>
  <c r="DI112" i="182"/>
  <c r="DI113" i="182"/>
  <c r="DI114" i="182"/>
  <c r="DI115" i="182"/>
  <c r="DI116" i="182"/>
  <c r="DI117" i="182"/>
  <c r="DI118" i="182"/>
  <c r="DI119" i="182"/>
  <c r="DI120" i="182"/>
  <c r="DI121" i="182"/>
  <c r="DI122" i="182"/>
  <c r="DI123" i="182"/>
  <c r="DI124" i="182"/>
  <c r="DI125" i="182"/>
  <c r="DI126" i="182"/>
  <c r="DI127" i="182"/>
  <c r="DI128" i="182"/>
  <c r="DI129" i="182"/>
  <c r="DI130" i="182"/>
  <c r="DI131" i="182"/>
  <c r="DI132" i="182"/>
  <c r="DI133" i="182"/>
  <c r="DI134" i="182"/>
  <c r="DI135" i="182"/>
  <c r="DI136" i="182"/>
  <c r="DI137" i="182"/>
  <c r="DI138" i="182"/>
  <c r="DI139" i="182"/>
  <c r="DI140" i="182"/>
  <c r="DI141" i="182"/>
  <c r="DI142" i="182"/>
  <c r="DI143" i="182"/>
  <c r="DI144" i="182"/>
  <c r="DI145" i="182"/>
  <c r="DI146" i="182"/>
  <c r="DI147" i="182"/>
  <c r="DI148" i="182"/>
  <c r="DI149" i="182"/>
  <c r="DI150" i="182"/>
  <c r="DI151" i="182"/>
  <c r="DI152" i="182"/>
  <c r="DI153" i="182"/>
  <c r="DI154" i="182"/>
  <c r="DI155" i="182"/>
  <c r="DI156" i="182"/>
  <c r="DI157" i="182"/>
  <c r="DI158" i="182"/>
  <c r="DI159" i="182"/>
  <c r="DI160" i="182"/>
  <c r="DI161" i="182"/>
  <c r="DI162" i="182"/>
  <c r="DI163" i="182"/>
  <c r="DI164" i="182"/>
  <c r="DI165" i="182"/>
  <c r="DI166" i="182"/>
  <c r="DI167" i="182"/>
  <c r="DI168" i="182"/>
  <c r="DI169" i="182"/>
  <c r="DI170" i="182"/>
  <c r="DI171" i="182"/>
  <c r="DI172" i="182"/>
  <c r="DI173" i="182"/>
  <c r="DI174" i="182"/>
  <c r="DI175" i="182"/>
  <c r="DI176" i="182"/>
  <c r="DI177" i="182"/>
  <c r="DI178" i="182"/>
  <c r="DI179" i="182"/>
  <c r="DI180" i="182"/>
  <c r="DI181" i="182"/>
  <c r="DI182" i="182"/>
  <c r="DI183" i="182"/>
  <c r="DI184" i="182"/>
  <c r="DI185" i="182"/>
  <c r="DI186" i="182"/>
  <c r="DI187" i="182"/>
  <c r="DI188" i="182"/>
  <c r="DI189" i="182"/>
  <c r="DI190" i="182"/>
  <c r="DI191" i="182"/>
  <c r="DI192" i="182"/>
  <c r="DI193" i="182"/>
  <c r="DI194" i="182"/>
  <c r="DI195" i="182"/>
  <c r="DI196" i="182"/>
  <c r="DI197" i="182"/>
  <c r="DI198" i="182"/>
  <c r="DI199" i="182"/>
  <c r="DI200" i="182"/>
  <c r="DI201" i="182"/>
  <c r="DI202" i="182"/>
  <c r="DI203" i="182"/>
  <c r="DI204" i="182"/>
  <c r="DI205" i="182"/>
  <c r="DI206" i="182"/>
  <c r="DI207" i="182"/>
  <c r="DI208" i="182"/>
  <c r="DI209" i="182"/>
  <c r="DI210" i="182"/>
  <c r="DI211" i="182"/>
  <c r="DI212" i="182"/>
  <c r="DI213" i="182"/>
  <c r="DI214" i="182"/>
  <c r="DI215" i="182"/>
  <c r="DI216" i="182"/>
  <c r="DI217" i="182"/>
  <c r="DI218" i="182"/>
  <c r="DI219" i="182"/>
  <c r="DI220" i="182"/>
  <c r="DI221" i="182"/>
  <c r="DI222" i="182"/>
  <c r="DI223" i="182"/>
  <c r="DI224" i="182"/>
  <c r="DI225" i="182"/>
  <c r="DI226" i="182"/>
  <c r="DI227" i="182"/>
  <c r="DI228" i="182"/>
  <c r="DI229" i="182"/>
  <c r="DI230" i="182"/>
  <c r="DI231" i="182"/>
  <c r="DI232" i="182"/>
  <c r="DI233" i="182"/>
  <c r="DI234" i="182"/>
  <c r="DI235" i="182"/>
  <c r="DI236" i="182"/>
  <c r="DI237" i="182"/>
  <c r="DI238" i="182"/>
  <c r="DI239" i="182"/>
  <c r="DI240" i="182"/>
  <c r="DI241" i="182"/>
  <c r="DI242" i="182"/>
  <c r="DI243" i="182"/>
  <c r="DI244" i="182"/>
  <c r="DI245" i="182"/>
  <c r="DI246" i="182"/>
  <c r="DI247" i="182"/>
  <c r="DI248" i="182"/>
  <c r="DI249" i="182"/>
  <c r="DI250" i="182"/>
  <c r="DI251" i="182"/>
  <c r="DI252" i="182"/>
  <c r="DI253" i="182"/>
  <c r="DI254" i="182"/>
  <c r="DI255" i="182"/>
  <c r="DI256" i="182"/>
  <c r="DI257" i="182"/>
  <c r="DI258" i="182"/>
  <c r="DI259" i="182"/>
  <c r="DI260" i="182"/>
  <c r="DI261" i="182"/>
  <c r="DI262" i="182"/>
  <c r="DI263" i="182"/>
  <c r="DI264" i="182"/>
  <c r="DI265" i="182"/>
  <c r="DI266" i="182"/>
  <c r="DI267" i="182"/>
  <c r="DI268" i="182"/>
  <c r="DI269" i="182"/>
  <c r="DI270" i="182"/>
  <c r="DI271" i="182"/>
  <c r="DI272" i="182"/>
  <c r="DI273" i="182"/>
  <c r="DI274" i="182"/>
  <c r="DI275" i="182"/>
  <c r="DI276" i="182"/>
  <c r="DI277" i="182"/>
  <c r="DI278" i="182"/>
  <c r="DI279" i="182"/>
  <c r="DI280" i="182"/>
  <c r="DI281" i="182"/>
  <c r="DI282" i="182"/>
  <c r="DI283" i="182"/>
  <c r="DI284" i="182"/>
  <c r="DI285" i="182"/>
  <c r="DI286" i="182"/>
  <c r="DI287" i="182"/>
  <c r="DI288" i="182"/>
  <c r="DI289" i="182"/>
  <c r="DI290" i="182"/>
  <c r="DI291" i="182"/>
  <c r="DI292" i="182"/>
  <c r="DI293" i="182"/>
  <c r="DI294" i="182"/>
  <c r="DI295" i="182"/>
  <c r="DI296" i="182"/>
  <c r="DI297" i="182"/>
  <c r="DI298" i="182"/>
  <c r="DI299" i="182"/>
  <c r="DI300" i="182"/>
  <c r="DI301" i="182"/>
  <c r="DI302" i="182"/>
  <c r="DI303" i="182"/>
  <c r="DI304" i="182"/>
  <c r="DI305" i="182"/>
  <c r="DI306" i="182"/>
  <c r="DI307" i="182"/>
  <c r="DI308" i="182"/>
  <c r="DD20" i="182"/>
  <c r="DD21" i="182"/>
  <c r="DD22" i="182"/>
  <c r="DD23" i="182"/>
  <c r="DD24" i="182"/>
  <c r="DD25" i="182"/>
  <c r="DD26" i="182"/>
  <c r="DD27" i="182"/>
  <c r="DD28" i="182"/>
  <c r="DD29" i="182"/>
  <c r="DD30" i="182"/>
  <c r="DD31" i="182"/>
  <c r="DD32" i="182"/>
  <c r="DD33" i="182"/>
  <c r="DD34" i="182"/>
  <c r="DD35" i="182"/>
  <c r="DD36" i="182"/>
  <c r="DD37" i="182"/>
  <c r="DD38" i="182"/>
  <c r="DD39" i="182"/>
  <c r="DD40" i="182"/>
  <c r="DD41" i="182"/>
  <c r="DD42" i="182"/>
  <c r="DD43" i="182"/>
  <c r="DD44" i="182"/>
  <c r="DD45" i="182"/>
  <c r="DD46" i="182"/>
  <c r="DD47" i="182"/>
  <c r="DD48" i="182"/>
  <c r="DD49" i="182"/>
  <c r="DD50" i="182"/>
  <c r="DD51" i="182"/>
  <c r="DD52" i="182"/>
  <c r="DD53" i="182"/>
  <c r="DD54" i="182"/>
  <c r="DD55" i="182"/>
  <c r="DD56" i="182"/>
  <c r="DD57" i="182"/>
  <c r="DD58" i="182"/>
  <c r="DD59" i="182"/>
  <c r="DD60" i="182"/>
  <c r="DD61" i="182"/>
  <c r="DD62" i="182"/>
  <c r="DD63" i="182"/>
  <c r="DD64" i="182"/>
  <c r="DD65" i="182"/>
  <c r="DD66" i="182"/>
  <c r="DD67" i="182"/>
  <c r="DD68" i="182"/>
  <c r="DD69" i="182"/>
  <c r="DD70" i="182"/>
  <c r="DD71" i="182"/>
  <c r="DD72" i="182"/>
  <c r="DD73" i="182"/>
  <c r="DD74" i="182"/>
  <c r="DD75" i="182"/>
  <c r="DD76" i="182"/>
  <c r="DD77" i="182"/>
  <c r="DD78" i="182"/>
  <c r="DD79" i="182"/>
  <c r="DD80" i="182"/>
  <c r="DD81" i="182"/>
  <c r="DD82" i="182"/>
  <c r="DD83" i="182"/>
  <c r="DD84" i="182"/>
  <c r="DD85" i="182"/>
  <c r="DD86" i="182"/>
  <c r="DD87" i="182"/>
  <c r="DD88" i="182"/>
  <c r="DD89" i="182"/>
  <c r="DD90" i="182"/>
  <c r="DD91" i="182"/>
  <c r="DD92" i="182"/>
  <c r="DD93" i="182"/>
  <c r="DD94" i="182"/>
  <c r="DD95" i="182"/>
  <c r="DD96" i="182"/>
  <c r="DD97" i="182"/>
  <c r="DD98" i="182"/>
  <c r="DD99" i="182"/>
  <c r="DD100" i="182"/>
  <c r="DD101" i="182"/>
  <c r="DD102" i="182"/>
  <c r="DD103" i="182"/>
  <c r="DD104" i="182"/>
  <c r="DD105" i="182"/>
  <c r="DD106" i="182"/>
  <c r="DD107" i="182"/>
  <c r="DD108" i="182"/>
  <c r="DD109" i="182"/>
  <c r="DD110" i="182"/>
  <c r="DD111" i="182"/>
  <c r="DD112" i="182"/>
  <c r="DD113" i="182"/>
  <c r="DD114" i="182"/>
  <c r="DD115" i="182"/>
  <c r="DD116" i="182"/>
  <c r="DD117" i="182"/>
  <c r="DD118" i="182"/>
  <c r="DD119" i="182"/>
  <c r="DD120" i="182"/>
  <c r="DD121" i="182"/>
  <c r="DD122" i="182"/>
  <c r="DD123" i="182"/>
  <c r="DD124" i="182"/>
  <c r="DD125" i="182"/>
  <c r="DD126" i="182"/>
  <c r="DD127" i="182"/>
  <c r="DD128" i="182"/>
  <c r="DD129" i="182"/>
  <c r="DD130" i="182"/>
  <c r="DD131" i="182"/>
  <c r="DD132" i="182"/>
  <c r="DD133" i="182"/>
  <c r="DD134" i="182"/>
  <c r="DD135" i="182"/>
  <c r="DD136" i="182"/>
  <c r="DD137" i="182"/>
  <c r="DD138" i="182"/>
  <c r="DD139" i="182"/>
  <c r="DD140" i="182"/>
  <c r="DD141" i="182"/>
  <c r="DD142" i="182"/>
  <c r="DD143" i="182"/>
  <c r="DD144" i="182"/>
  <c r="DD145" i="182"/>
  <c r="DD146" i="182"/>
  <c r="DD147" i="182"/>
  <c r="DD148" i="182"/>
  <c r="DD149" i="182"/>
  <c r="DD150" i="182"/>
  <c r="DD151" i="182"/>
  <c r="DD152" i="182"/>
  <c r="DD153" i="182"/>
  <c r="DD154" i="182"/>
  <c r="DD155" i="182"/>
  <c r="DD156" i="182"/>
  <c r="DD157" i="182"/>
  <c r="DD158" i="182"/>
  <c r="DD159" i="182"/>
  <c r="DD160" i="182"/>
  <c r="DD161" i="182"/>
  <c r="DD162" i="182"/>
  <c r="DD163" i="182"/>
  <c r="DD164" i="182"/>
  <c r="DD165" i="182"/>
  <c r="DD166" i="182"/>
  <c r="DD167" i="182"/>
  <c r="DD168" i="182"/>
  <c r="DD169" i="182"/>
  <c r="DD170" i="182"/>
  <c r="DD171" i="182"/>
  <c r="DD172" i="182"/>
  <c r="DD173" i="182"/>
  <c r="DD174" i="182"/>
  <c r="DD175" i="182"/>
  <c r="DD176" i="182"/>
  <c r="DD177" i="182"/>
  <c r="DD178" i="182"/>
  <c r="DD179" i="182"/>
  <c r="DD180" i="182"/>
  <c r="DD181" i="182"/>
  <c r="DD182" i="182"/>
  <c r="DD183" i="182"/>
  <c r="DD184" i="182"/>
  <c r="DD185" i="182"/>
  <c r="DD186" i="182"/>
  <c r="DD187" i="182"/>
  <c r="DD188" i="182"/>
  <c r="DD189" i="182"/>
  <c r="DD190" i="182"/>
  <c r="DD191" i="182"/>
  <c r="DD192" i="182"/>
  <c r="DD193" i="182"/>
  <c r="DD194" i="182"/>
  <c r="DD195" i="182"/>
  <c r="DD196" i="182"/>
  <c r="DD197" i="182"/>
  <c r="DD198" i="182"/>
  <c r="DD199" i="182"/>
  <c r="DD200" i="182"/>
  <c r="DD201" i="182"/>
  <c r="DD202" i="182"/>
  <c r="DD203" i="182"/>
  <c r="DD204" i="182"/>
  <c r="DD205" i="182"/>
  <c r="DD206" i="182"/>
  <c r="DD207" i="182"/>
  <c r="DD208" i="182"/>
  <c r="DD209" i="182"/>
  <c r="DD210" i="182"/>
  <c r="DD211" i="182"/>
  <c r="DD212" i="182"/>
  <c r="DD213" i="182"/>
  <c r="DD214" i="182"/>
  <c r="DD215" i="182"/>
  <c r="DD216" i="182"/>
  <c r="DD217" i="182"/>
  <c r="DD218" i="182"/>
  <c r="DD219" i="182"/>
  <c r="DD220" i="182"/>
  <c r="DD221" i="182"/>
  <c r="DD222" i="182"/>
  <c r="DD223" i="182"/>
  <c r="DD224" i="182"/>
  <c r="DD225" i="182"/>
  <c r="DD226" i="182"/>
  <c r="DD227" i="182"/>
  <c r="DD228" i="182"/>
  <c r="DD229" i="182"/>
  <c r="DD230" i="182"/>
  <c r="DD231" i="182"/>
  <c r="DD232" i="182"/>
  <c r="DD233" i="182"/>
  <c r="DD234" i="182"/>
  <c r="DD235" i="182"/>
  <c r="DD236" i="182"/>
  <c r="DD237" i="182"/>
  <c r="DD238" i="182"/>
  <c r="DD239" i="182"/>
  <c r="DD240" i="182"/>
  <c r="DD241" i="182"/>
  <c r="DD242" i="182"/>
  <c r="DD243" i="182"/>
  <c r="DD244" i="182"/>
  <c r="DD245" i="182"/>
  <c r="DD246" i="182"/>
  <c r="DD247" i="182"/>
  <c r="DD248" i="182"/>
  <c r="DD249" i="182"/>
  <c r="DD250" i="182"/>
  <c r="DD251" i="182"/>
  <c r="DD252" i="182"/>
  <c r="DD253" i="182"/>
  <c r="DD254" i="182"/>
  <c r="DD255" i="182"/>
  <c r="DD256" i="182"/>
  <c r="DD257" i="182"/>
  <c r="DD258" i="182"/>
  <c r="DD259" i="182"/>
  <c r="DD260" i="182"/>
  <c r="DD261" i="182"/>
  <c r="DD262" i="182"/>
  <c r="DD263" i="182"/>
  <c r="DD264" i="182"/>
  <c r="DD265" i="182"/>
  <c r="DD266" i="182"/>
  <c r="DD267" i="182"/>
  <c r="DD268" i="182"/>
  <c r="DD269" i="182"/>
  <c r="DD270" i="182"/>
  <c r="DD271" i="182"/>
  <c r="DD272" i="182"/>
  <c r="DD273" i="182"/>
  <c r="DD274" i="182"/>
  <c r="DD275" i="182"/>
  <c r="DD276" i="182"/>
  <c r="DD277" i="182"/>
  <c r="DD278" i="182"/>
  <c r="DD279" i="182"/>
  <c r="DD280" i="182"/>
  <c r="DD281" i="182"/>
  <c r="DD282" i="182"/>
  <c r="DD283" i="182"/>
  <c r="DD284" i="182"/>
  <c r="DD285" i="182"/>
  <c r="DD286" i="182"/>
  <c r="DD287" i="182"/>
  <c r="DD288" i="182"/>
  <c r="DD289" i="182"/>
  <c r="DD290" i="182"/>
  <c r="DD291" i="182"/>
  <c r="DD292" i="182"/>
  <c r="DD293" i="182"/>
  <c r="DD294" i="182"/>
  <c r="DD295" i="182"/>
  <c r="DD296" i="182"/>
  <c r="DD297" i="182"/>
  <c r="DD298" i="182"/>
  <c r="DD299" i="182"/>
  <c r="DD300" i="182"/>
  <c r="DD301" i="182"/>
  <c r="DD302" i="182"/>
  <c r="DD303" i="182"/>
  <c r="DD304" i="182"/>
  <c r="DD305" i="182"/>
  <c r="DD306" i="182"/>
  <c r="DD307" i="182"/>
  <c r="DD308" i="182"/>
  <c r="CY20" i="182"/>
  <c r="CY21" i="182"/>
  <c r="CY22" i="182"/>
  <c r="CY23" i="182"/>
  <c r="CY24" i="182"/>
  <c r="CY25" i="182"/>
  <c r="CY26" i="182"/>
  <c r="CY27" i="182"/>
  <c r="CY28" i="182"/>
  <c r="CY29" i="182"/>
  <c r="CY30" i="182"/>
  <c r="CY31" i="182"/>
  <c r="CY32" i="182"/>
  <c r="CY33" i="182"/>
  <c r="CY34" i="182"/>
  <c r="CY35" i="182"/>
  <c r="CY36" i="182"/>
  <c r="CY37" i="182"/>
  <c r="CY38" i="182"/>
  <c r="CY39" i="182"/>
  <c r="CY40" i="182"/>
  <c r="CY41" i="182"/>
  <c r="CY42" i="182"/>
  <c r="CY43" i="182"/>
  <c r="CY44" i="182"/>
  <c r="CY45" i="182"/>
  <c r="CY46" i="182"/>
  <c r="CY47" i="182"/>
  <c r="CY48" i="182"/>
  <c r="CY49" i="182"/>
  <c r="CY50" i="182"/>
  <c r="CY51" i="182"/>
  <c r="CY52" i="182"/>
  <c r="CY53" i="182"/>
  <c r="CY54" i="182"/>
  <c r="CY55" i="182"/>
  <c r="CY56" i="182"/>
  <c r="CY57" i="182"/>
  <c r="CY58" i="182"/>
  <c r="CY59" i="182"/>
  <c r="CY60" i="182"/>
  <c r="CY61" i="182"/>
  <c r="CY62" i="182"/>
  <c r="CY63" i="182"/>
  <c r="CY64" i="182"/>
  <c r="CY65" i="182"/>
  <c r="CY66" i="182"/>
  <c r="CY67" i="182"/>
  <c r="CY68" i="182"/>
  <c r="CY69" i="182"/>
  <c r="CY70" i="182"/>
  <c r="CY71" i="182"/>
  <c r="CY72" i="182"/>
  <c r="CY73" i="182"/>
  <c r="CY74" i="182"/>
  <c r="CY75" i="182"/>
  <c r="CY76" i="182"/>
  <c r="CY77" i="182"/>
  <c r="CY78" i="182"/>
  <c r="CY79" i="182"/>
  <c r="CY80" i="182"/>
  <c r="CY81" i="182"/>
  <c r="CY82" i="182"/>
  <c r="CY83" i="182"/>
  <c r="CY84" i="182"/>
  <c r="CY85" i="182"/>
  <c r="CY86" i="182"/>
  <c r="CY87" i="182"/>
  <c r="CY88" i="182"/>
  <c r="CY89" i="182"/>
  <c r="CY90" i="182"/>
  <c r="CY91" i="182"/>
  <c r="CY92" i="182"/>
  <c r="CY93" i="182"/>
  <c r="CY94" i="182"/>
  <c r="CY95" i="182"/>
  <c r="CY96" i="182"/>
  <c r="CY97" i="182"/>
  <c r="CY98" i="182"/>
  <c r="CY99" i="182"/>
  <c r="CY100" i="182"/>
  <c r="CY101" i="182"/>
  <c r="CY102" i="182"/>
  <c r="CY103" i="182"/>
  <c r="CY104" i="182"/>
  <c r="CY105" i="182"/>
  <c r="CY106" i="182"/>
  <c r="CY107" i="182"/>
  <c r="CY108" i="182"/>
  <c r="CY109" i="182"/>
  <c r="CY110" i="182"/>
  <c r="CY111" i="182"/>
  <c r="CY112" i="182"/>
  <c r="CY113" i="182"/>
  <c r="CY114" i="182"/>
  <c r="CY115" i="182"/>
  <c r="CY116" i="182"/>
  <c r="CY117" i="182"/>
  <c r="CY118" i="182"/>
  <c r="CY119" i="182"/>
  <c r="CY120" i="182"/>
  <c r="CY121" i="182"/>
  <c r="CY122" i="182"/>
  <c r="CY123" i="182"/>
  <c r="CY124" i="182"/>
  <c r="CY125" i="182"/>
  <c r="CY126" i="182"/>
  <c r="CY127" i="182"/>
  <c r="CY128" i="182"/>
  <c r="CY129" i="182"/>
  <c r="CY130" i="182"/>
  <c r="CY131" i="182"/>
  <c r="CY132" i="182"/>
  <c r="CY133" i="182"/>
  <c r="CY134" i="182"/>
  <c r="CY135" i="182"/>
  <c r="CY136" i="182"/>
  <c r="CY137" i="182"/>
  <c r="CY138" i="182"/>
  <c r="CY139" i="182"/>
  <c r="CY140" i="182"/>
  <c r="CY141" i="182"/>
  <c r="CY142" i="182"/>
  <c r="CY143" i="182"/>
  <c r="CY144" i="182"/>
  <c r="CY145" i="182"/>
  <c r="CY146" i="182"/>
  <c r="CY147" i="182"/>
  <c r="CY148" i="182"/>
  <c r="CY149" i="182"/>
  <c r="CY150" i="182"/>
  <c r="CY151" i="182"/>
  <c r="CY152" i="182"/>
  <c r="CY153" i="182"/>
  <c r="CY154" i="182"/>
  <c r="CY155" i="182"/>
  <c r="CY156" i="182"/>
  <c r="CY157" i="182"/>
  <c r="CY158" i="182"/>
  <c r="CY159" i="182"/>
  <c r="CY160" i="182"/>
  <c r="CY161" i="182"/>
  <c r="CY162" i="182"/>
  <c r="CY163" i="182"/>
  <c r="CY164" i="182"/>
  <c r="CY165" i="182"/>
  <c r="CY166" i="182"/>
  <c r="CY167" i="182"/>
  <c r="CY168" i="182"/>
  <c r="CY169" i="182"/>
  <c r="CY170" i="182"/>
  <c r="CY171" i="182"/>
  <c r="CY172" i="182"/>
  <c r="CY173" i="182"/>
  <c r="CY174" i="182"/>
  <c r="CY175" i="182"/>
  <c r="CY176" i="182"/>
  <c r="CY177" i="182"/>
  <c r="CY178" i="182"/>
  <c r="CY179" i="182"/>
  <c r="CY180" i="182"/>
  <c r="CY181" i="182"/>
  <c r="CY182" i="182"/>
  <c r="CY183" i="182"/>
  <c r="CY184" i="182"/>
  <c r="CY185" i="182"/>
  <c r="CY186" i="182"/>
  <c r="CY187" i="182"/>
  <c r="CY188" i="182"/>
  <c r="CY189" i="182"/>
  <c r="CY190" i="182"/>
  <c r="CY191" i="182"/>
  <c r="CY192" i="182"/>
  <c r="CY193" i="182"/>
  <c r="CY194" i="182"/>
  <c r="CY195" i="182"/>
  <c r="CY196" i="182"/>
  <c r="CY197" i="182"/>
  <c r="CY198" i="182"/>
  <c r="CY199" i="182"/>
  <c r="CY200" i="182"/>
  <c r="CY201" i="182"/>
  <c r="CY202" i="182"/>
  <c r="CY203" i="182"/>
  <c r="CY204" i="182"/>
  <c r="CY205" i="182"/>
  <c r="CY206" i="182"/>
  <c r="CY207" i="182"/>
  <c r="CY208" i="182"/>
  <c r="CY209" i="182"/>
  <c r="CY210" i="182"/>
  <c r="CY211" i="182"/>
  <c r="CY212" i="182"/>
  <c r="CY213" i="182"/>
  <c r="CY214" i="182"/>
  <c r="CY215" i="182"/>
  <c r="CY216" i="182"/>
  <c r="CY217" i="182"/>
  <c r="CY218" i="182"/>
  <c r="CY219" i="182"/>
  <c r="CY220" i="182"/>
  <c r="CY221" i="182"/>
  <c r="CY222" i="182"/>
  <c r="CY223" i="182"/>
  <c r="CY224" i="182"/>
  <c r="CY225" i="182"/>
  <c r="CY226" i="182"/>
  <c r="CY227" i="182"/>
  <c r="CY228" i="182"/>
  <c r="CY229" i="182"/>
  <c r="CY230" i="182"/>
  <c r="CY231" i="182"/>
  <c r="CY232" i="182"/>
  <c r="CY233" i="182"/>
  <c r="CY234" i="182"/>
  <c r="CY235" i="182"/>
  <c r="CY236" i="182"/>
  <c r="CY237" i="182"/>
  <c r="CY238" i="182"/>
  <c r="CY239" i="182"/>
  <c r="CY240" i="182"/>
  <c r="CY241" i="182"/>
  <c r="CY242" i="182"/>
  <c r="CY243" i="182"/>
  <c r="CY244" i="182"/>
  <c r="CY245" i="182"/>
  <c r="CY246" i="182"/>
  <c r="CY247" i="182"/>
  <c r="CY248" i="182"/>
  <c r="CY249" i="182"/>
  <c r="CY250" i="182"/>
  <c r="CY251" i="182"/>
  <c r="CY252" i="182"/>
  <c r="CY253" i="182"/>
  <c r="CY254" i="182"/>
  <c r="CY255" i="182"/>
  <c r="CY256" i="182"/>
  <c r="CY257" i="182"/>
  <c r="CY258" i="182"/>
  <c r="CY259" i="182"/>
  <c r="CY260" i="182"/>
  <c r="CY261" i="182"/>
  <c r="CY262" i="182"/>
  <c r="CY263" i="182"/>
  <c r="CY264" i="182"/>
  <c r="CY265" i="182"/>
  <c r="CY266" i="182"/>
  <c r="CY267" i="182"/>
  <c r="CY268" i="182"/>
  <c r="CY269" i="182"/>
  <c r="CY270" i="182"/>
  <c r="CY271" i="182"/>
  <c r="CY272" i="182"/>
  <c r="CY273" i="182"/>
  <c r="CY274" i="182"/>
  <c r="CY275" i="182"/>
  <c r="CY276" i="182"/>
  <c r="CY277" i="182"/>
  <c r="CY278" i="182"/>
  <c r="CY279" i="182"/>
  <c r="CY280" i="182"/>
  <c r="CY281" i="182"/>
  <c r="CY282" i="182"/>
  <c r="CY283" i="182"/>
  <c r="CY284" i="182"/>
  <c r="CY285" i="182"/>
  <c r="CY286" i="182"/>
  <c r="CY287" i="182"/>
  <c r="CY288" i="182"/>
  <c r="CY289" i="182"/>
  <c r="CY290" i="182"/>
  <c r="CY291" i="182"/>
  <c r="CY292" i="182"/>
  <c r="CY293" i="182"/>
  <c r="CY294" i="182"/>
  <c r="CY295" i="182"/>
  <c r="CY296" i="182"/>
  <c r="CY297" i="182"/>
  <c r="CY298" i="182"/>
  <c r="CY299" i="182"/>
  <c r="CY300" i="182"/>
  <c r="CY301" i="182"/>
  <c r="CY302" i="182"/>
  <c r="CY303" i="182"/>
  <c r="CY304" i="182"/>
  <c r="CY305" i="182"/>
  <c r="CY306" i="182"/>
  <c r="CY307" i="182"/>
  <c r="CY308" i="182"/>
  <c r="CT20" i="182"/>
  <c r="CT21" i="182"/>
  <c r="CT22" i="182"/>
  <c r="CT23" i="182"/>
  <c r="CT24" i="182"/>
  <c r="CT25" i="182"/>
  <c r="CT26" i="182"/>
  <c r="CT27" i="182"/>
  <c r="CT28" i="182"/>
  <c r="CT29" i="182"/>
  <c r="CT30" i="182"/>
  <c r="CT31" i="182"/>
  <c r="CT32" i="182"/>
  <c r="CT33" i="182"/>
  <c r="CT34" i="182"/>
  <c r="CT35" i="182"/>
  <c r="CT36" i="182"/>
  <c r="CT37" i="182"/>
  <c r="CT38" i="182"/>
  <c r="CT39" i="182"/>
  <c r="CT40" i="182"/>
  <c r="CT41" i="182"/>
  <c r="CT42" i="182"/>
  <c r="CT43" i="182"/>
  <c r="CT44" i="182"/>
  <c r="CT45" i="182"/>
  <c r="CT46" i="182"/>
  <c r="CT47" i="182"/>
  <c r="CT48" i="182"/>
  <c r="CT49" i="182"/>
  <c r="CT50" i="182"/>
  <c r="CT51" i="182"/>
  <c r="CT52" i="182"/>
  <c r="CT53" i="182"/>
  <c r="CT54" i="182"/>
  <c r="CT55" i="182"/>
  <c r="CT56" i="182"/>
  <c r="CT57" i="182"/>
  <c r="CT58" i="182"/>
  <c r="CT59" i="182"/>
  <c r="CT60" i="182"/>
  <c r="CT61" i="182"/>
  <c r="CT62" i="182"/>
  <c r="CT63" i="182"/>
  <c r="CT64" i="182"/>
  <c r="CT65" i="182"/>
  <c r="CT66" i="182"/>
  <c r="CT67" i="182"/>
  <c r="CT68" i="182"/>
  <c r="CT69" i="182"/>
  <c r="CT70" i="182"/>
  <c r="CT71" i="182"/>
  <c r="CT72" i="182"/>
  <c r="CT73" i="182"/>
  <c r="CT74" i="182"/>
  <c r="CT75" i="182"/>
  <c r="CT76" i="182"/>
  <c r="CT77" i="182"/>
  <c r="CT78" i="182"/>
  <c r="CT79" i="182"/>
  <c r="CT80" i="182"/>
  <c r="CT81" i="182"/>
  <c r="CT82" i="182"/>
  <c r="CT83" i="182"/>
  <c r="CT84" i="182"/>
  <c r="CT85" i="182"/>
  <c r="CT86" i="182"/>
  <c r="CT87" i="182"/>
  <c r="CT88" i="182"/>
  <c r="CT89" i="182"/>
  <c r="CT90" i="182"/>
  <c r="CT91" i="182"/>
  <c r="CT92" i="182"/>
  <c r="CT93" i="182"/>
  <c r="CT94" i="182"/>
  <c r="CT95" i="182"/>
  <c r="CT96" i="182"/>
  <c r="CT97" i="182"/>
  <c r="CT98" i="182"/>
  <c r="CT99" i="182"/>
  <c r="CT100" i="182"/>
  <c r="CT101" i="182"/>
  <c r="CT102" i="182"/>
  <c r="CT103" i="182"/>
  <c r="CT104" i="182"/>
  <c r="CT105" i="182"/>
  <c r="CT106" i="182"/>
  <c r="CT107" i="182"/>
  <c r="CT108" i="182"/>
  <c r="CT109" i="182"/>
  <c r="CT110" i="182"/>
  <c r="CT111" i="182"/>
  <c r="CT112" i="182"/>
  <c r="CT113" i="182"/>
  <c r="CT114" i="182"/>
  <c r="CT115" i="182"/>
  <c r="CT116" i="182"/>
  <c r="CT117" i="182"/>
  <c r="CT118" i="182"/>
  <c r="CT119" i="182"/>
  <c r="CT120" i="182"/>
  <c r="CT121" i="182"/>
  <c r="CT122" i="182"/>
  <c r="CT123" i="182"/>
  <c r="CT124" i="182"/>
  <c r="CT125" i="182"/>
  <c r="CT126" i="182"/>
  <c r="CT127" i="182"/>
  <c r="CT128" i="182"/>
  <c r="CT129" i="182"/>
  <c r="CT130" i="182"/>
  <c r="CT131" i="182"/>
  <c r="CT132" i="182"/>
  <c r="CT133" i="182"/>
  <c r="CT134" i="182"/>
  <c r="CT135" i="182"/>
  <c r="CT136" i="182"/>
  <c r="CT137" i="182"/>
  <c r="CT138" i="182"/>
  <c r="CT139" i="182"/>
  <c r="CT140" i="182"/>
  <c r="CT141" i="182"/>
  <c r="CT142" i="182"/>
  <c r="CT143" i="182"/>
  <c r="CT144" i="182"/>
  <c r="CT145" i="182"/>
  <c r="CT146" i="182"/>
  <c r="CT147" i="182"/>
  <c r="CT148" i="182"/>
  <c r="CT149" i="182"/>
  <c r="CT150" i="182"/>
  <c r="CT151" i="182"/>
  <c r="CT152" i="182"/>
  <c r="CT153" i="182"/>
  <c r="CT154" i="182"/>
  <c r="CT155" i="182"/>
  <c r="CT156" i="182"/>
  <c r="CT157" i="182"/>
  <c r="CT158" i="182"/>
  <c r="CT159" i="182"/>
  <c r="CT160" i="182"/>
  <c r="CT161" i="182"/>
  <c r="CT162" i="182"/>
  <c r="CT163" i="182"/>
  <c r="CT164" i="182"/>
  <c r="CT165" i="182"/>
  <c r="CT166" i="182"/>
  <c r="CT167" i="182"/>
  <c r="CT168" i="182"/>
  <c r="CT169" i="182"/>
  <c r="CT170" i="182"/>
  <c r="CT171" i="182"/>
  <c r="CT172" i="182"/>
  <c r="CT173" i="182"/>
  <c r="CT174" i="182"/>
  <c r="CT175" i="182"/>
  <c r="CT176" i="182"/>
  <c r="CT177" i="182"/>
  <c r="CT178" i="182"/>
  <c r="CT179" i="182"/>
  <c r="CT180" i="182"/>
  <c r="CT181" i="182"/>
  <c r="CT182" i="182"/>
  <c r="CT183" i="182"/>
  <c r="CT184" i="182"/>
  <c r="CT185" i="182"/>
  <c r="CT186" i="182"/>
  <c r="CT187" i="182"/>
  <c r="CT188" i="182"/>
  <c r="CT189" i="182"/>
  <c r="CT190" i="182"/>
  <c r="CT191" i="182"/>
  <c r="CT192" i="182"/>
  <c r="CT193" i="182"/>
  <c r="CT194" i="182"/>
  <c r="CT195" i="182"/>
  <c r="CT196" i="182"/>
  <c r="CT197" i="182"/>
  <c r="CT198" i="182"/>
  <c r="CT199" i="182"/>
  <c r="CT200" i="182"/>
  <c r="CT201" i="182"/>
  <c r="CT202" i="182"/>
  <c r="CT203" i="182"/>
  <c r="CT204" i="182"/>
  <c r="CT205" i="182"/>
  <c r="CT206" i="182"/>
  <c r="CT207" i="182"/>
  <c r="CT208" i="182"/>
  <c r="CT209" i="182"/>
  <c r="CT210" i="182"/>
  <c r="CT211" i="182"/>
  <c r="CT212" i="182"/>
  <c r="CT213" i="182"/>
  <c r="CT214" i="182"/>
  <c r="CT215" i="182"/>
  <c r="CT216" i="182"/>
  <c r="CT217" i="182"/>
  <c r="CT218" i="182"/>
  <c r="CT219" i="182"/>
  <c r="CT220" i="182"/>
  <c r="CT221" i="182"/>
  <c r="CT222" i="182"/>
  <c r="CT223" i="182"/>
  <c r="CT224" i="182"/>
  <c r="CT225" i="182"/>
  <c r="CT226" i="182"/>
  <c r="CT227" i="182"/>
  <c r="CT228" i="182"/>
  <c r="CT229" i="182"/>
  <c r="CT230" i="182"/>
  <c r="CT231" i="182"/>
  <c r="CT232" i="182"/>
  <c r="CT233" i="182"/>
  <c r="CT234" i="182"/>
  <c r="CT235" i="182"/>
  <c r="CT236" i="182"/>
  <c r="CT237" i="182"/>
  <c r="CT238" i="182"/>
  <c r="CT239" i="182"/>
  <c r="CT240" i="182"/>
  <c r="CT241" i="182"/>
  <c r="CT242" i="182"/>
  <c r="CT243" i="182"/>
  <c r="CT244" i="182"/>
  <c r="CT245" i="182"/>
  <c r="CT246" i="182"/>
  <c r="CT247" i="182"/>
  <c r="CT248" i="182"/>
  <c r="CT249" i="182"/>
  <c r="CT250" i="182"/>
  <c r="CT251" i="182"/>
  <c r="CT252" i="182"/>
  <c r="CT253" i="182"/>
  <c r="CT254" i="182"/>
  <c r="CT255" i="182"/>
  <c r="CT256" i="182"/>
  <c r="CT257" i="182"/>
  <c r="CT258" i="182"/>
  <c r="CT259" i="182"/>
  <c r="CT260" i="182"/>
  <c r="CT261" i="182"/>
  <c r="CT262" i="182"/>
  <c r="CT263" i="182"/>
  <c r="CT264" i="182"/>
  <c r="CT265" i="182"/>
  <c r="CT266" i="182"/>
  <c r="CT267" i="182"/>
  <c r="CT268" i="182"/>
  <c r="CT269" i="182"/>
  <c r="CT270" i="182"/>
  <c r="CT271" i="182"/>
  <c r="CT272" i="182"/>
  <c r="CT273" i="182"/>
  <c r="CT274" i="182"/>
  <c r="CT275" i="182"/>
  <c r="CT276" i="182"/>
  <c r="CT277" i="182"/>
  <c r="CT278" i="182"/>
  <c r="CT279" i="182"/>
  <c r="CT280" i="182"/>
  <c r="CT281" i="182"/>
  <c r="CT282" i="182"/>
  <c r="CT283" i="182"/>
  <c r="CT284" i="182"/>
  <c r="CT285" i="182"/>
  <c r="CT286" i="182"/>
  <c r="CT287" i="182"/>
  <c r="CT288" i="182"/>
  <c r="CT289" i="182"/>
  <c r="CT290" i="182"/>
  <c r="CT291" i="182"/>
  <c r="CT292" i="182"/>
  <c r="CT293" i="182"/>
  <c r="CT294" i="182"/>
  <c r="CT295" i="182"/>
  <c r="CT296" i="182"/>
  <c r="CT297" i="182"/>
  <c r="CT298" i="182"/>
  <c r="CT299" i="182"/>
  <c r="CT300" i="182"/>
  <c r="CT301" i="182"/>
  <c r="CT302" i="182"/>
  <c r="CT303" i="182"/>
  <c r="CT304" i="182"/>
  <c r="CT305" i="182"/>
  <c r="CT306" i="182"/>
  <c r="CT307" i="182"/>
  <c r="CT308" i="182"/>
  <c r="CO20" i="182"/>
  <c r="CO21" i="182"/>
  <c r="CO22" i="182"/>
  <c r="CO23" i="182"/>
  <c r="CO24" i="182"/>
  <c r="CO25" i="182"/>
  <c r="CO26" i="182"/>
  <c r="CO27" i="182"/>
  <c r="CO28" i="182"/>
  <c r="CO29" i="182"/>
  <c r="CO30" i="182"/>
  <c r="CO31" i="182"/>
  <c r="CO32" i="182"/>
  <c r="CO33" i="182"/>
  <c r="CO34" i="182"/>
  <c r="CO35" i="182"/>
  <c r="CO36" i="182"/>
  <c r="CO37" i="182"/>
  <c r="CO38" i="182"/>
  <c r="CO39" i="182"/>
  <c r="CO40" i="182"/>
  <c r="CO41" i="182"/>
  <c r="CO42" i="182"/>
  <c r="CO43" i="182"/>
  <c r="CO44" i="182"/>
  <c r="CO45" i="182"/>
  <c r="CO46" i="182"/>
  <c r="CO47" i="182"/>
  <c r="CO48" i="182"/>
  <c r="CO49" i="182"/>
  <c r="CO50" i="182"/>
  <c r="CO51" i="182"/>
  <c r="CO52" i="182"/>
  <c r="CO53" i="182"/>
  <c r="CO54" i="182"/>
  <c r="CO55" i="182"/>
  <c r="CO56" i="182"/>
  <c r="CO57" i="182"/>
  <c r="CO58" i="182"/>
  <c r="CO59" i="182"/>
  <c r="CO60" i="182"/>
  <c r="CO61" i="182"/>
  <c r="CO62" i="182"/>
  <c r="CO63" i="182"/>
  <c r="CO64" i="182"/>
  <c r="CO65" i="182"/>
  <c r="CO66" i="182"/>
  <c r="CO67" i="182"/>
  <c r="CO68" i="182"/>
  <c r="CO69" i="182"/>
  <c r="CO70" i="182"/>
  <c r="CO71" i="182"/>
  <c r="CO72" i="182"/>
  <c r="CO73" i="182"/>
  <c r="CO74" i="182"/>
  <c r="CO75" i="182"/>
  <c r="CO76" i="182"/>
  <c r="CO77" i="182"/>
  <c r="CO78" i="182"/>
  <c r="CO79" i="182"/>
  <c r="CO80" i="182"/>
  <c r="CO81" i="182"/>
  <c r="CO82" i="182"/>
  <c r="CO83" i="182"/>
  <c r="CO84" i="182"/>
  <c r="CO85" i="182"/>
  <c r="CO86" i="182"/>
  <c r="CO87" i="182"/>
  <c r="CO88" i="182"/>
  <c r="CO89" i="182"/>
  <c r="CO90" i="182"/>
  <c r="CO91" i="182"/>
  <c r="CO92" i="182"/>
  <c r="CO93" i="182"/>
  <c r="CO94" i="182"/>
  <c r="CO95" i="182"/>
  <c r="CO96" i="182"/>
  <c r="CO97" i="182"/>
  <c r="CO98" i="182"/>
  <c r="CO99" i="182"/>
  <c r="CO100" i="182"/>
  <c r="CO101" i="182"/>
  <c r="CO102" i="182"/>
  <c r="CO103" i="182"/>
  <c r="CO104" i="182"/>
  <c r="CO105" i="182"/>
  <c r="CO106" i="182"/>
  <c r="CO107" i="182"/>
  <c r="CO108" i="182"/>
  <c r="CO109" i="182"/>
  <c r="CO110" i="182"/>
  <c r="CO111" i="182"/>
  <c r="CO112" i="182"/>
  <c r="CO113" i="182"/>
  <c r="CO114" i="182"/>
  <c r="CO115" i="182"/>
  <c r="CO116" i="182"/>
  <c r="CO117" i="182"/>
  <c r="CO118" i="182"/>
  <c r="CO119" i="182"/>
  <c r="CO120" i="182"/>
  <c r="CO121" i="182"/>
  <c r="CO122" i="182"/>
  <c r="CO123" i="182"/>
  <c r="CO124" i="182"/>
  <c r="CO125" i="182"/>
  <c r="CO126" i="182"/>
  <c r="CO127" i="182"/>
  <c r="CO128" i="182"/>
  <c r="CO129" i="182"/>
  <c r="CO130" i="182"/>
  <c r="CO131" i="182"/>
  <c r="CO132" i="182"/>
  <c r="CO133" i="182"/>
  <c r="CO134" i="182"/>
  <c r="CO135" i="182"/>
  <c r="CO136" i="182"/>
  <c r="CO137" i="182"/>
  <c r="CO138" i="182"/>
  <c r="CO139" i="182"/>
  <c r="CO140" i="182"/>
  <c r="CO141" i="182"/>
  <c r="CO142" i="182"/>
  <c r="CO143" i="182"/>
  <c r="CO144" i="182"/>
  <c r="CO145" i="182"/>
  <c r="CO146" i="182"/>
  <c r="CO147" i="182"/>
  <c r="CO148" i="182"/>
  <c r="CO149" i="182"/>
  <c r="CO150" i="182"/>
  <c r="CO151" i="182"/>
  <c r="CO152" i="182"/>
  <c r="CO153" i="182"/>
  <c r="CO154" i="182"/>
  <c r="CO155" i="182"/>
  <c r="CO156" i="182"/>
  <c r="CO157" i="182"/>
  <c r="CO158" i="182"/>
  <c r="CO159" i="182"/>
  <c r="CO160" i="182"/>
  <c r="CO161" i="182"/>
  <c r="CO162" i="182"/>
  <c r="CO163" i="182"/>
  <c r="CO164" i="182"/>
  <c r="CO165" i="182"/>
  <c r="CO166" i="182"/>
  <c r="CO167" i="182"/>
  <c r="CO168" i="182"/>
  <c r="CO169" i="182"/>
  <c r="CO170" i="182"/>
  <c r="CO171" i="182"/>
  <c r="CO172" i="182"/>
  <c r="CO173" i="182"/>
  <c r="CO174" i="182"/>
  <c r="CO175" i="182"/>
  <c r="CO176" i="182"/>
  <c r="CO177" i="182"/>
  <c r="CO178" i="182"/>
  <c r="CO179" i="182"/>
  <c r="CO180" i="182"/>
  <c r="CO181" i="182"/>
  <c r="CO182" i="182"/>
  <c r="CO183" i="182"/>
  <c r="CO184" i="182"/>
  <c r="CO185" i="182"/>
  <c r="CO186" i="182"/>
  <c r="CO187" i="182"/>
  <c r="CO188" i="182"/>
  <c r="CO189" i="182"/>
  <c r="CO190" i="182"/>
  <c r="CO191" i="182"/>
  <c r="CO192" i="182"/>
  <c r="CO193" i="182"/>
  <c r="CO194" i="182"/>
  <c r="CO195" i="182"/>
  <c r="CO196" i="182"/>
  <c r="CO197" i="182"/>
  <c r="CO198" i="182"/>
  <c r="CO199" i="182"/>
  <c r="CO200" i="182"/>
  <c r="CO201" i="182"/>
  <c r="CO202" i="182"/>
  <c r="CO203" i="182"/>
  <c r="CO204" i="182"/>
  <c r="CO205" i="182"/>
  <c r="CO206" i="182"/>
  <c r="CO207" i="182"/>
  <c r="CO208" i="182"/>
  <c r="CO209" i="182"/>
  <c r="CO210" i="182"/>
  <c r="CO211" i="182"/>
  <c r="CO212" i="182"/>
  <c r="CO213" i="182"/>
  <c r="CO214" i="182"/>
  <c r="CO215" i="182"/>
  <c r="CO216" i="182"/>
  <c r="CO217" i="182"/>
  <c r="CO218" i="182"/>
  <c r="CO219" i="182"/>
  <c r="CO220" i="182"/>
  <c r="CO221" i="182"/>
  <c r="CO222" i="182"/>
  <c r="CO223" i="182"/>
  <c r="CO224" i="182"/>
  <c r="CO225" i="182"/>
  <c r="CO226" i="182"/>
  <c r="CO227" i="182"/>
  <c r="CO228" i="182"/>
  <c r="CO229" i="182"/>
  <c r="CO230" i="182"/>
  <c r="CO231" i="182"/>
  <c r="CO232" i="182"/>
  <c r="CO233" i="182"/>
  <c r="CO234" i="182"/>
  <c r="CO235" i="182"/>
  <c r="CO236" i="182"/>
  <c r="CO237" i="182"/>
  <c r="CO238" i="182"/>
  <c r="CO239" i="182"/>
  <c r="CO240" i="182"/>
  <c r="CO241" i="182"/>
  <c r="CO242" i="182"/>
  <c r="CO243" i="182"/>
  <c r="CO244" i="182"/>
  <c r="CO245" i="182"/>
  <c r="CO246" i="182"/>
  <c r="CO247" i="182"/>
  <c r="CO248" i="182"/>
  <c r="CO249" i="182"/>
  <c r="CO250" i="182"/>
  <c r="CO251" i="182"/>
  <c r="CO252" i="182"/>
  <c r="CO253" i="182"/>
  <c r="CO254" i="182"/>
  <c r="CO255" i="182"/>
  <c r="CO256" i="182"/>
  <c r="CO257" i="182"/>
  <c r="CO258" i="182"/>
  <c r="CO259" i="182"/>
  <c r="CO260" i="182"/>
  <c r="CO261" i="182"/>
  <c r="CO262" i="182"/>
  <c r="CO263" i="182"/>
  <c r="CO264" i="182"/>
  <c r="CO265" i="182"/>
  <c r="CO266" i="182"/>
  <c r="CO267" i="182"/>
  <c r="CO268" i="182"/>
  <c r="CO269" i="182"/>
  <c r="CO270" i="182"/>
  <c r="CO271" i="182"/>
  <c r="CO272" i="182"/>
  <c r="CO273" i="182"/>
  <c r="CO274" i="182"/>
  <c r="CO275" i="182"/>
  <c r="CO276" i="182"/>
  <c r="CO277" i="182"/>
  <c r="CO278" i="182"/>
  <c r="CO279" i="182"/>
  <c r="CO280" i="182"/>
  <c r="CO281" i="182"/>
  <c r="CO282" i="182"/>
  <c r="CO283" i="182"/>
  <c r="CO284" i="182"/>
  <c r="CO285" i="182"/>
  <c r="CO286" i="182"/>
  <c r="CO287" i="182"/>
  <c r="CO288" i="182"/>
  <c r="CO289" i="182"/>
  <c r="CO290" i="182"/>
  <c r="CO291" i="182"/>
  <c r="CO292" i="182"/>
  <c r="CO293" i="182"/>
  <c r="CO294" i="182"/>
  <c r="CO295" i="182"/>
  <c r="CO296" i="182"/>
  <c r="CO297" i="182"/>
  <c r="CO298" i="182"/>
  <c r="CO299" i="182"/>
  <c r="CO300" i="182"/>
  <c r="CO301" i="182"/>
  <c r="CO302" i="182"/>
  <c r="CO303" i="182"/>
  <c r="CO304" i="182"/>
  <c r="CO305" i="182"/>
  <c r="CO306" i="182"/>
  <c r="CO307" i="182"/>
  <c r="CO308" i="182"/>
  <c r="CJ20" i="182"/>
  <c r="CJ21" i="182"/>
  <c r="CJ22" i="182"/>
  <c r="CJ23" i="182"/>
  <c r="CJ24" i="182"/>
  <c r="CJ25" i="182"/>
  <c r="CJ26" i="182"/>
  <c r="CJ27" i="182"/>
  <c r="CJ28" i="182"/>
  <c r="CJ29" i="182"/>
  <c r="CJ30" i="182"/>
  <c r="CJ31" i="182"/>
  <c r="CJ32" i="182"/>
  <c r="CJ33" i="182"/>
  <c r="CJ34" i="182"/>
  <c r="CJ35" i="182"/>
  <c r="CJ36" i="182"/>
  <c r="CJ37" i="182"/>
  <c r="CJ38" i="182"/>
  <c r="CJ39" i="182"/>
  <c r="CJ40" i="182"/>
  <c r="CJ41" i="182"/>
  <c r="CJ42" i="182"/>
  <c r="CJ43" i="182"/>
  <c r="CJ44" i="182"/>
  <c r="CJ45" i="182"/>
  <c r="CJ46" i="182"/>
  <c r="CJ47" i="182"/>
  <c r="CJ48" i="182"/>
  <c r="CJ49" i="182"/>
  <c r="CJ50" i="182"/>
  <c r="CJ51" i="182"/>
  <c r="CJ52" i="182"/>
  <c r="CJ53" i="182"/>
  <c r="CJ54" i="182"/>
  <c r="CJ55" i="182"/>
  <c r="CJ56" i="182"/>
  <c r="CJ57" i="182"/>
  <c r="CJ58" i="182"/>
  <c r="CJ59" i="182"/>
  <c r="CJ60" i="182"/>
  <c r="CJ61" i="182"/>
  <c r="CJ62" i="182"/>
  <c r="CJ63" i="182"/>
  <c r="CJ64" i="182"/>
  <c r="CJ65" i="182"/>
  <c r="CJ66" i="182"/>
  <c r="CJ67" i="182"/>
  <c r="CJ68" i="182"/>
  <c r="CJ69" i="182"/>
  <c r="CJ70" i="182"/>
  <c r="CJ71" i="182"/>
  <c r="CJ72" i="182"/>
  <c r="CJ73" i="182"/>
  <c r="CJ74" i="182"/>
  <c r="CJ75" i="182"/>
  <c r="CJ76" i="182"/>
  <c r="CJ77" i="182"/>
  <c r="CJ78" i="182"/>
  <c r="CJ79" i="182"/>
  <c r="CJ80" i="182"/>
  <c r="CJ81" i="182"/>
  <c r="CJ82" i="182"/>
  <c r="CJ83" i="182"/>
  <c r="CJ84" i="182"/>
  <c r="CJ85" i="182"/>
  <c r="CJ86" i="182"/>
  <c r="CJ87" i="182"/>
  <c r="CJ88" i="182"/>
  <c r="CJ89" i="182"/>
  <c r="CJ90" i="182"/>
  <c r="CJ91" i="182"/>
  <c r="CJ92" i="182"/>
  <c r="CJ93" i="182"/>
  <c r="CJ94" i="182"/>
  <c r="CJ95" i="182"/>
  <c r="CJ96" i="182"/>
  <c r="CJ97" i="182"/>
  <c r="CJ98" i="182"/>
  <c r="CJ99" i="182"/>
  <c r="CJ100" i="182"/>
  <c r="CJ101" i="182"/>
  <c r="CJ102" i="182"/>
  <c r="CJ103" i="182"/>
  <c r="CJ104" i="182"/>
  <c r="CJ105" i="182"/>
  <c r="CJ106" i="182"/>
  <c r="CJ107" i="182"/>
  <c r="CJ108" i="182"/>
  <c r="CJ109" i="182"/>
  <c r="CJ110" i="182"/>
  <c r="CJ111" i="182"/>
  <c r="CJ112" i="182"/>
  <c r="CJ113" i="182"/>
  <c r="CJ114" i="182"/>
  <c r="CJ115" i="182"/>
  <c r="CJ116" i="182"/>
  <c r="CJ117" i="182"/>
  <c r="CJ118" i="182"/>
  <c r="CJ119" i="182"/>
  <c r="CJ120" i="182"/>
  <c r="CJ121" i="182"/>
  <c r="CJ122" i="182"/>
  <c r="CJ123" i="182"/>
  <c r="CJ124" i="182"/>
  <c r="CJ125" i="182"/>
  <c r="CJ126" i="182"/>
  <c r="CJ127" i="182"/>
  <c r="CJ128" i="182"/>
  <c r="CJ129" i="182"/>
  <c r="CJ130" i="182"/>
  <c r="CJ131" i="182"/>
  <c r="CJ132" i="182"/>
  <c r="CJ133" i="182"/>
  <c r="CJ134" i="182"/>
  <c r="CJ135" i="182"/>
  <c r="CJ136" i="182"/>
  <c r="CJ137" i="182"/>
  <c r="CJ138" i="182"/>
  <c r="CJ139" i="182"/>
  <c r="CJ140" i="182"/>
  <c r="CJ141" i="182"/>
  <c r="CJ142" i="182"/>
  <c r="CJ143" i="182"/>
  <c r="CJ144" i="182"/>
  <c r="CJ145" i="182"/>
  <c r="CJ146" i="182"/>
  <c r="CJ147" i="182"/>
  <c r="CJ148" i="182"/>
  <c r="CJ149" i="182"/>
  <c r="CJ150" i="182"/>
  <c r="CJ151" i="182"/>
  <c r="CJ152" i="182"/>
  <c r="CJ153" i="182"/>
  <c r="CJ154" i="182"/>
  <c r="CJ155" i="182"/>
  <c r="CJ156" i="182"/>
  <c r="CJ157" i="182"/>
  <c r="CJ158" i="182"/>
  <c r="CJ159" i="182"/>
  <c r="CJ160" i="182"/>
  <c r="CJ161" i="182"/>
  <c r="CJ162" i="182"/>
  <c r="CJ163" i="182"/>
  <c r="CJ164" i="182"/>
  <c r="CJ165" i="182"/>
  <c r="CJ166" i="182"/>
  <c r="CJ167" i="182"/>
  <c r="CJ168" i="182"/>
  <c r="CJ169" i="182"/>
  <c r="CJ170" i="182"/>
  <c r="CJ171" i="182"/>
  <c r="CJ172" i="182"/>
  <c r="CJ173" i="182"/>
  <c r="CJ174" i="182"/>
  <c r="CJ175" i="182"/>
  <c r="CJ176" i="182"/>
  <c r="CJ177" i="182"/>
  <c r="CJ178" i="182"/>
  <c r="CJ179" i="182"/>
  <c r="CJ180" i="182"/>
  <c r="CJ181" i="182"/>
  <c r="CJ182" i="182"/>
  <c r="CJ183" i="182"/>
  <c r="CJ184" i="182"/>
  <c r="CJ185" i="182"/>
  <c r="CJ186" i="182"/>
  <c r="CJ187" i="182"/>
  <c r="CJ188" i="182"/>
  <c r="CJ189" i="182"/>
  <c r="CJ190" i="182"/>
  <c r="CJ191" i="182"/>
  <c r="CJ192" i="182"/>
  <c r="CJ193" i="182"/>
  <c r="CJ194" i="182"/>
  <c r="CJ195" i="182"/>
  <c r="CJ196" i="182"/>
  <c r="CJ197" i="182"/>
  <c r="CJ198" i="182"/>
  <c r="CJ199" i="182"/>
  <c r="CJ200" i="182"/>
  <c r="CJ201" i="182"/>
  <c r="CJ202" i="182"/>
  <c r="CJ203" i="182"/>
  <c r="CJ204" i="182"/>
  <c r="CJ205" i="182"/>
  <c r="CJ206" i="182"/>
  <c r="CJ207" i="182"/>
  <c r="CJ208" i="182"/>
  <c r="CJ209" i="182"/>
  <c r="CJ210" i="182"/>
  <c r="CJ211" i="182"/>
  <c r="CJ212" i="182"/>
  <c r="CJ213" i="182"/>
  <c r="CJ214" i="182"/>
  <c r="CJ215" i="182"/>
  <c r="CJ216" i="182"/>
  <c r="CJ217" i="182"/>
  <c r="CJ218" i="182"/>
  <c r="CJ219" i="182"/>
  <c r="CJ220" i="182"/>
  <c r="CJ221" i="182"/>
  <c r="CJ222" i="182"/>
  <c r="CJ223" i="182"/>
  <c r="CJ224" i="182"/>
  <c r="CJ225" i="182"/>
  <c r="CJ226" i="182"/>
  <c r="CJ227" i="182"/>
  <c r="CJ228" i="182"/>
  <c r="CJ229" i="182"/>
  <c r="CJ230" i="182"/>
  <c r="CJ231" i="182"/>
  <c r="CJ232" i="182"/>
  <c r="CJ233" i="182"/>
  <c r="CJ234" i="182"/>
  <c r="CJ235" i="182"/>
  <c r="CJ236" i="182"/>
  <c r="CJ237" i="182"/>
  <c r="CJ238" i="182"/>
  <c r="CJ239" i="182"/>
  <c r="CJ240" i="182"/>
  <c r="CJ241" i="182"/>
  <c r="CJ242" i="182"/>
  <c r="CJ243" i="182"/>
  <c r="CJ244" i="182"/>
  <c r="CJ245" i="182"/>
  <c r="CJ246" i="182"/>
  <c r="CJ247" i="182"/>
  <c r="CJ248" i="182"/>
  <c r="CJ249" i="182"/>
  <c r="CJ250" i="182"/>
  <c r="CJ251" i="182"/>
  <c r="CJ252" i="182"/>
  <c r="CJ253" i="182"/>
  <c r="CJ254" i="182"/>
  <c r="CJ255" i="182"/>
  <c r="CJ256" i="182"/>
  <c r="CJ257" i="182"/>
  <c r="CJ258" i="182"/>
  <c r="CJ259" i="182"/>
  <c r="CJ260" i="182"/>
  <c r="CJ261" i="182"/>
  <c r="CJ262" i="182"/>
  <c r="CJ263" i="182"/>
  <c r="CJ264" i="182"/>
  <c r="CJ265" i="182"/>
  <c r="CJ266" i="182"/>
  <c r="CJ267" i="182"/>
  <c r="CJ268" i="182"/>
  <c r="CJ269" i="182"/>
  <c r="CJ270" i="182"/>
  <c r="CJ271" i="182"/>
  <c r="CJ272" i="182"/>
  <c r="CJ273" i="182"/>
  <c r="CJ274" i="182"/>
  <c r="CJ275" i="182"/>
  <c r="CJ276" i="182"/>
  <c r="CJ277" i="182"/>
  <c r="CJ278" i="182"/>
  <c r="CJ279" i="182"/>
  <c r="CJ280" i="182"/>
  <c r="CJ281" i="182"/>
  <c r="CJ282" i="182"/>
  <c r="CJ283" i="182"/>
  <c r="CJ284" i="182"/>
  <c r="CJ285" i="182"/>
  <c r="CJ286" i="182"/>
  <c r="CJ287" i="182"/>
  <c r="CJ288" i="182"/>
  <c r="CJ289" i="182"/>
  <c r="CJ290" i="182"/>
  <c r="CJ291" i="182"/>
  <c r="CJ292" i="182"/>
  <c r="CJ293" i="182"/>
  <c r="CJ294" i="182"/>
  <c r="CJ295" i="182"/>
  <c r="CJ296" i="182"/>
  <c r="CJ297" i="182"/>
  <c r="CJ298" i="182"/>
  <c r="CJ299" i="182"/>
  <c r="CJ300" i="182"/>
  <c r="CJ301" i="182"/>
  <c r="CJ302" i="182"/>
  <c r="CJ303" i="182"/>
  <c r="CJ304" i="182"/>
  <c r="CJ305" i="182"/>
  <c r="CJ306" i="182"/>
  <c r="CJ307" i="182"/>
  <c r="CJ308" i="182"/>
  <c r="CE20" i="182"/>
  <c r="CE21" i="182"/>
  <c r="CE22" i="182"/>
  <c r="CE23" i="182"/>
  <c r="CE24" i="182"/>
  <c r="CE25" i="182"/>
  <c r="CE26" i="182"/>
  <c r="CE27" i="182"/>
  <c r="CE28" i="182"/>
  <c r="CE29" i="182"/>
  <c r="CE30" i="182"/>
  <c r="CE31" i="182"/>
  <c r="CE32" i="182"/>
  <c r="CE33" i="182"/>
  <c r="CE34" i="182"/>
  <c r="CE35" i="182"/>
  <c r="CE36" i="182"/>
  <c r="CE37" i="182"/>
  <c r="CE38" i="182"/>
  <c r="CE39" i="182"/>
  <c r="CE40" i="182"/>
  <c r="CE41" i="182"/>
  <c r="CE42" i="182"/>
  <c r="CE43" i="182"/>
  <c r="CE44" i="182"/>
  <c r="CE45" i="182"/>
  <c r="CE46" i="182"/>
  <c r="CE47" i="182"/>
  <c r="CE48" i="182"/>
  <c r="CE49" i="182"/>
  <c r="CE50" i="182"/>
  <c r="CE51" i="182"/>
  <c r="CE52" i="182"/>
  <c r="CE53" i="182"/>
  <c r="CE54" i="182"/>
  <c r="CE55" i="182"/>
  <c r="CE56" i="182"/>
  <c r="CE57" i="182"/>
  <c r="CE58" i="182"/>
  <c r="CE59" i="182"/>
  <c r="CE60" i="182"/>
  <c r="CE61" i="182"/>
  <c r="CE62" i="182"/>
  <c r="CE63" i="182"/>
  <c r="CE64" i="182"/>
  <c r="CE65" i="182"/>
  <c r="CE66" i="182"/>
  <c r="CE67" i="182"/>
  <c r="CE68" i="182"/>
  <c r="CE69" i="182"/>
  <c r="CE70" i="182"/>
  <c r="CE71" i="182"/>
  <c r="CE72" i="182"/>
  <c r="CE73" i="182"/>
  <c r="CE74" i="182"/>
  <c r="CE75" i="182"/>
  <c r="CE76" i="182"/>
  <c r="CE77" i="182"/>
  <c r="CE78" i="182"/>
  <c r="CE79" i="182"/>
  <c r="CE80" i="182"/>
  <c r="CE81" i="182"/>
  <c r="CE82" i="182"/>
  <c r="CE83" i="182"/>
  <c r="CE84" i="182"/>
  <c r="CE85" i="182"/>
  <c r="CE86" i="182"/>
  <c r="CE87" i="182"/>
  <c r="CE88" i="182"/>
  <c r="CE89" i="182"/>
  <c r="CE90" i="182"/>
  <c r="CE91" i="182"/>
  <c r="CE92" i="182"/>
  <c r="CE93" i="182"/>
  <c r="CE94" i="182"/>
  <c r="CE95" i="182"/>
  <c r="CE96" i="182"/>
  <c r="CE97" i="182"/>
  <c r="CE98" i="182"/>
  <c r="CE99" i="182"/>
  <c r="CE100" i="182"/>
  <c r="CE101" i="182"/>
  <c r="CE102" i="182"/>
  <c r="CE103" i="182"/>
  <c r="CE104" i="182"/>
  <c r="CE105" i="182"/>
  <c r="CE106" i="182"/>
  <c r="CE107" i="182"/>
  <c r="CE108" i="182"/>
  <c r="CE109" i="182"/>
  <c r="CE110" i="182"/>
  <c r="CE111" i="182"/>
  <c r="CE112" i="182"/>
  <c r="CE113" i="182"/>
  <c r="CE114" i="182"/>
  <c r="CE115" i="182"/>
  <c r="CE116" i="182"/>
  <c r="CE117" i="182"/>
  <c r="CE118" i="182"/>
  <c r="CE119" i="182"/>
  <c r="CE120" i="182"/>
  <c r="CE121" i="182"/>
  <c r="CE122" i="182"/>
  <c r="CE123" i="182"/>
  <c r="CE124" i="182"/>
  <c r="CE125" i="182"/>
  <c r="CE126" i="182"/>
  <c r="CE127" i="182"/>
  <c r="CE128" i="182"/>
  <c r="CE129" i="182"/>
  <c r="CE130" i="182"/>
  <c r="CE131" i="182"/>
  <c r="CE132" i="182"/>
  <c r="CE133" i="182"/>
  <c r="CE134" i="182"/>
  <c r="CE135" i="182"/>
  <c r="CE136" i="182"/>
  <c r="CE137" i="182"/>
  <c r="CE138" i="182"/>
  <c r="CE139" i="182"/>
  <c r="CE140" i="182"/>
  <c r="CE141" i="182"/>
  <c r="CE142" i="182"/>
  <c r="CE143" i="182"/>
  <c r="CE144" i="182"/>
  <c r="CE145" i="182"/>
  <c r="CE146" i="182"/>
  <c r="CE147" i="182"/>
  <c r="CE148" i="182"/>
  <c r="CE149" i="182"/>
  <c r="CE150" i="182"/>
  <c r="CE151" i="182"/>
  <c r="CE152" i="182"/>
  <c r="CE153" i="182"/>
  <c r="CE154" i="182"/>
  <c r="CE155" i="182"/>
  <c r="CE156" i="182"/>
  <c r="CE157" i="182"/>
  <c r="CE158" i="182"/>
  <c r="CE159" i="182"/>
  <c r="CE160" i="182"/>
  <c r="CE161" i="182"/>
  <c r="CE162" i="182"/>
  <c r="CE163" i="182"/>
  <c r="CE164" i="182"/>
  <c r="CE165" i="182"/>
  <c r="CE166" i="182"/>
  <c r="CE167" i="182"/>
  <c r="CE168" i="182"/>
  <c r="CE169" i="182"/>
  <c r="CE170" i="182"/>
  <c r="CE171" i="182"/>
  <c r="CE172" i="182"/>
  <c r="CE173" i="182"/>
  <c r="CE174" i="182"/>
  <c r="CE175" i="182"/>
  <c r="CE176" i="182"/>
  <c r="CE177" i="182"/>
  <c r="CE178" i="182"/>
  <c r="CE179" i="182"/>
  <c r="CE180" i="182"/>
  <c r="CE181" i="182"/>
  <c r="CE182" i="182"/>
  <c r="CE183" i="182"/>
  <c r="CE184" i="182"/>
  <c r="CE185" i="182"/>
  <c r="CE186" i="182"/>
  <c r="CE187" i="182"/>
  <c r="CE188" i="182"/>
  <c r="CE189" i="182"/>
  <c r="CE190" i="182"/>
  <c r="CE191" i="182"/>
  <c r="CE192" i="182"/>
  <c r="CE193" i="182"/>
  <c r="CE194" i="182"/>
  <c r="CE195" i="182"/>
  <c r="CE196" i="182"/>
  <c r="CE197" i="182"/>
  <c r="CE198" i="182"/>
  <c r="CE199" i="182"/>
  <c r="CE200" i="182"/>
  <c r="CE201" i="182"/>
  <c r="CE202" i="182"/>
  <c r="CE203" i="182"/>
  <c r="CE204" i="182"/>
  <c r="CE205" i="182"/>
  <c r="CE206" i="182"/>
  <c r="CE207" i="182"/>
  <c r="CE208" i="182"/>
  <c r="CE209" i="182"/>
  <c r="CE210" i="182"/>
  <c r="CE211" i="182"/>
  <c r="CE212" i="182"/>
  <c r="CE213" i="182"/>
  <c r="CE214" i="182"/>
  <c r="CE215" i="182"/>
  <c r="CE216" i="182"/>
  <c r="CE217" i="182"/>
  <c r="CE218" i="182"/>
  <c r="CE219" i="182"/>
  <c r="CE220" i="182"/>
  <c r="CE221" i="182"/>
  <c r="CE222" i="182"/>
  <c r="CE223" i="182"/>
  <c r="CE224" i="182"/>
  <c r="CE225" i="182"/>
  <c r="CE226" i="182"/>
  <c r="CE227" i="182"/>
  <c r="CE228" i="182"/>
  <c r="CE229" i="182"/>
  <c r="CE230" i="182"/>
  <c r="CE231" i="182"/>
  <c r="CE232" i="182"/>
  <c r="CE233" i="182"/>
  <c r="CE234" i="182"/>
  <c r="CE235" i="182"/>
  <c r="CE236" i="182"/>
  <c r="CE237" i="182"/>
  <c r="CE238" i="182"/>
  <c r="CE239" i="182"/>
  <c r="CE240" i="182"/>
  <c r="CE241" i="182"/>
  <c r="CE242" i="182"/>
  <c r="CE243" i="182"/>
  <c r="CE244" i="182"/>
  <c r="CE245" i="182"/>
  <c r="CE246" i="182"/>
  <c r="CE247" i="182"/>
  <c r="CE248" i="182"/>
  <c r="CE249" i="182"/>
  <c r="CE250" i="182"/>
  <c r="CE251" i="182"/>
  <c r="CE252" i="182"/>
  <c r="CE253" i="182"/>
  <c r="CE254" i="182"/>
  <c r="CE255" i="182"/>
  <c r="CE256" i="182"/>
  <c r="CE257" i="182"/>
  <c r="CE258" i="182"/>
  <c r="CE259" i="182"/>
  <c r="CE260" i="182"/>
  <c r="CE261" i="182"/>
  <c r="CE262" i="182"/>
  <c r="CE263" i="182"/>
  <c r="CE264" i="182"/>
  <c r="CE265" i="182"/>
  <c r="CE266" i="182"/>
  <c r="CE267" i="182"/>
  <c r="CE268" i="182"/>
  <c r="CE269" i="182"/>
  <c r="CE270" i="182"/>
  <c r="CE271" i="182"/>
  <c r="CE272" i="182"/>
  <c r="CE273" i="182"/>
  <c r="CE274" i="182"/>
  <c r="CE275" i="182"/>
  <c r="CE276" i="182"/>
  <c r="CE277" i="182"/>
  <c r="CE278" i="182"/>
  <c r="CE279" i="182"/>
  <c r="CE280" i="182"/>
  <c r="CE281" i="182"/>
  <c r="CE282" i="182"/>
  <c r="CE283" i="182"/>
  <c r="CE284" i="182"/>
  <c r="CE285" i="182"/>
  <c r="CE286" i="182"/>
  <c r="CE287" i="182"/>
  <c r="CE288" i="182"/>
  <c r="CE289" i="182"/>
  <c r="CE290" i="182"/>
  <c r="CE291" i="182"/>
  <c r="CE292" i="182"/>
  <c r="CE293" i="182"/>
  <c r="CE294" i="182"/>
  <c r="CE295" i="182"/>
  <c r="CE296" i="182"/>
  <c r="CE297" i="182"/>
  <c r="CE298" i="182"/>
  <c r="CE299" i="182"/>
  <c r="CE300" i="182"/>
  <c r="CE301" i="182"/>
  <c r="CE302" i="182"/>
  <c r="CE303" i="182"/>
  <c r="CE304" i="182"/>
  <c r="CE305" i="182"/>
  <c r="CE306" i="182"/>
  <c r="CE307" i="182"/>
  <c r="CE308" i="182"/>
  <c r="BZ20" i="182"/>
  <c r="BZ21" i="182"/>
  <c r="BZ22" i="182"/>
  <c r="BZ23" i="182"/>
  <c r="BZ24" i="182"/>
  <c r="BZ25" i="182"/>
  <c r="BZ26" i="182"/>
  <c r="BZ27" i="182"/>
  <c r="BZ28" i="182"/>
  <c r="BZ29" i="182"/>
  <c r="BZ30" i="182"/>
  <c r="BZ31" i="182"/>
  <c r="BZ32" i="182"/>
  <c r="BZ33" i="182"/>
  <c r="BZ34" i="182"/>
  <c r="BZ35" i="182"/>
  <c r="BZ36" i="182"/>
  <c r="BZ37" i="182"/>
  <c r="BZ38" i="182"/>
  <c r="BZ39" i="182"/>
  <c r="BZ40" i="182"/>
  <c r="BZ41" i="182"/>
  <c r="BZ42" i="182"/>
  <c r="BZ43" i="182"/>
  <c r="BZ44" i="182"/>
  <c r="BZ45" i="182"/>
  <c r="BZ46" i="182"/>
  <c r="BZ47" i="182"/>
  <c r="BZ48" i="182"/>
  <c r="BZ49" i="182"/>
  <c r="BZ50" i="182"/>
  <c r="BZ51" i="182"/>
  <c r="BZ52" i="182"/>
  <c r="BZ53" i="182"/>
  <c r="BZ54" i="182"/>
  <c r="BZ55" i="182"/>
  <c r="BZ56" i="182"/>
  <c r="BZ57" i="182"/>
  <c r="BZ58" i="182"/>
  <c r="BZ59" i="182"/>
  <c r="BZ60" i="182"/>
  <c r="BZ61" i="182"/>
  <c r="BZ62" i="182"/>
  <c r="BZ63" i="182"/>
  <c r="BZ64" i="182"/>
  <c r="BZ65" i="182"/>
  <c r="BZ66" i="182"/>
  <c r="BZ67" i="182"/>
  <c r="BZ68" i="182"/>
  <c r="BZ69" i="182"/>
  <c r="BZ70" i="182"/>
  <c r="BZ71" i="182"/>
  <c r="BZ72" i="182"/>
  <c r="BZ73" i="182"/>
  <c r="BZ74" i="182"/>
  <c r="BZ75" i="182"/>
  <c r="BZ76" i="182"/>
  <c r="BZ77" i="182"/>
  <c r="BZ78" i="182"/>
  <c r="BZ79" i="182"/>
  <c r="BZ80" i="182"/>
  <c r="BZ81" i="182"/>
  <c r="BZ82" i="182"/>
  <c r="BZ83" i="182"/>
  <c r="BZ84" i="182"/>
  <c r="BZ85" i="182"/>
  <c r="BZ86" i="182"/>
  <c r="BZ87" i="182"/>
  <c r="BZ88" i="182"/>
  <c r="BZ89" i="182"/>
  <c r="BZ90" i="182"/>
  <c r="BZ91" i="182"/>
  <c r="BZ92" i="182"/>
  <c r="BZ93" i="182"/>
  <c r="BZ94" i="182"/>
  <c r="BZ95" i="182"/>
  <c r="BZ96" i="182"/>
  <c r="BZ97" i="182"/>
  <c r="BZ98" i="182"/>
  <c r="BZ99" i="182"/>
  <c r="BZ100" i="182"/>
  <c r="BZ101" i="182"/>
  <c r="BZ102" i="182"/>
  <c r="BZ103" i="182"/>
  <c r="BZ104" i="182"/>
  <c r="BZ105" i="182"/>
  <c r="BZ106" i="182"/>
  <c r="BZ107" i="182"/>
  <c r="BZ108" i="182"/>
  <c r="BZ109" i="182"/>
  <c r="BZ110" i="182"/>
  <c r="BZ111" i="182"/>
  <c r="BZ112" i="182"/>
  <c r="BZ113" i="182"/>
  <c r="BZ114" i="182"/>
  <c r="BZ115" i="182"/>
  <c r="BZ116" i="182"/>
  <c r="BZ117" i="182"/>
  <c r="BZ118" i="182"/>
  <c r="BZ119" i="182"/>
  <c r="BZ120" i="182"/>
  <c r="BZ121" i="182"/>
  <c r="BZ122" i="182"/>
  <c r="BZ123" i="182"/>
  <c r="BZ124" i="182"/>
  <c r="BZ125" i="182"/>
  <c r="BZ126" i="182"/>
  <c r="BZ127" i="182"/>
  <c r="BZ128" i="182"/>
  <c r="BZ129" i="182"/>
  <c r="BZ130" i="182"/>
  <c r="BZ131" i="182"/>
  <c r="BZ132" i="182"/>
  <c r="BZ133" i="182"/>
  <c r="BZ134" i="182"/>
  <c r="BZ135" i="182"/>
  <c r="BZ136" i="182"/>
  <c r="BZ137" i="182"/>
  <c r="BZ138" i="182"/>
  <c r="BZ139" i="182"/>
  <c r="BZ140" i="182"/>
  <c r="BZ141" i="182"/>
  <c r="BZ142" i="182"/>
  <c r="BZ143" i="182"/>
  <c r="BZ144" i="182"/>
  <c r="BZ145" i="182"/>
  <c r="BZ146" i="182"/>
  <c r="BZ147" i="182"/>
  <c r="BZ148" i="182"/>
  <c r="BZ149" i="182"/>
  <c r="BZ150" i="182"/>
  <c r="BZ151" i="182"/>
  <c r="BZ152" i="182"/>
  <c r="BZ153" i="182"/>
  <c r="BZ154" i="182"/>
  <c r="BZ155" i="182"/>
  <c r="BZ156" i="182"/>
  <c r="BZ157" i="182"/>
  <c r="BZ158" i="182"/>
  <c r="BZ159" i="182"/>
  <c r="BZ160" i="182"/>
  <c r="BZ161" i="182"/>
  <c r="BZ162" i="182"/>
  <c r="BZ163" i="182"/>
  <c r="BZ164" i="182"/>
  <c r="BZ165" i="182"/>
  <c r="BZ166" i="182"/>
  <c r="BZ167" i="182"/>
  <c r="BZ168" i="182"/>
  <c r="BZ169" i="182"/>
  <c r="BZ170" i="182"/>
  <c r="BZ171" i="182"/>
  <c r="BZ172" i="182"/>
  <c r="BZ173" i="182"/>
  <c r="BZ174" i="182"/>
  <c r="BZ175" i="182"/>
  <c r="BZ176" i="182"/>
  <c r="BZ177" i="182"/>
  <c r="BZ178" i="182"/>
  <c r="BZ179" i="182"/>
  <c r="BZ180" i="182"/>
  <c r="BZ181" i="182"/>
  <c r="BZ182" i="182"/>
  <c r="BZ183" i="182"/>
  <c r="BZ184" i="182"/>
  <c r="BZ185" i="182"/>
  <c r="BZ186" i="182"/>
  <c r="BZ187" i="182"/>
  <c r="BZ188" i="182"/>
  <c r="BZ189" i="182"/>
  <c r="BZ190" i="182"/>
  <c r="BZ191" i="182"/>
  <c r="BZ192" i="182"/>
  <c r="BZ193" i="182"/>
  <c r="BZ194" i="182"/>
  <c r="BZ195" i="182"/>
  <c r="BZ196" i="182"/>
  <c r="BZ197" i="182"/>
  <c r="BZ198" i="182"/>
  <c r="BZ199" i="182"/>
  <c r="BZ200" i="182"/>
  <c r="BZ201" i="182"/>
  <c r="BZ202" i="182"/>
  <c r="BZ203" i="182"/>
  <c r="BZ204" i="182"/>
  <c r="BZ205" i="182"/>
  <c r="BZ206" i="182"/>
  <c r="BZ207" i="182"/>
  <c r="BZ208" i="182"/>
  <c r="BZ209" i="182"/>
  <c r="BZ210" i="182"/>
  <c r="BZ211" i="182"/>
  <c r="BZ212" i="182"/>
  <c r="BZ213" i="182"/>
  <c r="BZ214" i="182"/>
  <c r="BZ215" i="182"/>
  <c r="BZ216" i="182"/>
  <c r="BZ217" i="182"/>
  <c r="BZ218" i="182"/>
  <c r="BZ219" i="182"/>
  <c r="BZ220" i="182"/>
  <c r="BZ221" i="182"/>
  <c r="BZ222" i="182"/>
  <c r="BZ223" i="182"/>
  <c r="BZ224" i="182"/>
  <c r="BZ225" i="182"/>
  <c r="BZ226" i="182"/>
  <c r="BZ227" i="182"/>
  <c r="BZ228" i="182"/>
  <c r="BZ229" i="182"/>
  <c r="BZ230" i="182"/>
  <c r="BZ231" i="182"/>
  <c r="BZ232" i="182"/>
  <c r="BZ233" i="182"/>
  <c r="BZ234" i="182"/>
  <c r="BZ235" i="182"/>
  <c r="BZ236" i="182"/>
  <c r="BZ237" i="182"/>
  <c r="BZ238" i="182"/>
  <c r="BZ239" i="182"/>
  <c r="BZ240" i="182"/>
  <c r="BZ241" i="182"/>
  <c r="BZ242" i="182"/>
  <c r="BZ243" i="182"/>
  <c r="BZ244" i="182"/>
  <c r="BZ245" i="182"/>
  <c r="BZ246" i="182"/>
  <c r="BZ247" i="182"/>
  <c r="BZ248" i="182"/>
  <c r="BZ249" i="182"/>
  <c r="BZ250" i="182"/>
  <c r="BZ251" i="182"/>
  <c r="BZ252" i="182"/>
  <c r="BZ253" i="182"/>
  <c r="BZ254" i="182"/>
  <c r="BZ255" i="182"/>
  <c r="BZ256" i="182"/>
  <c r="BZ257" i="182"/>
  <c r="BZ258" i="182"/>
  <c r="BZ259" i="182"/>
  <c r="BZ260" i="182"/>
  <c r="BZ261" i="182"/>
  <c r="BZ262" i="182"/>
  <c r="BZ263" i="182"/>
  <c r="BZ264" i="182"/>
  <c r="BZ265" i="182"/>
  <c r="BZ266" i="182"/>
  <c r="BZ267" i="182"/>
  <c r="BZ268" i="182"/>
  <c r="BZ269" i="182"/>
  <c r="BZ270" i="182"/>
  <c r="BZ271" i="182"/>
  <c r="BZ272" i="182"/>
  <c r="BZ273" i="182"/>
  <c r="BZ274" i="182"/>
  <c r="BZ275" i="182"/>
  <c r="BZ276" i="182"/>
  <c r="BZ277" i="182"/>
  <c r="BZ278" i="182"/>
  <c r="BZ279" i="182"/>
  <c r="BZ280" i="182"/>
  <c r="BZ281" i="182"/>
  <c r="BZ282" i="182"/>
  <c r="BZ283" i="182"/>
  <c r="BZ284" i="182"/>
  <c r="BZ285" i="182"/>
  <c r="BZ286" i="182"/>
  <c r="BZ287" i="182"/>
  <c r="BZ288" i="182"/>
  <c r="BZ289" i="182"/>
  <c r="BZ290" i="182"/>
  <c r="BZ291" i="182"/>
  <c r="BZ292" i="182"/>
  <c r="BZ293" i="182"/>
  <c r="BZ294" i="182"/>
  <c r="BZ295" i="182"/>
  <c r="BZ296" i="182"/>
  <c r="BZ297" i="182"/>
  <c r="BZ298" i="182"/>
  <c r="BZ299" i="182"/>
  <c r="BZ300" i="182"/>
  <c r="BZ301" i="182"/>
  <c r="BZ302" i="182"/>
  <c r="BZ303" i="182"/>
  <c r="BZ304" i="182"/>
  <c r="BZ305" i="182"/>
  <c r="BZ306" i="182"/>
  <c r="BZ307" i="182"/>
  <c r="BZ308" i="182"/>
  <c r="BU20" i="182"/>
  <c r="BU21" i="182"/>
  <c r="BU22" i="182"/>
  <c r="BU23" i="182"/>
  <c r="BU24" i="182"/>
  <c r="BU25" i="182"/>
  <c r="BU26" i="182"/>
  <c r="BU27" i="182"/>
  <c r="BU28" i="182"/>
  <c r="BU29" i="182"/>
  <c r="BU30" i="182"/>
  <c r="BU31" i="182"/>
  <c r="BU32" i="182"/>
  <c r="BU33" i="182"/>
  <c r="BU34" i="182"/>
  <c r="BU35" i="182"/>
  <c r="BU36" i="182"/>
  <c r="BU37" i="182"/>
  <c r="BU38" i="182"/>
  <c r="BU39" i="182"/>
  <c r="BU40" i="182"/>
  <c r="BU41" i="182"/>
  <c r="BU42" i="182"/>
  <c r="BU43" i="182"/>
  <c r="BU44" i="182"/>
  <c r="BU45" i="182"/>
  <c r="BU46" i="182"/>
  <c r="BU47" i="182"/>
  <c r="BU48" i="182"/>
  <c r="BU49" i="182"/>
  <c r="BU50" i="182"/>
  <c r="BU51" i="182"/>
  <c r="BU52" i="182"/>
  <c r="BU53" i="182"/>
  <c r="BU54" i="182"/>
  <c r="BU55" i="182"/>
  <c r="BU56" i="182"/>
  <c r="BU57" i="182"/>
  <c r="BU58" i="182"/>
  <c r="BU59" i="182"/>
  <c r="BU60" i="182"/>
  <c r="BU61" i="182"/>
  <c r="BU62" i="182"/>
  <c r="BU63" i="182"/>
  <c r="BU64" i="182"/>
  <c r="BU65" i="182"/>
  <c r="BU66" i="182"/>
  <c r="BU67" i="182"/>
  <c r="BU68" i="182"/>
  <c r="BU69" i="182"/>
  <c r="BU70" i="182"/>
  <c r="BU71" i="182"/>
  <c r="BU72" i="182"/>
  <c r="BU73" i="182"/>
  <c r="BU74" i="182"/>
  <c r="BU75" i="182"/>
  <c r="BU76" i="182"/>
  <c r="BU77" i="182"/>
  <c r="BU78" i="182"/>
  <c r="BU79" i="182"/>
  <c r="BU80" i="182"/>
  <c r="BU81" i="182"/>
  <c r="BU82" i="182"/>
  <c r="BU83" i="182"/>
  <c r="BU84" i="182"/>
  <c r="BU85" i="182"/>
  <c r="BU86" i="182"/>
  <c r="BU87" i="182"/>
  <c r="BU88" i="182"/>
  <c r="BU89" i="182"/>
  <c r="BU90" i="182"/>
  <c r="BU91" i="182"/>
  <c r="BU92" i="182"/>
  <c r="BU93" i="182"/>
  <c r="BU94" i="182"/>
  <c r="BU95" i="182"/>
  <c r="BU96" i="182"/>
  <c r="BU97" i="182"/>
  <c r="BU98" i="182"/>
  <c r="BU99" i="182"/>
  <c r="BU100" i="182"/>
  <c r="BU101" i="182"/>
  <c r="BU102" i="182"/>
  <c r="BU103" i="182"/>
  <c r="BU104" i="182"/>
  <c r="BU105" i="182"/>
  <c r="BU106" i="182"/>
  <c r="BU107" i="182"/>
  <c r="BU108" i="182"/>
  <c r="BU109" i="182"/>
  <c r="BU110" i="182"/>
  <c r="BU111" i="182"/>
  <c r="BU112" i="182"/>
  <c r="BU113" i="182"/>
  <c r="BU114" i="182"/>
  <c r="BU115" i="182"/>
  <c r="BU116" i="182"/>
  <c r="BU117" i="182"/>
  <c r="BU118" i="182"/>
  <c r="BU119" i="182"/>
  <c r="BU120" i="182"/>
  <c r="BU121" i="182"/>
  <c r="BU122" i="182"/>
  <c r="BU123" i="182"/>
  <c r="BU124" i="182"/>
  <c r="BU125" i="182"/>
  <c r="BU126" i="182"/>
  <c r="BU127" i="182"/>
  <c r="BU128" i="182"/>
  <c r="BU129" i="182"/>
  <c r="BU130" i="182"/>
  <c r="BU131" i="182"/>
  <c r="BU132" i="182"/>
  <c r="BU133" i="182"/>
  <c r="BU134" i="182"/>
  <c r="BU135" i="182"/>
  <c r="BU136" i="182"/>
  <c r="BU137" i="182"/>
  <c r="BU138" i="182"/>
  <c r="BU139" i="182"/>
  <c r="BU140" i="182"/>
  <c r="BU141" i="182"/>
  <c r="BU142" i="182"/>
  <c r="BU143" i="182"/>
  <c r="BU144" i="182"/>
  <c r="BU145" i="182"/>
  <c r="BU146" i="182"/>
  <c r="BU147" i="182"/>
  <c r="BU148" i="182"/>
  <c r="BU149" i="182"/>
  <c r="BU150" i="182"/>
  <c r="BU151" i="182"/>
  <c r="BU152" i="182"/>
  <c r="BU153" i="182"/>
  <c r="BU154" i="182"/>
  <c r="BU155" i="182"/>
  <c r="BU156" i="182"/>
  <c r="BU157" i="182"/>
  <c r="BU158" i="182"/>
  <c r="BU159" i="182"/>
  <c r="BU160" i="182"/>
  <c r="BU161" i="182"/>
  <c r="BU162" i="182"/>
  <c r="BU163" i="182"/>
  <c r="BU164" i="182"/>
  <c r="BU165" i="182"/>
  <c r="BU166" i="182"/>
  <c r="BU167" i="182"/>
  <c r="BU168" i="182"/>
  <c r="BU169" i="182"/>
  <c r="BU170" i="182"/>
  <c r="BU171" i="182"/>
  <c r="BU172" i="182"/>
  <c r="BU173" i="182"/>
  <c r="BU174" i="182"/>
  <c r="BU175" i="182"/>
  <c r="BU176" i="182"/>
  <c r="BU177" i="182"/>
  <c r="BU178" i="182"/>
  <c r="BU179" i="182"/>
  <c r="BU180" i="182"/>
  <c r="BU181" i="182"/>
  <c r="BU182" i="182"/>
  <c r="BU183" i="182"/>
  <c r="BU184" i="182"/>
  <c r="BU185" i="182"/>
  <c r="BU186" i="182"/>
  <c r="BU187" i="182"/>
  <c r="BU188" i="182"/>
  <c r="BU189" i="182"/>
  <c r="BU190" i="182"/>
  <c r="BU191" i="182"/>
  <c r="BU192" i="182"/>
  <c r="BU193" i="182"/>
  <c r="BU194" i="182"/>
  <c r="BU195" i="182"/>
  <c r="BU196" i="182"/>
  <c r="BU197" i="182"/>
  <c r="BU198" i="182"/>
  <c r="BU199" i="182"/>
  <c r="BU200" i="182"/>
  <c r="BU201" i="182"/>
  <c r="BU202" i="182"/>
  <c r="BU203" i="182"/>
  <c r="BU204" i="182"/>
  <c r="BU205" i="182"/>
  <c r="BU206" i="182"/>
  <c r="BU207" i="182"/>
  <c r="BU208" i="182"/>
  <c r="BU209" i="182"/>
  <c r="BU210" i="182"/>
  <c r="BU211" i="182"/>
  <c r="BU212" i="182"/>
  <c r="BU213" i="182"/>
  <c r="BU214" i="182"/>
  <c r="BU215" i="182"/>
  <c r="BU216" i="182"/>
  <c r="BU217" i="182"/>
  <c r="BU218" i="182"/>
  <c r="BU219" i="182"/>
  <c r="BU220" i="182"/>
  <c r="BU221" i="182"/>
  <c r="BU222" i="182"/>
  <c r="BU223" i="182"/>
  <c r="BU224" i="182"/>
  <c r="BU225" i="182"/>
  <c r="BU226" i="182"/>
  <c r="BU227" i="182"/>
  <c r="BU228" i="182"/>
  <c r="BU229" i="182"/>
  <c r="BU230" i="182"/>
  <c r="BU231" i="182"/>
  <c r="BU232" i="182"/>
  <c r="BU233" i="182"/>
  <c r="BU234" i="182"/>
  <c r="BU235" i="182"/>
  <c r="BU236" i="182"/>
  <c r="BU237" i="182"/>
  <c r="BU238" i="182"/>
  <c r="BU239" i="182"/>
  <c r="BU240" i="182"/>
  <c r="BU241" i="182"/>
  <c r="BU242" i="182"/>
  <c r="BU243" i="182"/>
  <c r="BU244" i="182"/>
  <c r="BU245" i="182"/>
  <c r="BU246" i="182"/>
  <c r="BU247" i="182"/>
  <c r="BU248" i="182"/>
  <c r="BU249" i="182"/>
  <c r="BU250" i="182"/>
  <c r="BU251" i="182"/>
  <c r="BU252" i="182"/>
  <c r="BU253" i="182"/>
  <c r="BU254" i="182"/>
  <c r="BU255" i="182"/>
  <c r="BU256" i="182"/>
  <c r="BU257" i="182"/>
  <c r="BU258" i="182"/>
  <c r="BU259" i="182"/>
  <c r="BU260" i="182"/>
  <c r="BU261" i="182"/>
  <c r="BU262" i="182"/>
  <c r="BU263" i="182"/>
  <c r="BU264" i="182"/>
  <c r="BU265" i="182"/>
  <c r="BU266" i="182"/>
  <c r="BU267" i="182"/>
  <c r="BU268" i="182"/>
  <c r="BU269" i="182"/>
  <c r="BU270" i="182"/>
  <c r="BU271" i="182"/>
  <c r="BU272" i="182"/>
  <c r="BU273" i="182"/>
  <c r="BU274" i="182"/>
  <c r="BU275" i="182"/>
  <c r="BU276" i="182"/>
  <c r="BU277" i="182"/>
  <c r="BU278" i="182"/>
  <c r="BU279" i="182"/>
  <c r="BU280" i="182"/>
  <c r="BU281" i="182"/>
  <c r="BU282" i="182"/>
  <c r="BU283" i="182"/>
  <c r="BU284" i="182"/>
  <c r="BU285" i="182"/>
  <c r="BU286" i="182"/>
  <c r="BU287" i="182"/>
  <c r="BU288" i="182"/>
  <c r="BU289" i="182"/>
  <c r="BU290" i="182"/>
  <c r="BU291" i="182"/>
  <c r="BU292" i="182"/>
  <c r="BU293" i="182"/>
  <c r="BU294" i="182"/>
  <c r="BU295" i="182"/>
  <c r="BU296" i="182"/>
  <c r="BU297" i="182"/>
  <c r="BU298" i="182"/>
  <c r="BU299" i="182"/>
  <c r="BU300" i="182"/>
  <c r="BU301" i="182"/>
  <c r="BU302" i="182"/>
  <c r="BU303" i="182"/>
  <c r="BU304" i="182"/>
  <c r="BU305" i="182"/>
  <c r="BU306" i="182"/>
  <c r="BU307" i="182"/>
  <c r="BU308" i="182"/>
  <c r="BP20" i="182"/>
  <c r="BP21" i="182"/>
  <c r="BP22" i="182"/>
  <c r="BP23" i="182"/>
  <c r="BP24" i="182"/>
  <c r="BP25" i="182"/>
  <c r="BP26" i="182"/>
  <c r="BP27" i="182"/>
  <c r="BP28" i="182"/>
  <c r="BP29" i="182"/>
  <c r="BP30" i="182"/>
  <c r="BP31" i="182"/>
  <c r="BP32" i="182"/>
  <c r="BP33" i="182"/>
  <c r="BP34" i="182"/>
  <c r="BP35" i="182"/>
  <c r="BP36" i="182"/>
  <c r="BP37" i="182"/>
  <c r="BP38" i="182"/>
  <c r="BP39" i="182"/>
  <c r="BP40" i="182"/>
  <c r="BP41" i="182"/>
  <c r="BP42" i="182"/>
  <c r="BP43" i="182"/>
  <c r="BP44" i="182"/>
  <c r="BP45" i="182"/>
  <c r="BP46" i="182"/>
  <c r="BP47" i="182"/>
  <c r="BP48" i="182"/>
  <c r="BP49" i="182"/>
  <c r="BP50" i="182"/>
  <c r="BP51" i="182"/>
  <c r="BP52" i="182"/>
  <c r="BP53" i="182"/>
  <c r="BP54" i="182"/>
  <c r="BP55" i="182"/>
  <c r="BP56" i="182"/>
  <c r="BP57" i="182"/>
  <c r="BP58" i="182"/>
  <c r="BP59" i="182"/>
  <c r="BP60" i="182"/>
  <c r="BP61" i="182"/>
  <c r="BP62" i="182"/>
  <c r="BP63" i="182"/>
  <c r="BP64" i="182"/>
  <c r="BP65" i="182"/>
  <c r="BP66" i="182"/>
  <c r="BP67" i="182"/>
  <c r="BP68" i="182"/>
  <c r="BP69" i="182"/>
  <c r="BP70" i="182"/>
  <c r="BP71" i="182"/>
  <c r="BP72" i="182"/>
  <c r="BP73" i="182"/>
  <c r="BP74" i="182"/>
  <c r="BP75" i="182"/>
  <c r="BP76" i="182"/>
  <c r="BP77" i="182"/>
  <c r="BP78" i="182"/>
  <c r="BP79" i="182"/>
  <c r="BP80" i="182"/>
  <c r="BP81" i="182"/>
  <c r="BP82" i="182"/>
  <c r="BP83" i="182"/>
  <c r="BP84" i="182"/>
  <c r="BP85" i="182"/>
  <c r="BP86" i="182"/>
  <c r="BP87" i="182"/>
  <c r="BP88" i="182"/>
  <c r="BP89" i="182"/>
  <c r="BP90" i="182"/>
  <c r="BP91" i="182"/>
  <c r="BP92" i="182"/>
  <c r="BP93" i="182"/>
  <c r="BP94" i="182"/>
  <c r="BP95" i="182"/>
  <c r="BP96" i="182"/>
  <c r="BP97" i="182"/>
  <c r="BP98" i="182"/>
  <c r="BP99" i="182"/>
  <c r="BP100" i="182"/>
  <c r="BP101" i="182"/>
  <c r="BP102" i="182"/>
  <c r="BP103" i="182"/>
  <c r="BP104" i="182"/>
  <c r="BP105" i="182"/>
  <c r="BP106" i="182"/>
  <c r="BP107" i="182"/>
  <c r="BP108" i="182"/>
  <c r="BP109" i="182"/>
  <c r="BP110" i="182"/>
  <c r="BP111" i="182"/>
  <c r="BP112" i="182"/>
  <c r="BP113" i="182"/>
  <c r="BP114" i="182"/>
  <c r="BP115" i="182"/>
  <c r="BP116" i="182"/>
  <c r="BP117" i="182"/>
  <c r="BP118" i="182"/>
  <c r="BP119" i="182"/>
  <c r="BP120" i="182"/>
  <c r="BP121" i="182"/>
  <c r="BP122" i="182"/>
  <c r="BP123" i="182"/>
  <c r="BP124" i="182"/>
  <c r="BP125" i="182"/>
  <c r="BP126" i="182"/>
  <c r="BP127" i="182"/>
  <c r="BP128" i="182"/>
  <c r="BP129" i="182"/>
  <c r="BP130" i="182"/>
  <c r="BP131" i="182"/>
  <c r="BP132" i="182"/>
  <c r="BP133" i="182"/>
  <c r="BP134" i="182"/>
  <c r="BP135" i="182"/>
  <c r="BP136" i="182"/>
  <c r="BP137" i="182"/>
  <c r="BP138" i="182"/>
  <c r="BP139" i="182"/>
  <c r="BP140" i="182"/>
  <c r="BP141" i="182"/>
  <c r="BP142" i="182"/>
  <c r="BP143" i="182"/>
  <c r="BP144" i="182"/>
  <c r="BP145" i="182"/>
  <c r="BP146" i="182"/>
  <c r="BP147" i="182"/>
  <c r="BP148" i="182"/>
  <c r="BP149" i="182"/>
  <c r="BP150" i="182"/>
  <c r="BP151" i="182"/>
  <c r="BP152" i="182"/>
  <c r="BP153" i="182"/>
  <c r="BP154" i="182"/>
  <c r="BP155" i="182"/>
  <c r="BP156" i="182"/>
  <c r="BP157" i="182"/>
  <c r="BP158" i="182"/>
  <c r="BP159" i="182"/>
  <c r="BP160" i="182"/>
  <c r="BP161" i="182"/>
  <c r="BP162" i="182"/>
  <c r="BP163" i="182"/>
  <c r="BP164" i="182"/>
  <c r="BP165" i="182"/>
  <c r="BP166" i="182"/>
  <c r="BP167" i="182"/>
  <c r="BP168" i="182"/>
  <c r="BP169" i="182"/>
  <c r="BP170" i="182"/>
  <c r="BP171" i="182"/>
  <c r="BP172" i="182"/>
  <c r="BP173" i="182"/>
  <c r="BP174" i="182"/>
  <c r="BP175" i="182"/>
  <c r="BP176" i="182"/>
  <c r="BP177" i="182"/>
  <c r="BP178" i="182"/>
  <c r="BP179" i="182"/>
  <c r="BP180" i="182"/>
  <c r="BP181" i="182"/>
  <c r="BP182" i="182"/>
  <c r="BP183" i="182"/>
  <c r="BP184" i="182"/>
  <c r="BP185" i="182"/>
  <c r="BP186" i="182"/>
  <c r="BP187" i="182"/>
  <c r="BP188" i="182"/>
  <c r="BP189" i="182"/>
  <c r="BP190" i="182"/>
  <c r="BP191" i="182"/>
  <c r="BP192" i="182"/>
  <c r="BP193" i="182"/>
  <c r="BP194" i="182"/>
  <c r="BP195" i="182"/>
  <c r="BP196" i="182"/>
  <c r="BP197" i="182"/>
  <c r="BP198" i="182"/>
  <c r="BP199" i="182"/>
  <c r="BP200" i="182"/>
  <c r="BP201" i="182"/>
  <c r="BP202" i="182"/>
  <c r="BP203" i="182"/>
  <c r="BP204" i="182"/>
  <c r="BP205" i="182"/>
  <c r="BP206" i="182"/>
  <c r="BP207" i="182"/>
  <c r="BP208" i="182"/>
  <c r="BP209" i="182"/>
  <c r="BP210" i="182"/>
  <c r="BP211" i="182"/>
  <c r="BP212" i="182"/>
  <c r="BP213" i="182"/>
  <c r="BP214" i="182"/>
  <c r="BP215" i="182"/>
  <c r="BP216" i="182"/>
  <c r="BP217" i="182"/>
  <c r="BP218" i="182"/>
  <c r="BP219" i="182"/>
  <c r="BP220" i="182"/>
  <c r="BP221" i="182"/>
  <c r="BP222" i="182"/>
  <c r="BP223" i="182"/>
  <c r="BP224" i="182"/>
  <c r="BP225" i="182"/>
  <c r="BP226" i="182"/>
  <c r="BP227" i="182"/>
  <c r="BP228" i="182"/>
  <c r="BP229" i="182"/>
  <c r="BP230" i="182"/>
  <c r="BP231" i="182"/>
  <c r="BP232" i="182"/>
  <c r="BP233" i="182"/>
  <c r="BP234" i="182"/>
  <c r="BP235" i="182"/>
  <c r="BP236" i="182"/>
  <c r="BP237" i="182"/>
  <c r="BP238" i="182"/>
  <c r="BP239" i="182"/>
  <c r="BP240" i="182"/>
  <c r="BP241" i="182"/>
  <c r="BP242" i="182"/>
  <c r="BP243" i="182"/>
  <c r="BP244" i="182"/>
  <c r="BP245" i="182"/>
  <c r="BP246" i="182"/>
  <c r="BP247" i="182"/>
  <c r="BP248" i="182"/>
  <c r="BP249" i="182"/>
  <c r="BP250" i="182"/>
  <c r="BP251" i="182"/>
  <c r="BP252" i="182"/>
  <c r="BP253" i="182"/>
  <c r="BP254" i="182"/>
  <c r="BP255" i="182"/>
  <c r="BP256" i="182"/>
  <c r="BP257" i="182"/>
  <c r="BP258" i="182"/>
  <c r="BP259" i="182"/>
  <c r="BP260" i="182"/>
  <c r="BP261" i="182"/>
  <c r="BP262" i="182"/>
  <c r="BP263" i="182"/>
  <c r="BP264" i="182"/>
  <c r="BP265" i="182"/>
  <c r="BP266" i="182"/>
  <c r="BP267" i="182"/>
  <c r="BP268" i="182"/>
  <c r="BP269" i="182"/>
  <c r="BP270" i="182"/>
  <c r="BP271" i="182"/>
  <c r="BP272" i="182"/>
  <c r="BP273" i="182"/>
  <c r="BP274" i="182"/>
  <c r="BP275" i="182"/>
  <c r="BP276" i="182"/>
  <c r="BP277" i="182"/>
  <c r="BP278" i="182"/>
  <c r="BP279" i="182"/>
  <c r="BP280" i="182"/>
  <c r="BP281" i="182"/>
  <c r="BP282" i="182"/>
  <c r="BP283" i="182"/>
  <c r="BP284" i="182"/>
  <c r="BP285" i="182"/>
  <c r="BP286" i="182"/>
  <c r="BP287" i="182"/>
  <c r="BP288" i="182"/>
  <c r="BP289" i="182"/>
  <c r="BP290" i="182"/>
  <c r="BP291" i="182"/>
  <c r="BP292" i="182"/>
  <c r="BP293" i="182"/>
  <c r="BP294" i="182"/>
  <c r="BP295" i="182"/>
  <c r="BP296" i="182"/>
  <c r="BP297" i="182"/>
  <c r="BP298" i="182"/>
  <c r="BP299" i="182"/>
  <c r="BP300" i="182"/>
  <c r="BP301" i="182"/>
  <c r="BP302" i="182"/>
  <c r="BP303" i="182"/>
  <c r="BP304" i="182"/>
  <c r="BP305" i="182"/>
  <c r="BP306" i="182"/>
  <c r="BP307" i="182"/>
  <c r="BP308" i="182"/>
  <c r="BK20" i="182"/>
  <c r="BK21" i="182"/>
  <c r="BK22" i="182"/>
  <c r="BK23" i="182"/>
  <c r="BK24" i="182"/>
  <c r="BK25" i="182"/>
  <c r="BK26" i="182"/>
  <c r="BK27" i="182"/>
  <c r="BK28" i="182"/>
  <c r="BK29" i="182"/>
  <c r="BK30" i="182"/>
  <c r="BK31" i="182"/>
  <c r="BK32" i="182"/>
  <c r="BK33" i="182"/>
  <c r="BK34" i="182"/>
  <c r="BK35" i="182"/>
  <c r="BK36" i="182"/>
  <c r="BK37" i="182"/>
  <c r="BK38" i="182"/>
  <c r="BK39" i="182"/>
  <c r="BK40" i="182"/>
  <c r="BK41" i="182"/>
  <c r="BK42" i="182"/>
  <c r="BK43" i="182"/>
  <c r="BK44" i="182"/>
  <c r="BK45" i="182"/>
  <c r="BK46" i="182"/>
  <c r="BK47" i="182"/>
  <c r="BK48" i="182"/>
  <c r="BK49" i="182"/>
  <c r="BK50" i="182"/>
  <c r="BK51" i="182"/>
  <c r="BK52" i="182"/>
  <c r="BK53" i="182"/>
  <c r="BK54" i="182"/>
  <c r="BK55" i="182"/>
  <c r="BK56" i="182"/>
  <c r="BK57" i="182"/>
  <c r="BK58" i="182"/>
  <c r="BK59" i="182"/>
  <c r="BK60" i="182"/>
  <c r="BK61" i="182"/>
  <c r="BK62" i="182"/>
  <c r="BK63" i="182"/>
  <c r="BK64" i="182"/>
  <c r="BK65" i="182"/>
  <c r="BK66" i="182"/>
  <c r="BK67" i="182"/>
  <c r="BK68" i="182"/>
  <c r="BK69" i="182"/>
  <c r="BK70" i="182"/>
  <c r="BK71" i="182"/>
  <c r="BK72" i="182"/>
  <c r="BK73" i="182"/>
  <c r="BK74" i="182"/>
  <c r="BK75" i="182"/>
  <c r="BK76" i="182"/>
  <c r="BK77" i="182"/>
  <c r="BK78" i="182"/>
  <c r="BK79" i="182"/>
  <c r="BK80" i="182"/>
  <c r="BK81" i="182"/>
  <c r="BK82" i="182"/>
  <c r="BK83" i="182"/>
  <c r="BK84" i="182"/>
  <c r="BK85" i="182"/>
  <c r="BK86" i="182"/>
  <c r="BK87" i="182"/>
  <c r="BK88" i="182"/>
  <c r="BK89" i="182"/>
  <c r="BK90" i="182"/>
  <c r="BK91" i="182"/>
  <c r="BK92" i="182"/>
  <c r="BK93" i="182"/>
  <c r="BK94" i="182"/>
  <c r="BK95" i="182"/>
  <c r="BK96" i="182"/>
  <c r="BK97" i="182"/>
  <c r="BK98" i="182"/>
  <c r="BK99" i="182"/>
  <c r="BK100" i="182"/>
  <c r="BK101" i="182"/>
  <c r="BK102" i="182"/>
  <c r="BK103" i="182"/>
  <c r="BK104" i="182"/>
  <c r="BK105" i="182"/>
  <c r="BK106" i="182"/>
  <c r="BK107" i="182"/>
  <c r="BK108" i="182"/>
  <c r="BK109" i="182"/>
  <c r="BK110" i="182"/>
  <c r="BK111" i="182"/>
  <c r="BK112" i="182"/>
  <c r="BK113" i="182"/>
  <c r="BK114" i="182"/>
  <c r="BK115" i="182"/>
  <c r="BK116" i="182"/>
  <c r="BK117" i="182"/>
  <c r="BK118" i="182"/>
  <c r="BK119" i="182"/>
  <c r="BK120" i="182"/>
  <c r="BK121" i="182"/>
  <c r="BK122" i="182"/>
  <c r="BK123" i="182"/>
  <c r="BK124" i="182"/>
  <c r="BK125" i="182"/>
  <c r="BK126" i="182"/>
  <c r="BK127" i="182"/>
  <c r="BK128" i="182"/>
  <c r="BK129" i="182"/>
  <c r="BK130" i="182"/>
  <c r="BK131" i="182"/>
  <c r="BK132" i="182"/>
  <c r="BK133" i="182"/>
  <c r="BK134" i="182"/>
  <c r="BK135" i="182"/>
  <c r="BK136" i="182"/>
  <c r="BK137" i="182"/>
  <c r="BK138" i="182"/>
  <c r="BK139" i="182"/>
  <c r="BK140" i="182"/>
  <c r="BK141" i="182"/>
  <c r="BK142" i="182"/>
  <c r="BK143" i="182"/>
  <c r="BK144" i="182"/>
  <c r="BK145" i="182"/>
  <c r="BK146" i="182"/>
  <c r="BK147" i="182"/>
  <c r="BK148" i="182"/>
  <c r="BK149" i="182"/>
  <c r="BK150" i="182"/>
  <c r="BK151" i="182"/>
  <c r="BK152" i="182"/>
  <c r="BK153" i="182"/>
  <c r="BK154" i="182"/>
  <c r="BK155" i="182"/>
  <c r="BK156" i="182"/>
  <c r="BK157" i="182"/>
  <c r="BK158" i="182"/>
  <c r="BK159" i="182"/>
  <c r="BK160" i="182"/>
  <c r="BK161" i="182"/>
  <c r="BK162" i="182"/>
  <c r="BK163" i="182"/>
  <c r="BK164" i="182"/>
  <c r="BK165" i="182"/>
  <c r="BK166" i="182"/>
  <c r="BK167" i="182"/>
  <c r="BK168" i="182"/>
  <c r="BK169" i="182"/>
  <c r="BK170" i="182"/>
  <c r="BK171" i="182"/>
  <c r="BK172" i="182"/>
  <c r="BK173" i="182"/>
  <c r="BK174" i="182"/>
  <c r="BK175" i="182"/>
  <c r="BK176" i="182"/>
  <c r="BK177" i="182"/>
  <c r="BK178" i="182"/>
  <c r="BK179" i="182"/>
  <c r="BK180" i="182"/>
  <c r="BK181" i="182"/>
  <c r="BK182" i="182"/>
  <c r="BK183" i="182"/>
  <c r="BK184" i="182"/>
  <c r="BK185" i="182"/>
  <c r="BK186" i="182"/>
  <c r="BK187" i="182"/>
  <c r="BK188" i="182"/>
  <c r="BK189" i="182"/>
  <c r="BK190" i="182"/>
  <c r="BK191" i="182"/>
  <c r="BK192" i="182"/>
  <c r="BK193" i="182"/>
  <c r="BK194" i="182"/>
  <c r="BK195" i="182"/>
  <c r="BK196" i="182"/>
  <c r="BK197" i="182"/>
  <c r="BK198" i="182"/>
  <c r="BK199" i="182"/>
  <c r="BK200" i="182"/>
  <c r="BK201" i="182"/>
  <c r="BK202" i="182"/>
  <c r="BK203" i="182"/>
  <c r="BK204" i="182"/>
  <c r="BK205" i="182"/>
  <c r="BK206" i="182"/>
  <c r="BK207" i="182"/>
  <c r="BK208" i="182"/>
  <c r="BK209" i="182"/>
  <c r="BK210" i="182"/>
  <c r="BK211" i="182"/>
  <c r="BK212" i="182"/>
  <c r="BK213" i="182"/>
  <c r="BK214" i="182"/>
  <c r="BK215" i="182"/>
  <c r="BK216" i="182"/>
  <c r="BK217" i="182"/>
  <c r="BK218" i="182"/>
  <c r="BK219" i="182"/>
  <c r="BK220" i="182"/>
  <c r="BK221" i="182"/>
  <c r="BK222" i="182"/>
  <c r="BK223" i="182"/>
  <c r="BK224" i="182"/>
  <c r="BK225" i="182"/>
  <c r="BK226" i="182"/>
  <c r="BK227" i="182"/>
  <c r="BK228" i="182"/>
  <c r="BK229" i="182"/>
  <c r="BK230" i="182"/>
  <c r="BK231" i="182"/>
  <c r="BK232" i="182"/>
  <c r="BK233" i="182"/>
  <c r="BK234" i="182"/>
  <c r="BK235" i="182"/>
  <c r="BK236" i="182"/>
  <c r="BK237" i="182"/>
  <c r="BK238" i="182"/>
  <c r="BK239" i="182"/>
  <c r="BK240" i="182"/>
  <c r="BK241" i="182"/>
  <c r="BK242" i="182"/>
  <c r="BK243" i="182"/>
  <c r="BK244" i="182"/>
  <c r="BK245" i="182"/>
  <c r="BK246" i="182"/>
  <c r="BK247" i="182"/>
  <c r="BK248" i="182"/>
  <c r="BK249" i="182"/>
  <c r="BK250" i="182"/>
  <c r="BK251" i="182"/>
  <c r="BK252" i="182"/>
  <c r="BK253" i="182"/>
  <c r="BK254" i="182"/>
  <c r="BK255" i="182"/>
  <c r="BK256" i="182"/>
  <c r="BK257" i="182"/>
  <c r="BK258" i="182"/>
  <c r="BK259" i="182"/>
  <c r="BK260" i="182"/>
  <c r="BK261" i="182"/>
  <c r="BK262" i="182"/>
  <c r="BK263" i="182"/>
  <c r="BK264" i="182"/>
  <c r="BK265" i="182"/>
  <c r="BK266" i="182"/>
  <c r="BK267" i="182"/>
  <c r="BK268" i="182"/>
  <c r="BK269" i="182"/>
  <c r="BK270" i="182"/>
  <c r="BK271" i="182"/>
  <c r="BK272" i="182"/>
  <c r="BK273" i="182"/>
  <c r="BK274" i="182"/>
  <c r="BK275" i="182"/>
  <c r="BK276" i="182"/>
  <c r="BK277" i="182"/>
  <c r="BK278" i="182"/>
  <c r="BK279" i="182"/>
  <c r="BK280" i="182"/>
  <c r="BK281" i="182"/>
  <c r="BK282" i="182"/>
  <c r="BK283" i="182"/>
  <c r="BK284" i="182"/>
  <c r="BK285" i="182"/>
  <c r="BK286" i="182"/>
  <c r="BK287" i="182"/>
  <c r="BK288" i="182"/>
  <c r="BK289" i="182"/>
  <c r="BK290" i="182"/>
  <c r="BK291" i="182"/>
  <c r="BK292" i="182"/>
  <c r="BK293" i="182"/>
  <c r="BK294" i="182"/>
  <c r="BK295" i="182"/>
  <c r="BK296" i="182"/>
  <c r="BK297" i="182"/>
  <c r="BK298" i="182"/>
  <c r="BK299" i="182"/>
  <c r="BK300" i="182"/>
  <c r="BK301" i="182"/>
  <c r="BK302" i="182"/>
  <c r="BK303" i="182"/>
  <c r="BK304" i="182"/>
  <c r="BK305" i="182"/>
  <c r="BK306" i="182"/>
  <c r="BK307" i="182"/>
  <c r="BK308" i="182"/>
  <c r="BF20" i="182"/>
  <c r="BF21" i="182"/>
  <c r="BF22" i="182"/>
  <c r="BF23" i="182"/>
  <c r="BF24" i="182"/>
  <c r="BF25" i="182"/>
  <c r="BF26" i="182"/>
  <c r="BF27" i="182"/>
  <c r="BF28" i="182"/>
  <c r="BF29" i="182"/>
  <c r="BF30" i="182"/>
  <c r="BF31" i="182"/>
  <c r="BF32" i="182"/>
  <c r="BF33" i="182"/>
  <c r="BF34" i="182"/>
  <c r="BF35" i="182"/>
  <c r="BF36" i="182"/>
  <c r="BF37" i="182"/>
  <c r="BF38" i="182"/>
  <c r="BF39" i="182"/>
  <c r="BF40" i="182"/>
  <c r="BF41" i="182"/>
  <c r="BF42" i="182"/>
  <c r="BF43" i="182"/>
  <c r="BF44" i="182"/>
  <c r="BF45" i="182"/>
  <c r="BF46" i="182"/>
  <c r="BF47" i="182"/>
  <c r="BF48" i="182"/>
  <c r="BF49" i="182"/>
  <c r="BF50" i="182"/>
  <c r="BF51" i="182"/>
  <c r="BF52" i="182"/>
  <c r="BF53" i="182"/>
  <c r="BF54" i="182"/>
  <c r="BF55" i="182"/>
  <c r="BF56" i="182"/>
  <c r="BF57" i="182"/>
  <c r="BF58" i="182"/>
  <c r="BF59" i="182"/>
  <c r="BF60" i="182"/>
  <c r="BF61" i="182"/>
  <c r="BF62" i="182"/>
  <c r="BF63" i="182"/>
  <c r="BF64" i="182"/>
  <c r="BF65" i="182"/>
  <c r="BF66" i="182"/>
  <c r="BF67" i="182"/>
  <c r="BF68" i="182"/>
  <c r="BF69" i="182"/>
  <c r="BF70" i="182"/>
  <c r="BF71" i="182"/>
  <c r="BF72" i="182"/>
  <c r="BF73" i="182"/>
  <c r="BF74" i="182"/>
  <c r="BF75" i="182"/>
  <c r="BF76" i="182"/>
  <c r="BF77" i="182"/>
  <c r="BF78" i="182"/>
  <c r="BF79" i="182"/>
  <c r="BF80" i="182"/>
  <c r="BF81" i="182"/>
  <c r="BF82" i="182"/>
  <c r="BF83" i="182"/>
  <c r="BF84" i="182"/>
  <c r="BF85" i="182"/>
  <c r="BF86" i="182"/>
  <c r="BF87" i="182"/>
  <c r="BF88" i="182"/>
  <c r="BF89" i="182"/>
  <c r="BF90" i="182"/>
  <c r="BF91" i="182"/>
  <c r="BF92" i="182"/>
  <c r="BF93" i="182"/>
  <c r="BF94" i="182"/>
  <c r="BF95" i="182"/>
  <c r="BF96" i="182"/>
  <c r="BF97" i="182"/>
  <c r="BF98" i="182"/>
  <c r="BF99" i="182"/>
  <c r="BF100" i="182"/>
  <c r="BF101" i="182"/>
  <c r="BF102" i="182"/>
  <c r="BF103" i="182"/>
  <c r="BF104" i="182"/>
  <c r="BF105" i="182"/>
  <c r="BF106" i="182"/>
  <c r="BF107" i="182"/>
  <c r="BF108" i="182"/>
  <c r="BF109" i="182"/>
  <c r="BF110" i="182"/>
  <c r="BF111" i="182"/>
  <c r="BF112" i="182"/>
  <c r="BF113" i="182"/>
  <c r="BF114" i="182"/>
  <c r="BF115" i="182"/>
  <c r="BF116" i="182"/>
  <c r="BF117" i="182"/>
  <c r="BF118" i="182"/>
  <c r="BF119" i="182"/>
  <c r="BF120" i="182"/>
  <c r="BF121" i="182"/>
  <c r="BF122" i="182"/>
  <c r="BF123" i="182"/>
  <c r="BF124" i="182"/>
  <c r="BF125" i="182"/>
  <c r="BF126" i="182"/>
  <c r="BF127" i="182"/>
  <c r="BF128" i="182"/>
  <c r="BF129" i="182"/>
  <c r="BF130" i="182"/>
  <c r="BF131" i="182"/>
  <c r="BF132" i="182"/>
  <c r="BF133" i="182"/>
  <c r="BF134" i="182"/>
  <c r="BF135" i="182"/>
  <c r="BF136" i="182"/>
  <c r="BF137" i="182"/>
  <c r="BF138" i="182"/>
  <c r="BF139" i="182"/>
  <c r="BF140" i="182"/>
  <c r="BF141" i="182"/>
  <c r="BF142" i="182"/>
  <c r="BF143" i="182"/>
  <c r="BF144" i="182"/>
  <c r="BF145" i="182"/>
  <c r="BF146" i="182"/>
  <c r="BF147" i="182"/>
  <c r="BF148" i="182"/>
  <c r="BF149" i="182"/>
  <c r="BF150" i="182"/>
  <c r="BF151" i="182"/>
  <c r="BF152" i="182"/>
  <c r="BF153" i="182"/>
  <c r="BF154" i="182"/>
  <c r="BF155" i="182"/>
  <c r="BF156" i="182"/>
  <c r="BF157" i="182"/>
  <c r="BF158" i="182"/>
  <c r="BF159" i="182"/>
  <c r="BF160" i="182"/>
  <c r="BF161" i="182"/>
  <c r="BF162" i="182"/>
  <c r="BF163" i="182"/>
  <c r="BF164" i="182"/>
  <c r="BF165" i="182"/>
  <c r="BF166" i="182"/>
  <c r="BF167" i="182"/>
  <c r="BF168" i="182"/>
  <c r="BF169" i="182"/>
  <c r="BF170" i="182"/>
  <c r="BF171" i="182"/>
  <c r="BF172" i="182"/>
  <c r="BF173" i="182"/>
  <c r="BF174" i="182"/>
  <c r="BF175" i="182"/>
  <c r="BF176" i="182"/>
  <c r="BF177" i="182"/>
  <c r="BF178" i="182"/>
  <c r="BF179" i="182"/>
  <c r="BF180" i="182"/>
  <c r="BF181" i="182"/>
  <c r="BF182" i="182"/>
  <c r="BF183" i="182"/>
  <c r="BF184" i="182"/>
  <c r="BF185" i="182"/>
  <c r="BF186" i="182"/>
  <c r="BF187" i="182"/>
  <c r="BF188" i="182"/>
  <c r="BF189" i="182"/>
  <c r="BF190" i="182"/>
  <c r="BF191" i="182"/>
  <c r="BF192" i="182"/>
  <c r="BF193" i="182"/>
  <c r="BF194" i="182"/>
  <c r="BF195" i="182"/>
  <c r="BF196" i="182"/>
  <c r="BF197" i="182"/>
  <c r="BF198" i="182"/>
  <c r="BF199" i="182"/>
  <c r="BF200" i="182"/>
  <c r="BF201" i="182"/>
  <c r="BF202" i="182"/>
  <c r="BF203" i="182"/>
  <c r="BF204" i="182"/>
  <c r="BF205" i="182"/>
  <c r="BF206" i="182"/>
  <c r="BF207" i="182"/>
  <c r="BF208" i="182"/>
  <c r="BF209" i="182"/>
  <c r="BF210" i="182"/>
  <c r="BF211" i="182"/>
  <c r="BF212" i="182"/>
  <c r="BF213" i="182"/>
  <c r="BF214" i="182"/>
  <c r="BF215" i="182"/>
  <c r="BF216" i="182"/>
  <c r="BF217" i="182"/>
  <c r="BF218" i="182"/>
  <c r="BF219" i="182"/>
  <c r="BF220" i="182"/>
  <c r="BF221" i="182"/>
  <c r="BF222" i="182"/>
  <c r="BF223" i="182"/>
  <c r="BF224" i="182"/>
  <c r="BF225" i="182"/>
  <c r="BF226" i="182"/>
  <c r="BF227" i="182"/>
  <c r="BF228" i="182"/>
  <c r="BF229" i="182"/>
  <c r="BF230" i="182"/>
  <c r="BF231" i="182"/>
  <c r="BF232" i="182"/>
  <c r="BF233" i="182"/>
  <c r="BF234" i="182"/>
  <c r="BF235" i="182"/>
  <c r="BF236" i="182"/>
  <c r="BF237" i="182"/>
  <c r="BF238" i="182"/>
  <c r="BF239" i="182"/>
  <c r="BF240" i="182"/>
  <c r="BF241" i="182"/>
  <c r="BF242" i="182"/>
  <c r="BF243" i="182"/>
  <c r="BF244" i="182"/>
  <c r="BF245" i="182"/>
  <c r="BF246" i="182"/>
  <c r="BF247" i="182"/>
  <c r="BF248" i="182"/>
  <c r="BF249" i="182"/>
  <c r="BF250" i="182"/>
  <c r="BF251" i="182"/>
  <c r="BF252" i="182"/>
  <c r="BF253" i="182"/>
  <c r="BF254" i="182"/>
  <c r="BF255" i="182"/>
  <c r="BF256" i="182"/>
  <c r="BF257" i="182"/>
  <c r="BF258" i="182"/>
  <c r="BF259" i="182"/>
  <c r="BF260" i="182"/>
  <c r="BF261" i="182"/>
  <c r="BF262" i="182"/>
  <c r="BF263" i="182"/>
  <c r="BF264" i="182"/>
  <c r="BF265" i="182"/>
  <c r="BF266" i="182"/>
  <c r="BF267" i="182"/>
  <c r="BF268" i="182"/>
  <c r="BF269" i="182"/>
  <c r="BF270" i="182"/>
  <c r="BF271" i="182"/>
  <c r="BF272" i="182"/>
  <c r="BF273" i="182"/>
  <c r="BF274" i="182"/>
  <c r="BF275" i="182"/>
  <c r="BF276" i="182"/>
  <c r="BF277" i="182"/>
  <c r="BF278" i="182"/>
  <c r="BF279" i="182"/>
  <c r="BF280" i="182"/>
  <c r="BF281" i="182"/>
  <c r="BF282" i="182"/>
  <c r="BF283" i="182"/>
  <c r="BF284" i="182"/>
  <c r="BF285" i="182"/>
  <c r="BF286" i="182"/>
  <c r="BF287" i="182"/>
  <c r="BF288" i="182"/>
  <c r="BF289" i="182"/>
  <c r="BF290" i="182"/>
  <c r="BF291" i="182"/>
  <c r="BF292" i="182"/>
  <c r="BF293" i="182"/>
  <c r="BF294" i="182"/>
  <c r="BF295" i="182"/>
  <c r="BF296" i="182"/>
  <c r="BF297" i="182"/>
  <c r="BF298" i="182"/>
  <c r="BF299" i="182"/>
  <c r="BF300" i="182"/>
  <c r="BF301" i="182"/>
  <c r="BF302" i="182"/>
  <c r="BF303" i="182"/>
  <c r="BF304" i="182"/>
  <c r="BF305" i="182"/>
  <c r="BF306" i="182"/>
  <c r="BF307" i="182"/>
  <c r="BF308" i="182"/>
  <c r="BA20" i="182"/>
  <c r="BA21" i="182"/>
  <c r="BA22" i="182"/>
  <c r="BA23" i="182"/>
  <c r="BA24" i="182"/>
  <c r="BA25" i="182"/>
  <c r="BA26" i="182"/>
  <c r="BA27" i="182"/>
  <c r="BA28" i="182"/>
  <c r="BA29" i="182"/>
  <c r="BA30" i="182"/>
  <c r="BA31" i="182"/>
  <c r="BA32" i="182"/>
  <c r="BA33" i="182"/>
  <c r="BA34" i="182"/>
  <c r="BA35" i="182"/>
  <c r="BA36" i="182"/>
  <c r="BA37" i="182"/>
  <c r="BA38" i="182"/>
  <c r="BA39" i="182"/>
  <c r="BA40" i="182"/>
  <c r="BA41" i="182"/>
  <c r="BA42" i="182"/>
  <c r="BA43" i="182"/>
  <c r="BA44" i="182"/>
  <c r="BA45" i="182"/>
  <c r="BA46" i="182"/>
  <c r="BA47" i="182"/>
  <c r="BA48" i="182"/>
  <c r="BA49" i="182"/>
  <c r="BA50" i="182"/>
  <c r="BA51" i="182"/>
  <c r="BA52" i="182"/>
  <c r="BA53" i="182"/>
  <c r="BA54" i="182"/>
  <c r="BA55" i="182"/>
  <c r="BA56" i="182"/>
  <c r="BA57" i="182"/>
  <c r="BA58" i="182"/>
  <c r="BA59" i="182"/>
  <c r="BA60" i="182"/>
  <c r="BA61" i="182"/>
  <c r="BA62" i="182"/>
  <c r="BA63" i="182"/>
  <c r="BA64" i="182"/>
  <c r="BA65" i="182"/>
  <c r="BA66" i="182"/>
  <c r="BA67" i="182"/>
  <c r="BA68" i="182"/>
  <c r="BA69" i="182"/>
  <c r="BA70" i="182"/>
  <c r="BA71" i="182"/>
  <c r="BA72" i="182"/>
  <c r="BA73" i="182"/>
  <c r="BA74" i="182"/>
  <c r="BA75" i="182"/>
  <c r="BA76" i="182"/>
  <c r="BA77" i="182"/>
  <c r="BA78" i="182"/>
  <c r="BA79" i="182"/>
  <c r="BA80" i="182"/>
  <c r="BA81" i="182"/>
  <c r="BA82" i="182"/>
  <c r="BA83" i="182"/>
  <c r="BA84" i="182"/>
  <c r="BA85" i="182"/>
  <c r="BA86" i="182"/>
  <c r="BA87" i="182"/>
  <c r="BA88" i="182"/>
  <c r="BA89" i="182"/>
  <c r="BA90" i="182"/>
  <c r="BA91" i="182"/>
  <c r="BA92" i="182"/>
  <c r="BA93" i="182"/>
  <c r="BA94" i="182"/>
  <c r="BA95" i="182"/>
  <c r="BA96" i="182"/>
  <c r="BA97" i="182"/>
  <c r="BA98" i="182"/>
  <c r="BA99" i="182"/>
  <c r="BA100" i="182"/>
  <c r="BA101" i="182"/>
  <c r="BA102" i="182"/>
  <c r="BA103" i="182"/>
  <c r="BA104" i="182"/>
  <c r="BA105" i="182"/>
  <c r="BA106" i="182"/>
  <c r="BA107" i="182"/>
  <c r="BA108" i="182"/>
  <c r="BA109" i="182"/>
  <c r="BA110" i="182"/>
  <c r="BA111" i="182"/>
  <c r="BA112" i="182"/>
  <c r="BA113" i="182"/>
  <c r="BA114" i="182"/>
  <c r="BA115" i="182"/>
  <c r="BA116" i="182"/>
  <c r="BA117" i="182"/>
  <c r="BA118" i="182"/>
  <c r="BA119" i="182"/>
  <c r="BA120" i="182"/>
  <c r="BA121" i="182"/>
  <c r="BA122" i="182"/>
  <c r="BA123" i="182"/>
  <c r="BA124" i="182"/>
  <c r="BA125" i="182"/>
  <c r="BA126" i="182"/>
  <c r="BA127" i="182"/>
  <c r="BA128" i="182"/>
  <c r="BA129" i="182"/>
  <c r="BA130" i="182"/>
  <c r="BA131" i="182"/>
  <c r="BA132" i="182"/>
  <c r="BA133" i="182"/>
  <c r="BA134" i="182"/>
  <c r="BA135" i="182"/>
  <c r="BA136" i="182"/>
  <c r="BA137" i="182"/>
  <c r="BA138" i="182"/>
  <c r="BA139" i="182"/>
  <c r="BA140" i="182"/>
  <c r="BA141" i="182"/>
  <c r="BA142" i="182"/>
  <c r="BA143" i="182"/>
  <c r="BA144" i="182"/>
  <c r="BA145" i="182"/>
  <c r="BA146" i="182"/>
  <c r="BA147" i="182"/>
  <c r="BA148" i="182"/>
  <c r="BA149" i="182"/>
  <c r="BA150" i="182"/>
  <c r="BA151" i="182"/>
  <c r="BA152" i="182"/>
  <c r="BA153" i="182"/>
  <c r="BA154" i="182"/>
  <c r="BA155" i="182"/>
  <c r="BA156" i="182"/>
  <c r="BA157" i="182"/>
  <c r="BA158" i="182"/>
  <c r="BA159" i="182"/>
  <c r="BA160" i="182"/>
  <c r="BA161" i="182"/>
  <c r="BA162" i="182"/>
  <c r="BA163" i="182"/>
  <c r="BA164" i="182"/>
  <c r="BA165" i="182"/>
  <c r="BA166" i="182"/>
  <c r="BA167" i="182"/>
  <c r="BA168" i="182"/>
  <c r="BA169" i="182"/>
  <c r="BA170" i="182"/>
  <c r="BA171" i="182"/>
  <c r="BA172" i="182"/>
  <c r="BA173" i="182"/>
  <c r="BA174" i="182"/>
  <c r="BA175" i="182"/>
  <c r="BA176" i="182"/>
  <c r="BA177" i="182"/>
  <c r="BA178" i="182"/>
  <c r="BA179" i="182"/>
  <c r="BA180" i="182"/>
  <c r="BA181" i="182"/>
  <c r="BA182" i="182"/>
  <c r="BA183" i="182"/>
  <c r="BA184" i="182"/>
  <c r="BA185" i="182"/>
  <c r="BA186" i="182"/>
  <c r="BA187" i="182"/>
  <c r="BA188" i="182"/>
  <c r="BA189" i="182"/>
  <c r="BA190" i="182"/>
  <c r="BA191" i="182"/>
  <c r="BA192" i="182"/>
  <c r="BA193" i="182"/>
  <c r="BA194" i="182"/>
  <c r="BA195" i="182"/>
  <c r="BA196" i="182"/>
  <c r="BA197" i="182"/>
  <c r="BA198" i="182"/>
  <c r="BA199" i="182"/>
  <c r="BA200" i="182"/>
  <c r="BA201" i="182"/>
  <c r="BA202" i="182"/>
  <c r="BA203" i="182"/>
  <c r="BA204" i="182"/>
  <c r="BA205" i="182"/>
  <c r="BA206" i="182"/>
  <c r="BA207" i="182"/>
  <c r="BA208" i="182"/>
  <c r="BA209" i="182"/>
  <c r="BA210" i="182"/>
  <c r="BA211" i="182"/>
  <c r="BA212" i="182"/>
  <c r="BA213" i="182"/>
  <c r="BA214" i="182"/>
  <c r="BA215" i="182"/>
  <c r="BA216" i="182"/>
  <c r="BA217" i="182"/>
  <c r="BA218" i="182"/>
  <c r="BA219" i="182"/>
  <c r="BA220" i="182"/>
  <c r="BA221" i="182"/>
  <c r="BA222" i="182"/>
  <c r="BA223" i="182"/>
  <c r="BA224" i="182"/>
  <c r="BA225" i="182"/>
  <c r="BA226" i="182"/>
  <c r="BA227" i="182"/>
  <c r="BA228" i="182"/>
  <c r="BA229" i="182"/>
  <c r="BA230" i="182"/>
  <c r="BA231" i="182"/>
  <c r="BA232" i="182"/>
  <c r="BA233" i="182"/>
  <c r="BA234" i="182"/>
  <c r="BA235" i="182"/>
  <c r="BA236" i="182"/>
  <c r="BA237" i="182"/>
  <c r="BA238" i="182"/>
  <c r="BA239" i="182"/>
  <c r="BA240" i="182"/>
  <c r="BA241" i="182"/>
  <c r="BA242" i="182"/>
  <c r="BA243" i="182"/>
  <c r="BA244" i="182"/>
  <c r="BA245" i="182"/>
  <c r="BA246" i="182"/>
  <c r="BA247" i="182"/>
  <c r="BA248" i="182"/>
  <c r="BA249" i="182"/>
  <c r="BA250" i="182"/>
  <c r="BA251" i="182"/>
  <c r="BA252" i="182"/>
  <c r="BA253" i="182"/>
  <c r="BA254" i="182"/>
  <c r="BA255" i="182"/>
  <c r="BA256" i="182"/>
  <c r="BA257" i="182"/>
  <c r="BA258" i="182"/>
  <c r="BA259" i="182"/>
  <c r="BA260" i="182"/>
  <c r="BA261" i="182"/>
  <c r="BA262" i="182"/>
  <c r="BA263" i="182"/>
  <c r="BA264" i="182"/>
  <c r="BA265" i="182"/>
  <c r="BA266" i="182"/>
  <c r="BA267" i="182"/>
  <c r="BA268" i="182"/>
  <c r="BA269" i="182"/>
  <c r="BA270" i="182"/>
  <c r="BA271" i="182"/>
  <c r="BA272" i="182"/>
  <c r="BA273" i="182"/>
  <c r="BA274" i="182"/>
  <c r="BA275" i="182"/>
  <c r="BA276" i="182"/>
  <c r="BA277" i="182"/>
  <c r="BA278" i="182"/>
  <c r="BA279" i="182"/>
  <c r="BA280" i="182"/>
  <c r="BA281" i="182"/>
  <c r="BA282" i="182"/>
  <c r="BA283" i="182"/>
  <c r="BA284" i="182"/>
  <c r="BA285" i="182"/>
  <c r="BA286" i="182"/>
  <c r="BA287" i="182"/>
  <c r="BA288" i="182"/>
  <c r="BA289" i="182"/>
  <c r="BA290" i="182"/>
  <c r="BA291" i="182"/>
  <c r="BA292" i="182"/>
  <c r="BA293" i="182"/>
  <c r="BA294" i="182"/>
  <c r="BA295" i="182"/>
  <c r="BA296" i="182"/>
  <c r="BA297" i="182"/>
  <c r="BA298" i="182"/>
  <c r="BA299" i="182"/>
  <c r="BA300" i="182"/>
  <c r="BA301" i="182"/>
  <c r="BA302" i="182"/>
  <c r="BA303" i="182"/>
  <c r="BA304" i="182"/>
  <c r="BA305" i="182"/>
  <c r="BA306" i="182"/>
  <c r="BA307" i="182"/>
  <c r="BA308" i="182"/>
  <c r="AV20" i="182"/>
  <c r="AV21" i="182"/>
  <c r="AV22" i="182"/>
  <c r="AV23" i="182"/>
  <c r="AV24" i="182"/>
  <c r="AV25" i="182"/>
  <c r="AV26" i="182"/>
  <c r="AV27" i="182"/>
  <c r="AV28" i="182"/>
  <c r="AV29" i="182"/>
  <c r="AV30" i="182"/>
  <c r="AV31" i="182"/>
  <c r="AV32" i="182"/>
  <c r="AV33" i="182"/>
  <c r="AV34" i="182"/>
  <c r="AV35" i="182"/>
  <c r="AV36" i="182"/>
  <c r="AV37" i="182"/>
  <c r="AV38" i="182"/>
  <c r="AV39" i="182"/>
  <c r="AV40" i="182"/>
  <c r="AV41" i="182"/>
  <c r="AV42" i="182"/>
  <c r="AV43" i="182"/>
  <c r="AV44" i="182"/>
  <c r="AV45" i="182"/>
  <c r="AV46" i="182"/>
  <c r="AV47" i="182"/>
  <c r="AV48" i="182"/>
  <c r="AV49" i="182"/>
  <c r="AV50" i="182"/>
  <c r="AV51" i="182"/>
  <c r="AV52" i="182"/>
  <c r="AV53" i="182"/>
  <c r="AV54" i="182"/>
  <c r="AV55" i="182"/>
  <c r="AV56" i="182"/>
  <c r="AV57" i="182"/>
  <c r="AV58" i="182"/>
  <c r="AV59" i="182"/>
  <c r="AV60" i="182"/>
  <c r="AV61" i="182"/>
  <c r="AV62" i="182"/>
  <c r="AV63" i="182"/>
  <c r="AV64" i="182"/>
  <c r="AV65" i="182"/>
  <c r="AV66" i="182"/>
  <c r="AV67" i="182"/>
  <c r="AV68" i="182"/>
  <c r="AV69" i="182"/>
  <c r="AV70" i="182"/>
  <c r="AV71" i="182"/>
  <c r="AV72" i="182"/>
  <c r="AV73" i="182"/>
  <c r="AV74" i="182"/>
  <c r="AV75" i="182"/>
  <c r="AV76" i="182"/>
  <c r="AV77" i="182"/>
  <c r="AV78" i="182"/>
  <c r="AV79" i="182"/>
  <c r="AV80" i="182"/>
  <c r="AV81" i="182"/>
  <c r="AV82" i="182"/>
  <c r="AV83" i="182"/>
  <c r="AV84" i="182"/>
  <c r="AV85" i="182"/>
  <c r="AV86" i="182"/>
  <c r="AV87" i="182"/>
  <c r="AV88" i="182"/>
  <c r="AV89" i="182"/>
  <c r="AV90" i="182"/>
  <c r="AV91" i="182"/>
  <c r="AV92" i="182"/>
  <c r="AV93" i="182"/>
  <c r="AV94" i="182"/>
  <c r="AV95" i="182"/>
  <c r="AV96" i="182"/>
  <c r="AV97" i="182"/>
  <c r="AV98" i="182"/>
  <c r="AV99" i="182"/>
  <c r="AV100" i="182"/>
  <c r="AV101" i="182"/>
  <c r="AV102" i="182"/>
  <c r="AV103" i="182"/>
  <c r="AV104" i="182"/>
  <c r="AV105" i="182"/>
  <c r="AV106" i="182"/>
  <c r="AV107" i="182"/>
  <c r="AV108" i="182"/>
  <c r="AV109" i="182"/>
  <c r="AV110" i="182"/>
  <c r="AV111" i="182"/>
  <c r="AV112" i="182"/>
  <c r="AV113" i="182"/>
  <c r="AV114" i="182"/>
  <c r="AV115" i="182"/>
  <c r="AV116" i="182"/>
  <c r="AV117" i="182"/>
  <c r="AV118" i="182"/>
  <c r="AV119" i="182"/>
  <c r="AV120" i="182"/>
  <c r="AV121" i="182"/>
  <c r="AV122" i="182"/>
  <c r="AV123" i="182"/>
  <c r="AV124" i="182"/>
  <c r="AV125" i="182"/>
  <c r="AV126" i="182"/>
  <c r="AV127" i="182"/>
  <c r="AV128" i="182"/>
  <c r="AV129" i="182"/>
  <c r="AV130" i="182"/>
  <c r="AV131" i="182"/>
  <c r="AV132" i="182"/>
  <c r="AV133" i="182"/>
  <c r="AV134" i="182"/>
  <c r="AV135" i="182"/>
  <c r="AV136" i="182"/>
  <c r="AV137" i="182"/>
  <c r="AV138" i="182"/>
  <c r="AV139" i="182"/>
  <c r="AV140" i="182"/>
  <c r="AV141" i="182"/>
  <c r="AV142" i="182"/>
  <c r="AV143" i="182"/>
  <c r="AV144" i="182"/>
  <c r="AV145" i="182"/>
  <c r="AV146" i="182"/>
  <c r="AV147" i="182"/>
  <c r="AV148" i="182"/>
  <c r="AV149" i="182"/>
  <c r="AV150" i="182"/>
  <c r="AV151" i="182"/>
  <c r="AV152" i="182"/>
  <c r="AV153" i="182"/>
  <c r="AV154" i="182"/>
  <c r="AV155" i="182"/>
  <c r="AV156" i="182"/>
  <c r="AV157" i="182"/>
  <c r="AV158" i="182"/>
  <c r="AV159" i="182"/>
  <c r="AV160" i="182"/>
  <c r="AV161" i="182"/>
  <c r="AV162" i="182"/>
  <c r="AV163" i="182"/>
  <c r="AV164" i="182"/>
  <c r="AV165" i="182"/>
  <c r="AV166" i="182"/>
  <c r="AV167" i="182"/>
  <c r="AV168" i="182"/>
  <c r="AV169" i="182"/>
  <c r="AV170" i="182"/>
  <c r="AV171" i="182"/>
  <c r="AV172" i="182"/>
  <c r="AV173" i="182"/>
  <c r="AV174" i="182"/>
  <c r="AV175" i="182"/>
  <c r="AV176" i="182"/>
  <c r="AV177" i="182"/>
  <c r="AV178" i="182"/>
  <c r="AV179" i="182"/>
  <c r="AV180" i="182"/>
  <c r="AV181" i="182"/>
  <c r="AV182" i="182"/>
  <c r="AV183" i="182"/>
  <c r="AV184" i="182"/>
  <c r="AV185" i="182"/>
  <c r="AV186" i="182"/>
  <c r="AV187" i="182"/>
  <c r="AV188" i="182"/>
  <c r="AV189" i="182"/>
  <c r="AV190" i="182"/>
  <c r="AV191" i="182"/>
  <c r="AV192" i="182"/>
  <c r="AV193" i="182"/>
  <c r="AV194" i="182"/>
  <c r="AV195" i="182"/>
  <c r="AV196" i="182"/>
  <c r="AV197" i="182"/>
  <c r="AV198" i="182"/>
  <c r="AV199" i="182"/>
  <c r="AV200" i="182"/>
  <c r="AV201" i="182"/>
  <c r="AV202" i="182"/>
  <c r="AV203" i="182"/>
  <c r="AV204" i="182"/>
  <c r="AV205" i="182"/>
  <c r="AV206" i="182"/>
  <c r="AV207" i="182"/>
  <c r="AV208" i="182"/>
  <c r="AV209" i="182"/>
  <c r="AV210" i="182"/>
  <c r="AV211" i="182"/>
  <c r="AV212" i="182"/>
  <c r="AV213" i="182"/>
  <c r="AV214" i="182"/>
  <c r="AV215" i="182"/>
  <c r="AV216" i="182"/>
  <c r="AV217" i="182"/>
  <c r="AV218" i="182"/>
  <c r="AV219" i="182"/>
  <c r="AV220" i="182"/>
  <c r="AV221" i="182"/>
  <c r="AV222" i="182"/>
  <c r="AV223" i="182"/>
  <c r="AV224" i="182"/>
  <c r="AV225" i="182"/>
  <c r="AV226" i="182"/>
  <c r="AV227" i="182"/>
  <c r="AV228" i="182"/>
  <c r="AV229" i="182"/>
  <c r="AV230" i="182"/>
  <c r="AV231" i="182"/>
  <c r="AV232" i="182"/>
  <c r="AV233" i="182"/>
  <c r="AV234" i="182"/>
  <c r="AV235" i="182"/>
  <c r="AV236" i="182"/>
  <c r="AV237" i="182"/>
  <c r="AV238" i="182"/>
  <c r="AV239" i="182"/>
  <c r="AV240" i="182"/>
  <c r="AV241" i="182"/>
  <c r="AV242" i="182"/>
  <c r="AV243" i="182"/>
  <c r="AV244" i="182"/>
  <c r="AV245" i="182"/>
  <c r="AV246" i="182"/>
  <c r="AV247" i="182"/>
  <c r="AV248" i="182"/>
  <c r="AV249" i="182"/>
  <c r="AV250" i="182"/>
  <c r="AV251" i="182"/>
  <c r="AV252" i="182"/>
  <c r="AV253" i="182"/>
  <c r="AV254" i="182"/>
  <c r="AV255" i="182"/>
  <c r="AV256" i="182"/>
  <c r="AV257" i="182"/>
  <c r="AV258" i="182"/>
  <c r="AV259" i="182"/>
  <c r="AV260" i="182"/>
  <c r="AV261" i="182"/>
  <c r="AV262" i="182"/>
  <c r="AV263" i="182"/>
  <c r="AV264" i="182"/>
  <c r="AV265" i="182"/>
  <c r="AV266" i="182"/>
  <c r="AV267" i="182"/>
  <c r="AV268" i="182"/>
  <c r="AV269" i="182"/>
  <c r="AV270" i="182"/>
  <c r="AV271" i="182"/>
  <c r="AV272" i="182"/>
  <c r="AV273" i="182"/>
  <c r="AV274" i="182"/>
  <c r="AV275" i="182"/>
  <c r="AV276" i="182"/>
  <c r="AV277" i="182"/>
  <c r="AV278" i="182"/>
  <c r="AV279" i="182"/>
  <c r="AV280" i="182"/>
  <c r="AV281" i="182"/>
  <c r="AV282" i="182"/>
  <c r="AV283" i="182"/>
  <c r="AV284" i="182"/>
  <c r="AV285" i="182"/>
  <c r="AV286" i="182"/>
  <c r="AV287" i="182"/>
  <c r="AV288" i="182"/>
  <c r="AV289" i="182"/>
  <c r="AV290" i="182"/>
  <c r="AV291" i="182"/>
  <c r="AV292" i="182"/>
  <c r="AV293" i="182"/>
  <c r="AV294" i="182"/>
  <c r="AV295" i="182"/>
  <c r="AV296" i="182"/>
  <c r="AV297" i="182"/>
  <c r="AV298" i="182"/>
  <c r="AV299" i="182"/>
  <c r="AV300" i="182"/>
  <c r="AV301" i="182"/>
  <c r="AV302" i="182"/>
  <c r="AV303" i="182"/>
  <c r="AV304" i="182"/>
  <c r="AV305" i="182"/>
  <c r="AV306" i="182"/>
  <c r="AV307" i="182"/>
  <c r="AV308" i="182"/>
  <c r="BP19" i="182"/>
  <c r="BU19" i="182"/>
  <c r="BZ19" i="182"/>
  <c r="CE19" i="182"/>
  <c r="CJ19" i="182"/>
  <c r="CO19" i="182"/>
  <c r="CT19" i="182"/>
  <c r="CY19" i="182"/>
  <c r="DD19" i="182"/>
  <c r="DI19" i="182"/>
  <c r="DN19" i="182"/>
  <c r="BK19" i="182"/>
  <c r="BF19" i="182"/>
  <c r="BA19" i="182"/>
  <c r="AV19" i="182"/>
  <c r="AL20" i="182"/>
  <c r="AL21" i="182"/>
  <c r="AL22" i="182"/>
  <c r="AL23" i="182"/>
  <c r="AL24" i="182"/>
  <c r="AL25" i="182"/>
  <c r="AL26" i="182"/>
  <c r="AL27" i="182"/>
  <c r="AL28" i="182"/>
  <c r="AL29" i="182"/>
  <c r="AL30" i="182"/>
  <c r="AL31" i="182"/>
  <c r="AL32" i="182"/>
  <c r="AL33" i="182"/>
  <c r="AL34" i="182"/>
  <c r="AL35" i="182"/>
  <c r="AL36" i="182"/>
  <c r="AL37" i="182"/>
  <c r="AL38" i="182"/>
  <c r="AL39" i="182"/>
  <c r="AL40" i="182"/>
  <c r="AL41" i="182"/>
  <c r="AL42" i="182"/>
  <c r="AL43" i="182"/>
  <c r="AL44" i="182"/>
  <c r="AL45" i="182"/>
  <c r="AL46" i="182"/>
  <c r="AL47" i="182"/>
  <c r="AL48" i="182"/>
  <c r="AL49" i="182"/>
  <c r="AL50" i="182"/>
  <c r="AL51" i="182"/>
  <c r="AL52" i="182"/>
  <c r="AL53" i="182"/>
  <c r="AL54" i="182"/>
  <c r="AL55" i="182"/>
  <c r="AL56" i="182"/>
  <c r="AL57" i="182"/>
  <c r="AL58" i="182"/>
  <c r="AL59" i="182"/>
  <c r="AL60" i="182"/>
  <c r="AL61" i="182"/>
  <c r="AL62" i="182"/>
  <c r="AL63" i="182"/>
  <c r="AL64" i="182"/>
  <c r="AL65" i="182"/>
  <c r="AL66" i="182"/>
  <c r="AL67" i="182"/>
  <c r="AL68" i="182"/>
  <c r="AL69" i="182"/>
  <c r="AL70" i="182"/>
  <c r="AL71" i="182"/>
  <c r="AL72" i="182"/>
  <c r="AL73" i="182"/>
  <c r="AL74" i="182"/>
  <c r="AL75" i="182"/>
  <c r="AL76" i="182"/>
  <c r="AL77" i="182"/>
  <c r="AL78" i="182"/>
  <c r="AL79" i="182"/>
  <c r="AL80" i="182"/>
  <c r="AL81" i="182"/>
  <c r="AL82" i="182"/>
  <c r="AL83" i="182"/>
  <c r="AL84" i="182"/>
  <c r="AL85" i="182"/>
  <c r="AL86" i="182"/>
  <c r="AL87" i="182"/>
  <c r="AL88" i="182"/>
  <c r="AL89" i="182"/>
  <c r="AL90" i="182"/>
  <c r="AL91" i="182"/>
  <c r="AL92" i="182"/>
  <c r="AL93" i="182"/>
  <c r="AL94" i="182"/>
  <c r="AL95" i="182"/>
  <c r="AL96" i="182"/>
  <c r="AL97" i="182"/>
  <c r="AL98" i="182"/>
  <c r="AL99" i="182"/>
  <c r="AL100" i="182"/>
  <c r="AL101" i="182"/>
  <c r="AL102" i="182"/>
  <c r="AL103" i="182"/>
  <c r="AL104" i="182"/>
  <c r="AL105" i="182"/>
  <c r="AL106" i="182"/>
  <c r="AL107" i="182"/>
  <c r="AL108" i="182"/>
  <c r="AL109" i="182"/>
  <c r="AL110" i="182"/>
  <c r="AL111" i="182"/>
  <c r="AL112" i="182"/>
  <c r="AL113" i="182"/>
  <c r="AL114" i="182"/>
  <c r="AL115" i="182"/>
  <c r="AL116" i="182"/>
  <c r="AL117" i="182"/>
  <c r="AL118" i="182"/>
  <c r="AL119" i="182"/>
  <c r="AL120" i="182"/>
  <c r="AL121" i="182"/>
  <c r="AL122" i="182"/>
  <c r="AL123" i="182"/>
  <c r="AL124" i="182"/>
  <c r="AL125" i="182"/>
  <c r="AL126" i="182"/>
  <c r="AL127" i="182"/>
  <c r="AL128" i="182"/>
  <c r="AL129" i="182"/>
  <c r="AL130" i="182"/>
  <c r="AL131" i="182"/>
  <c r="AL132" i="182"/>
  <c r="AL133" i="182"/>
  <c r="AL134" i="182"/>
  <c r="AL135" i="182"/>
  <c r="AL136" i="182"/>
  <c r="AL137" i="182"/>
  <c r="AL138" i="182"/>
  <c r="AL139" i="182"/>
  <c r="AL140" i="182"/>
  <c r="AL141" i="182"/>
  <c r="AL142" i="182"/>
  <c r="AL143" i="182"/>
  <c r="AL144" i="182"/>
  <c r="AL145" i="182"/>
  <c r="AL146" i="182"/>
  <c r="AL147" i="182"/>
  <c r="AL148" i="182"/>
  <c r="AL149" i="182"/>
  <c r="AL150" i="182"/>
  <c r="AL151" i="182"/>
  <c r="AL152" i="182"/>
  <c r="AL153" i="182"/>
  <c r="AL154" i="182"/>
  <c r="AL155" i="182"/>
  <c r="AL156" i="182"/>
  <c r="AL157" i="182"/>
  <c r="AL158" i="182"/>
  <c r="AL159" i="182"/>
  <c r="AL160" i="182"/>
  <c r="AL161" i="182"/>
  <c r="AL162" i="182"/>
  <c r="AL163" i="182"/>
  <c r="AL164" i="182"/>
  <c r="AL165" i="182"/>
  <c r="AL166" i="182"/>
  <c r="AL167" i="182"/>
  <c r="AL168" i="182"/>
  <c r="AL169" i="182"/>
  <c r="AL170" i="182"/>
  <c r="AL171" i="182"/>
  <c r="AL172" i="182"/>
  <c r="AL173" i="182"/>
  <c r="AL174" i="182"/>
  <c r="AL175" i="182"/>
  <c r="AL176" i="182"/>
  <c r="AL177" i="182"/>
  <c r="AL178" i="182"/>
  <c r="AL179" i="182"/>
  <c r="AL180" i="182"/>
  <c r="AL181" i="182"/>
  <c r="AL182" i="182"/>
  <c r="AL183" i="182"/>
  <c r="AL184" i="182"/>
  <c r="AL185" i="182"/>
  <c r="AL186" i="182"/>
  <c r="AL187" i="182"/>
  <c r="AL188" i="182"/>
  <c r="AL189" i="182"/>
  <c r="AL190" i="182"/>
  <c r="AL191" i="182"/>
  <c r="AL192" i="182"/>
  <c r="AL193" i="182"/>
  <c r="AL194" i="182"/>
  <c r="AL195" i="182"/>
  <c r="AL196" i="182"/>
  <c r="AL197" i="182"/>
  <c r="AL198" i="182"/>
  <c r="AL199" i="182"/>
  <c r="AL200" i="182"/>
  <c r="AL201" i="182"/>
  <c r="AL202" i="182"/>
  <c r="AL203" i="182"/>
  <c r="AL204" i="182"/>
  <c r="AL205" i="182"/>
  <c r="AL206" i="182"/>
  <c r="AL207" i="182"/>
  <c r="AL208" i="182"/>
  <c r="AL209" i="182"/>
  <c r="AL210" i="182"/>
  <c r="AL211" i="182"/>
  <c r="AL212" i="182"/>
  <c r="AL213" i="182"/>
  <c r="AL214" i="182"/>
  <c r="AL215" i="182"/>
  <c r="AL216" i="182"/>
  <c r="AL217" i="182"/>
  <c r="AL218" i="182"/>
  <c r="AL219" i="182"/>
  <c r="AL220" i="182"/>
  <c r="AL221" i="182"/>
  <c r="AL222" i="182"/>
  <c r="AL223" i="182"/>
  <c r="AL224" i="182"/>
  <c r="AL225" i="182"/>
  <c r="AL226" i="182"/>
  <c r="AL227" i="182"/>
  <c r="AL228" i="182"/>
  <c r="AL229" i="182"/>
  <c r="AL230" i="182"/>
  <c r="AL231" i="182"/>
  <c r="AL232" i="182"/>
  <c r="AL233" i="182"/>
  <c r="AL234" i="182"/>
  <c r="AL235" i="182"/>
  <c r="AL236" i="182"/>
  <c r="AL237" i="182"/>
  <c r="AL238" i="182"/>
  <c r="AL239" i="182"/>
  <c r="AL240" i="182"/>
  <c r="AL241" i="182"/>
  <c r="AL242" i="182"/>
  <c r="AL243" i="182"/>
  <c r="AL244" i="182"/>
  <c r="AL245" i="182"/>
  <c r="AL246" i="182"/>
  <c r="AL247" i="182"/>
  <c r="AL248" i="182"/>
  <c r="AL249" i="182"/>
  <c r="AL250" i="182"/>
  <c r="AL251" i="182"/>
  <c r="AL252" i="182"/>
  <c r="AL253" i="182"/>
  <c r="AL254" i="182"/>
  <c r="AL255" i="182"/>
  <c r="AL256" i="182"/>
  <c r="AL257" i="182"/>
  <c r="AL258" i="182"/>
  <c r="AL259" i="182"/>
  <c r="AL260" i="182"/>
  <c r="AL261" i="182"/>
  <c r="AL262" i="182"/>
  <c r="AL263" i="182"/>
  <c r="AL264" i="182"/>
  <c r="AL265" i="182"/>
  <c r="AL266" i="182"/>
  <c r="AL267" i="182"/>
  <c r="AL268" i="182"/>
  <c r="AL269" i="182"/>
  <c r="AL270" i="182"/>
  <c r="AL271" i="182"/>
  <c r="AL272" i="182"/>
  <c r="AL273" i="182"/>
  <c r="AL274" i="182"/>
  <c r="AL275" i="182"/>
  <c r="AL276" i="182"/>
  <c r="AL277" i="182"/>
  <c r="AL278" i="182"/>
  <c r="AL279" i="182"/>
  <c r="AL280" i="182"/>
  <c r="AL281" i="182"/>
  <c r="AL282" i="182"/>
  <c r="AL283" i="182"/>
  <c r="AL284" i="182"/>
  <c r="AL285" i="182"/>
  <c r="AL286" i="182"/>
  <c r="AL287" i="182"/>
  <c r="AL288" i="182"/>
  <c r="AL289" i="182"/>
  <c r="AL290" i="182"/>
  <c r="AL291" i="182"/>
  <c r="AL292" i="182"/>
  <c r="AL293" i="182"/>
  <c r="AL294" i="182"/>
  <c r="AL295" i="182"/>
  <c r="AL296" i="182"/>
  <c r="AL297" i="182"/>
  <c r="AL298" i="182"/>
  <c r="AL299" i="182"/>
  <c r="AL300" i="182"/>
  <c r="AL301" i="182"/>
  <c r="AL302" i="182"/>
  <c r="AL303" i="182"/>
  <c r="AL304" i="182"/>
  <c r="AL305" i="182"/>
  <c r="AL306" i="182"/>
  <c r="AL307" i="182"/>
  <c r="AL308" i="182"/>
  <c r="AL19" i="182"/>
  <c r="AG20" i="182"/>
  <c r="AG21" i="182"/>
  <c r="AG22" i="182"/>
  <c r="AG23" i="182"/>
  <c r="AG24" i="182"/>
  <c r="AG25" i="182"/>
  <c r="AG26" i="182"/>
  <c r="AG27" i="182"/>
  <c r="AG28" i="182"/>
  <c r="AG29" i="182"/>
  <c r="AG30" i="182"/>
  <c r="AG31" i="182"/>
  <c r="AG32" i="182"/>
  <c r="AG33" i="182"/>
  <c r="AG34" i="182"/>
  <c r="AG35" i="182"/>
  <c r="AG36" i="182"/>
  <c r="AG37" i="182"/>
  <c r="AG38" i="182"/>
  <c r="AG39" i="182"/>
  <c r="AG40" i="182"/>
  <c r="AG41" i="182"/>
  <c r="AG42" i="182"/>
  <c r="AG43" i="182"/>
  <c r="AG44" i="182"/>
  <c r="AG45" i="182"/>
  <c r="AG46" i="182"/>
  <c r="AG47" i="182"/>
  <c r="AG48" i="182"/>
  <c r="AG49" i="182"/>
  <c r="AG50" i="182"/>
  <c r="AG51" i="182"/>
  <c r="AG52" i="182"/>
  <c r="AG53" i="182"/>
  <c r="AG54" i="182"/>
  <c r="AG55" i="182"/>
  <c r="AG56" i="182"/>
  <c r="AG57" i="182"/>
  <c r="AG58" i="182"/>
  <c r="AG59" i="182"/>
  <c r="AG60" i="182"/>
  <c r="AG61" i="182"/>
  <c r="AG62" i="182"/>
  <c r="AG63" i="182"/>
  <c r="AG64" i="182"/>
  <c r="AG65" i="182"/>
  <c r="AG66" i="182"/>
  <c r="AG67" i="182"/>
  <c r="AG68" i="182"/>
  <c r="AG69" i="182"/>
  <c r="AG70" i="182"/>
  <c r="AG71" i="182"/>
  <c r="AG72" i="182"/>
  <c r="AG73" i="182"/>
  <c r="AG74" i="182"/>
  <c r="AG75" i="182"/>
  <c r="AG76" i="182"/>
  <c r="AG77" i="182"/>
  <c r="AG78" i="182"/>
  <c r="AG79" i="182"/>
  <c r="AG80" i="182"/>
  <c r="AG81" i="182"/>
  <c r="AG82" i="182"/>
  <c r="AG83" i="182"/>
  <c r="AG84" i="182"/>
  <c r="AG85" i="182"/>
  <c r="AG86" i="182"/>
  <c r="AG87" i="182"/>
  <c r="AG88" i="182"/>
  <c r="AG89" i="182"/>
  <c r="AG90" i="182"/>
  <c r="AG91" i="182"/>
  <c r="AG92" i="182"/>
  <c r="AG93" i="182"/>
  <c r="AG94" i="182"/>
  <c r="AG95" i="182"/>
  <c r="AG96" i="182"/>
  <c r="AG97" i="182"/>
  <c r="AG98" i="182"/>
  <c r="AG99" i="182"/>
  <c r="AG100" i="182"/>
  <c r="AG101" i="182"/>
  <c r="AG102" i="182"/>
  <c r="AG103" i="182"/>
  <c r="AG104" i="182"/>
  <c r="AG105" i="182"/>
  <c r="AG106" i="182"/>
  <c r="AG107" i="182"/>
  <c r="AG108" i="182"/>
  <c r="AG109" i="182"/>
  <c r="AG110" i="182"/>
  <c r="AG111" i="182"/>
  <c r="AG112" i="182"/>
  <c r="AG113" i="182"/>
  <c r="AG114" i="182"/>
  <c r="AG115" i="182"/>
  <c r="AG116" i="182"/>
  <c r="AG117" i="182"/>
  <c r="AG118" i="182"/>
  <c r="AG119" i="182"/>
  <c r="AG120" i="182"/>
  <c r="AG121" i="182"/>
  <c r="AG122" i="182"/>
  <c r="AG123" i="182"/>
  <c r="AG124" i="182"/>
  <c r="AG125" i="182"/>
  <c r="AG126" i="182"/>
  <c r="AG127" i="182"/>
  <c r="AG128" i="182"/>
  <c r="AG129" i="182"/>
  <c r="AG130" i="182"/>
  <c r="AG131" i="182"/>
  <c r="AG132" i="182"/>
  <c r="AG133" i="182"/>
  <c r="AG134" i="182"/>
  <c r="AG135" i="182"/>
  <c r="AG136" i="182"/>
  <c r="AG137" i="182"/>
  <c r="AG138" i="182"/>
  <c r="AG139" i="182"/>
  <c r="AG140" i="182"/>
  <c r="AG141" i="182"/>
  <c r="AG142" i="182"/>
  <c r="AG143" i="182"/>
  <c r="AG144" i="182"/>
  <c r="AG145" i="182"/>
  <c r="AG146" i="182"/>
  <c r="AG147" i="182"/>
  <c r="AG148" i="182"/>
  <c r="AG149" i="182"/>
  <c r="AG150" i="182"/>
  <c r="AG151" i="182"/>
  <c r="AG152" i="182"/>
  <c r="AG153" i="182"/>
  <c r="AG154" i="182"/>
  <c r="AG155" i="182"/>
  <c r="AG156" i="182"/>
  <c r="AG157" i="182"/>
  <c r="AG158" i="182"/>
  <c r="AG159" i="182"/>
  <c r="AG160" i="182"/>
  <c r="AG161" i="182"/>
  <c r="AG162" i="182"/>
  <c r="AG163" i="182"/>
  <c r="AG164" i="182"/>
  <c r="AG165" i="182"/>
  <c r="AG166" i="182"/>
  <c r="AG167" i="182"/>
  <c r="AG168" i="182"/>
  <c r="AG169" i="182"/>
  <c r="AG170" i="182"/>
  <c r="AG171" i="182"/>
  <c r="AG172" i="182"/>
  <c r="AG173" i="182"/>
  <c r="AG174" i="182"/>
  <c r="AG175" i="182"/>
  <c r="AG176" i="182"/>
  <c r="AG177" i="182"/>
  <c r="AG178" i="182"/>
  <c r="AG179" i="182"/>
  <c r="AG180" i="182"/>
  <c r="AG181" i="182"/>
  <c r="AG182" i="182"/>
  <c r="AG183" i="182"/>
  <c r="AG184" i="182"/>
  <c r="AG185" i="182"/>
  <c r="AG186" i="182"/>
  <c r="AG187" i="182"/>
  <c r="AG188" i="182"/>
  <c r="AG189" i="182"/>
  <c r="AG190" i="182"/>
  <c r="AG191" i="182"/>
  <c r="AG192" i="182"/>
  <c r="AG193" i="182"/>
  <c r="AG194" i="182"/>
  <c r="AG195" i="182"/>
  <c r="AG196" i="182"/>
  <c r="AG197" i="182"/>
  <c r="AG198" i="182"/>
  <c r="AG199" i="182"/>
  <c r="AG200" i="182"/>
  <c r="AG201" i="182"/>
  <c r="AG202" i="182"/>
  <c r="AG203" i="182"/>
  <c r="AG204" i="182"/>
  <c r="AG205" i="182"/>
  <c r="AG206" i="182"/>
  <c r="AG207" i="182"/>
  <c r="AG208" i="182"/>
  <c r="AG209" i="182"/>
  <c r="AG210" i="182"/>
  <c r="AG211" i="182"/>
  <c r="AG212" i="182"/>
  <c r="AG213" i="182"/>
  <c r="AG214" i="182"/>
  <c r="AG215" i="182"/>
  <c r="AG216" i="182"/>
  <c r="AG217" i="182"/>
  <c r="AG218" i="182"/>
  <c r="AG219" i="182"/>
  <c r="AG220" i="182"/>
  <c r="AG221" i="182"/>
  <c r="AG222" i="182"/>
  <c r="AG223" i="182"/>
  <c r="AG224" i="182"/>
  <c r="AG225" i="182"/>
  <c r="AG226" i="182"/>
  <c r="AG227" i="182"/>
  <c r="AG228" i="182"/>
  <c r="AG229" i="182"/>
  <c r="AG230" i="182"/>
  <c r="AG231" i="182"/>
  <c r="AG232" i="182"/>
  <c r="AG233" i="182"/>
  <c r="AG234" i="182"/>
  <c r="AG235" i="182"/>
  <c r="AG236" i="182"/>
  <c r="AG237" i="182"/>
  <c r="AG238" i="182"/>
  <c r="AG239" i="182"/>
  <c r="AG240" i="182"/>
  <c r="AG241" i="182"/>
  <c r="AG242" i="182"/>
  <c r="AG243" i="182"/>
  <c r="AG244" i="182"/>
  <c r="AG245" i="182"/>
  <c r="AG246" i="182"/>
  <c r="AG247" i="182"/>
  <c r="AG248" i="182"/>
  <c r="AG249" i="182"/>
  <c r="AG250" i="182"/>
  <c r="AG251" i="182"/>
  <c r="AG252" i="182"/>
  <c r="AG253" i="182"/>
  <c r="AG254" i="182"/>
  <c r="AG255" i="182"/>
  <c r="AG256" i="182"/>
  <c r="AG257" i="182"/>
  <c r="AG258" i="182"/>
  <c r="AG259" i="182"/>
  <c r="AG260" i="182"/>
  <c r="AG261" i="182"/>
  <c r="AG262" i="182"/>
  <c r="AG263" i="182"/>
  <c r="AG264" i="182"/>
  <c r="AG265" i="182"/>
  <c r="AG266" i="182"/>
  <c r="AG267" i="182"/>
  <c r="AG268" i="182"/>
  <c r="AG269" i="182"/>
  <c r="AG270" i="182"/>
  <c r="AG271" i="182"/>
  <c r="AG272" i="182"/>
  <c r="AG273" i="182"/>
  <c r="AG274" i="182"/>
  <c r="AG275" i="182"/>
  <c r="AG276" i="182"/>
  <c r="AG277" i="182"/>
  <c r="AG278" i="182"/>
  <c r="AG279" i="182"/>
  <c r="AG280" i="182"/>
  <c r="AG281" i="182"/>
  <c r="AG282" i="182"/>
  <c r="AG283" i="182"/>
  <c r="AG284" i="182"/>
  <c r="AG285" i="182"/>
  <c r="AG286" i="182"/>
  <c r="AG287" i="182"/>
  <c r="AG288" i="182"/>
  <c r="AG289" i="182"/>
  <c r="AG290" i="182"/>
  <c r="AG291" i="182"/>
  <c r="AG292" i="182"/>
  <c r="AG293" i="182"/>
  <c r="AG294" i="182"/>
  <c r="AG295" i="182"/>
  <c r="AG296" i="182"/>
  <c r="AG297" i="182"/>
  <c r="AG298" i="182"/>
  <c r="AG299" i="182"/>
  <c r="AG300" i="182"/>
  <c r="AG301" i="182"/>
  <c r="AG302" i="182"/>
  <c r="AG303" i="182"/>
  <c r="AG304" i="182"/>
  <c r="AG305" i="182"/>
  <c r="AG306" i="182"/>
  <c r="AG307" i="182"/>
  <c r="AG308" i="182"/>
  <c r="AG19" i="182"/>
  <c r="AB20" i="182"/>
  <c r="AB21" i="182"/>
  <c r="AB22" i="182"/>
  <c r="AB23" i="182"/>
  <c r="AB24" i="182"/>
  <c r="AB25" i="182"/>
  <c r="AB26" i="182"/>
  <c r="AB27" i="182"/>
  <c r="AB28" i="182"/>
  <c r="AB29" i="182"/>
  <c r="AB30" i="182"/>
  <c r="AB31" i="182"/>
  <c r="AB32" i="182"/>
  <c r="AB33" i="182"/>
  <c r="AB34" i="182"/>
  <c r="AB35" i="182"/>
  <c r="AB36" i="182"/>
  <c r="AB37" i="182"/>
  <c r="AB38" i="182"/>
  <c r="AB39" i="182"/>
  <c r="AB40" i="182"/>
  <c r="AB41" i="182"/>
  <c r="AB42" i="182"/>
  <c r="AB43" i="182"/>
  <c r="AB44" i="182"/>
  <c r="AB45" i="182"/>
  <c r="AB46" i="182"/>
  <c r="AB47" i="182"/>
  <c r="AB48" i="182"/>
  <c r="AB49" i="182"/>
  <c r="AB50" i="182"/>
  <c r="AB51" i="182"/>
  <c r="AB52" i="182"/>
  <c r="AB53" i="182"/>
  <c r="AB54" i="182"/>
  <c r="AB55" i="182"/>
  <c r="AB56" i="182"/>
  <c r="AB57" i="182"/>
  <c r="AB58" i="182"/>
  <c r="AB59" i="182"/>
  <c r="AB60" i="182"/>
  <c r="AB61" i="182"/>
  <c r="AB62" i="182"/>
  <c r="AB63" i="182"/>
  <c r="AB64" i="182"/>
  <c r="AB65" i="182"/>
  <c r="AB66" i="182"/>
  <c r="AB67" i="182"/>
  <c r="AB68" i="182"/>
  <c r="AB69" i="182"/>
  <c r="AB70" i="182"/>
  <c r="AB71" i="182"/>
  <c r="AB72" i="182"/>
  <c r="AB73" i="182"/>
  <c r="AB74" i="182"/>
  <c r="AB75" i="182"/>
  <c r="AB76" i="182"/>
  <c r="AB77" i="182"/>
  <c r="AB78" i="182"/>
  <c r="AB79" i="182"/>
  <c r="AB80" i="182"/>
  <c r="AB81" i="182"/>
  <c r="AB82" i="182"/>
  <c r="AB83" i="182"/>
  <c r="AB84" i="182"/>
  <c r="AB85" i="182"/>
  <c r="AB86" i="182"/>
  <c r="AB87" i="182"/>
  <c r="AB88" i="182"/>
  <c r="AB89" i="182"/>
  <c r="AB90" i="182"/>
  <c r="AB91" i="182"/>
  <c r="AB92" i="182"/>
  <c r="AB93" i="182"/>
  <c r="AB94" i="182"/>
  <c r="AB95" i="182"/>
  <c r="AB96" i="182"/>
  <c r="AB97" i="182"/>
  <c r="AB98" i="182"/>
  <c r="AB99" i="182"/>
  <c r="AB100" i="182"/>
  <c r="AB101" i="182"/>
  <c r="AB102" i="182"/>
  <c r="AB103" i="182"/>
  <c r="AB104" i="182"/>
  <c r="AB105" i="182"/>
  <c r="AB106" i="182"/>
  <c r="AB107" i="182"/>
  <c r="AB108" i="182"/>
  <c r="AB109" i="182"/>
  <c r="AB110" i="182"/>
  <c r="AB111" i="182"/>
  <c r="AB112" i="182"/>
  <c r="AB113" i="182"/>
  <c r="AB114" i="182"/>
  <c r="AB115" i="182"/>
  <c r="AB116" i="182"/>
  <c r="AB117" i="182"/>
  <c r="AB118" i="182"/>
  <c r="AB119" i="182"/>
  <c r="AB120" i="182"/>
  <c r="AB121" i="182"/>
  <c r="AB122" i="182"/>
  <c r="AB123" i="182"/>
  <c r="AB124" i="182"/>
  <c r="AB125" i="182"/>
  <c r="AB126" i="182"/>
  <c r="AB127" i="182"/>
  <c r="AB128" i="182"/>
  <c r="AB129" i="182"/>
  <c r="AB130" i="182"/>
  <c r="AB131" i="182"/>
  <c r="AB132" i="182"/>
  <c r="AB133" i="182"/>
  <c r="AB134" i="182"/>
  <c r="AB135" i="182"/>
  <c r="AB136" i="182"/>
  <c r="AB137" i="182"/>
  <c r="AB138" i="182"/>
  <c r="AB139" i="182"/>
  <c r="AB140" i="182"/>
  <c r="AB141" i="182"/>
  <c r="AB142" i="182"/>
  <c r="AB143" i="182"/>
  <c r="AB144" i="182"/>
  <c r="AB145" i="182"/>
  <c r="AB146" i="182"/>
  <c r="AB147" i="182"/>
  <c r="AB148" i="182"/>
  <c r="AB149" i="182"/>
  <c r="AB150" i="182"/>
  <c r="AB151" i="182"/>
  <c r="AB152" i="182"/>
  <c r="AB153" i="182"/>
  <c r="AB154" i="182"/>
  <c r="AB155" i="182"/>
  <c r="AB156" i="182"/>
  <c r="AB157" i="182"/>
  <c r="AB158" i="182"/>
  <c r="AB159" i="182"/>
  <c r="AB160" i="182"/>
  <c r="AB161" i="182"/>
  <c r="AB162" i="182"/>
  <c r="AB163" i="182"/>
  <c r="AB164" i="182"/>
  <c r="AB165" i="182"/>
  <c r="AB166" i="182"/>
  <c r="AB167" i="182"/>
  <c r="AB168" i="182"/>
  <c r="AB169" i="182"/>
  <c r="AB170" i="182"/>
  <c r="AB171" i="182"/>
  <c r="AB172" i="182"/>
  <c r="AB173" i="182"/>
  <c r="AB174" i="182"/>
  <c r="AB175" i="182"/>
  <c r="AB176" i="182"/>
  <c r="AB177" i="182"/>
  <c r="AB178" i="182"/>
  <c r="AB179" i="182"/>
  <c r="AB180" i="182"/>
  <c r="AB181" i="182"/>
  <c r="AB182" i="182"/>
  <c r="AB183" i="182"/>
  <c r="AB184" i="182"/>
  <c r="AB185" i="182"/>
  <c r="AB186" i="182"/>
  <c r="AB187" i="182"/>
  <c r="AB188" i="182"/>
  <c r="AB189" i="182"/>
  <c r="AB190" i="182"/>
  <c r="AB191" i="182"/>
  <c r="AB192" i="182"/>
  <c r="AB193" i="182"/>
  <c r="AB194" i="182"/>
  <c r="AB195" i="182"/>
  <c r="AB196" i="182"/>
  <c r="AB197" i="182"/>
  <c r="AB198" i="182"/>
  <c r="AB199" i="182"/>
  <c r="AB200" i="182"/>
  <c r="AB201" i="182"/>
  <c r="AB202" i="182"/>
  <c r="AB203" i="182"/>
  <c r="AB204" i="182"/>
  <c r="AB205" i="182"/>
  <c r="AB206" i="182"/>
  <c r="AB207" i="182"/>
  <c r="AB208" i="182"/>
  <c r="AB209" i="182"/>
  <c r="AB210" i="182"/>
  <c r="AB211" i="182"/>
  <c r="AB212" i="182"/>
  <c r="AB213" i="182"/>
  <c r="AB214" i="182"/>
  <c r="AB215" i="182"/>
  <c r="AB216" i="182"/>
  <c r="AB217" i="182"/>
  <c r="AB218" i="182"/>
  <c r="AB219" i="182"/>
  <c r="AB220" i="182"/>
  <c r="AB221" i="182"/>
  <c r="AB222" i="182"/>
  <c r="AB223" i="182"/>
  <c r="AB224" i="182"/>
  <c r="AB225" i="182"/>
  <c r="AB226" i="182"/>
  <c r="AB227" i="182"/>
  <c r="AB228" i="182"/>
  <c r="AB229" i="182"/>
  <c r="AB230" i="182"/>
  <c r="AB231" i="182"/>
  <c r="AB232" i="182"/>
  <c r="AB233" i="182"/>
  <c r="AB234" i="182"/>
  <c r="AB235" i="182"/>
  <c r="AB236" i="182"/>
  <c r="AB237" i="182"/>
  <c r="AB238" i="182"/>
  <c r="AB239" i="182"/>
  <c r="AB240" i="182"/>
  <c r="AB241" i="182"/>
  <c r="AB242" i="182"/>
  <c r="AB243" i="182"/>
  <c r="AB244" i="182"/>
  <c r="AB245" i="182"/>
  <c r="AB246" i="182"/>
  <c r="AB247" i="182"/>
  <c r="AB248" i="182"/>
  <c r="AB249" i="182"/>
  <c r="AB250" i="182"/>
  <c r="AB251" i="182"/>
  <c r="AB252" i="182"/>
  <c r="AB253" i="182"/>
  <c r="AB254" i="182"/>
  <c r="AB255" i="182"/>
  <c r="AB256" i="182"/>
  <c r="AB257" i="182"/>
  <c r="AB258" i="182"/>
  <c r="AB259" i="182"/>
  <c r="AB260" i="182"/>
  <c r="AB261" i="182"/>
  <c r="AB262" i="182"/>
  <c r="AB263" i="182"/>
  <c r="AB264" i="182"/>
  <c r="AB265" i="182"/>
  <c r="AB266" i="182"/>
  <c r="AB267" i="182"/>
  <c r="AB268" i="182"/>
  <c r="AB269" i="182"/>
  <c r="AB270" i="182"/>
  <c r="AB271" i="182"/>
  <c r="AB272" i="182"/>
  <c r="AB273" i="182"/>
  <c r="AB274" i="182"/>
  <c r="AB275" i="182"/>
  <c r="AB276" i="182"/>
  <c r="AB277" i="182"/>
  <c r="AB278" i="182"/>
  <c r="AB279" i="182"/>
  <c r="AB280" i="182"/>
  <c r="AB281" i="182"/>
  <c r="AB282" i="182"/>
  <c r="AB283" i="182"/>
  <c r="AB284" i="182"/>
  <c r="AB285" i="182"/>
  <c r="AB286" i="182"/>
  <c r="AB287" i="182"/>
  <c r="AB288" i="182"/>
  <c r="AB289" i="182"/>
  <c r="AB290" i="182"/>
  <c r="AB291" i="182"/>
  <c r="AB292" i="182"/>
  <c r="AB293" i="182"/>
  <c r="AB294" i="182"/>
  <c r="AB295" i="182"/>
  <c r="AB296" i="182"/>
  <c r="AB297" i="182"/>
  <c r="AB298" i="182"/>
  <c r="AB299" i="182"/>
  <c r="AB300" i="182"/>
  <c r="AB301" i="182"/>
  <c r="AB302" i="182"/>
  <c r="AB303" i="182"/>
  <c r="AB304" i="182"/>
  <c r="AB305" i="182"/>
  <c r="AB306" i="182"/>
  <c r="AB307" i="182"/>
  <c r="AB308" i="182"/>
  <c r="AB19" i="182"/>
  <c r="AQ20" i="182"/>
  <c r="AQ21" i="182"/>
  <c r="AQ22" i="182"/>
  <c r="AQ23" i="182"/>
  <c r="AQ24" i="182"/>
  <c r="AQ25" i="182"/>
  <c r="AQ26" i="182"/>
  <c r="AQ27" i="182"/>
  <c r="AQ28" i="182"/>
  <c r="AQ29" i="182"/>
  <c r="AQ30" i="182"/>
  <c r="AQ31" i="182"/>
  <c r="AQ32" i="182"/>
  <c r="AQ33" i="182"/>
  <c r="AQ34" i="182"/>
  <c r="AQ35" i="182"/>
  <c r="AQ36" i="182"/>
  <c r="AQ37" i="182"/>
  <c r="AQ38" i="182"/>
  <c r="AQ39" i="182"/>
  <c r="AQ40" i="182"/>
  <c r="AQ41" i="182"/>
  <c r="AQ42" i="182"/>
  <c r="AQ43" i="182"/>
  <c r="AQ44" i="182"/>
  <c r="AQ45" i="182"/>
  <c r="AQ46" i="182"/>
  <c r="AQ47" i="182"/>
  <c r="AQ48" i="182"/>
  <c r="AQ49" i="182"/>
  <c r="AQ50" i="182"/>
  <c r="AQ51" i="182"/>
  <c r="AQ52" i="182"/>
  <c r="AQ53" i="182"/>
  <c r="AQ54" i="182"/>
  <c r="AQ55" i="182"/>
  <c r="AQ56" i="182"/>
  <c r="AQ57" i="182"/>
  <c r="AQ58" i="182"/>
  <c r="AQ59" i="182"/>
  <c r="AQ60" i="182"/>
  <c r="AQ61" i="182"/>
  <c r="AQ62" i="182"/>
  <c r="AQ63" i="182"/>
  <c r="AQ64" i="182"/>
  <c r="AQ65" i="182"/>
  <c r="AQ66" i="182"/>
  <c r="AQ67" i="182"/>
  <c r="AQ68" i="182"/>
  <c r="AQ69" i="182"/>
  <c r="AQ70" i="182"/>
  <c r="AQ71" i="182"/>
  <c r="AQ72" i="182"/>
  <c r="AQ73" i="182"/>
  <c r="AQ74" i="182"/>
  <c r="AQ75" i="182"/>
  <c r="AQ76" i="182"/>
  <c r="AQ77" i="182"/>
  <c r="AQ78" i="182"/>
  <c r="AQ79" i="182"/>
  <c r="AQ80" i="182"/>
  <c r="AQ81" i="182"/>
  <c r="AQ82" i="182"/>
  <c r="AQ83" i="182"/>
  <c r="AQ84" i="182"/>
  <c r="AQ85" i="182"/>
  <c r="AQ86" i="182"/>
  <c r="AQ87" i="182"/>
  <c r="AQ88" i="182"/>
  <c r="AQ89" i="182"/>
  <c r="AQ90" i="182"/>
  <c r="AQ91" i="182"/>
  <c r="AQ92" i="182"/>
  <c r="AQ93" i="182"/>
  <c r="AQ94" i="182"/>
  <c r="AQ95" i="182"/>
  <c r="AQ96" i="182"/>
  <c r="AQ97" i="182"/>
  <c r="AQ98" i="182"/>
  <c r="AQ99" i="182"/>
  <c r="AQ100" i="182"/>
  <c r="AQ101" i="182"/>
  <c r="AQ102" i="182"/>
  <c r="AQ103" i="182"/>
  <c r="AQ104" i="182"/>
  <c r="AQ105" i="182"/>
  <c r="AQ106" i="182"/>
  <c r="AQ107" i="182"/>
  <c r="AQ108" i="182"/>
  <c r="AQ109" i="182"/>
  <c r="AQ110" i="182"/>
  <c r="AQ111" i="182"/>
  <c r="AQ112" i="182"/>
  <c r="AQ113" i="182"/>
  <c r="AQ114" i="182"/>
  <c r="AQ115" i="182"/>
  <c r="AQ116" i="182"/>
  <c r="AQ117" i="182"/>
  <c r="AQ118" i="182"/>
  <c r="AQ119" i="182"/>
  <c r="AQ120" i="182"/>
  <c r="AQ121" i="182"/>
  <c r="AQ122" i="182"/>
  <c r="AQ123" i="182"/>
  <c r="AQ124" i="182"/>
  <c r="AQ125" i="182"/>
  <c r="AQ126" i="182"/>
  <c r="AQ127" i="182"/>
  <c r="AQ128" i="182"/>
  <c r="AQ129" i="182"/>
  <c r="AQ130" i="182"/>
  <c r="AQ131" i="182"/>
  <c r="AQ132" i="182"/>
  <c r="AQ133" i="182"/>
  <c r="AQ134" i="182"/>
  <c r="AQ135" i="182"/>
  <c r="AQ136" i="182"/>
  <c r="AQ137" i="182"/>
  <c r="AQ138" i="182"/>
  <c r="AQ139" i="182"/>
  <c r="AQ140" i="182"/>
  <c r="AQ141" i="182"/>
  <c r="AQ142" i="182"/>
  <c r="AQ143" i="182"/>
  <c r="AQ144" i="182"/>
  <c r="AQ145" i="182"/>
  <c r="AQ146" i="182"/>
  <c r="AQ147" i="182"/>
  <c r="AQ148" i="182"/>
  <c r="AQ149" i="182"/>
  <c r="AQ150" i="182"/>
  <c r="AQ151" i="182"/>
  <c r="AQ152" i="182"/>
  <c r="AQ153" i="182"/>
  <c r="AQ154" i="182"/>
  <c r="AQ155" i="182"/>
  <c r="AQ156" i="182"/>
  <c r="AQ157" i="182"/>
  <c r="AQ158" i="182"/>
  <c r="AQ159" i="182"/>
  <c r="AQ160" i="182"/>
  <c r="AQ161" i="182"/>
  <c r="AQ162" i="182"/>
  <c r="AQ163" i="182"/>
  <c r="AQ164" i="182"/>
  <c r="AQ165" i="182"/>
  <c r="AQ166" i="182"/>
  <c r="AQ167" i="182"/>
  <c r="AQ168" i="182"/>
  <c r="AQ169" i="182"/>
  <c r="AQ170" i="182"/>
  <c r="AQ171" i="182"/>
  <c r="AQ172" i="182"/>
  <c r="AQ173" i="182"/>
  <c r="AQ174" i="182"/>
  <c r="AQ175" i="182"/>
  <c r="AQ176" i="182"/>
  <c r="AQ177" i="182"/>
  <c r="AQ178" i="182"/>
  <c r="AQ179" i="182"/>
  <c r="AQ180" i="182"/>
  <c r="AQ181" i="182"/>
  <c r="AQ182" i="182"/>
  <c r="AQ183" i="182"/>
  <c r="AQ184" i="182"/>
  <c r="AQ185" i="182"/>
  <c r="AQ186" i="182"/>
  <c r="AQ187" i="182"/>
  <c r="AQ188" i="182"/>
  <c r="AQ189" i="182"/>
  <c r="AQ190" i="182"/>
  <c r="AQ191" i="182"/>
  <c r="AQ192" i="182"/>
  <c r="AQ193" i="182"/>
  <c r="AQ194" i="182"/>
  <c r="AQ195" i="182"/>
  <c r="AQ196" i="182"/>
  <c r="AQ197" i="182"/>
  <c r="AQ198" i="182"/>
  <c r="AQ199" i="182"/>
  <c r="AQ200" i="182"/>
  <c r="AQ201" i="182"/>
  <c r="AQ202" i="182"/>
  <c r="AQ203" i="182"/>
  <c r="AQ204" i="182"/>
  <c r="AQ205" i="182"/>
  <c r="AQ206" i="182"/>
  <c r="AQ207" i="182"/>
  <c r="AQ208" i="182"/>
  <c r="AQ209" i="182"/>
  <c r="AQ210" i="182"/>
  <c r="AQ211" i="182"/>
  <c r="AQ212" i="182"/>
  <c r="AQ213" i="182"/>
  <c r="AQ214" i="182"/>
  <c r="AQ215" i="182"/>
  <c r="AQ216" i="182"/>
  <c r="AQ217" i="182"/>
  <c r="AQ218" i="182"/>
  <c r="AQ219" i="182"/>
  <c r="AQ220" i="182"/>
  <c r="AQ221" i="182"/>
  <c r="AQ222" i="182"/>
  <c r="AQ223" i="182"/>
  <c r="AQ224" i="182"/>
  <c r="AQ225" i="182"/>
  <c r="AQ226" i="182"/>
  <c r="AQ227" i="182"/>
  <c r="AQ228" i="182"/>
  <c r="AQ229" i="182"/>
  <c r="AQ230" i="182"/>
  <c r="AQ231" i="182"/>
  <c r="AQ232" i="182"/>
  <c r="AQ233" i="182"/>
  <c r="AQ234" i="182"/>
  <c r="AQ235" i="182"/>
  <c r="AQ236" i="182"/>
  <c r="AQ237" i="182"/>
  <c r="AQ238" i="182"/>
  <c r="AQ239" i="182"/>
  <c r="AQ240" i="182"/>
  <c r="AQ241" i="182"/>
  <c r="AQ242" i="182"/>
  <c r="AQ243" i="182"/>
  <c r="AQ244" i="182"/>
  <c r="AQ245" i="182"/>
  <c r="AQ246" i="182"/>
  <c r="AQ247" i="182"/>
  <c r="AQ248" i="182"/>
  <c r="AQ249" i="182"/>
  <c r="AQ250" i="182"/>
  <c r="AQ251" i="182"/>
  <c r="AQ252" i="182"/>
  <c r="AQ253" i="182"/>
  <c r="AQ254" i="182"/>
  <c r="AQ255" i="182"/>
  <c r="AQ256" i="182"/>
  <c r="AQ257" i="182"/>
  <c r="AQ258" i="182"/>
  <c r="AQ259" i="182"/>
  <c r="AQ260" i="182"/>
  <c r="AQ261" i="182"/>
  <c r="AQ262" i="182"/>
  <c r="AQ263" i="182"/>
  <c r="AQ264" i="182"/>
  <c r="AQ265" i="182"/>
  <c r="AQ266" i="182"/>
  <c r="AQ267" i="182"/>
  <c r="AQ268" i="182"/>
  <c r="AQ269" i="182"/>
  <c r="AQ270" i="182"/>
  <c r="AQ271" i="182"/>
  <c r="AQ272" i="182"/>
  <c r="AQ273" i="182"/>
  <c r="AQ274" i="182"/>
  <c r="AQ275" i="182"/>
  <c r="AQ276" i="182"/>
  <c r="AQ277" i="182"/>
  <c r="AQ278" i="182"/>
  <c r="AQ279" i="182"/>
  <c r="AQ280" i="182"/>
  <c r="AQ281" i="182"/>
  <c r="AQ282" i="182"/>
  <c r="AQ283" i="182"/>
  <c r="AQ284" i="182"/>
  <c r="AQ285" i="182"/>
  <c r="AQ286" i="182"/>
  <c r="AQ287" i="182"/>
  <c r="AQ288" i="182"/>
  <c r="AQ289" i="182"/>
  <c r="AQ290" i="182"/>
  <c r="AQ291" i="182"/>
  <c r="AQ292" i="182"/>
  <c r="AQ293" i="182"/>
  <c r="AQ294" i="182"/>
  <c r="AQ295" i="182"/>
  <c r="AQ296" i="182"/>
  <c r="AQ297" i="182"/>
  <c r="AQ298" i="182"/>
  <c r="AQ299" i="182"/>
  <c r="AQ300" i="182"/>
  <c r="AQ301" i="182"/>
  <c r="AQ302" i="182"/>
  <c r="AQ303" i="182"/>
  <c r="AQ304" i="182"/>
  <c r="AQ305" i="182"/>
  <c r="AQ306" i="182"/>
  <c r="AQ307" i="182"/>
  <c r="AQ308" i="182"/>
  <c r="AQ19" i="182"/>
  <c r="G22" i="182"/>
  <c r="G23" i="182"/>
  <c r="G24" i="182"/>
  <c r="G25" i="182"/>
  <c r="G26" i="182"/>
  <c r="G27" i="182"/>
  <c r="G28" i="182"/>
  <c r="G29" i="182"/>
  <c r="G30" i="182"/>
  <c r="G31" i="182"/>
  <c r="G32" i="182"/>
  <c r="G33" i="182"/>
  <c r="G34" i="182"/>
  <c r="G35" i="182"/>
  <c r="G36" i="182"/>
  <c r="G37" i="182"/>
  <c r="G38" i="182"/>
  <c r="G39" i="182"/>
  <c r="G40" i="182"/>
  <c r="G41" i="182"/>
  <c r="G42" i="182"/>
  <c r="G43" i="182"/>
  <c r="G44" i="182"/>
  <c r="G45" i="182"/>
  <c r="G46" i="182"/>
  <c r="G47" i="182"/>
  <c r="G48" i="182"/>
  <c r="G49" i="182"/>
  <c r="G50" i="182"/>
  <c r="G51" i="182"/>
  <c r="G52" i="182"/>
  <c r="G53" i="182"/>
  <c r="G54" i="182"/>
  <c r="G55" i="182"/>
  <c r="G56" i="182"/>
  <c r="G57" i="182"/>
  <c r="G58" i="182"/>
  <c r="G59" i="182"/>
  <c r="G60" i="182"/>
  <c r="G61" i="182"/>
  <c r="G62" i="182"/>
  <c r="G63" i="182"/>
  <c r="G64" i="182"/>
  <c r="G65" i="182"/>
  <c r="G66" i="182"/>
  <c r="G67" i="182"/>
  <c r="G68" i="182"/>
  <c r="G69" i="182"/>
  <c r="G70" i="182"/>
  <c r="G71" i="182"/>
  <c r="G72" i="182"/>
  <c r="G73" i="182"/>
  <c r="G74" i="182"/>
  <c r="G75" i="182"/>
  <c r="G76" i="182"/>
  <c r="G77" i="182"/>
  <c r="G78" i="182"/>
  <c r="G79" i="182"/>
  <c r="G80" i="182"/>
  <c r="G81" i="182"/>
  <c r="G82" i="182"/>
  <c r="G83" i="182"/>
  <c r="G84" i="182"/>
  <c r="G85" i="182"/>
  <c r="G86" i="182"/>
  <c r="G87" i="182"/>
  <c r="G88" i="182"/>
  <c r="G89" i="182"/>
  <c r="G90" i="182"/>
  <c r="G91" i="182"/>
  <c r="G92" i="182"/>
  <c r="G93" i="182"/>
  <c r="G94" i="182"/>
  <c r="G95" i="182"/>
  <c r="G96" i="182"/>
  <c r="G97" i="182"/>
  <c r="G98" i="182"/>
  <c r="G99" i="182"/>
  <c r="G100" i="182"/>
  <c r="G101" i="182"/>
  <c r="G102" i="182"/>
  <c r="G103" i="182"/>
  <c r="G104" i="182"/>
  <c r="G105" i="182"/>
  <c r="G106" i="182"/>
  <c r="G107" i="182"/>
  <c r="G108" i="182"/>
  <c r="G109" i="182"/>
  <c r="G110" i="182"/>
  <c r="G111" i="182"/>
  <c r="G112" i="182"/>
  <c r="G113" i="182"/>
  <c r="G114" i="182"/>
  <c r="G115" i="182"/>
  <c r="G116" i="182"/>
  <c r="G117" i="182"/>
  <c r="G118" i="182"/>
  <c r="G119" i="182"/>
  <c r="G120" i="182"/>
  <c r="G121" i="182"/>
  <c r="G122" i="182"/>
  <c r="G123" i="182"/>
  <c r="G124" i="182"/>
  <c r="G125" i="182"/>
  <c r="G126" i="182"/>
  <c r="G127" i="182"/>
  <c r="G128" i="182"/>
  <c r="G129" i="182"/>
  <c r="G130" i="182"/>
  <c r="G131" i="182"/>
  <c r="G132" i="182"/>
  <c r="G133" i="182"/>
  <c r="G134" i="182"/>
  <c r="G135" i="182"/>
  <c r="G136" i="182"/>
  <c r="G137" i="182"/>
  <c r="G138" i="182"/>
  <c r="G139" i="182"/>
  <c r="G140" i="182"/>
  <c r="G141" i="182"/>
  <c r="G142" i="182"/>
  <c r="G143" i="182"/>
  <c r="G144" i="182"/>
  <c r="G145" i="182"/>
  <c r="G146" i="182"/>
  <c r="G147" i="182"/>
  <c r="G148" i="182"/>
  <c r="G149" i="182"/>
  <c r="G150" i="182"/>
  <c r="G151" i="182"/>
  <c r="G152" i="182"/>
  <c r="G153" i="182"/>
  <c r="G154" i="182"/>
  <c r="G155" i="182"/>
  <c r="G156" i="182"/>
  <c r="G157" i="182"/>
  <c r="G158" i="182"/>
  <c r="G159" i="182"/>
  <c r="G160" i="182"/>
  <c r="G161" i="182"/>
  <c r="G162" i="182"/>
  <c r="G163" i="182"/>
  <c r="G164" i="182"/>
  <c r="G165" i="182"/>
  <c r="G166" i="182"/>
  <c r="G167" i="182"/>
  <c r="G168" i="182"/>
  <c r="G169" i="182"/>
  <c r="G170" i="182"/>
  <c r="G171" i="182"/>
  <c r="G172" i="182"/>
  <c r="G173" i="182"/>
  <c r="G174" i="182"/>
  <c r="G175" i="182"/>
  <c r="G176" i="182"/>
  <c r="G177" i="182"/>
  <c r="G178" i="182"/>
  <c r="G179" i="182"/>
  <c r="G180" i="182"/>
  <c r="G181" i="182"/>
  <c r="G182" i="182"/>
  <c r="G183" i="182"/>
  <c r="G184" i="182"/>
  <c r="G185" i="182"/>
  <c r="G186" i="182"/>
  <c r="G187" i="182"/>
  <c r="G188" i="182"/>
  <c r="G189" i="182"/>
  <c r="G190" i="182"/>
  <c r="G191" i="182"/>
  <c r="G192" i="182"/>
  <c r="G193" i="182"/>
  <c r="G194" i="182"/>
  <c r="G195" i="182"/>
  <c r="G196" i="182"/>
  <c r="G197" i="182"/>
  <c r="G198" i="182"/>
  <c r="G199" i="182"/>
  <c r="G200" i="182"/>
  <c r="G201" i="182"/>
  <c r="G202" i="182"/>
  <c r="G203" i="182"/>
  <c r="G204" i="182"/>
  <c r="G205" i="182"/>
  <c r="G206" i="182"/>
  <c r="G207" i="182"/>
  <c r="G208" i="182"/>
  <c r="G209" i="182"/>
  <c r="G210" i="182"/>
  <c r="G211" i="182"/>
  <c r="G212" i="182"/>
  <c r="G213" i="182"/>
  <c r="G214" i="182"/>
  <c r="G215" i="182"/>
  <c r="G216" i="182"/>
  <c r="G217" i="182"/>
  <c r="G218" i="182"/>
  <c r="G219" i="182"/>
  <c r="G220" i="182"/>
  <c r="G221" i="182"/>
  <c r="G222" i="182"/>
  <c r="G223" i="182"/>
  <c r="G224" i="182"/>
  <c r="G225" i="182"/>
  <c r="G226" i="182"/>
  <c r="G227" i="182"/>
  <c r="G228" i="182"/>
  <c r="G229" i="182"/>
  <c r="G230" i="182"/>
  <c r="G231" i="182"/>
  <c r="G232" i="182"/>
  <c r="G233" i="182"/>
  <c r="G234" i="182"/>
  <c r="G235" i="182"/>
  <c r="G236" i="182"/>
  <c r="G237" i="182"/>
  <c r="G238" i="182"/>
  <c r="G239" i="182"/>
  <c r="G240" i="182"/>
  <c r="G241" i="182"/>
  <c r="G242" i="182"/>
  <c r="G243" i="182"/>
  <c r="G244" i="182"/>
  <c r="G245" i="182"/>
  <c r="G246" i="182"/>
  <c r="G247" i="182"/>
  <c r="G248" i="182"/>
  <c r="G249" i="182"/>
  <c r="G250" i="182"/>
  <c r="G251" i="182"/>
  <c r="G252" i="182"/>
  <c r="G253" i="182"/>
  <c r="G254" i="182"/>
  <c r="G255" i="182"/>
  <c r="G256" i="182"/>
  <c r="G257" i="182"/>
  <c r="G258" i="182"/>
  <c r="G259" i="182"/>
  <c r="G260" i="182"/>
  <c r="G261" i="182"/>
  <c r="G262" i="182"/>
  <c r="G263" i="182"/>
  <c r="G264" i="182"/>
  <c r="G265" i="182"/>
  <c r="G266" i="182"/>
  <c r="G267" i="182"/>
  <c r="G268" i="182"/>
  <c r="G269" i="182"/>
  <c r="G270" i="182"/>
  <c r="G271" i="182"/>
  <c r="G272" i="182"/>
  <c r="G273" i="182"/>
  <c r="G274" i="182"/>
  <c r="G275" i="182"/>
  <c r="G276" i="182"/>
  <c r="G277" i="182"/>
  <c r="G278" i="182"/>
  <c r="G279" i="182"/>
  <c r="G280" i="182"/>
  <c r="G281" i="182"/>
  <c r="G282" i="182"/>
  <c r="G283" i="182"/>
  <c r="G284" i="182"/>
  <c r="G285" i="182"/>
  <c r="G286" i="182"/>
  <c r="G287" i="182"/>
  <c r="G288" i="182"/>
  <c r="G289" i="182"/>
  <c r="G290" i="182"/>
  <c r="G291" i="182"/>
  <c r="G292" i="182"/>
  <c r="G293" i="182"/>
  <c r="G294" i="182"/>
  <c r="G295" i="182"/>
  <c r="G296" i="182"/>
  <c r="G297" i="182"/>
  <c r="G298" i="182"/>
  <c r="G299" i="182"/>
  <c r="G300" i="182"/>
  <c r="G301" i="182"/>
  <c r="G302" i="182"/>
  <c r="G303" i="182"/>
  <c r="G304" i="182"/>
  <c r="G305" i="182"/>
  <c r="G306" i="182"/>
  <c r="G307" i="182"/>
  <c r="G308" i="182"/>
  <c r="F305" i="182" l="1"/>
  <c r="F293" i="182"/>
  <c r="F281" i="182"/>
  <c r="F269" i="182"/>
  <c r="F257" i="182"/>
  <c r="F245" i="182"/>
  <c r="F233" i="182"/>
  <c r="F221" i="182"/>
  <c r="F209" i="182"/>
  <c r="F197" i="182"/>
  <c r="F185" i="182"/>
  <c r="F173" i="182"/>
  <c r="F161" i="182"/>
  <c r="F149" i="182"/>
  <c r="F137" i="182"/>
  <c r="F125" i="182"/>
  <c r="F113" i="182"/>
  <c r="F101" i="182"/>
  <c r="F89" i="182"/>
  <c r="F77" i="182"/>
  <c r="F65" i="182"/>
  <c r="F53" i="182"/>
  <c r="F41" i="182"/>
  <c r="F29" i="182"/>
  <c r="F196" i="182"/>
  <c r="F40" i="182"/>
  <c r="F303" i="182"/>
  <c r="F291" i="182"/>
  <c r="F279" i="182"/>
  <c r="F267" i="182"/>
  <c r="F255" i="182"/>
  <c r="F243" i="182"/>
  <c r="F231" i="182"/>
  <c r="F219" i="182"/>
  <c r="F207" i="182"/>
  <c r="F195" i="182"/>
  <c r="F183" i="182"/>
  <c r="F171" i="182"/>
  <c r="F159" i="182"/>
  <c r="F147" i="182"/>
  <c r="F135" i="182"/>
  <c r="F123" i="182"/>
  <c r="F111" i="182"/>
  <c r="F99" i="182"/>
  <c r="F87" i="182"/>
  <c r="F75" i="182"/>
  <c r="F63" i="182"/>
  <c r="F51" i="182"/>
  <c r="F39" i="182"/>
  <c r="F27" i="182"/>
  <c r="F268" i="182"/>
  <c r="F124" i="182"/>
  <c r="F302" i="182"/>
  <c r="F290" i="182"/>
  <c r="F278" i="182"/>
  <c r="F266" i="182"/>
  <c r="F254" i="182"/>
  <c r="F242" i="182"/>
  <c r="F230" i="182"/>
  <c r="F218" i="182"/>
  <c r="F206" i="182"/>
  <c r="F194" i="182"/>
  <c r="F182" i="182"/>
  <c r="F170" i="182"/>
  <c r="F158" i="182"/>
  <c r="F146" i="182"/>
  <c r="F134" i="182"/>
  <c r="F122" i="182"/>
  <c r="F110" i="182"/>
  <c r="F98" i="182"/>
  <c r="F86" i="182"/>
  <c r="F74" i="182"/>
  <c r="F62" i="182"/>
  <c r="F50" i="182"/>
  <c r="F38" i="182"/>
  <c r="F26" i="182"/>
  <c r="F172" i="182"/>
  <c r="F64" i="182"/>
  <c r="F301" i="182"/>
  <c r="F289" i="182"/>
  <c r="F277" i="182"/>
  <c r="F265" i="182"/>
  <c r="F253" i="182"/>
  <c r="F241" i="182"/>
  <c r="F229" i="182"/>
  <c r="F217" i="182"/>
  <c r="F205" i="182"/>
  <c r="F193" i="182"/>
  <c r="F181" i="182"/>
  <c r="F169" i="182"/>
  <c r="F157" i="182"/>
  <c r="F145" i="182"/>
  <c r="F133" i="182"/>
  <c r="F121" i="182"/>
  <c r="F109" i="182"/>
  <c r="F97" i="182"/>
  <c r="F85" i="182"/>
  <c r="F73" i="182"/>
  <c r="F61" i="182"/>
  <c r="F49" i="182"/>
  <c r="F37" i="182"/>
  <c r="F25" i="182"/>
  <c r="F292" i="182"/>
  <c r="F184" i="182"/>
  <c r="F76" i="182"/>
  <c r="F300" i="182"/>
  <c r="F288" i="182"/>
  <c r="F276" i="182"/>
  <c r="F264" i="182"/>
  <c r="F252" i="182"/>
  <c r="F240" i="182"/>
  <c r="F228" i="182"/>
  <c r="F216" i="182"/>
  <c r="F204" i="182"/>
  <c r="F192" i="182"/>
  <c r="F180" i="182"/>
  <c r="F168" i="182"/>
  <c r="F156" i="182"/>
  <c r="F144" i="182"/>
  <c r="F132" i="182"/>
  <c r="F120" i="182"/>
  <c r="F108" i="182"/>
  <c r="F96" i="182"/>
  <c r="F84" i="182"/>
  <c r="F72" i="182"/>
  <c r="F60" i="182"/>
  <c r="F48" i="182"/>
  <c r="F36" i="182"/>
  <c r="F24" i="182"/>
  <c r="F304" i="182"/>
  <c r="F160" i="182"/>
  <c r="F28" i="182"/>
  <c r="F299" i="182"/>
  <c r="F287" i="182"/>
  <c r="F275" i="182"/>
  <c r="F263" i="182"/>
  <c r="F251" i="182"/>
  <c r="F239" i="182"/>
  <c r="F227" i="182"/>
  <c r="F215" i="182"/>
  <c r="F203" i="182"/>
  <c r="F191" i="182"/>
  <c r="F179" i="182"/>
  <c r="F167" i="182"/>
  <c r="F155" i="182"/>
  <c r="F143" i="182"/>
  <c r="F131" i="182"/>
  <c r="F119" i="182"/>
  <c r="F107" i="182"/>
  <c r="F95" i="182"/>
  <c r="F83" i="182"/>
  <c r="F71" i="182"/>
  <c r="F59" i="182"/>
  <c r="F47" i="182"/>
  <c r="F35" i="182"/>
  <c r="F23" i="182"/>
  <c r="F220" i="182"/>
  <c r="F112" i="182"/>
  <c r="F298" i="182"/>
  <c r="F286" i="182"/>
  <c r="F274" i="182"/>
  <c r="F262" i="182"/>
  <c r="F250" i="182"/>
  <c r="F238" i="182"/>
  <c r="F226" i="182"/>
  <c r="F214" i="182"/>
  <c r="F202" i="182"/>
  <c r="F190" i="182"/>
  <c r="F178" i="182"/>
  <c r="F166" i="182"/>
  <c r="F154" i="182"/>
  <c r="F142" i="182"/>
  <c r="F130" i="182"/>
  <c r="F118" i="182"/>
  <c r="F106" i="182"/>
  <c r="F94" i="182"/>
  <c r="F82" i="182"/>
  <c r="F70" i="182"/>
  <c r="F58" i="182"/>
  <c r="F46" i="182"/>
  <c r="F34" i="182"/>
  <c r="F22" i="182"/>
  <c r="F208" i="182"/>
  <c r="F52" i="182"/>
  <c r="F308" i="182"/>
  <c r="F297" i="182"/>
  <c r="F285" i="182"/>
  <c r="F273" i="182"/>
  <c r="F261" i="182"/>
  <c r="F249" i="182"/>
  <c r="F237" i="182"/>
  <c r="F225" i="182"/>
  <c r="F213" i="182"/>
  <c r="F201" i="182"/>
  <c r="F189" i="182"/>
  <c r="F177" i="182"/>
  <c r="F165" i="182"/>
  <c r="F153" i="182"/>
  <c r="F141" i="182"/>
  <c r="F129" i="182"/>
  <c r="F117" i="182"/>
  <c r="F105" i="182"/>
  <c r="F93" i="182"/>
  <c r="F81" i="182"/>
  <c r="F69" i="182"/>
  <c r="F57" i="182"/>
  <c r="F45" i="182"/>
  <c r="F33" i="182"/>
  <c r="F232" i="182"/>
  <c r="F148" i="182"/>
  <c r="F296" i="182"/>
  <c r="F284" i="182"/>
  <c r="F272" i="182"/>
  <c r="F260" i="182"/>
  <c r="F248" i="182"/>
  <c r="F236" i="182"/>
  <c r="F224" i="182"/>
  <c r="F212" i="182"/>
  <c r="F200" i="182"/>
  <c r="F188" i="182"/>
  <c r="F176" i="182"/>
  <c r="F164" i="182"/>
  <c r="F152" i="182"/>
  <c r="F140" i="182"/>
  <c r="F128" i="182"/>
  <c r="F116" i="182"/>
  <c r="F104" i="182"/>
  <c r="F92" i="182"/>
  <c r="F80" i="182"/>
  <c r="F68" i="182"/>
  <c r="F56" i="182"/>
  <c r="F44" i="182"/>
  <c r="F32" i="182"/>
  <c r="F21" i="182"/>
  <c r="F244" i="182"/>
  <c r="F88" i="182"/>
  <c r="F307" i="182"/>
  <c r="F295" i="182"/>
  <c r="F283" i="182"/>
  <c r="F271" i="182"/>
  <c r="F259" i="182"/>
  <c r="F247" i="182"/>
  <c r="F235" i="182"/>
  <c r="F223" i="182"/>
  <c r="F211" i="182"/>
  <c r="F199" i="182"/>
  <c r="F187" i="182"/>
  <c r="F175" i="182"/>
  <c r="F163" i="182"/>
  <c r="F151" i="182"/>
  <c r="F139" i="182"/>
  <c r="F127" i="182"/>
  <c r="F115" i="182"/>
  <c r="F103" i="182"/>
  <c r="F91" i="182"/>
  <c r="F79" i="182"/>
  <c r="F67" i="182"/>
  <c r="F55" i="182"/>
  <c r="F43" i="182"/>
  <c r="F31" i="182"/>
  <c r="F20" i="182"/>
  <c r="F256" i="182"/>
  <c r="F136" i="182"/>
  <c r="F306" i="182"/>
  <c r="F294" i="182"/>
  <c r="F282" i="182"/>
  <c r="F270" i="182"/>
  <c r="F258" i="182"/>
  <c r="F246" i="182"/>
  <c r="F234" i="182"/>
  <c r="F222" i="182"/>
  <c r="F210" i="182"/>
  <c r="F198" i="182"/>
  <c r="F186" i="182"/>
  <c r="F174" i="182"/>
  <c r="F162" i="182"/>
  <c r="F150" i="182"/>
  <c r="F138" i="182"/>
  <c r="F126" i="182"/>
  <c r="F114" i="182"/>
  <c r="F102" i="182"/>
  <c r="F90" i="182"/>
  <c r="F78" i="182"/>
  <c r="F66" i="182"/>
  <c r="F54" i="182"/>
  <c r="F42" i="182"/>
  <c r="F30" i="182"/>
  <c r="F280" i="182"/>
  <c r="F100" i="182"/>
  <c r="G309" i="182"/>
  <c r="H19" i="182"/>
  <c r="F19" i="182" s="1"/>
  <c r="F309" i="182" l="1"/>
</calcChain>
</file>

<file path=xl/sharedStrings.xml><?xml version="1.0" encoding="utf-8"?>
<sst xmlns="http://schemas.openxmlformats.org/spreadsheetml/2006/main" count="1017" uniqueCount="560">
  <si>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</si>
  <si>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</si>
  <si>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</si>
  <si>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</si>
  <si>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</si>
  <si>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</si>
  <si>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</si>
  <si>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</si>
  <si>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</si>
  <si>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</si>
  <si>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</si>
  <si>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</si>
  <si>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</si>
  <si>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</si>
  <si>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</si>
  <si>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</si>
  <si>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</si>
  <si>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</si>
  <si>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</si>
  <si>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</si>
  <si>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</si>
  <si>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</si>
  <si>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</si>
  <si>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</si>
  <si>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</si>
  <si>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</si>
  <si>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</si>
  <si>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</si>
  <si>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</si>
  <si>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</si>
  <si>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</si>
  <si>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</si>
  <si>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</si>
  <si>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</si>
  <si>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</si>
  <si>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</si>
  <si>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</si>
  <si>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</si>
  <si>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</si>
  <si>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</si>
  <si>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</si>
  <si>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</si>
  <si>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</si>
  <si>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</si>
  <si>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</si>
  <si>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</si>
  <si>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</si>
  <si>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</si>
  <si>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</si>
  <si>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</si>
  <si>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</si>
  <si>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</si>
  <si>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</si>
  <si>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</si>
  <si>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</si>
  <si>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</si>
  <si>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</si>
  <si>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</si>
  <si>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</si>
  <si>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</si>
  <si>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</si>
  <si>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</si>
  <si>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</si>
  <si>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</si>
  <si>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</si>
  <si>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</si>
  <si>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Partida</t>
  </si>
  <si>
    <t>Observaciones</t>
  </si>
  <si>
    <t>Presentación</t>
  </si>
  <si>
    <t>Nombre del proveedor</t>
  </si>
  <si>
    <t>Descripción subpartida</t>
  </si>
  <si>
    <t>Dirección de Recursos Materiales</t>
  </si>
  <si>
    <t>I.</t>
  </si>
  <si>
    <r>
      <t>No debe modificar la información de la columna C hasta la I</t>
    </r>
    <r>
      <rPr>
        <b/>
        <sz val="10"/>
        <color theme="1"/>
        <rFont val="Montserrat"/>
      </rPr>
      <t>.</t>
    </r>
  </si>
  <si>
    <t>II.</t>
  </si>
  <si>
    <t>IV.</t>
  </si>
  <si>
    <t>Deberá cotizar el 100% de las subpartidas considerando de la cantidad mínima y máxima requerida</t>
  </si>
  <si>
    <t>III.</t>
  </si>
  <si>
    <t>Nombre y firma del Representante Legal</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</si>
  <si>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</si>
  <si>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</si>
  <si>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</si>
  <si>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</si>
  <si>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</si>
  <si>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</si>
  <si>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</si>
  <si>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</si>
  <si>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</si>
  <si>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theme="1"/>
        <rFont val="Monserrat"/>
      </rPr>
      <t>VI.- Requerimientos de procedimientos mínimos y máximos a realizar?</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</si>
  <si>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</si>
  <si>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</si>
  <si>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</si>
  <si>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</si>
  <si>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</si>
  <si>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</si>
  <si>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</si>
  <si>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</si>
  <si>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</si>
  <si>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</si>
  <si>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</si>
  <si>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</si>
  <si>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</si>
  <si>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</si>
  <si>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</si>
  <si>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</si>
  <si>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</si>
  <si>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</si>
  <si>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</si>
  <si>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</si>
  <si>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</si>
  <si>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</si>
  <si>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</si>
  <si>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r>
      <t xml:space="preserve">¿Puede prestar el servicio requerido de acuerdo a lo establecido en el apartado </t>
    </r>
    <r>
      <rPr>
        <b/>
        <sz val="10"/>
        <color rgb="FF000000"/>
        <rFont val="Monserrat"/>
      </rPr>
      <t>VII.- Servicio de Impresiones De Documentos Oficiales Para La Prestación De Servicios Públicos, Identificación, Formatos Administrativos Y Fiscales, Formas Valoradas, Certificados Y Títulos para los Servicios de Salud del Estado de Tabasco para el ejercicio 2025?</t>
    </r>
  </si>
  <si>
    <r>
      <t xml:space="preserve">Para su cotización deberá considerar lo requerido en el apartado </t>
    </r>
    <r>
      <rPr>
        <b/>
        <sz val="10"/>
        <color theme="1"/>
        <rFont val="Montserrat"/>
      </rPr>
      <t>VII.- MANTENIMIENTO Y CONSERVACIÓN DE VEHÍCULOS TERRESTRES, AÉREOS, MARÍTIMOS, LACUSTRES Y FLUVIALES</t>
    </r>
  </si>
  <si>
    <t>SERVICIO</t>
  </si>
  <si>
    <t>SI</t>
  </si>
  <si>
    <t>NO</t>
  </si>
  <si>
    <t>LAVADO DE CARROCERIA, CHASIS, MOTOR Y ASPIRADO DE INTERIORES .</t>
  </si>
  <si>
    <t>LAVADO DE INTERIORES</t>
  </si>
  <si>
    <t>CAMBIO DE ACEITE Y FILTRO DE MOTOR.</t>
  </si>
  <si>
    <t>LIMPIEZA DE INYECTORES EN LABORATORIO C/U.</t>
  </si>
  <si>
    <t>CAMBIO DE INYECTORES C/U.</t>
  </si>
  <si>
    <t>CAMBIO DE BANDA DE MOTOR.</t>
  </si>
  <si>
    <t>CAMBIO DE BANDA DE ALTERNADOR.</t>
  </si>
  <si>
    <t>LIMPIEZA DE TANQUE DE COMBUSTIBLE.</t>
  </si>
  <si>
    <t>CAMBIO DE TANQUE DE COMBUSTIBLE.</t>
  </si>
  <si>
    <t>CAMBIO DE SENSOR MAF.</t>
  </si>
  <si>
    <t>CAMBIO DE SENSOR MAP.</t>
  </si>
  <si>
    <t>CAMBIO DE SENSOR OXIGENO.</t>
  </si>
  <si>
    <t>CAMBIO DE SENSOR CIGÜEÑAL.</t>
  </si>
  <si>
    <t>CAMBIO DE SENSOR DE ARBOL DE LEVAS.</t>
  </si>
  <si>
    <t>LIMPIEZA Y AJUSTE DE FRENOS.</t>
  </si>
  <si>
    <t>CAMBIO DE BOMBA DE FRENOS.</t>
  </si>
  <si>
    <t>ENGRASAR BALEROS DELANTEROS.</t>
  </si>
  <si>
    <t>ENGRASAR BALEROS TRASEROS.</t>
  </si>
  <si>
    <t>CAMBIO DE BALEROS DELANTEROS. C/U</t>
  </si>
  <si>
    <t>CAMBIO DE BALEROS TRASEROS C/U</t>
  </si>
  <si>
    <t>CAMBIO DE BOSTER.</t>
  </si>
  <si>
    <t>RECTIFICION DISCOS C/U.</t>
  </si>
  <si>
    <t>CAMBIO DE DISCOS C/U.</t>
  </si>
  <si>
    <t>RECTIFICACION TAMBOR TRASERO C/U.</t>
  </si>
  <si>
    <t>CAMBIO CHICOTE DEL PEDAL DE FRENOS.</t>
  </si>
  <si>
    <t>CAMBIO DE CILINDRO DE RUEDA.</t>
  </si>
  <si>
    <t>CAMBIO DE CHICOTE DE FRENO DE MANO.</t>
  </si>
  <si>
    <t>CAMBIO DE SOPORTE DE MOTOR C/U.</t>
  </si>
  <si>
    <t>CAMBIO DE JUNTA DE MULTIPLE ADMISION.</t>
  </si>
  <si>
    <t>CAMBIO DE RETEN CIGÜEÑAL.</t>
  </si>
  <si>
    <t>CAMBIO DE BANDA DISTRIBUCION.</t>
  </si>
  <si>
    <t>CAMBIO DE CADENA DE DISTRIBUCION.</t>
  </si>
  <si>
    <t>RECTIFICACION DE CABEZA DE MOTOR.</t>
  </si>
  <si>
    <t>RECTIFICACION GENERAL DE MOTOR.</t>
  </si>
  <si>
    <t>RECTIFICION DE VALVULAS.</t>
  </si>
  <si>
    <t>ANILLADO DE MOTOR.</t>
  </si>
  <si>
    <t>LAVAR MONOBLOCK.</t>
  </si>
  <si>
    <t>LIMPIEZA DE CEDAZO DE MOTOR.</t>
  </si>
  <si>
    <t>CAMBIO DE PISTON DE BIELA.</t>
  </si>
  <si>
    <t>CAMBIO  DE SELLOS DE CONDUCTO.</t>
  </si>
  <si>
    <t>EMPACADO DE MOTOR.</t>
  </si>
  <si>
    <t>CAMBIO DE BULBO DE ACEITE.</t>
  </si>
  <si>
    <t>CAMBIO DE DISCO DE TRANSMISION AUTOMATICA.</t>
  </si>
  <si>
    <t>CAMBIO DE JUNTAS DE TRANSMISION AUTOMATICA.</t>
  </si>
  <si>
    <t>REPARACION DE CAJA DE VELOCIDADES</t>
  </si>
  <si>
    <t>CAMBIO DE FILTRO DE TRANSMISION AUTOMATICA.</t>
  </si>
  <si>
    <t>CAMBIO DE ACEITE DE TRANSMISION AUTOMATICA.</t>
  </si>
  <si>
    <t>CAMBIO DE BANDA DE TRANSMISION AUTOMATICA.</t>
  </si>
  <si>
    <t>CAMBIO DE BALERO DE TRANSMISION AUTOMATICA.</t>
  </si>
  <si>
    <t>CAMBIO DE BUJE DE TRANSMISION AUTOMATICA.</t>
  </si>
  <si>
    <t>CAMBIO DE PIÑON DE TRANSMISION AUTOMATICA.</t>
  </si>
  <si>
    <t>CAMBIO DE TURBINA DE TRANSMISION AUTOMATICA.</t>
  </si>
  <si>
    <t>CAMBIO DE BOMBA DE TRANSMISION AUTOMATICA.</t>
  </si>
  <si>
    <t>CAMBIO DE CAJA DE SELENOIDES DE TRANSMISION AUTOMATICA.</t>
  </si>
  <si>
    <t>CAMBIO DE JUEGO DE PISTONES DE TRANSMISION AUTOMATICA.</t>
  </si>
  <si>
    <t>CAMBIO DE CUERPO DE VALVULAS DE TRANSMISION AUTOMATICA.</t>
  </si>
  <si>
    <t>CAMBIO DE CAMPANA IMPULSORA DE TRANSMISION AUTOMATICA.</t>
  </si>
  <si>
    <t>CAMBIO DE CRUCETAS C/U.</t>
  </si>
  <si>
    <t>CAMBIO DE RETEN  DEL DIFERENCIAL.</t>
  </si>
  <si>
    <t>CAMBIO DE CORONA DEL DIFERENCIAL.</t>
  </si>
  <si>
    <t>CAMBIO DE PIÑON DEL DIFRERENCIAL.</t>
  </si>
  <si>
    <t>CAMBIO DE YUGO DEL DIFERENCIAL.</t>
  </si>
  <si>
    <t>CAMBIO DE ESPIGA DEL DIFERENCIAL.</t>
  </si>
  <si>
    <t>CAMBIO DE BALEROS DEL DIFERNCIAL.</t>
  </si>
  <si>
    <t>CAMBIO DE PLANETARIOS DEL DIFERENCIAL.</t>
  </si>
  <si>
    <t>CAMBIO DE SATELITES DEL DIFERENCIAL.</t>
  </si>
  <si>
    <t>CAMBIO DE JUNTA DEL DIFERENCIAL.</t>
  </si>
  <si>
    <t>CAMBIO DE HAUSIN DEL DIFERENCIAL.</t>
  </si>
  <si>
    <t>CAMBIO DE ACEITE AL DIFERENCIAL.</t>
  </si>
  <si>
    <t>CAMBIO DE RETEN DE RUEDA TRASERA C/U.</t>
  </si>
  <si>
    <t>CAMBIO DE FLECHAS LATERALES C/U.</t>
  </si>
  <si>
    <t>CAMBIO DE AMORTIGUADORES DELANTEROS C/U.</t>
  </si>
  <si>
    <t>CAMBIO DE AMORTIGUADORES TRASEROS C/U.</t>
  </si>
  <si>
    <t>CAMBIO DE TIRANTES SUSPENSION.C/U</t>
  </si>
  <si>
    <t>CAMBIO DE HULES DE TIRANTES C/U</t>
  </si>
  <si>
    <t>CAMBIO DE HORQUILLA C/U.</t>
  </si>
  <si>
    <t>CAMBIO DE BUJES PARA HORQUILLA. C/U</t>
  </si>
  <si>
    <t>CAMBIO DE ROTULAS C/U.</t>
  </si>
  <si>
    <t>CAMBIO DE BASTON DE SUSPENSION.</t>
  </si>
  <si>
    <t>CAMBIO DE BRAZO AUXILIAR. C/U</t>
  </si>
  <si>
    <t>ALINEACION DE RUEDAS DELANTERAS.</t>
  </si>
  <si>
    <t>CAMBIO DE MUELLES TRASERAS C/U.</t>
  </si>
  <si>
    <t>CAMBIO DE BARRA ESTABILIZADORA.</t>
  </si>
  <si>
    <t>CAMBIO DE TORNILLOS ESTABILIZADORES. C/U</t>
  </si>
  <si>
    <t>CAMBIO DE BARRA LARGA DE DIRECCION.</t>
  </si>
  <si>
    <t>CAMBIO DE BARRA CORTA DE DIRECCION.</t>
  </si>
  <si>
    <t>CAMBIO DE VARILLAS DE DIRECCION.</t>
  </si>
  <si>
    <t>CAMBIO DE TERMINALES DE DIRECCION.</t>
  </si>
  <si>
    <t>CAMBIO DE BOMBA DE DIRECCION.</t>
  </si>
  <si>
    <t>CAMBIO DE CONJUNTO DE DIRECCION.</t>
  </si>
  <si>
    <t>CAMBIO DE SINFÍN DE DIRECCION.</t>
  </si>
  <si>
    <t>CAMBIO DE MANGUERA ALTA PRESION DIRECCION HIDRAULICA.</t>
  </si>
  <si>
    <t>CAMBIO MANGUERA DESFOGUE DIRECCION HIDRAULICA.</t>
  </si>
  <si>
    <t>CAMBIO DE ACEITE DE DIRECCION.</t>
  </si>
  <si>
    <t>CAMBIO DE BRAZO PITMAN.</t>
  </si>
  <si>
    <t>AJUSTAR JUEGO DE VOLANTE.</t>
  </si>
  <si>
    <t>DESMONTAR Y SONDEAR RADIADOR.</t>
  </si>
  <si>
    <t>CAMBIO DE RADIADOR.</t>
  </si>
  <si>
    <t>CAMBIO DE BOMBA DE AGUA.</t>
  </si>
  <si>
    <t>CAMBIO DE MANGUERA RADIADOR C/U.</t>
  </si>
  <si>
    <t>CAMBIO DE BULBO TERMICO C/U.</t>
  </si>
  <si>
    <t>CAMBIO DE ANTICONGELANTE.</t>
  </si>
  <si>
    <t>CAMBIO DEPOSITO DE ALIVIO A RADIADOR.</t>
  </si>
  <si>
    <t>PURGAR RADIADOR Y LIMPIEZA DE SISTEMA DE ENFIRAMIENTO.</t>
  </si>
  <si>
    <t>CAMBIO DE JUNTA DE MULTIPLE DE ESCAPE.</t>
  </si>
  <si>
    <t>CAMBIO DE TUBO DE ESCAPE.</t>
  </si>
  <si>
    <t>CAMBIO DE SILENCIADOR.</t>
  </si>
  <si>
    <t>CAMBIO DE MULTIPLE DE ESCAPE.</t>
  </si>
  <si>
    <t>CAMBIO DE ABRAZADERA DE ESCAPE.</t>
  </si>
  <si>
    <t>CAMBIO DE FOCO TRASERO C/U.</t>
  </si>
  <si>
    <t>CAMBIO DE FOCO DELANTERO C/U.</t>
  </si>
  <si>
    <t>CAMBIO DE CALAVERA C/U.</t>
  </si>
  <si>
    <t>CAMBIO DE FARO DE LANTERO C/U.</t>
  </si>
  <si>
    <t>CAMBIO DE MOTOR DE CEPILLOS LIMPIA PARABRISAS.</t>
  </si>
  <si>
    <t>CAMBIO DE DEPOSITO DE AGUA DE LOS CEPILLOS LIMPIAPARA BRISAS.</t>
  </si>
  <si>
    <t>CAMBIO DE ALTERNADOR.</t>
  </si>
  <si>
    <t>CAMBIO DE BATERIA.</t>
  </si>
  <si>
    <t>CAMBIO DE TERMINALES DE BATERIA C/U.</t>
  </si>
  <si>
    <t>REVISION DE REGIMEN DE CARGA.</t>
  </si>
  <si>
    <t>CARGAR BATERIA.</t>
  </si>
  <si>
    <t>CAMBIO DE SELENOIDE DE LA MARCHA.</t>
  </si>
  <si>
    <t>CAMBIO DE PORTACARBONES DE LA MARCHA.</t>
  </si>
  <si>
    <t>CAMBIO DE BENDIX DE LA MARCHA.</t>
  </si>
  <si>
    <t>CAMBIO DE ARMADURA DE LA MARCHA.</t>
  </si>
  <si>
    <t>CAMBIO DE BUJES DE LA MARCHA.</t>
  </si>
  <si>
    <t>CAMBIO DE BALEROS DE LA MARCHA.</t>
  </si>
  <si>
    <t>CAMBIO DE CAMPOS DE LA MARCHA.</t>
  </si>
  <si>
    <t>CAMBIO DE HORQUILLA DE LA MARCHA.</t>
  </si>
  <si>
    <t>CAMBIO SWITCH INTERMITENTES.</t>
  </si>
  <si>
    <t>CAMBIO DE PALANCA DE DIRECCIONALES.</t>
  </si>
  <si>
    <t>CAMBIO DE CHICOTE DE VELOCIMETRO.</t>
  </si>
  <si>
    <t>CAMBIO DE  ELEVADOR DE CRISTALES C/U.</t>
  </si>
  <si>
    <t>CAMBIO CHAPA DE PUERTAS C/U.</t>
  </si>
  <si>
    <t>AJUSTE DE PUERTAS LATERALES. C/U</t>
  </si>
  <si>
    <t>CAMBIO DE HULES DE PUERTAS C/U</t>
  </si>
  <si>
    <t>CAMBIO DE CAÑUELAS. C/U</t>
  </si>
  <si>
    <t>CAMBIO DE CERRADURAS C/U</t>
  </si>
  <si>
    <t>CAMBIO VISAGRAS DE PUERTAS .</t>
  </si>
  <si>
    <t>CAMBIO DE ESPEJOS LATERALES C/U.</t>
  </si>
  <si>
    <t>CAMBIO DE EVAPORADOR DE CLIMA</t>
  </si>
  <si>
    <t>CAMBIO DE COMPRESOR</t>
  </si>
  <si>
    <t>MANTENIMIENTO DE CLIMA(LIMPIEZA DE LINEAS,LAVADO DE RADIADOR Y CONDENSADOR)</t>
  </si>
  <si>
    <t>CAMBIO DE VALVULAS DE SERVICIO</t>
  </si>
  <si>
    <t>CAMBIO KIT DE CLUTCH</t>
  </si>
  <si>
    <t>RECTIFICADO DE VOLANTE</t>
  </si>
  <si>
    <t>CAMBIO DE MARCHA</t>
  </si>
  <si>
    <t>CAMBIO DE LLAVE</t>
  </si>
  <si>
    <t>PROGRAMACIÓN DE LLAVE</t>
  </si>
  <si>
    <t>CAMBIO DE COMPUTADORA</t>
  </si>
  <si>
    <t>CAMBIO DE JUNTA DEL CARTER DE MOTOR</t>
  </si>
  <si>
    <t>CAMBIO DE KIT DE MANGUERAS DE ENFRIAMIENTO</t>
  </si>
  <si>
    <t>ABRAZADERA SINFÍN DE MANGUERA C/U</t>
  </si>
  <si>
    <t>LIMPIEZA DEL SISTEMA HIDRÁULICO DE ENFRIAMIENTO</t>
  </si>
  <si>
    <t>CAMBIO DE FLECHA HOMOCINÉTICA(HOMOSONETICA) C/U</t>
  </si>
  <si>
    <t>REBOTE Y CUBREPOLVO DELANTERO C/U</t>
  </si>
  <si>
    <t>BIRLO C/U</t>
  </si>
  <si>
    <t>TUERCA C/U</t>
  </si>
  <si>
    <t>BASE DE AMORTIGUADOR DELANTERO C/U</t>
  </si>
  <si>
    <t>VARILLA CON TERMINAL COMPLETA C/U</t>
  </si>
  <si>
    <t>TIRANTE TRASERO C/U</t>
  </si>
  <si>
    <t>BANDA DE MOTOR DEL ALTERNADOR</t>
  </si>
  <si>
    <t>POLEA TENSORA DE ACCESORIO</t>
  </si>
  <si>
    <t>POLEA RODILLO DE ACCESORIO</t>
  </si>
  <si>
    <t>CAMBIO DE JUNTA DE TAPA DE PUNTERÍA</t>
  </si>
  <si>
    <t>TAPÓN DE RADIADOR</t>
  </si>
  <si>
    <t>TOMA DE TERMOSTATO</t>
  </si>
  <si>
    <t>REPARACIÓN DEL SISTEMA ELECTRÓNICO Y PROGRAMACIÓN DEL BODY</t>
  </si>
  <si>
    <t>CAMBIO DE BANDA DE DIRECCIÓN</t>
  </si>
  <si>
    <t>CAMBIO DE POLEA LOCA</t>
  </si>
  <si>
    <t>CAMBIO DE POLEA TENSORA</t>
  </si>
  <si>
    <t>CAMBIO DE MAZA BALERO C/U.</t>
  </si>
  <si>
    <t>CAMBIO DE ACEITE</t>
  </si>
  <si>
    <t>CAMBIO DE VALVULA DE EXPANSION</t>
  </si>
  <si>
    <t>CAMBIO DE CARGA DE GAS R134</t>
  </si>
  <si>
    <t>KIT DE DISTRIBUCIÓN SUMINISTRO E INSTALACION</t>
  </si>
  <si>
    <t>AFINACION MAYOR FUEL INJECTION (INCLUYE CAMBIO DE ACEITE DE MOTOR, CAMBIO DE FILTRO DE ACEITE DE MOTOR, CAMBIO DE FILTRO DE AIRE, CAMBIO DE FILTRO DE GASOLINA, CAMBIO DE BUJIAS, Y LIMPIEZA DEL CUERPO DE ACELERACION).</t>
  </si>
  <si>
    <t>REVISION DE SISTEMA ELECTRICO EN GENERAL (CAMBIO DE FOCOS)</t>
  </si>
  <si>
    <t>REVISION DE SISTEMA ELECTRICO EN GENERAL (REPARACION DE LINEAS)</t>
  </si>
  <si>
    <t>REVISION DE SISTEMA ELECTRICO EN GENERAL (LIMPIEZA DE MODULOS)</t>
  </si>
  <si>
    <t>CAMBIO DE CAJA DE TRANSMISION DE CAJA ESTÁNDAR</t>
  </si>
  <si>
    <t>CAMBIO DE SELLOS Y JUNTAS DE CAJA ESTÁNDAR</t>
  </si>
  <si>
    <t>CAMBIO DE VARILLAJE DE CAMBIOS DE CAJA ESTÁNDAR</t>
  </si>
  <si>
    <t>CAMBIO DE EMBRAGUE DE CAJA ESTÁNDAR</t>
  </si>
  <si>
    <t>CAMBIO DE PLATO DE PRESION DE CAJA ESTÁNDAR</t>
  </si>
  <si>
    <t>CAMBIO DE COLLARIN DE CAJA ESTÁNDAR</t>
  </si>
  <si>
    <t>CAMBIO DE SINCRONIZADORES DE CAJA ESTÁNDAR</t>
  </si>
  <si>
    <t>CAMBIO DE BALEROS Y RODAMIENTOS DE CAJA ESTÁNDAR</t>
  </si>
  <si>
    <t>MONTAJE Y DESMONTAJE DE LLANTAS C/U.</t>
  </si>
  <si>
    <t>BALANCEO</t>
  </si>
  <si>
    <t xml:space="preserve">ALINEACIÓN </t>
  </si>
  <si>
    <t>CAMBIO DE VENTILADOR DE RADIADOR</t>
  </si>
  <si>
    <t xml:space="preserve">CAMBIO DE ENFRIADOR DE ACEITE </t>
  </si>
  <si>
    <t>CAMBIO DE JUEGO DE CEPILLOS LIMPIA PARABRISAS.</t>
  </si>
  <si>
    <t>CAMBIO DE JUNTA DE TAPA DE PUNTERIA</t>
  </si>
  <si>
    <t>CAMBIO DE MANGUERAS DE CALEFACCION</t>
  </si>
  <si>
    <t>CAMBIO DE TOMA DE AGUA (TERMOSTATO)</t>
  </si>
  <si>
    <t>CAMBIO DE PUNTA DE FLECHA LADO IZQUIERDO</t>
  </si>
  <si>
    <t>LIMIPEZA DE MANGUERAS SON SOLVENTE Y ACIDO LIMPIA ALUMINIO</t>
  </si>
  <si>
    <t xml:space="preserve">CAMBIO DE FILTRO DESHIDRATADOR </t>
  </si>
  <si>
    <t>CAMBIO  DE CONDENSADOR</t>
  </si>
  <si>
    <t>CAMBIO DE PREVENTIVO AL  RADIADOR</t>
  </si>
  <si>
    <t>CAMBIO DE MANGUERA DE ANTICONGELANTE</t>
  </si>
  <si>
    <t xml:space="preserve">CAMBIO DE SENSOR DE ARRANQUE </t>
  </si>
  <si>
    <t>CAMBIO DE FOCO</t>
  </si>
  <si>
    <t xml:space="preserve">CAMBIO DE PUNTA DE FLECHA </t>
  </si>
  <si>
    <t>CAMBIO DE ODOMETRO</t>
  </si>
  <si>
    <t>CAMBIO DE JUEGO DE BALATAS DELANTERAS.</t>
  </si>
  <si>
    <t>CAMBIO DE JUEGO DE BALATAS TRASERAS.</t>
  </si>
  <si>
    <t xml:space="preserve">CAMBIO DE JUEGO DE CABLES DE BUJIAS </t>
  </si>
  <si>
    <t>CAMBIO DE BANDA DE ACCESORIOS</t>
  </si>
  <si>
    <t>CAMBIO DE VALVULA DE CONTROL DEL COMPRESOR</t>
  </si>
  <si>
    <t>CAMBIO DE JUEGO DE SELLO Y LIGAS DE COMPRESOR</t>
  </si>
  <si>
    <t>CAMBIO DE SELLOS DE AGUA</t>
  </si>
  <si>
    <t>CAMBIO DE POLEA DAMPER</t>
  </si>
  <si>
    <t>CAMBIO DE BANDA</t>
  </si>
  <si>
    <t>MANTENIMIENTO DEL CLIMA CON FILTRO ANTIPOLEN</t>
  </si>
  <si>
    <t>REPARACION DEL CINTURON DE SEGURIDAD</t>
  </si>
  <si>
    <t>CAMBIO DE TAPA DE BATEA(BUJES Y TIRANTES)</t>
  </si>
  <si>
    <t>CAMBIO DE CALAVERAS TRASERAS</t>
  </si>
  <si>
    <t>REPARACIÓN DE MARCHA</t>
  </si>
  <si>
    <t>CAMBIO DE BULBO DE TEMPERATURA</t>
  </si>
  <si>
    <t>CAMBIO DE MOTOR VENTILADOR AUXILIAR DEL CLIMA</t>
  </si>
  <si>
    <t>REPARACION ELECTRICA DEL CLIMA</t>
  </si>
  <si>
    <t xml:space="preserve">CAMBIO DE MAZA DELANTERA IZQUIERDA </t>
  </si>
  <si>
    <t xml:space="preserve">CAMBIO DE BOMBA DE GASOLINA </t>
  </si>
  <si>
    <t>CAMBIO DE LLAVE Y LLAVIN</t>
  </si>
  <si>
    <t>CAMBIO DE ACEITE Y FILTRO DE TRANSMISION</t>
  </si>
  <si>
    <t>CAMBIO DE EVAPORADOR DELANTERO</t>
  </si>
  <si>
    <t>CAMBIO DE EVAPORADOR TRASERO</t>
  </si>
  <si>
    <t>CAMBIO DE VALVULA DE EXPANSION DELANTERA</t>
  </si>
  <si>
    <t xml:space="preserve">CAMBIO CARGA DE ACEITE </t>
  </si>
  <si>
    <t>CAMBIO DE EMBOLOS DELANTEROS</t>
  </si>
  <si>
    <t>LIMPIEZA DE MANGUERAS CON SOLVENTE Y ACIDO LIMPIA ALUMINIO</t>
  </si>
  <si>
    <t>CAMBIO DE SELLO Y LIGAS DE COMPRESOR</t>
  </si>
  <si>
    <t>CAMBIO DE RETEN DE BALERO DELANTERO DERECHO</t>
  </si>
  <si>
    <t xml:space="preserve">REPARACION Y AJUSTE DE CHAPA  </t>
  </si>
  <si>
    <t>CAMBIO DE HORQUILLAS SUPERIOR</t>
  </si>
  <si>
    <t>CAMBIO DE MANGUERA DE MEDIA DEL CLIMA</t>
  </si>
  <si>
    <t>MANTENIMIENTO Y PULIDO DE FAROS DELANTEROS</t>
  </si>
  <si>
    <t xml:space="preserve">SOLDADURA DE ALUMINIO DE  MANGUERA DEL CONDENSADOR </t>
  </si>
  <si>
    <t xml:space="preserve"> SOLDADURA DE TUBERIA DE ALUMINIO DEL CLIMA</t>
  </si>
  <si>
    <t>CAMBIO DE SELLOS ORING</t>
  </si>
  <si>
    <t xml:space="preserve">REPARACION ELECTRICA DEL CLIMA Y CAMBIO DE RESSTENCIA DE VENTILADOR AUXILIAR </t>
  </si>
  <si>
    <t xml:space="preserve">REPARACION DE FUGA DE ACEITE </t>
  </si>
  <si>
    <t>CAMBIO DE HORQUILLAS INFERIORES</t>
  </si>
  <si>
    <t>REPARACION ELECTRICA DE SWITCH</t>
  </si>
  <si>
    <t>CAMBIO DE MANGUERA DE AGUA</t>
  </si>
  <si>
    <t xml:space="preserve">REPARACION ELECTRICA EN GENERAL (RELEVADOR, FISUBLES, DESTELLADOR, CABLE) </t>
  </si>
  <si>
    <t>CAMBIO DE LLAVE Y PROGRAMACION</t>
  </si>
  <si>
    <t>CAMBIO DE BOMBA INFERIOR DE CLUTCH</t>
  </si>
  <si>
    <t>CAMBIO DE FAROS DELANTEROS</t>
  </si>
  <si>
    <t>CAMBIO DE ACEITE DE LA CAJA DE VELOCIDADES</t>
  </si>
  <si>
    <t>REPARACION ELECTRICA DE LUCES (CABLE, RELEVADOR)</t>
  </si>
  <si>
    <t>CAMBIO DE CAJA DE VELOCIDADES</t>
  </si>
  <si>
    <t>REPARACION DE FUGA DE DIESEL</t>
  </si>
  <si>
    <t>CAMBIO DE BOMBA ESCLAVA</t>
  </si>
  <si>
    <t>CAMBIO DE VALVULA IAC</t>
  </si>
  <si>
    <t>CAMBIO DE CHIP Y PROGRAMACION DE LLAVE</t>
  </si>
  <si>
    <t>REPARACION DE ODOMETRO Y CAMBIO DE SENSOR</t>
  </si>
  <si>
    <t xml:space="preserve"> CAMBIO DE BOMBA DE PEDAL</t>
  </si>
  <si>
    <t xml:space="preserve"> CAMBIO DE SENSOR DEL VELOCIMETRO</t>
  </si>
  <si>
    <t>REPARACIÓN DE PALANCA DE VELOCIDADES</t>
  </si>
  <si>
    <t>CAMBIO DE SOPORTE DE MOTOR (DE MOTOR, DE TIRANTE TRASERO Y SOPORTE DE CAJA DE VELOCIDADES)</t>
  </si>
  <si>
    <t>REPARACION DE BASE DE SOPORTE DE CAJA DE VELOCIDADES</t>
  </si>
  <si>
    <t>CAMBIO DE MANGUERAS DEL CLIMA (TRAMO DE MAGUERA, FERULAS, CONEXIONES COLA DE RATA)</t>
  </si>
  <si>
    <t xml:space="preserve">REPARACION DE ARNES Y CONECTORES DE COMPUTADORA </t>
  </si>
  <si>
    <t>PROGRAMACION DE SENSOR CKP</t>
  </si>
  <si>
    <t xml:space="preserve">CAMBIO DE RIN DE REFACCION </t>
  </si>
  <si>
    <t>CAMBIO DE MANIJA</t>
  </si>
  <si>
    <t>REPARACION ELECTRICA DE LA SIRENA</t>
  </si>
  <si>
    <t>CAMBIO DE CALAVERAS</t>
  </si>
  <si>
    <t xml:space="preserve">CAMBIO DE FAN CLUTCH </t>
  </si>
  <si>
    <t>CAMBIO DE BOMBA SUPERIOR DE CLUTCH</t>
  </si>
  <si>
    <t>CAMBIO DE BOBINA</t>
  </si>
  <si>
    <t>CAMBIO DE LIQUIDO DE FRENO</t>
  </si>
  <si>
    <t>CAMBIO DE CILINDRO DE RUEDA</t>
  </si>
  <si>
    <t>CAMBIO DE FILTRO DE CABINA</t>
  </si>
  <si>
    <t>CALIBRACION DE CLUTCH</t>
  </si>
  <si>
    <t>REPARACION ELECTRICA DE CLAXON</t>
  </si>
  <si>
    <t>REPARACION DE FUGA DE ACEITE</t>
  </si>
  <si>
    <t>REPARACION ELECTRICA EN GENERAL (ARNES, FUSIBLE, RELEVADOR Y CABLE)</t>
  </si>
  <si>
    <t xml:space="preserve">CALIBRACION DE PUNTERIA </t>
  </si>
  <si>
    <t>REPARACION ELECTRICA DEL VENTILADOR PRINCIPAL</t>
  </si>
  <si>
    <t>CAMBIO DE MOTOVENTILADOR DE RADIADOR</t>
  </si>
  <si>
    <t>REPARACION DE TODA LA ESTRUCTURA DE LA CAJA SECA, INCLUYE: DESMONTAJE DE LAMINAS DAÑADAS Y MONTAJE DE NUEVAS LAMINAS, REPARACION DE LAMINAS (SOLO LAS QUE NO ESTAN TAN DAÑADAS), INSTALACION DE SISTEMA ELECTRICO DE LUCES Y CONEXIONES, REPARACION DE FILTRACIONES DEL TECHO EN GENERAL, PINTURA EN GENERAL, CAMBIO DE 4 ESTABILIZADORES INDEPENDIENTES, INSTALACION Y MODIFICACION DEL AGUA Y DRENAJE DE EL LAVAMANOS, INSTALACION DE VINIL EN GENERAL A TODO EL CAMION, REMACHES, TORNILLOS, SILICON, ANGULOS DE VISTAS, MANTENIMIENTO A LAS CERRADURAS. CANCELACION DE VENTANAS</t>
  </si>
  <si>
    <t>KIT DE BANDA DE DISTRIBUCION, SILICON, ANTICONGELANTE, ACEITE</t>
  </si>
  <si>
    <t>CAMBIO DE ACEITE DE CAJA</t>
  </si>
  <si>
    <t>RECTIFICACION DE CABEZA INCLUYE (CAMBIO DE SELLO DE VALVULAS, RECTIFICADO DE VALVULAS, CEPILLADO DE MONOBLOCK, JUEGO DE JUNTAS DE MOTOR, CAMBIO DE SELLOS DE AGUA DE MOTOR,CALIBRACION DE PUNTERIA, KIT DE BANDA DE DISTRIBUCION, SILICON, ANTICONGELANTE)</t>
  </si>
  <si>
    <t>1  CAMION DE CARGA</t>
  </si>
  <si>
    <t>5 CAMIONES LIGERO DE CARGA 4 CILINDROS ESTANDAR</t>
  </si>
  <si>
    <t>5 CAMIONES LIGERO DE CARGA 8 CILINDROS ESTANDAR</t>
  </si>
  <si>
    <t xml:space="preserve"> 6 CHASIS CABINA SENCILLA 10 CILINDROS ESTANDAR</t>
  </si>
  <si>
    <t>4 CHASIS CABINA SENCILLA 4 CILINDROS ESTANDAR</t>
  </si>
  <si>
    <t xml:space="preserve"> 14 CHASIS CABINA SENCILLA 6 CILINDROS ESTANDAR</t>
  </si>
  <si>
    <t>25 CHASIS CABINA SENCILLA 8 CILINDROS ESTANDAR</t>
  </si>
  <si>
    <t xml:space="preserve"> 17 PICK UP 8 CILINDROS ESTANDAR/AUTOMATICO</t>
  </si>
  <si>
    <t>10 PICK UP CAJA SECA 6 CILINDROS ESTANDAR/AUTOMATICO</t>
  </si>
  <si>
    <t>2 PICK UP CAJA SECA 8 CILINDROS ESTANDAR/AUTOMATICO</t>
  </si>
  <si>
    <t xml:space="preserve">11 PICK UP CHASIS CABINA SENCILLA 8 CILINDROS </t>
  </si>
  <si>
    <t xml:space="preserve">1 PICK UP CHASIS CABINA SENCILLA 6 CILINDROS </t>
  </si>
  <si>
    <t xml:space="preserve"> 1 SEDAN 3 CILINDROS ESTANDAR</t>
  </si>
  <si>
    <t xml:space="preserve"> 45 VEHICULOS SEDAN 4 CILINDROS ESTANDAR/AUTOMATICO2</t>
  </si>
  <si>
    <t xml:space="preserve">4 VEHICULOS SUV COMPACTO 4 CILINDROS ESTANDAR/AUTOMATICO </t>
  </si>
  <si>
    <t>2 VEHICULOS SUV COMPACTO 6 CILINDROS ESTANDAR/AUTOMATICO</t>
  </si>
  <si>
    <t>9 VAN DE PASAJEROS 8 CILINDROS AUTOMATICO</t>
  </si>
  <si>
    <t>10 VAN DE PASAJEROS 4 CILINDROS  ESTANDAR</t>
  </si>
  <si>
    <t xml:space="preserve"> 44 PICK UP 6 CILINDROS ESTANDAR/AUTOMATICO</t>
  </si>
  <si>
    <t>29 VAN DE PASAJEROS 6 CILINDROS AUTOMATICA</t>
  </si>
  <si>
    <t>9 VAN DE PASAJEROS 8 CILINDROS AUTOMATICO2</t>
  </si>
  <si>
    <t>171 PICK UP 4 CILINDROS ESTANDAR 2</t>
  </si>
  <si>
    <t xml:space="preserve">15 PICK UP D/CABINA 4 CILINDROS ESTANDAR </t>
  </si>
  <si>
    <t>Columna1</t>
  </si>
  <si>
    <t>Columna2</t>
  </si>
  <si>
    <t>Cantidad
maxima</t>
  </si>
  <si>
    <t>Cantidad
minima</t>
  </si>
  <si>
    <t>Columna3</t>
  </si>
  <si>
    <t>Columna4</t>
  </si>
  <si>
    <t>Columna5</t>
  </si>
  <si>
    <t>Columna6</t>
  </si>
  <si>
    <t>Columna7</t>
  </si>
  <si>
    <t>Columna8</t>
  </si>
  <si>
    <t>Columna9</t>
  </si>
  <si>
    <t>Columna10</t>
  </si>
  <si>
    <t>Columna11</t>
  </si>
  <si>
    <t>Columna12</t>
  </si>
  <si>
    <t>Columna13</t>
  </si>
  <si>
    <t>Columna14</t>
  </si>
  <si>
    <t>Columna15</t>
  </si>
  <si>
    <t>Columna16</t>
  </si>
  <si>
    <t>Columna17</t>
  </si>
  <si>
    <t>Columna18</t>
  </si>
  <si>
    <t>Columna19</t>
  </si>
  <si>
    <t>Columna20</t>
  </si>
  <si>
    <t>Columna21</t>
  </si>
  <si>
    <t>Columna22</t>
  </si>
  <si>
    <t>Columna23</t>
  </si>
  <si>
    <t>Columna110</t>
  </si>
  <si>
    <t>Columna24</t>
  </si>
  <si>
    <t>Columna32</t>
  </si>
  <si>
    <t>Columna42</t>
  </si>
  <si>
    <t>Columna52</t>
  </si>
  <si>
    <t>Columna62</t>
  </si>
  <si>
    <t>Columna72</t>
  </si>
  <si>
    <t>Columna82</t>
  </si>
  <si>
    <t>Columna92</t>
  </si>
  <si>
    <t>Columna102</t>
  </si>
  <si>
    <t>Columna112</t>
  </si>
  <si>
    <t>Columna122</t>
  </si>
  <si>
    <t>TOTAL
SERVICIOS</t>
  </si>
  <si>
    <t>Total S/IVA
minimo</t>
  </si>
  <si>
    <t>Total S/IVA
maximo</t>
  </si>
  <si>
    <t xml:space="preserve">Precio
Unitario
sin IVA </t>
  </si>
  <si>
    <t>Columna25</t>
  </si>
  <si>
    <t>Columna26</t>
  </si>
  <si>
    <t>Columna27</t>
  </si>
  <si>
    <t>Columna28</t>
  </si>
  <si>
    <t>Columna29</t>
  </si>
  <si>
    <t>Columna30</t>
  </si>
  <si>
    <t>Columna31</t>
  </si>
  <si>
    <t>Columna33</t>
  </si>
  <si>
    <t>Columna34</t>
  </si>
  <si>
    <t>Columna35</t>
  </si>
  <si>
    <t>Columna36</t>
  </si>
  <si>
    <t>Columna37</t>
  </si>
  <si>
    <t>Columna38</t>
  </si>
  <si>
    <t>Columna39</t>
  </si>
  <si>
    <t>Columna40</t>
  </si>
  <si>
    <t>Columna41</t>
  </si>
  <si>
    <t>Columna43</t>
  </si>
  <si>
    <t>Columna44</t>
  </si>
  <si>
    <t>Columna45</t>
  </si>
  <si>
    <t>Columna46</t>
  </si>
  <si>
    <t>Columna47</t>
  </si>
  <si>
    <t>Columna48</t>
  </si>
  <si>
    <t>Columna49</t>
  </si>
  <si>
    <t>Columna50</t>
  </si>
  <si>
    <t>Columna51</t>
  </si>
  <si>
    <t>Columna53</t>
  </si>
  <si>
    <t>Columna54</t>
  </si>
  <si>
    <t>Columna55</t>
  </si>
  <si>
    <t>Columna56</t>
  </si>
  <si>
    <t>Columna57</t>
  </si>
  <si>
    <t>Columna58</t>
  </si>
  <si>
    <t>Columna59</t>
  </si>
  <si>
    <t>Columna60</t>
  </si>
  <si>
    <t>Columna61</t>
  </si>
  <si>
    <t>Columna63</t>
  </si>
  <si>
    <t>Columna64</t>
  </si>
  <si>
    <t>Columna65</t>
  </si>
  <si>
    <t>Columna66</t>
  </si>
  <si>
    <t>Columna67</t>
  </si>
  <si>
    <t>Columna68</t>
  </si>
  <si>
    <t>Columna69</t>
  </si>
  <si>
    <t>Columna70</t>
  </si>
  <si>
    <t>Columna71</t>
  </si>
  <si>
    <t>Columna73</t>
  </si>
  <si>
    <t>Columna74</t>
  </si>
  <si>
    <t>Columna75</t>
  </si>
  <si>
    <t>Columna76</t>
  </si>
  <si>
    <t>Columna77</t>
  </si>
  <si>
    <t>Columna78</t>
  </si>
  <si>
    <t>Columna79</t>
  </si>
  <si>
    <t>Columna80</t>
  </si>
  <si>
    <t>Columna81</t>
  </si>
  <si>
    <t>Columna83</t>
  </si>
  <si>
    <t>Columna84</t>
  </si>
  <si>
    <t>Columna85</t>
  </si>
  <si>
    <t>Columna86</t>
  </si>
  <si>
    <t>Columna87</t>
  </si>
  <si>
    <t>Columna88</t>
  </si>
  <si>
    <t>Columna89</t>
  </si>
  <si>
    <t>Columna90</t>
  </si>
  <si>
    <t>Columna91</t>
  </si>
  <si>
    <t>Columna93</t>
  </si>
  <si>
    <t>Columna94</t>
  </si>
  <si>
    <t>Columna95</t>
  </si>
  <si>
    <t>Columna96</t>
  </si>
  <si>
    <t>Columna97</t>
  </si>
  <si>
    <t>Columna98</t>
  </si>
  <si>
    <t>Columna99</t>
  </si>
  <si>
    <t>Columna100</t>
  </si>
  <si>
    <t>Columna101</t>
  </si>
  <si>
    <t>Columna103</t>
  </si>
  <si>
    <t>Columna104</t>
  </si>
  <si>
    <t>Columna105</t>
  </si>
  <si>
    <t>Columna106</t>
  </si>
  <si>
    <t>Columna107</t>
  </si>
  <si>
    <t>Columna108</t>
  </si>
  <si>
    <t>Columna109</t>
  </si>
  <si>
    <t>Columna111</t>
  </si>
  <si>
    <t>Columna113</t>
  </si>
  <si>
    <t>Columna114</t>
  </si>
  <si>
    <t>Columna115</t>
  </si>
  <si>
    <t>Columna116</t>
  </si>
  <si>
    <t>Columna117</t>
  </si>
  <si>
    <t>Columna118</t>
  </si>
  <si>
    <t>Columna119</t>
  </si>
  <si>
    <t>Proveedor</t>
  </si>
  <si>
    <t xml:space="preserve">4. "Cotización" información relativa a su cotización para el “MANTENIMIENTO Y CONSERVACIÓN DE VEHÍCULOS TERRESTRES, AÉREOS, MARÍTIMOS, LACUSTRES Y FLUVIALES.” </t>
  </si>
  <si>
    <t xml:space="preserve">Solicitud de cotización para la Investigación de Mercado para el servicio de " MANTENIMIENTO Y CONSERVACIÓN DE VEHÍCULOS TERRESTRES, AÉREOS, MARÍTIMOS, LACUSTRES Y FLUVIALES.” </t>
  </si>
  <si>
    <t>¿Su representada tiene contrato vigente en sector Gobierno para otorgar el  Servicio de MANTENIMIENTO Y CONSERVACIÓN DE VEHÍCULOS TERRESTRES, AÉREOS, MARÍTIMOS, LACUSTRES Y FLUVIALES.?</t>
  </si>
  <si>
    <t xml:space="preserve">Cotización para la investigación de mercado correspondiente al Servicio deSolicitud de cotización para la Investigación de Mercado para el servicio de " MANTENIMIENTO Y CONSERVACIÓN DE VEHÍCULOS TERRESTRES, AÉREOS, MARÍTIMOS, LACUSTRES Y FLUVIALES.” </t>
  </si>
  <si>
    <t>lunes 20 de Octubre de 2025 hasta las 15:00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</si>
</sst>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_-* #,##0_-;\-* #,##0_-;_-* &quot;-&quot;??_-;_-@_-"/>
  </numFmts>
  <fonts count="129">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ont>
    <font>
      <b/>
      <sz val="10"/>
      <color theme="0"/>
      <name val="Montserrat"/>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ont>
    <font>
      <b/>
      <sz val="11"/>
      <name val="Montserrat"/>
    </font>
    <font>
      <sz val="10"/>
      <color theme="0"/>
      <name val="Montserrat"/>
    </font>
    <font>
      <b/>
      <sz val="10"/>
      <color theme="1"/>
      <name val="Montserrat"/>
    </font>
    <font>
      <b/>
      <u/>
      <sz val="10"/>
      <color theme="1"/>
      <name val="Montserrat"/>
    </font>
    <font>
      <sz val="11"/>
      <color indexed="8"/>
      <name val="Calibri"/>
      <family val="2"/>
      <charset val="1"/>
    </font>
    <font>
      <b/>
      <sz val="10"/>
      <color indexed="9"/>
      <name val="Montserrat"/>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9"/>
      <color theme="1"/>
      <name val="Montserrat"/>
    </font>
    <font>
      <sz val="9"/>
      <color rgb="FF000000"/>
      <name val="Montserrat"/>
    </font>
    <font>
      <sz val="9"/>
      <name val="Montserrat"/>
    </font>
    <font>
      <sz val="8"/>
      <name val="Calibri"/>
      <family val="2"/>
      <scheme val="minor"/>
    </font>
  </fonts>
  <fills count="10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
      <patternFill patternType="solid">
        <fgColor rgb="FF92D050"/>
        <bgColor indexed="64"/>
      </patternFill>
    </fill>
  </fills>
  <borders count="5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auto="1"/>
      </left>
      <right style="thin">
        <color auto="1"/>
      </right>
      <top style="medium">
        <color auto="1"/>
      </top>
      <bottom style="thin">
        <color auto="1"/>
      </bottom>
      <diagonal/>
    </border>
    <border>
      <left style="thin">
        <color indexed="64"/>
      </left>
      <right style="thin">
        <color theme="9"/>
      </right>
      <top style="thin">
        <color theme="9"/>
      </top>
      <bottom style="thin">
        <color indexed="64"/>
      </bottom>
      <diagonal/>
    </border>
  </borders>
  <cellStyleXfs count="33936">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43" fontId="2" fillId="0" borderId="0" applyFont="0" applyFill="0" applyBorder="0" applyAlignment="0" applyProtection="0"/>
    <xf numFmtId="0" fontId="26" fillId="33" borderId="0" applyNumberFormat="0" applyBorder="0" applyAlignment="0" applyProtection="0"/>
    <xf numFmtId="0" fontId="26" fillId="41" borderId="0" applyNumberFormat="0" applyBorder="0" applyAlignment="0" applyProtection="0"/>
    <xf numFmtId="0" fontId="32" fillId="0" borderId="0"/>
    <xf numFmtId="0" fontId="100" fillId="0" borderId="0"/>
    <xf numFmtId="0" fontId="102" fillId="0" borderId="0"/>
    <xf numFmtId="44" fontId="2" fillId="0" borderId="0" applyFont="0" applyFill="0" applyBorder="0" applyAlignment="0" applyProtection="0"/>
  </cellStyleXfs>
  <cellXfs count="167">
    <xf numFmtId="0" fontId="0" fillId="0" borderId="0" xfId="0"/>
    <xf numFmtId="0" fontId="28" fillId="0" borderId="0" xfId="0" applyFont="1" applyAlignment="1">
      <alignment vertical="center"/>
    </xf>
    <xf numFmtId="0" fontId="96" fillId="0" borderId="0" xfId="0" applyFont="1" applyAlignment="1">
      <alignment horizontal="center" vertical="center"/>
    </xf>
    <xf numFmtId="0" fontId="29" fillId="100" borderId="0" xfId="33931" applyFont="1" applyFill="1" applyBorder="1" applyAlignment="1">
      <alignment horizontal="left" vertical="center"/>
    </xf>
    <xf numFmtId="0" fontId="97" fillId="100" borderId="0" xfId="33931" applyFont="1" applyFill="1" applyBorder="1" applyAlignment="1">
      <alignment horizontal="left" vertical="center" wrapText="1"/>
    </xf>
    <xf numFmtId="0" fontId="29" fillId="0" borderId="0" xfId="96" applyFont="1" applyAlignment="1">
      <alignment vertical="center" wrapText="1"/>
    </xf>
    <xf numFmtId="0" fontId="97" fillId="100" borderId="0" xfId="33931" applyFont="1" applyFill="1" applyBorder="1" applyAlignment="1">
      <alignment vertical="center" wrapText="1"/>
    </xf>
    <xf numFmtId="0" fontId="98"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8" fillId="0" borderId="0" xfId="0" applyFont="1" applyAlignment="1">
      <alignment horizontal="right" vertical="center"/>
    </xf>
    <xf numFmtId="0" fontId="99" fillId="0" borderId="0" xfId="0" applyFont="1" applyAlignment="1">
      <alignment vertical="center"/>
    </xf>
    <xf numFmtId="0" fontId="28" fillId="53" borderId="0" xfId="0" applyFont="1" applyFill="1" applyAlignment="1">
      <alignment vertical="center"/>
    </xf>
    <xf numFmtId="0" fontId="98" fillId="0" borderId="0" xfId="33932" applyFont="1" applyAlignment="1">
      <alignment horizontal="left" vertical="center"/>
    </xf>
    <xf numFmtId="0" fontId="95" fillId="0" borderId="0" xfId="96" applyFont="1" applyAlignment="1">
      <alignment horizontal="left" vertical="center"/>
    </xf>
    <xf numFmtId="0" fontId="96" fillId="0" borderId="0" xfId="0" applyFont="1" applyAlignment="1">
      <alignment horizontal="center" vertical="center" wrapText="1"/>
    </xf>
    <xf numFmtId="0" fontId="29" fillId="100" borderId="0" xfId="33931" applyFont="1" applyFill="1" applyBorder="1" applyAlignment="1">
      <alignment horizontal="left" vertical="center" wrapText="1"/>
    </xf>
    <xf numFmtId="0" fontId="28" fillId="0" borderId="0" xfId="0" applyFont="1" applyAlignment="1">
      <alignment horizontal="center" vertical="center" wrapText="1"/>
    </xf>
    <xf numFmtId="0" fontId="29" fillId="0" borderId="10" xfId="33930" applyFont="1" applyFill="1" applyBorder="1" applyAlignment="1">
      <alignment horizontal="center" vertical="center"/>
    </xf>
    <xf numFmtId="0" fontId="29" fillId="0" borderId="10" xfId="33930" applyFont="1" applyFill="1" applyBorder="1" applyAlignment="1">
      <alignment horizontal="center" vertical="center" wrapText="1"/>
    </xf>
    <xf numFmtId="0" fontId="95" fillId="0" borderId="0" xfId="96" applyFont="1" applyAlignment="1">
      <alignment horizontal="right" vertical="center"/>
    </xf>
    <xf numFmtId="0" fontId="103" fillId="0" borderId="0" xfId="0" applyFont="1"/>
    <xf numFmtId="0" fontId="104" fillId="0" borderId="0" xfId="0" applyFont="1"/>
    <xf numFmtId="0" fontId="105" fillId="96" borderId="0" xfId="0" applyFont="1" applyFill="1" applyAlignment="1" applyProtection="1">
      <alignment vertical="center"/>
      <protection hidden="1"/>
    </xf>
    <xf numFmtId="0" fontId="106" fillId="96" borderId="0" xfId="0" applyFont="1" applyFill="1" applyProtection="1">
      <protection hidden="1"/>
    </xf>
    <xf numFmtId="0" fontId="106" fillId="96" borderId="0" xfId="0" applyFont="1" applyFill="1" applyAlignment="1" applyProtection="1">
      <alignment horizontal="left" vertical="center" wrapText="1"/>
      <protection hidden="1"/>
    </xf>
    <xf numFmtId="0" fontId="105" fillId="96" borderId="0" xfId="0" applyFont="1" applyFill="1" applyProtection="1">
      <protection hidden="1"/>
    </xf>
    <xf numFmtId="0" fontId="106" fillId="96" borderId="0" xfId="0" applyFont="1" applyFill="1" applyAlignment="1" applyProtection="1">
      <alignment horizontal="left"/>
      <protection hidden="1"/>
    </xf>
    <xf numFmtId="0" fontId="106" fillId="96" borderId="0" xfId="0" applyFont="1" applyFill="1" applyAlignment="1" applyProtection="1">
      <alignment horizontal="left" vertical="center"/>
      <protection hidden="1"/>
    </xf>
    <xf numFmtId="0" fontId="106" fillId="96" borderId="0" xfId="0" applyFont="1" applyFill="1" applyAlignment="1" applyProtection="1">
      <alignment vertical="center"/>
      <protection hidden="1"/>
    </xf>
    <xf numFmtId="0" fontId="107" fillId="96" borderId="0" xfId="0" applyFont="1" applyFill="1" applyProtection="1">
      <protection hidden="1"/>
    </xf>
    <xf numFmtId="0" fontId="106" fillId="0" borderId="0" xfId="0" applyFont="1" applyProtection="1">
      <protection hidden="1"/>
    </xf>
    <xf numFmtId="0" fontId="109" fillId="0" borderId="0" xfId="0" applyFont="1" applyAlignment="1" applyProtection="1">
      <alignment horizontal="center" vertical="center"/>
      <protection hidden="1"/>
    </xf>
    <xf numFmtId="0" fontId="105" fillId="96" borderId="0" xfId="0" applyFont="1" applyFill="1" applyAlignment="1" applyProtection="1">
      <alignment vertical="center" wrapText="1"/>
      <protection hidden="1"/>
    </xf>
    <xf numFmtId="0" fontId="104" fillId="53" borderId="0" xfId="0" applyFont="1" applyFill="1"/>
    <xf numFmtId="0" fontId="112" fillId="53" borderId="0" xfId="90" applyFont="1" applyFill="1" applyAlignment="1">
      <alignment vertical="center" wrapText="1"/>
    </xf>
    <xf numFmtId="0" fontId="106" fillId="53" borderId="0" xfId="0" applyFont="1" applyFill="1"/>
    <xf numFmtId="0" fontId="106" fillId="0" borderId="0" xfId="0" applyFont="1"/>
    <xf numFmtId="0" fontId="106" fillId="53" borderId="17" xfId="0" applyFont="1" applyFill="1" applyBorder="1"/>
    <xf numFmtId="0" fontId="104" fillId="53" borderId="0" xfId="0" applyFont="1" applyFill="1" applyAlignment="1">
      <alignment wrapText="1"/>
    </xf>
    <xf numFmtId="0" fontId="118" fillId="53" borderId="0" xfId="0" applyFont="1" applyFill="1"/>
    <xf numFmtId="0" fontId="118" fillId="53" borderId="0" xfId="0" applyFont="1" applyFill="1" applyAlignment="1">
      <alignment wrapText="1"/>
    </xf>
    <xf numFmtId="0" fontId="120" fillId="99" borderId="28" xfId="5990" applyFont="1" applyFill="1" applyBorder="1" applyAlignment="1">
      <alignment vertical="center"/>
    </xf>
    <xf numFmtId="0" fontId="119" fillId="99" borderId="9" xfId="0" applyFont="1" applyFill="1" applyBorder="1" applyAlignment="1">
      <alignment horizontal="center" vertical="center"/>
    </xf>
    <xf numFmtId="0" fontId="119" fillId="99" borderId="9" xfId="0" applyFont="1" applyFill="1" applyBorder="1" applyAlignment="1">
      <alignment horizontal="center" vertical="center" wrapText="1"/>
    </xf>
    <xf numFmtId="0" fontId="106" fillId="0" borderId="9" xfId="0" applyFont="1" applyBorder="1" applyAlignment="1">
      <alignment horizontal="center" vertical="center"/>
    </xf>
    <xf numFmtId="0" fontId="106" fillId="53" borderId="9" xfId="0" applyFont="1" applyFill="1" applyBorder="1" applyAlignment="1">
      <alignment horizontal="justify" vertical="center" wrapText="1"/>
    </xf>
    <xf numFmtId="0" fontId="105" fillId="53" borderId="9" xfId="0" applyFont="1" applyFill="1" applyBorder="1" applyAlignment="1">
      <alignment horizontal="center" vertical="center" wrapText="1"/>
    </xf>
    <xf numFmtId="0" fontId="105" fillId="0" borderId="9" xfId="0" applyFont="1" applyBorder="1" applyAlignment="1" applyProtection="1">
      <alignment horizontal="center" vertical="center" wrapText="1"/>
      <protection locked="0"/>
    </xf>
    <xf numFmtId="0" fontId="106" fillId="53" borderId="9" xfId="0" applyFont="1" applyFill="1" applyBorder="1" applyAlignment="1">
      <alignment horizontal="center" wrapText="1"/>
    </xf>
    <xf numFmtId="0" fontId="122" fillId="53" borderId="9" xfId="0" applyFont="1" applyFill="1" applyBorder="1" applyAlignment="1">
      <alignment horizontal="justify" vertical="center" wrapText="1"/>
    </xf>
    <xf numFmtId="0" fontId="106" fillId="53" borderId="0" xfId="0" applyFont="1" applyFill="1" applyAlignment="1">
      <alignment wrapText="1"/>
    </xf>
    <xf numFmtId="0" fontId="104" fillId="0" borderId="0" xfId="0" applyFont="1" applyAlignment="1">
      <alignment wrapText="1"/>
    </xf>
    <xf numFmtId="0" fontId="115" fillId="0" borderId="36" xfId="0" applyFont="1" applyBorder="1" applyAlignment="1">
      <alignment horizontal="center" vertical="center"/>
    </xf>
    <xf numFmtId="0" fontId="115" fillId="0" borderId="40" xfId="0" applyFont="1" applyBorder="1" applyAlignment="1">
      <alignment horizontal="center" vertical="center"/>
    </xf>
    <xf numFmtId="0" fontId="115" fillId="0" borderId="44" xfId="0" applyFont="1" applyBorder="1" applyAlignment="1">
      <alignment horizontal="center" vertical="center"/>
    </xf>
    <xf numFmtId="0" fontId="116" fillId="53" borderId="47" xfId="0" applyFont="1" applyFill="1" applyBorder="1" applyAlignment="1">
      <alignment vertical="center" wrapText="1"/>
    </xf>
    <xf numFmtId="0" fontId="116" fillId="53" borderId="48" xfId="0" applyFont="1" applyFill="1" applyBorder="1" applyAlignment="1">
      <alignment vertical="center" wrapText="1"/>
    </xf>
    <xf numFmtId="0" fontId="28" fillId="0" borderId="9" xfId="0" applyFont="1" applyBorder="1" applyAlignment="1">
      <alignment horizontal="center" vertical="center" wrapText="1"/>
    </xf>
    <xf numFmtId="0" fontId="98" fillId="0" borderId="35" xfId="0" applyFont="1" applyBorder="1" applyAlignment="1">
      <alignment horizontal="center" vertical="center"/>
    </xf>
    <xf numFmtId="0" fontId="28" fillId="0" borderId="9" xfId="0" applyFont="1" applyBorder="1" applyAlignment="1">
      <alignment horizontal="center" vertical="center"/>
    </xf>
    <xf numFmtId="0" fontId="98" fillId="99" borderId="0" xfId="33932" applyFont="1" applyFill="1" applyAlignment="1">
      <alignment horizontal="center" vertical="center"/>
    </xf>
    <xf numFmtId="0" fontId="125" fillId="0" borderId="9" xfId="0" applyFont="1" applyBorder="1" applyAlignment="1">
      <alignment horizontal="center" vertical="center" wrapText="1"/>
    </xf>
    <xf numFmtId="0" fontId="126" fillId="0" borderId="9" xfId="0" applyFont="1" applyBorder="1" applyAlignment="1">
      <alignment horizontal="center" vertical="center"/>
    </xf>
    <xf numFmtId="44" fontId="126" fillId="53" borderId="50" xfId="33935" applyFont="1" applyFill="1" applyBorder="1" applyAlignment="1">
      <alignment horizontal="left" vertical="center" wrapText="1"/>
    </xf>
    <xf numFmtId="0" fontId="127" fillId="53" borderId="9" xfId="0" applyFont="1" applyFill="1" applyBorder="1" applyAlignment="1">
      <alignment horizontal="center" vertical="center"/>
    </xf>
    <xf numFmtId="190" fontId="126" fillId="53" borderId="9" xfId="33929" applyNumberFormat="1" applyFont="1" applyFill="1" applyBorder="1" applyAlignment="1">
      <alignment vertical="center" wrapText="1"/>
    </xf>
    <xf numFmtId="0" fontId="125" fillId="0" borderId="0" xfId="0" applyFont="1" applyAlignment="1" applyProtection="1">
      <alignment vertical="center"/>
      <protection locked="0"/>
    </xf>
    <xf numFmtId="0" fontId="125" fillId="0" borderId="0" xfId="0" applyFont="1" applyAlignment="1">
      <alignment vertical="center"/>
    </xf>
    <xf numFmtId="44" fontId="126" fillId="53" borderId="35" xfId="33935" applyFont="1" applyFill="1" applyBorder="1" applyAlignment="1">
      <alignment horizontal="left" vertical="center" wrapText="1"/>
    </xf>
    <xf numFmtId="44" fontId="126" fillId="53" borderId="9" xfId="33935" applyFont="1" applyFill="1" applyBorder="1" applyAlignment="1">
      <alignment horizontal="left" vertical="center" wrapText="1"/>
    </xf>
    <xf numFmtId="0" fontId="127" fillId="53" borderId="49" xfId="0" applyFont="1" applyFill="1" applyBorder="1" applyAlignment="1">
      <alignment horizontal="center" vertical="center"/>
    </xf>
    <xf numFmtId="0" fontId="126" fillId="0" borderId="49" xfId="0" applyFont="1" applyBorder="1" applyAlignment="1">
      <alignment vertical="center" wrapText="1"/>
    </xf>
    <xf numFmtId="0" fontId="125" fillId="0" borderId="9" xfId="0" applyFont="1" applyBorder="1" applyAlignment="1">
      <alignment vertical="center"/>
    </xf>
    <xf numFmtId="44" fontId="125" fillId="53" borderId="9" xfId="33935" applyFont="1" applyFill="1" applyBorder="1" applyAlignment="1">
      <alignment horizontal="left" vertical="center" wrapText="1"/>
    </xf>
    <xf numFmtId="44" fontId="125" fillId="53" borderId="9" xfId="33935" applyFont="1" applyFill="1" applyBorder="1" applyAlignment="1">
      <alignment horizontal="left" vertical="center"/>
    </xf>
    <xf numFmtId="0" fontId="125" fillId="53" borderId="9" xfId="0" applyFont="1" applyFill="1" applyBorder="1" applyAlignment="1">
      <alignment horizontal="left" vertical="center"/>
    </xf>
    <xf numFmtId="0" fontId="125" fillId="53" borderId="0" xfId="0" applyFont="1" applyFill="1" applyAlignment="1">
      <alignment vertical="center"/>
    </xf>
    <xf numFmtId="0" fontId="125" fillId="53" borderId="9" xfId="0" applyFont="1" applyFill="1" applyBorder="1" applyAlignment="1">
      <alignment horizontal="center" vertical="center" wrapText="1"/>
    </xf>
    <xf numFmtId="44" fontId="127" fillId="53" borderId="9" xfId="33935" applyFont="1" applyFill="1" applyBorder="1" applyAlignment="1">
      <alignment horizontal="left" vertical="center" wrapText="1"/>
    </xf>
    <xf numFmtId="0" fontId="126" fillId="53" borderId="49" xfId="0" applyFont="1" applyFill="1" applyBorder="1" applyAlignment="1">
      <alignment vertical="center" wrapText="1"/>
    </xf>
    <xf numFmtId="0" fontId="125" fillId="53" borderId="9" xfId="0" applyFont="1" applyFill="1" applyBorder="1" applyAlignment="1">
      <alignment vertical="center"/>
    </xf>
    <xf numFmtId="44" fontId="125" fillId="53" borderId="0" xfId="33935" applyFont="1" applyFill="1" applyBorder="1" applyAlignment="1">
      <alignment horizontal="left" vertical="center"/>
    </xf>
    <xf numFmtId="44" fontId="125" fillId="53" borderId="35" xfId="33935" applyFont="1" applyFill="1" applyBorder="1" applyAlignment="1">
      <alignment horizontal="left" vertical="center"/>
    </xf>
    <xf numFmtId="44" fontId="126" fillId="53" borderId="49" xfId="33935" applyFont="1" applyFill="1" applyBorder="1" applyAlignment="1">
      <alignment vertical="center" wrapText="1"/>
    </xf>
    <xf numFmtId="44" fontId="127" fillId="53" borderId="49" xfId="33935" applyFont="1" applyFill="1" applyBorder="1" applyAlignment="1">
      <alignment horizontal="left" vertical="center" wrapText="1"/>
    </xf>
    <xf numFmtId="190" fontId="126" fillId="53" borderId="49" xfId="33929" applyNumberFormat="1" applyFont="1" applyFill="1" applyBorder="1" applyAlignment="1">
      <alignment vertical="center" wrapText="1"/>
    </xf>
    <xf numFmtId="0" fontId="127" fillId="0" borderId="9" xfId="0" applyFont="1" applyBorder="1" applyAlignment="1">
      <alignment horizontal="center" vertical="center"/>
    </xf>
    <xf numFmtId="0" fontId="127" fillId="53" borderId="9" xfId="33935" applyNumberFormat="1" applyFont="1" applyFill="1" applyBorder="1" applyAlignment="1">
      <alignment horizontal="left" vertical="center" wrapText="1"/>
    </xf>
    <xf numFmtId="1" fontId="127" fillId="53" borderId="9" xfId="0" applyNumberFormat="1" applyFont="1" applyFill="1" applyBorder="1" applyAlignment="1">
      <alignment horizontal="center" vertical="center"/>
    </xf>
    <xf numFmtId="1" fontId="127" fillId="53" borderId="49" xfId="0" applyNumberFormat="1" applyFont="1" applyFill="1" applyBorder="1" applyAlignment="1">
      <alignment horizontal="center" vertical="center"/>
    </xf>
    <xf numFmtId="1" fontId="127" fillId="53" borderId="49" xfId="33935" applyNumberFormat="1" applyFont="1" applyFill="1" applyBorder="1" applyAlignment="1">
      <alignment horizontal="center" vertical="center"/>
    </xf>
    <xf numFmtId="1" fontId="125" fillId="53" borderId="9" xfId="33935" applyNumberFormat="1" applyFont="1" applyFill="1" applyBorder="1" applyAlignment="1">
      <alignment horizontal="center" vertical="center"/>
    </xf>
    <xf numFmtId="0" fontId="127" fillId="53" borderId="24" xfId="0" applyFont="1" applyFill="1" applyBorder="1" applyAlignment="1">
      <alignment horizontal="center" vertical="center"/>
    </xf>
    <xf numFmtId="49" fontId="101" fillId="100" borderId="9" xfId="33933" applyNumberFormat="1" applyFont="1" applyFill="1" applyBorder="1" applyAlignment="1">
      <alignment horizontal="center" vertical="center" wrapText="1"/>
    </xf>
    <xf numFmtId="49" fontId="101" fillId="100" borderId="51" xfId="33933" applyNumberFormat="1" applyFont="1" applyFill="1" applyBorder="1" applyAlignment="1">
      <alignment horizontal="center" vertical="center" wrapText="1"/>
    </xf>
    <xf numFmtId="0" fontId="0" fillId="0" borderId="0" xfId="0" applyProtection="1">
      <protection locked="0"/>
    </xf>
    <xf numFmtId="49" fontId="101" fillId="100" borderId="9" xfId="33933" applyNumberFormat="1" applyFont="1" applyFill="1" applyBorder="1" applyAlignment="1" applyProtection="1">
      <alignment horizontal="center" vertical="center" wrapText="1"/>
      <protection locked="0"/>
    </xf>
    <xf numFmtId="49" fontId="101" fillId="100" borderId="51" xfId="33933" applyNumberFormat="1" applyFont="1" applyFill="1" applyBorder="1" applyAlignment="1" applyProtection="1">
      <alignment horizontal="center" vertical="center" wrapText="1"/>
      <protection locked="0"/>
    </xf>
    <xf numFmtId="3" fontId="127" fillId="53" borderId="9" xfId="0" applyNumberFormat="1" applyFont="1" applyFill="1" applyBorder="1" applyAlignment="1">
      <alignment horizontal="center" vertical="center"/>
    </xf>
    <xf numFmtId="3" fontId="28" fillId="0" borderId="9" xfId="0" applyNumberFormat="1" applyFont="1" applyBorder="1" applyAlignment="1">
      <alignment horizontal="center" vertical="center"/>
    </xf>
    <xf numFmtId="0" fontId="106" fillId="96" borderId="0" xfId="0" applyFont="1" applyFill="1" applyAlignment="1" applyProtection="1">
      <alignment horizontal="left" vertical="center" wrapText="1"/>
      <protection hidden="1"/>
    </xf>
    <xf numFmtId="0" fontId="106" fillId="96" borderId="0" xfId="0" applyFont="1" applyFill="1" applyAlignment="1" applyProtection="1">
      <alignment horizontal="left" vertical="center"/>
      <protection hidden="1"/>
    </xf>
    <xf numFmtId="0" fontId="106" fillId="0" borderId="0" xfId="0" applyFont="1" applyAlignment="1" applyProtection="1">
      <alignment horizontal="left" vertical="center" wrapText="1"/>
      <protection hidden="1"/>
    </xf>
    <xf numFmtId="0" fontId="105" fillId="96" borderId="0" xfId="0" applyFont="1" applyFill="1" applyAlignment="1" applyProtection="1">
      <alignment wrapText="1"/>
      <protection hidden="1"/>
    </xf>
    <xf numFmtId="0" fontId="110" fillId="0" borderId="0" xfId="0" applyFont="1" applyProtection="1">
      <protection hidden="1"/>
    </xf>
    <xf numFmtId="0" fontId="106" fillId="96" borderId="0" xfId="0" applyFont="1" applyFill="1" applyAlignment="1" applyProtection="1">
      <alignment horizontal="left"/>
      <protection hidden="1"/>
    </xf>
    <xf numFmtId="0" fontId="106" fillId="96" borderId="0" xfId="0" applyFont="1" applyFill="1" applyAlignment="1" applyProtection="1">
      <alignment horizontal="left" vertical="top" wrapText="1"/>
      <protection hidden="1"/>
    </xf>
    <xf numFmtId="0" fontId="108" fillId="96" borderId="0" xfId="0" applyFont="1" applyFill="1" applyAlignment="1" applyProtection="1">
      <alignment horizontal="center" vertical="center"/>
      <protection hidden="1"/>
    </xf>
    <xf numFmtId="0" fontId="109" fillId="97" borderId="0" xfId="0" applyFont="1" applyFill="1" applyAlignment="1" applyProtection="1">
      <alignment horizontal="center" vertical="center"/>
      <protection hidden="1"/>
    </xf>
    <xf numFmtId="0" fontId="116" fillId="53" borderId="41" xfId="0" applyFont="1" applyFill="1" applyBorder="1" applyAlignment="1">
      <alignment horizontal="left" vertical="center" wrapText="1"/>
    </xf>
    <xf numFmtId="0" fontId="116" fillId="53" borderId="42" xfId="0" applyFont="1" applyFill="1" applyBorder="1" applyAlignment="1">
      <alignment horizontal="left" vertical="center" wrapText="1"/>
    </xf>
    <xf numFmtId="0" fontId="115" fillId="53" borderId="40" xfId="0" applyFont="1" applyFill="1" applyBorder="1" applyAlignment="1">
      <alignment horizontal="center" vertical="center"/>
    </xf>
    <xf numFmtId="0" fontId="115" fillId="53" borderId="43" xfId="0" applyFont="1" applyFill="1" applyBorder="1" applyAlignment="1">
      <alignment horizontal="center" vertical="center"/>
    </xf>
    <xf numFmtId="0" fontId="116" fillId="53" borderId="45" xfId="0" applyFont="1" applyFill="1" applyBorder="1" applyAlignment="1">
      <alignment horizontal="left" vertical="center" wrapText="1"/>
    </xf>
    <xf numFmtId="0" fontId="116" fillId="53" borderId="46" xfId="0" applyFont="1" applyFill="1" applyBorder="1" applyAlignment="1">
      <alignment horizontal="left" vertical="center" wrapText="1"/>
    </xf>
    <xf numFmtId="0" fontId="117" fillId="53" borderId="0" xfId="0" applyFont="1" applyFill="1" applyAlignment="1">
      <alignment horizontal="center" vertical="center" wrapText="1"/>
    </xf>
    <xf numFmtId="0" fontId="106" fillId="0" borderId="0" xfId="0" applyFont="1" applyAlignment="1">
      <alignment horizontal="center" wrapText="1"/>
    </xf>
    <xf numFmtId="0" fontId="106" fillId="0" borderId="0" xfId="0" applyFont="1" applyAlignment="1">
      <alignment horizontal="center"/>
    </xf>
    <xf numFmtId="0" fontId="116" fillId="0" borderId="41" xfId="0" applyFont="1" applyBorder="1" applyAlignment="1">
      <alignment horizontal="left" vertical="center" wrapText="1"/>
    </xf>
    <xf numFmtId="0" fontId="116" fillId="0" borderId="42" xfId="0" applyFont="1" applyBorder="1" applyAlignment="1">
      <alignment horizontal="left" vertical="center" wrapText="1"/>
    </xf>
    <xf numFmtId="0" fontId="124" fillId="53" borderId="41" xfId="0" applyFont="1" applyFill="1" applyBorder="1" applyAlignment="1">
      <alignment horizontal="left" vertical="center" wrapText="1"/>
    </xf>
    <xf numFmtId="0" fontId="124" fillId="53" borderId="42" xfId="0" applyFont="1" applyFill="1" applyBorder="1" applyAlignment="1">
      <alignment horizontal="left" vertical="center" wrapText="1"/>
    </xf>
    <xf numFmtId="0" fontId="106" fillId="53" borderId="0" xfId="0" applyFont="1" applyFill="1" applyAlignment="1">
      <alignment horizontal="center"/>
    </xf>
    <xf numFmtId="0" fontId="106" fillId="53" borderId="10" xfId="0" applyFont="1" applyFill="1" applyBorder="1" applyAlignment="1">
      <alignment horizontal="left"/>
    </xf>
    <xf numFmtId="0" fontId="116" fillId="53" borderId="37" xfId="0" applyFont="1" applyFill="1" applyBorder="1" applyAlignment="1">
      <alignment horizontal="left"/>
    </xf>
    <xf numFmtId="0" fontId="116" fillId="53" borderId="38" xfId="0" applyFont="1" applyFill="1" applyBorder="1" applyAlignment="1">
      <alignment horizontal="left"/>
    </xf>
    <xf numFmtId="0" fontId="115" fillId="53" borderId="36" xfId="0" applyFont="1" applyFill="1" applyBorder="1" applyAlignment="1">
      <alignment horizontal="center" vertical="center"/>
    </xf>
    <xf numFmtId="0" fontId="115" fillId="53" borderId="39" xfId="0" applyFont="1" applyFill="1" applyBorder="1" applyAlignment="1">
      <alignment horizontal="center" vertical="center"/>
    </xf>
    <xf numFmtId="0" fontId="116" fillId="53" borderId="41" xfId="0" applyFont="1" applyFill="1" applyBorder="1" applyAlignment="1">
      <alignment horizontal="left" wrapText="1"/>
    </xf>
    <xf numFmtId="0" fontId="116" fillId="53" borderId="42" xfId="0" applyFont="1" applyFill="1" applyBorder="1" applyAlignment="1">
      <alignment horizontal="left" wrapText="1"/>
    </xf>
    <xf numFmtId="0" fontId="116" fillId="53" borderId="40" xfId="0" applyFont="1" applyFill="1" applyBorder="1" applyAlignment="1">
      <alignment horizontal="center" vertical="center"/>
    </xf>
    <xf numFmtId="0" fontId="116" fillId="53" borderId="43" xfId="0" applyFont="1" applyFill="1" applyBorder="1" applyAlignment="1">
      <alignment horizontal="center" vertical="center"/>
    </xf>
    <xf numFmtId="0" fontId="106" fillId="53" borderId="23" xfId="0" applyFont="1" applyFill="1" applyBorder="1" applyAlignment="1">
      <alignment horizontal="left" vertical="top"/>
    </xf>
    <xf numFmtId="0" fontId="106" fillId="53" borderId="17" xfId="0" applyFont="1" applyFill="1" applyBorder="1" applyAlignment="1">
      <alignment horizontal="left" vertical="top"/>
    </xf>
    <xf numFmtId="0" fontId="106" fillId="53" borderId="24" xfId="0" applyFont="1" applyFill="1" applyBorder="1" applyAlignment="1">
      <alignment horizontal="left" vertical="top"/>
    </xf>
    <xf numFmtId="0" fontId="106" fillId="53" borderId="25" xfId="0" applyFont="1" applyFill="1" applyBorder="1" applyAlignment="1">
      <alignment horizontal="left" vertical="top"/>
    </xf>
    <xf numFmtId="0" fontId="106" fillId="53" borderId="0" xfId="0" applyFont="1" applyFill="1" applyAlignment="1">
      <alignment horizontal="left" vertical="top"/>
    </xf>
    <xf numFmtId="0" fontId="106" fillId="53" borderId="22" xfId="0" applyFont="1" applyFill="1" applyBorder="1" applyAlignment="1">
      <alignment horizontal="left" vertical="top"/>
    </xf>
    <xf numFmtId="0" fontId="106" fillId="53" borderId="26" xfId="0" applyFont="1" applyFill="1" applyBorder="1" applyAlignment="1">
      <alignment horizontal="left" vertical="top"/>
    </xf>
    <xf numFmtId="0" fontId="106" fillId="53" borderId="10" xfId="0" applyFont="1" applyFill="1" applyBorder="1" applyAlignment="1">
      <alignment horizontal="left" vertical="top"/>
    </xf>
    <xf numFmtId="0" fontId="106" fillId="53" borderId="27" xfId="0" applyFont="1" applyFill="1" applyBorder="1" applyAlignment="1">
      <alignment horizontal="left" vertical="top"/>
    </xf>
    <xf numFmtId="0" fontId="94" fillId="53" borderId="10" xfId="33927" applyFill="1" applyBorder="1" applyAlignment="1">
      <alignment horizontal="left"/>
    </xf>
    <xf numFmtId="0" fontId="94" fillId="53" borderId="11" xfId="33927" applyFill="1" applyBorder="1" applyAlignment="1">
      <alignment horizontal="left"/>
    </xf>
    <xf numFmtId="0" fontId="106" fillId="53" borderId="11" xfId="0" applyFont="1" applyFill="1" applyBorder="1" applyAlignment="1">
      <alignment horizontal="left"/>
    </xf>
    <xf numFmtId="0" fontId="114" fillId="99" borderId="0" xfId="5990" applyFont="1" applyFill="1" applyAlignment="1">
      <alignment horizontal="center"/>
    </xf>
    <xf numFmtId="0" fontId="106" fillId="53" borderId="0" xfId="0" applyFont="1" applyFill="1" applyAlignment="1">
      <alignment horizontal="left"/>
    </xf>
    <xf numFmtId="0" fontId="106" fillId="53" borderId="10" xfId="0" applyFont="1" applyFill="1" applyBorder="1"/>
    <xf numFmtId="0" fontId="106" fillId="53" borderId="0" xfId="0" applyFont="1" applyFill="1" applyAlignment="1">
      <alignment horizontal="right"/>
    </xf>
    <xf numFmtId="0" fontId="94" fillId="53" borderId="10" xfId="33927" applyFill="1" applyBorder="1"/>
    <xf numFmtId="0" fontId="106" fillId="53" borderId="10" xfId="0" applyFont="1" applyFill="1" applyBorder="1" applyAlignment="1">
      <alignment horizontal="center"/>
    </xf>
    <xf numFmtId="0" fontId="111" fillId="98" borderId="0" xfId="90" applyFont="1" applyFill="1" applyAlignment="1">
      <alignment horizontal="center" vertical="center" wrapText="1"/>
    </xf>
    <xf numFmtId="0" fontId="104" fillId="53" borderId="0" xfId="0" applyFont="1" applyFill="1" applyAlignment="1">
      <alignment horizontal="right"/>
    </xf>
    <xf numFmtId="14" fontId="104" fillId="53" borderId="15" xfId="0" applyNumberFormat="1" applyFont="1" applyFill="1" applyBorder="1" applyAlignment="1">
      <alignment horizontal="center"/>
    </xf>
    <xf numFmtId="14" fontId="104" fillId="53" borderId="11" xfId="0" applyNumberFormat="1" applyFont="1" applyFill="1" applyBorder="1" applyAlignment="1">
      <alignment horizontal="center"/>
    </xf>
    <xf numFmtId="14" fontId="104" fillId="53" borderId="16" xfId="0" applyNumberFormat="1" applyFont="1" applyFill="1" applyBorder="1" applyAlignment="1">
      <alignment horizontal="center"/>
    </xf>
    <xf numFmtId="0" fontId="113" fillId="53" borderId="17" xfId="0" applyFont="1" applyFill="1" applyBorder="1" applyAlignment="1">
      <alignment horizontal="center" vertical="top"/>
    </xf>
    <xf numFmtId="0" fontId="119" fillId="98" borderId="29" xfId="90" applyFont="1" applyFill="1" applyBorder="1" applyAlignment="1">
      <alignment horizontal="center" vertical="center" wrapText="1"/>
    </xf>
    <xf numFmtId="0" fontId="119" fillId="98" borderId="30" xfId="90" applyFont="1" applyFill="1" applyBorder="1" applyAlignment="1">
      <alignment horizontal="center" vertical="center" wrapText="1"/>
    </xf>
    <xf numFmtId="0" fontId="119" fillId="98" borderId="31" xfId="90" applyFont="1" applyFill="1" applyBorder="1" applyAlignment="1">
      <alignment horizontal="center" vertical="center" wrapText="1"/>
    </xf>
    <xf numFmtId="0" fontId="121" fillId="99" borderId="32" xfId="5990" applyFont="1" applyFill="1" applyBorder="1" applyAlignment="1">
      <alignment horizontal="center" vertical="center"/>
    </xf>
    <xf numFmtId="0" fontId="121" fillId="99" borderId="33" xfId="5990" applyFont="1" applyFill="1" applyBorder="1" applyAlignment="1">
      <alignment horizontal="center" vertical="center"/>
    </xf>
    <xf numFmtId="0" fontId="121" fillId="99" borderId="34" xfId="5990" applyFont="1" applyFill="1" applyBorder="1" applyAlignment="1">
      <alignment horizontal="center" vertical="center"/>
    </xf>
    <xf numFmtId="0" fontId="101" fillId="101" borderId="15" xfId="33933" applyFont="1" applyFill="1" applyBorder="1" applyAlignment="1">
      <alignment horizontal="center" vertical="center" wrapText="1"/>
    </xf>
    <xf numFmtId="0" fontId="101" fillId="101" borderId="11" xfId="33933" applyFont="1" applyFill="1" applyBorder="1" applyAlignment="1">
      <alignment horizontal="center" vertical="center" wrapText="1"/>
    </xf>
    <xf numFmtId="0" fontId="101" fillId="101" borderId="16" xfId="33933" applyFont="1" applyFill="1" applyBorder="1" applyAlignment="1">
      <alignment horizontal="center" vertical="center" wrapText="1"/>
    </xf>
    <xf numFmtId="0" fontId="101" fillId="101" borderId="9" xfId="33933" applyFont="1" applyFill="1" applyBorder="1" applyAlignment="1">
      <alignment horizontal="center" vertical="center" wrapText="1"/>
    </xf>
  </cellXfs>
  <cellStyles count="33936">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30"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1"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xfId="33929" builtinId="3"/>
    <cellStyle name="Millares [0] 2" xfId="12429" xr:uid="{00000000-0005-0000-0000-000099070000}"/>
    <cellStyle name="Millares [0] 2 2" xfId="12430" xr:uid="{00000000-0005-0000-0000-00009A070000}"/>
    <cellStyle name="Millares [0] 3" xfId="12431" xr:uid="{00000000-0005-0000-0000-00009B070000}"/>
    <cellStyle name="Millares 10" xfId="12432" xr:uid="{00000000-0005-0000-0000-00009C070000}"/>
    <cellStyle name="Millares 10 2" xfId="12433" xr:uid="{00000000-0005-0000-0000-00009D070000}"/>
    <cellStyle name="Millares 10 3" xfId="12434" xr:uid="{00000000-0005-0000-0000-00009E070000}"/>
    <cellStyle name="Millares 100" xfId="12435" xr:uid="{00000000-0005-0000-0000-00009F070000}"/>
    <cellStyle name="Millares 101" xfId="12436" xr:uid="{00000000-0005-0000-0000-0000A0070000}"/>
    <cellStyle name="Millares 102" xfId="12437" xr:uid="{00000000-0005-0000-0000-0000A1070000}"/>
    <cellStyle name="Millares 103" xfId="12438" xr:uid="{00000000-0005-0000-0000-0000A2070000}"/>
    <cellStyle name="Millares 104" xfId="12439" xr:uid="{00000000-0005-0000-0000-0000A3070000}"/>
    <cellStyle name="Millares 105" xfId="12440" xr:uid="{00000000-0005-0000-0000-0000A4070000}"/>
    <cellStyle name="Millares 106" xfId="12441" xr:uid="{00000000-0005-0000-0000-0000A5070000}"/>
    <cellStyle name="Millares 107" xfId="12442" xr:uid="{00000000-0005-0000-0000-0000A6070000}"/>
    <cellStyle name="Millares 108" xfId="12443" xr:uid="{00000000-0005-0000-0000-0000A7070000}"/>
    <cellStyle name="Millares 109" xfId="12444" xr:uid="{00000000-0005-0000-0000-0000A8070000}"/>
    <cellStyle name="Millares 11" xfId="12445" xr:uid="{00000000-0005-0000-0000-0000A9070000}"/>
    <cellStyle name="Millares 11 2" xfId="12446" xr:uid="{00000000-0005-0000-0000-0000AA070000}"/>
    <cellStyle name="Millares 110" xfId="12447" xr:uid="{00000000-0005-0000-0000-0000AB070000}"/>
    <cellStyle name="Millares 111" xfId="12448" xr:uid="{00000000-0005-0000-0000-0000AC070000}"/>
    <cellStyle name="Millares 112" xfId="12449" xr:uid="{00000000-0005-0000-0000-0000AD070000}"/>
    <cellStyle name="Millares 113" xfId="12450" xr:uid="{00000000-0005-0000-0000-0000AE070000}"/>
    <cellStyle name="Millares 114" xfId="12451" xr:uid="{00000000-0005-0000-0000-0000AF070000}"/>
    <cellStyle name="Millares 115" xfId="12452" xr:uid="{00000000-0005-0000-0000-0000B0070000}"/>
    <cellStyle name="Millares 116" xfId="12453" xr:uid="{00000000-0005-0000-0000-0000B1070000}"/>
    <cellStyle name="Millares 117" xfId="12454" xr:uid="{00000000-0005-0000-0000-0000B2070000}"/>
    <cellStyle name="Millares 118" xfId="12455" xr:uid="{00000000-0005-0000-0000-0000B3070000}"/>
    <cellStyle name="Millares 119" xfId="12456" xr:uid="{00000000-0005-0000-0000-0000B4070000}"/>
    <cellStyle name="Millares 12" xfId="12457" xr:uid="{00000000-0005-0000-0000-0000B5070000}"/>
    <cellStyle name="Millares 12 2" xfId="12458" xr:uid="{00000000-0005-0000-0000-0000B6070000}"/>
    <cellStyle name="Millares 120" xfId="12459" xr:uid="{00000000-0005-0000-0000-0000B7070000}"/>
    <cellStyle name="Millares 121" xfId="12460" xr:uid="{00000000-0005-0000-0000-0000B8070000}"/>
    <cellStyle name="Millares 122" xfId="12461" xr:uid="{00000000-0005-0000-0000-0000B9070000}"/>
    <cellStyle name="Millares 123" xfId="12462" xr:uid="{00000000-0005-0000-0000-0000BA070000}"/>
    <cellStyle name="Millares 124" xfId="12463" xr:uid="{00000000-0005-0000-0000-0000BB070000}"/>
    <cellStyle name="Millares 125" xfId="12464" xr:uid="{00000000-0005-0000-0000-0000BC070000}"/>
    <cellStyle name="Millares 126" xfId="12465" xr:uid="{00000000-0005-0000-0000-0000BD070000}"/>
    <cellStyle name="Millares 126 2" xfId="12466" xr:uid="{00000000-0005-0000-0000-0000BE070000}"/>
    <cellStyle name="Millares 127" xfId="12467" xr:uid="{00000000-0005-0000-0000-0000BF070000}"/>
    <cellStyle name="Millares 127 2" xfId="12468" xr:uid="{00000000-0005-0000-0000-0000C0070000}"/>
    <cellStyle name="Millares 128" xfId="12469" xr:uid="{00000000-0005-0000-0000-0000C1070000}"/>
    <cellStyle name="Millares 128 2" xfId="12470" xr:uid="{00000000-0005-0000-0000-0000C2070000}"/>
    <cellStyle name="Millares 129" xfId="12471" xr:uid="{00000000-0005-0000-0000-0000C3070000}"/>
    <cellStyle name="Millares 129 2" xfId="12472" xr:uid="{00000000-0005-0000-0000-0000C4070000}"/>
    <cellStyle name="Millares 13" xfId="12473" xr:uid="{00000000-0005-0000-0000-0000C5070000}"/>
    <cellStyle name="Millares 13 2" xfId="12474" xr:uid="{00000000-0005-0000-0000-0000C6070000}"/>
    <cellStyle name="Millares 130" xfId="12475" xr:uid="{00000000-0005-0000-0000-0000C7070000}"/>
    <cellStyle name="Millares 130 2" xfId="12476" xr:uid="{00000000-0005-0000-0000-0000C8070000}"/>
    <cellStyle name="Millares 131" xfId="12477" xr:uid="{00000000-0005-0000-0000-0000C9070000}"/>
    <cellStyle name="Millares 131 2" xfId="12478" xr:uid="{00000000-0005-0000-0000-0000CA070000}"/>
    <cellStyle name="Millares 132" xfId="12479" xr:uid="{00000000-0005-0000-0000-0000CB070000}"/>
    <cellStyle name="Millares 132 2" xfId="12480" xr:uid="{00000000-0005-0000-0000-0000CC070000}"/>
    <cellStyle name="Millares 133" xfId="12481" xr:uid="{00000000-0005-0000-0000-0000CD070000}"/>
    <cellStyle name="Millares 133 2" xfId="12482" xr:uid="{00000000-0005-0000-0000-0000CE070000}"/>
    <cellStyle name="Millares 134" xfId="12483" xr:uid="{00000000-0005-0000-0000-0000CF070000}"/>
    <cellStyle name="Millares 134 2" xfId="12484" xr:uid="{00000000-0005-0000-0000-0000D0070000}"/>
    <cellStyle name="Millares 135" xfId="12485" xr:uid="{00000000-0005-0000-0000-0000D1070000}"/>
    <cellStyle name="Millares 135 2" xfId="12486" xr:uid="{00000000-0005-0000-0000-0000D2070000}"/>
    <cellStyle name="Millares 136" xfId="12487" xr:uid="{00000000-0005-0000-0000-0000D3070000}"/>
    <cellStyle name="Millares 136 2" xfId="12488" xr:uid="{00000000-0005-0000-0000-0000D4070000}"/>
    <cellStyle name="Millares 137" xfId="12489" xr:uid="{00000000-0005-0000-0000-0000D5070000}"/>
    <cellStyle name="Millares 137 2" xfId="12490" xr:uid="{00000000-0005-0000-0000-0000D6070000}"/>
    <cellStyle name="Millares 138" xfId="12491" xr:uid="{00000000-0005-0000-0000-0000D7070000}"/>
    <cellStyle name="Millares 138 2" xfId="12492" xr:uid="{00000000-0005-0000-0000-0000D8070000}"/>
    <cellStyle name="Millares 139" xfId="12493" xr:uid="{00000000-0005-0000-0000-0000D9070000}"/>
    <cellStyle name="Millares 139 2" xfId="12494" xr:uid="{00000000-0005-0000-0000-0000DA070000}"/>
    <cellStyle name="Millares 14" xfId="12495" xr:uid="{00000000-0005-0000-0000-0000DB070000}"/>
    <cellStyle name="Millares 140" xfId="12496" xr:uid="{00000000-0005-0000-0000-0000DC070000}"/>
    <cellStyle name="Millares 140 2" xfId="12497" xr:uid="{00000000-0005-0000-0000-0000DD070000}"/>
    <cellStyle name="Millares 141" xfId="12498" xr:uid="{00000000-0005-0000-0000-0000DE070000}"/>
    <cellStyle name="Millares 141 2" xfId="12499" xr:uid="{00000000-0005-0000-0000-0000DF070000}"/>
    <cellStyle name="Millares 142" xfId="12500" xr:uid="{00000000-0005-0000-0000-0000E0070000}"/>
    <cellStyle name="Millares 142 2" xfId="12501" xr:uid="{00000000-0005-0000-0000-0000E1070000}"/>
    <cellStyle name="Millares 143" xfId="12502" xr:uid="{00000000-0005-0000-0000-0000E2070000}"/>
    <cellStyle name="Millares 143 2" xfId="12503" xr:uid="{00000000-0005-0000-0000-0000E3070000}"/>
    <cellStyle name="Millares 144" xfId="12504" xr:uid="{00000000-0005-0000-0000-0000E4070000}"/>
    <cellStyle name="Millares 144 2" xfId="12505" xr:uid="{00000000-0005-0000-0000-0000E5070000}"/>
    <cellStyle name="Millares 145" xfId="12506" xr:uid="{00000000-0005-0000-0000-0000E6070000}"/>
    <cellStyle name="Millares 145 2" xfId="12507" xr:uid="{00000000-0005-0000-0000-0000E7070000}"/>
    <cellStyle name="Millares 146" xfId="12508" xr:uid="{00000000-0005-0000-0000-0000E8070000}"/>
    <cellStyle name="Millares 146 2" xfId="12509" xr:uid="{00000000-0005-0000-0000-0000E9070000}"/>
    <cellStyle name="Millares 147" xfId="12510" xr:uid="{00000000-0005-0000-0000-0000EA070000}"/>
    <cellStyle name="Millares 147 2" xfId="12511" xr:uid="{00000000-0005-0000-0000-0000EB070000}"/>
    <cellStyle name="Millares 148" xfId="12512" xr:uid="{00000000-0005-0000-0000-0000EC070000}"/>
    <cellStyle name="Millares 148 2" xfId="12513" xr:uid="{00000000-0005-0000-0000-0000ED070000}"/>
    <cellStyle name="Millares 149" xfId="12514" xr:uid="{00000000-0005-0000-0000-0000EE070000}"/>
    <cellStyle name="Millares 149 2" xfId="12515" xr:uid="{00000000-0005-0000-0000-0000EF070000}"/>
    <cellStyle name="Millares 15" xfId="12516" xr:uid="{00000000-0005-0000-0000-0000F0070000}"/>
    <cellStyle name="Millares 15 2" xfId="12517" xr:uid="{00000000-0005-0000-0000-0000F1070000}"/>
    <cellStyle name="Millares 150" xfId="12518" xr:uid="{00000000-0005-0000-0000-0000F2070000}"/>
    <cellStyle name="Millares 150 2" xfId="12519" xr:uid="{00000000-0005-0000-0000-0000F3070000}"/>
    <cellStyle name="Millares 151" xfId="12520" xr:uid="{00000000-0005-0000-0000-0000F4070000}"/>
    <cellStyle name="Millares 151 2" xfId="12521" xr:uid="{00000000-0005-0000-0000-0000F5070000}"/>
    <cellStyle name="Millares 152" xfId="12522" xr:uid="{00000000-0005-0000-0000-0000F6070000}"/>
    <cellStyle name="Millares 152 2" xfId="12523" xr:uid="{00000000-0005-0000-0000-0000F7070000}"/>
    <cellStyle name="Millares 153" xfId="12524" xr:uid="{00000000-0005-0000-0000-0000F8070000}"/>
    <cellStyle name="Millares 153 2" xfId="12525" xr:uid="{00000000-0005-0000-0000-0000F9070000}"/>
    <cellStyle name="Millares 154" xfId="12526" xr:uid="{00000000-0005-0000-0000-0000FA070000}"/>
    <cellStyle name="Millares 154 2" xfId="12527" xr:uid="{00000000-0005-0000-0000-0000FB070000}"/>
    <cellStyle name="Millares 155" xfId="12528" xr:uid="{00000000-0005-0000-0000-0000FC070000}"/>
    <cellStyle name="Millares 155 2" xfId="12529" xr:uid="{00000000-0005-0000-0000-0000FD070000}"/>
    <cellStyle name="Millares 156" xfId="12530" xr:uid="{00000000-0005-0000-0000-0000FE070000}"/>
    <cellStyle name="Millares 156 2" xfId="12531" xr:uid="{00000000-0005-0000-0000-0000FF070000}"/>
    <cellStyle name="Millares 157" xfId="12532" xr:uid="{00000000-0005-0000-0000-000000080000}"/>
    <cellStyle name="Millares 158" xfId="12533" xr:uid="{00000000-0005-0000-0000-000001080000}"/>
    <cellStyle name="Millares 159" xfId="12534" xr:uid="{00000000-0005-0000-0000-000002080000}"/>
    <cellStyle name="Millares 16" xfId="12535" xr:uid="{00000000-0005-0000-0000-000003080000}"/>
    <cellStyle name="Millares 16 2" xfId="12536" xr:uid="{00000000-0005-0000-0000-000004080000}"/>
    <cellStyle name="Millares 160" xfId="12537" xr:uid="{00000000-0005-0000-0000-000005080000}"/>
    <cellStyle name="Millares 161" xfId="12538" xr:uid="{00000000-0005-0000-0000-000006080000}"/>
    <cellStyle name="Millares 162" xfId="12539" xr:uid="{00000000-0005-0000-0000-000007080000}"/>
    <cellStyle name="Millares 163" xfId="12540" xr:uid="{00000000-0005-0000-0000-000008080000}"/>
    <cellStyle name="Millares 164" xfId="12541" xr:uid="{00000000-0005-0000-0000-000009080000}"/>
    <cellStyle name="Millares 165" xfId="12542" xr:uid="{00000000-0005-0000-0000-00000A080000}"/>
    <cellStyle name="Millares 166" xfId="12543" xr:uid="{00000000-0005-0000-0000-00000B080000}"/>
    <cellStyle name="Millares 167" xfId="12544" xr:uid="{00000000-0005-0000-0000-00000C080000}"/>
    <cellStyle name="Millares 167 2" xfId="12545" xr:uid="{00000000-0005-0000-0000-00000D080000}"/>
    <cellStyle name="Millares 167 2 2" xfId="12546" xr:uid="{00000000-0005-0000-0000-00000E080000}"/>
    <cellStyle name="Millares 168" xfId="12547" xr:uid="{00000000-0005-0000-0000-00000F080000}"/>
    <cellStyle name="Millares 168 2" xfId="12548" xr:uid="{00000000-0005-0000-0000-000010080000}"/>
    <cellStyle name="Millares 168 2 2" xfId="12549" xr:uid="{00000000-0005-0000-0000-000011080000}"/>
    <cellStyle name="Millares 169" xfId="12550" xr:uid="{00000000-0005-0000-0000-000012080000}"/>
    <cellStyle name="Millares 169 2" xfId="12551" xr:uid="{00000000-0005-0000-0000-000013080000}"/>
    <cellStyle name="Millares 169 2 2" xfId="12552" xr:uid="{00000000-0005-0000-0000-000014080000}"/>
    <cellStyle name="Millares 17" xfId="12553" xr:uid="{00000000-0005-0000-0000-000015080000}"/>
    <cellStyle name="Millares 170" xfId="12554" xr:uid="{00000000-0005-0000-0000-000016080000}"/>
    <cellStyle name="Millares 170 2" xfId="12555" xr:uid="{00000000-0005-0000-0000-000017080000}"/>
    <cellStyle name="Millares 170 2 2" xfId="12556" xr:uid="{00000000-0005-0000-0000-000018080000}"/>
    <cellStyle name="Millares 171" xfId="12557" xr:uid="{00000000-0005-0000-0000-000019080000}"/>
    <cellStyle name="Millares 172" xfId="12558" xr:uid="{00000000-0005-0000-0000-00001A080000}"/>
    <cellStyle name="Millares 173" xfId="12559" xr:uid="{00000000-0005-0000-0000-00001B080000}"/>
    <cellStyle name="Millares 174" xfId="12560" xr:uid="{00000000-0005-0000-0000-00001C080000}"/>
    <cellStyle name="Millares 175" xfId="12561" xr:uid="{00000000-0005-0000-0000-00001D080000}"/>
    <cellStyle name="Millares 176" xfId="12562" xr:uid="{00000000-0005-0000-0000-00001E080000}"/>
    <cellStyle name="Millares 177" xfId="12563" xr:uid="{00000000-0005-0000-0000-00001F080000}"/>
    <cellStyle name="Millares 178" xfId="12564" xr:uid="{00000000-0005-0000-0000-000020080000}"/>
    <cellStyle name="Millares 179" xfId="12565" xr:uid="{00000000-0005-0000-0000-000021080000}"/>
    <cellStyle name="Millares 18" xfId="12566" xr:uid="{00000000-0005-0000-0000-000022080000}"/>
    <cellStyle name="Millares 18 2" xfId="12567" xr:uid="{00000000-0005-0000-0000-000023080000}"/>
    <cellStyle name="Millares 180" xfId="12568" xr:uid="{00000000-0005-0000-0000-000024080000}"/>
    <cellStyle name="Millares 181" xfId="12569" xr:uid="{00000000-0005-0000-0000-000025080000}"/>
    <cellStyle name="Millares 182" xfId="12570" xr:uid="{00000000-0005-0000-0000-000026080000}"/>
    <cellStyle name="Millares 183" xfId="12571" xr:uid="{00000000-0005-0000-0000-000027080000}"/>
    <cellStyle name="Millares 184" xfId="12572" xr:uid="{00000000-0005-0000-0000-000028080000}"/>
    <cellStyle name="Millares 185" xfId="12573" xr:uid="{00000000-0005-0000-0000-000029080000}"/>
    <cellStyle name="Millares 186" xfId="12574" xr:uid="{00000000-0005-0000-0000-00002A080000}"/>
    <cellStyle name="Millares 187" xfId="12575" xr:uid="{00000000-0005-0000-0000-00002B080000}"/>
    <cellStyle name="Millares 188" xfId="12576" xr:uid="{00000000-0005-0000-0000-00002C080000}"/>
    <cellStyle name="Millares 189" xfId="12577" xr:uid="{00000000-0005-0000-0000-00002D080000}"/>
    <cellStyle name="Millares 19" xfId="12578" xr:uid="{00000000-0005-0000-0000-00002E080000}"/>
    <cellStyle name="Millares 19 2" xfId="12579" xr:uid="{00000000-0005-0000-0000-00002F080000}"/>
    <cellStyle name="Millares 190" xfId="12580" xr:uid="{00000000-0005-0000-0000-000030080000}"/>
    <cellStyle name="Millares 190 2" xfId="12581" xr:uid="{00000000-0005-0000-0000-000031080000}"/>
    <cellStyle name="Millares 191" xfId="12582" xr:uid="{00000000-0005-0000-0000-000032080000}"/>
    <cellStyle name="Millares 192" xfId="12583" xr:uid="{00000000-0005-0000-0000-000033080000}"/>
    <cellStyle name="Millares 193" xfId="12584" xr:uid="{00000000-0005-0000-0000-000034080000}"/>
    <cellStyle name="Millares 194" xfId="12585" xr:uid="{00000000-0005-0000-0000-000035080000}"/>
    <cellStyle name="Millares 195" xfId="12586" xr:uid="{00000000-0005-0000-0000-000036080000}"/>
    <cellStyle name="Millares 195 2" xfId="12587" xr:uid="{00000000-0005-0000-0000-000037080000}"/>
    <cellStyle name="Millares 196" xfId="12588" xr:uid="{00000000-0005-0000-0000-000038080000}"/>
    <cellStyle name="Millares 197" xfId="12589" xr:uid="{00000000-0005-0000-0000-000039080000}"/>
    <cellStyle name="Millares 198" xfId="12590" xr:uid="{00000000-0005-0000-0000-00003A080000}"/>
    <cellStyle name="Millares 199" xfId="12591" xr:uid="{00000000-0005-0000-0000-00003B080000}"/>
    <cellStyle name="Millares 2" xfId="81" xr:uid="{00000000-0005-0000-0000-00003C080000}"/>
    <cellStyle name="Millares 2 10" xfId="701" xr:uid="{00000000-0005-0000-0000-00003D080000}"/>
    <cellStyle name="Millares 2 10 2" xfId="8046" xr:uid="{00000000-0005-0000-0000-00003E080000}"/>
    <cellStyle name="Millares 2 10 3" xfId="12592" xr:uid="{00000000-0005-0000-0000-00003F080000}"/>
    <cellStyle name="Millares 2 11" xfId="702" xr:uid="{00000000-0005-0000-0000-000040080000}"/>
    <cellStyle name="Millares 2 11 2" xfId="8047" xr:uid="{00000000-0005-0000-0000-000041080000}"/>
    <cellStyle name="Millares 2 11 3" xfId="12593" xr:uid="{00000000-0005-0000-0000-000042080000}"/>
    <cellStyle name="Millares 2 12" xfId="703" xr:uid="{00000000-0005-0000-0000-000043080000}"/>
    <cellStyle name="Millares 2 12 2" xfId="8048" xr:uid="{00000000-0005-0000-0000-000044080000}"/>
    <cellStyle name="Millares 2 12 3" xfId="12594" xr:uid="{00000000-0005-0000-0000-000045080000}"/>
    <cellStyle name="Millares 2 13" xfId="704" xr:uid="{00000000-0005-0000-0000-000046080000}"/>
    <cellStyle name="Millares 2 13 2" xfId="8049" xr:uid="{00000000-0005-0000-0000-000047080000}"/>
    <cellStyle name="Millares 2 13 3" xfId="12595" xr:uid="{00000000-0005-0000-0000-000048080000}"/>
    <cellStyle name="Millares 2 14" xfId="705" xr:uid="{00000000-0005-0000-0000-000049080000}"/>
    <cellStyle name="Millares 2 14 2" xfId="8050" xr:uid="{00000000-0005-0000-0000-00004A080000}"/>
    <cellStyle name="Millares 2 14 3" xfId="12596" xr:uid="{00000000-0005-0000-0000-00004B080000}"/>
    <cellStyle name="Millares 2 15" xfId="706" xr:uid="{00000000-0005-0000-0000-00004C080000}"/>
    <cellStyle name="Millares 2 15 2" xfId="8051" xr:uid="{00000000-0005-0000-0000-00004D080000}"/>
    <cellStyle name="Millares 2 15 3" xfId="12597" xr:uid="{00000000-0005-0000-0000-00004E080000}"/>
    <cellStyle name="Millares 2 16" xfId="707" xr:uid="{00000000-0005-0000-0000-00004F080000}"/>
    <cellStyle name="Millares 2 16 2" xfId="8052" xr:uid="{00000000-0005-0000-0000-000050080000}"/>
    <cellStyle name="Millares 2 16 3" xfId="12598" xr:uid="{00000000-0005-0000-0000-000051080000}"/>
    <cellStyle name="Millares 2 17" xfId="708" xr:uid="{00000000-0005-0000-0000-000052080000}"/>
    <cellStyle name="Millares 2 17 2" xfId="8053" xr:uid="{00000000-0005-0000-0000-000053080000}"/>
    <cellStyle name="Millares 2 17 3" xfId="12599" xr:uid="{00000000-0005-0000-0000-000054080000}"/>
    <cellStyle name="Millares 2 18" xfId="709" xr:uid="{00000000-0005-0000-0000-000055080000}"/>
    <cellStyle name="Millares 2 18 2" xfId="8054" xr:uid="{00000000-0005-0000-0000-000056080000}"/>
    <cellStyle name="Millares 2 18 3" xfId="12600" xr:uid="{00000000-0005-0000-0000-000057080000}"/>
    <cellStyle name="Millares 2 19" xfId="710" xr:uid="{00000000-0005-0000-0000-000058080000}"/>
    <cellStyle name="Millares 2 19 2" xfId="8055" xr:uid="{00000000-0005-0000-0000-000059080000}"/>
    <cellStyle name="Millares 2 19 3" xfId="12601" xr:uid="{00000000-0005-0000-0000-00005A080000}"/>
    <cellStyle name="Millares 2 2" xfId="711" xr:uid="{00000000-0005-0000-0000-00005B080000}"/>
    <cellStyle name="Millares 2 2 2" xfId="6197" xr:uid="{00000000-0005-0000-0000-00005C080000}"/>
    <cellStyle name="Millares 2 2 3" xfId="8056" xr:uid="{00000000-0005-0000-0000-00005D080000}"/>
    <cellStyle name="Millares 2 2 4" xfId="12602" xr:uid="{00000000-0005-0000-0000-00005E080000}"/>
    <cellStyle name="Millares 2 20" xfId="712" xr:uid="{00000000-0005-0000-0000-00005F080000}"/>
    <cellStyle name="Millares 2 20 2" xfId="8057" xr:uid="{00000000-0005-0000-0000-000060080000}"/>
    <cellStyle name="Millares 2 20 3" xfId="12603" xr:uid="{00000000-0005-0000-0000-000061080000}"/>
    <cellStyle name="Millares 2 21" xfId="713" xr:uid="{00000000-0005-0000-0000-000062080000}"/>
    <cellStyle name="Millares 2 21 2" xfId="8058" xr:uid="{00000000-0005-0000-0000-000063080000}"/>
    <cellStyle name="Millares 2 21 3" xfId="12604" xr:uid="{00000000-0005-0000-0000-000064080000}"/>
    <cellStyle name="Millares 2 22" xfId="714" xr:uid="{00000000-0005-0000-0000-000065080000}"/>
    <cellStyle name="Millares 2 22 2" xfId="8059" xr:uid="{00000000-0005-0000-0000-000066080000}"/>
    <cellStyle name="Millares 2 22 3" xfId="12605" xr:uid="{00000000-0005-0000-0000-000067080000}"/>
    <cellStyle name="Millares 2 23" xfId="715" xr:uid="{00000000-0005-0000-0000-000068080000}"/>
    <cellStyle name="Millares 2 23 2" xfId="8060" xr:uid="{00000000-0005-0000-0000-000069080000}"/>
    <cellStyle name="Millares 2 23 3" xfId="12606" xr:uid="{00000000-0005-0000-0000-00006A080000}"/>
    <cellStyle name="Millares 2 24" xfId="716" xr:uid="{00000000-0005-0000-0000-00006B080000}"/>
    <cellStyle name="Millares 2 24 2" xfId="8061" xr:uid="{00000000-0005-0000-0000-00006C080000}"/>
    <cellStyle name="Millares 2 24 3" xfId="12607" xr:uid="{00000000-0005-0000-0000-00006D080000}"/>
    <cellStyle name="Millares 2 25" xfId="717" xr:uid="{00000000-0005-0000-0000-00006E080000}"/>
    <cellStyle name="Millares 2 25 2" xfId="8062" xr:uid="{00000000-0005-0000-0000-00006F080000}"/>
    <cellStyle name="Millares 2 25 3" xfId="12608" xr:uid="{00000000-0005-0000-0000-000070080000}"/>
    <cellStyle name="Millares 2 26" xfId="718" xr:uid="{00000000-0005-0000-0000-000071080000}"/>
    <cellStyle name="Millares 2 26 2" xfId="8063" xr:uid="{00000000-0005-0000-0000-000072080000}"/>
    <cellStyle name="Millares 2 26 3" xfId="12609" xr:uid="{00000000-0005-0000-0000-000073080000}"/>
    <cellStyle name="Millares 2 27" xfId="719" xr:uid="{00000000-0005-0000-0000-000074080000}"/>
    <cellStyle name="Millares 2 27 2" xfId="8064" xr:uid="{00000000-0005-0000-0000-000075080000}"/>
    <cellStyle name="Millares 2 27 3" xfId="12610" xr:uid="{00000000-0005-0000-0000-000076080000}"/>
    <cellStyle name="Millares 2 28" xfId="720" xr:uid="{00000000-0005-0000-0000-000077080000}"/>
    <cellStyle name="Millares 2 28 2" xfId="8065" xr:uid="{00000000-0005-0000-0000-000078080000}"/>
    <cellStyle name="Millares 2 28 3" xfId="12611" xr:uid="{00000000-0005-0000-0000-000079080000}"/>
    <cellStyle name="Millares 2 29" xfId="721" xr:uid="{00000000-0005-0000-0000-00007A080000}"/>
    <cellStyle name="Millares 2 29 2" xfId="8066" xr:uid="{00000000-0005-0000-0000-00007B080000}"/>
    <cellStyle name="Millares 2 29 3" xfId="12612" xr:uid="{00000000-0005-0000-0000-00007C080000}"/>
    <cellStyle name="Millares 2 3" xfId="722" xr:uid="{00000000-0005-0000-0000-00007D080000}"/>
    <cellStyle name="Millares 2 3 2" xfId="8067" xr:uid="{00000000-0005-0000-0000-00007E080000}"/>
    <cellStyle name="Millares 2 3 3" xfId="12613" xr:uid="{00000000-0005-0000-0000-00007F080000}"/>
    <cellStyle name="Millares 2 30" xfId="723" xr:uid="{00000000-0005-0000-0000-000080080000}"/>
    <cellStyle name="Millares 2 30 2" xfId="8068" xr:uid="{00000000-0005-0000-0000-000081080000}"/>
    <cellStyle name="Millares 2 30 3" xfId="12614" xr:uid="{00000000-0005-0000-0000-000082080000}"/>
    <cellStyle name="Millares 2 31" xfId="724" xr:uid="{00000000-0005-0000-0000-000083080000}"/>
    <cellStyle name="Millares 2 31 2" xfId="8069" xr:uid="{00000000-0005-0000-0000-000084080000}"/>
    <cellStyle name="Millares 2 31 3" xfId="12615" xr:uid="{00000000-0005-0000-0000-000085080000}"/>
    <cellStyle name="Millares 2 32" xfId="725" xr:uid="{00000000-0005-0000-0000-000086080000}"/>
    <cellStyle name="Millares 2 32 2" xfId="8070" xr:uid="{00000000-0005-0000-0000-000087080000}"/>
    <cellStyle name="Millares 2 32 3" xfId="12616" xr:uid="{00000000-0005-0000-0000-000088080000}"/>
    <cellStyle name="Millares 2 33" xfId="726" xr:uid="{00000000-0005-0000-0000-000089080000}"/>
    <cellStyle name="Millares 2 33 2" xfId="8071" xr:uid="{00000000-0005-0000-0000-00008A080000}"/>
    <cellStyle name="Millares 2 33 3" xfId="12617" xr:uid="{00000000-0005-0000-0000-00008B080000}"/>
    <cellStyle name="Millares 2 34" xfId="727" xr:uid="{00000000-0005-0000-0000-00008C080000}"/>
    <cellStyle name="Millares 2 34 2" xfId="8072" xr:uid="{00000000-0005-0000-0000-00008D080000}"/>
    <cellStyle name="Millares 2 34 3" xfId="12618" xr:uid="{00000000-0005-0000-0000-00008E080000}"/>
    <cellStyle name="Millares 2 35" xfId="728" xr:uid="{00000000-0005-0000-0000-00008F080000}"/>
    <cellStyle name="Millares 2 35 2" xfId="8073" xr:uid="{00000000-0005-0000-0000-000090080000}"/>
    <cellStyle name="Millares 2 35 3" xfId="12619" xr:uid="{00000000-0005-0000-0000-000091080000}"/>
    <cellStyle name="Millares 2 36" xfId="729" xr:uid="{00000000-0005-0000-0000-000092080000}"/>
    <cellStyle name="Millares 2 36 2" xfId="8074" xr:uid="{00000000-0005-0000-0000-000093080000}"/>
    <cellStyle name="Millares 2 36 3" xfId="12620" xr:uid="{00000000-0005-0000-0000-000094080000}"/>
    <cellStyle name="Millares 2 37" xfId="730" xr:uid="{00000000-0005-0000-0000-000095080000}"/>
    <cellStyle name="Millares 2 37 2" xfId="8075" xr:uid="{00000000-0005-0000-0000-000096080000}"/>
    <cellStyle name="Millares 2 37 3" xfId="12621" xr:uid="{00000000-0005-0000-0000-000097080000}"/>
    <cellStyle name="Millares 2 38" xfId="731" xr:uid="{00000000-0005-0000-0000-000098080000}"/>
    <cellStyle name="Millares 2 38 2" xfId="8076" xr:uid="{00000000-0005-0000-0000-000099080000}"/>
    <cellStyle name="Millares 2 38 3" xfId="12622" xr:uid="{00000000-0005-0000-0000-00009A080000}"/>
    <cellStyle name="Millares 2 39" xfId="732" xr:uid="{00000000-0005-0000-0000-00009B080000}"/>
    <cellStyle name="Millares 2 39 2" xfId="8077" xr:uid="{00000000-0005-0000-0000-00009C080000}"/>
    <cellStyle name="Millares 2 39 3" xfId="12623" xr:uid="{00000000-0005-0000-0000-00009D080000}"/>
    <cellStyle name="Millares 2 4" xfId="733" xr:uid="{00000000-0005-0000-0000-00009E080000}"/>
    <cellStyle name="Millares 2 4 2" xfId="8078" xr:uid="{00000000-0005-0000-0000-00009F080000}"/>
    <cellStyle name="Millares 2 4 3" xfId="12624" xr:uid="{00000000-0005-0000-0000-0000A0080000}"/>
    <cellStyle name="Millares 2 40" xfId="734" xr:uid="{00000000-0005-0000-0000-0000A1080000}"/>
    <cellStyle name="Millares 2 40 2" xfId="8079" xr:uid="{00000000-0005-0000-0000-0000A2080000}"/>
    <cellStyle name="Millares 2 40 3" xfId="12625" xr:uid="{00000000-0005-0000-0000-0000A3080000}"/>
    <cellStyle name="Millares 2 41" xfId="735" xr:uid="{00000000-0005-0000-0000-0000A4080000}"/>
    <cellStyle name="Millares 2 41 2" xfId="8080" xr:uid="{00000000-0005-0000-0000-0000A5080000}"/>
    <cellStyle name="Millares 2 41 3" xfId="12626" xr:uid="{00000000-0005-0000-0000-0000A6080000}"/>
    <cellStyle name="Millares 2 42" xfId="736" xr:uid="{00000000-0005-0000-0000-0000A7080000}"/>
    <cellStyle name="Millares 2 42 2" xfId="8081" xr:uid="{00000000-0005-0000-0000-0000A8080000}"/>
    <cellStyle name="Millares 2 42 3" xfId="12627" xr:uid="{00000000-0005-0000-0000-0000A9080000}"/>
    <cellStyle name="Millares 2 43" xfId="737" xr:uid="{00000000-0005-0000-0000-0000AA080000}"/>
    <cellStyle name="Millares 2 43 2" xfId="8082" xr:uid="{00000000-0005-0000-0000-0000AB080000}"/>
    <cellStyle name="Millares 2 43 3" xfId="12628" xr:uid="{00000000-0005-0000-0000-0000AC080000}"/>
    <cellStyle name="Millares 2 44" xfId="738" xr:uid="{00000000-0005-0000-0000-0000AD080000}"/>
    <cellStyle name="Millares 2 44 2" xfId="8083" xr:uid="{00000000-0005-0000-0000-0000AE080000}"/>
    <cellStyle name="Millares 2 44 3" xfId="12629" xr:uid="{00000000-0005-0000-0000-0000AF080000}"/>
    <cellStyle name="Millares 2 45" xfId="739" xr:uid="{00000000-0005-0000-0000-0000B0080000}"/>
    <cellStyle name="Millares 2 45 2" xfId="8084" xr:uid="{00000000-0005-0000-0000-0000B1080000}"/>
    <cellStyle name="Millares 2 45 3" xfId="12630" xr:uid="{00000000-0005-0000-0000-0000B2080000}"/>
    <cellStyle name="Millares 2 46" xfId="8034" xr:uid="{00000000-0005-0000-0000-0000B3080000}"/>
    <cellStyle name="Millares 2 46 2" xfId="12631" xr:uid="{00000000-0005-0000-0000-0000B4080000}"/>
    <cellStyle name="Millares 2 47" xfId="12632" xr:uid="{00000000-0005-0000-0000-0000B5080000}"/>
    <cellStyle name="Millares 2 48" xfId="92" xr:uid="{00000000-0005-0000-0000-0000B6080000}"/>
    <cellStyle name="Millares 2 5" xfId="740" xr:uid="{00000000-0005-0000-0000-0000B7080000}"/>
    <cellStyle name="Millares 2 5 2" xfId="8085" xr:uid="{00000000-0005-0000-0000-0000B8080000}"/>
    <cellStyle name="Millares 2 5 3" xfId="12633" xr:uid="{00000000-0005-0000-0000-0000B9080000}"/>
    <cellStyle name="Millares 2 6" xfId="741" xr:uid="{00000000-0005-0000-0000-0000BA080000}"/>
    <cellStyle name="Millares 2 6 2" xfId="8086" xr:uid="{00000000-0005-0000-0000-0000BB080000}"/>
    <cellStyle name="Millares 2 6 3" xfId="12634" xr:uid="{00000000-0005-0000-0000-0000BC080000}"/>
    <cellStyle name="Millares 2 7" xfId="742" xr:uid="{00000000-0005-0000-0000-0000BD080000}"/>
    <cellStyle name="Millares 2 7 2" xfId="8087" xr:uid="{00000000-0005-0000-0000-0000BE080000}"/>
    <cellStyle name="Millares 2 7 3" xfId="12635" xr:uid="{00000000-0005-0000-0000-0000BF080000}"/>
    <cellStyle name="Millares 2 8" xfId="743" xr:uid="{00000000-0005-0000-0000-0000C0080000}"/>
    <cellStyle name="Millares 2 8 2" xfId="8088" xr:uid="{00000000-0005-0000-0000-0000C1080000}"/>
    <cellStyle name="Millares 2 8 3" xfId="12636" xr:uid="{00000000-0005-0000-0000-0000C2080000}"/>
    <cellStyle name="Millares 2 9" xfId="744" xr:uid="{00000000-0005-0000-0000-0000C3080000}"/>
    <cellStyle name="Millares 2 9 2" xfId="8089" xr:uid="{00000000-0005-0000-0000-0000C4080000}"/>
    <cellStyle name="Millares 2 9 3" xfId="12637" xr:uid="{00000000-0005-0000-0000-0000C5080000}"/>
    <cellStyle name="Millares 20" xfId="12638" xr:uid="{00000000-0005-0000-0000-0000C6080000}"/>
    <cellStyle name="Millares 20 2" xfId="12639" xr:uid="{00000000-0005-0000-0000-0000C7080000}"/>
    <cellStyle name="Millares 200" xfId="12640" xr:uid="{00000000-0005-0000-0000-0000C8080000}"/>
    <cellStyle name="Millares 201" xfId="12641" xr:uid="{00000000-0005-0000-0000-0000C9080000}"/>
    <cellStyle name="Millares 201 2" xfId="12642" xr:uid="{00000000-0005-0000-0000-0000CA080000}"/>
    <cellStyle name="Millares 202" xfId="12643" xr:uid="{00000000-0005-0000-0000-0000CB080000}"/>
    <cellStyle name="Millares 202 2" xfId="12644" xr:uid="{00000000-0005-0000-0000-0000CC080000}"/>
    <cellStyle name="Millares 203" xfId="12645" xr:uid="{00000000-0005-0000-0000-0000CD080000}"/>
    <cellStyle name="Millares 203 2" xfId="12646" xr:uid="{00000000-0005-0000-0000-0000CE080000}"/>
    <cellStyle name="Millares 204" xfId="12647" xr:uid="{00000000-0005-0000-0000-0000CF080000}"/>
    <cellStyle name="Millares 204 2" xfId="12648" xr:uid="{00000000-0005-0000-0000-0000D0080000}"/>
    <cellStyle name="Millares 205" xfId="12649" xr:uid="{00000000-0005-0000-0000-0000D1080000}"/>
    <cellStyle name="Millares 205 2" xfId="12650" xr:uid="{00000000-0005-0000-0000-0000D2080000}"/>
    <cellStyle name="Millares 206" xfId="12651" xr:uid="{00000000-0005-0000-0000-0000D3080000}"/>
    <cellStyle name="Millares 206 2" xfId="12652" xr:uid="{00000000-0005-0000-0000-0000D4080000}"/>
    <cellStyle name="Millares 207" xfId="12653" xr:uid="{00000000-0005-0000-0000-0000D5080000}"/>
    <cellStyle name="Millares 207 2" xfId="12654" xr:uid="{00000000-0005-0000-0000-0000D6080000}"/>
    <cellStyle name="Millares 208" xfId="12655" xr:uid="{00000000-0005-0000-0000-0000D7080000}"/>
    <cellStyle name="Millares 208 2" xfId="12656" xr:uid="{00000000-0005-0000-0000-0000D8080000}"/>
    <cellStyle name="Millares 209" xfId="12657" xr:uid="{00000000-0005-0000-0000-0000D9080000}"/>
    <cellStyle name="Millares 209 2" xfId="12658" xr:uid="{00000000-0005-0000-0000-0000DA080000}"/>
    <cellStyle name="Millares 21" xfId="12659" xr:uid="{00000000-0005-0000-0000-0000DB080000}"/>
    <cellStyle name="Millares 21 2" xfId="12660" xr:uid="{00000000-0005-0000-0000-0000DC080000}"/>
    <cellStyle name="Millares 210" xfId="12661" xr:uid="{00000000-0005-0000-0000-0000DD080000}"/>
    <cellStyle name="Millares 210 2" xfId="12662" xr:uid="{00000000-0005-0000-0000-0000DE080000}"/>
    <cellStyle name="Millares 211" xfId="12663" xr:uid="{00000000-0005-0000-0000-0000DF080000}"/>
    <cellStyle name="Millares 211 2" xfId="12664" xr:uid="{00000000-0005-0000-0000-0000E0080000}"/>
    <cellStyle name="Millares 212" xfId="12665" xr:uid="{00000000-0005-0000-0000-0000E1080000}"/>
    <cellStyle name="Millares 212 2" xfId="12666" xr:uid="{00000000-0005-0000-0000-0000E2080000}"/>
    <cellStyle name="Millares 213" xfId="12667" xr:uid="{00000000-0005-0000-0000-0000E3080000}"/>
    <cellStyle name="Millares 213 2" xfId="12668" xr:uid="{00000000-0005-0000-0000-0000E4080000}"/>
    <cellStyle name="Millares 214" xfId="12669" xr:uid="{00000000-0005-0000-0000-0000E5080000}"/>
    <cellStyle name="Millares 214 2" xfId="12670" xr:uid="{00000000-0005-0000-0000-0000E6080000}"/>
    <cellStyle name="Millares 215" xfId="12671" xr:uid="{00000000-0005-0000-0000-0000E7080000}"/>
    <cellStyle name="Millares 215 2" xfId="12672" xr:uid="{00000000-0005-0000-0000-0000E8080000}"/>
    <cellStyle name="Millares 216" xfId="12673" xr:uid="{00000000-0005-0000-0000-0000E9080000}"/>
    <cellStyle name="Millares 216 2" xfId="12674" xr:uid="{00000000-0005-0000-0000-0000EA080000}"/>
    <cellStyle name="Millares 217" xfId="12675" xr:uid="{00000000-0005-0000-0000-0000EB080000}"/>
    <cellStyle name="Millares 217 2" xfId="12676" xr:uid="{00000000-0005-0000-0000-0000EC080000}"/>
    <cellStyle name="Millares 218" xfId="12677" xr:uid="{00000000-0005-0000-0000-0000ED080000}"/>
    <cellStyle name="Millares 218 2" xfId="12678" xr:uid="{00000000-0005-0000-0000-0000EE080000}"/>
    <cellStyle name="Millares 219" xfId="12679" xr:uid="{00000000-0005-0000-0000-0000EF080000}"/>
    <cellStyle name="Millares 219 2" xfId="12680" xr:uid="{00000000-0005-0000-0000-0000F0080000}"/>
    <cellStyle name="Millares 22" xfId="12681" xr:uid="{00000000-0005-0000-0000-0000F1080000}"/>
    <cellStyle name="Millares 22 2" xfId="12682" xr:uid="{00000000-0005-0000-0000-0000F2080000}"/>
    <cellStyle name="Millares 220" xfId="12683" xr:uid="{00000000-0005-0000-0000-0000F3080000}"/>
    <cellStyle name="Millares 220 2" xfId="12684" xr:uid="{00000000-0005-0000-0000-0000F4080000}"/>
    <cellStyle name="Millares 221" xfId="12685" xr:uid="{00000000-0005-0000-0000-0000F5080000}"/>
    <cellStyle name="Millares 221 2" xfId="12686" xr:uid="{00000000-0005-0000-0000-0000F6080000}"/>
    <cellStyle name="Millares 222" xfId="12687" xr:uid="{00000000-0005-0000-0000-0000F7080000}"/>
    <cellStyle name="Millares 222 2" xfId="12688" xr:uid="{00000000-0005-0000-0000-0000F8080000}"/>
    <cellStyle name="Millares 223" xfId="12689" xr:uid="{00000000-0005-0000-0000-0000F9080000}"/>
    <cellStyle name="Millares 223 2" xfId="12690" xr:uid="{00000000-0005-0000-0000-0000FA080000}"/>
    <cellStyle name="Millares 224" xfId="12691" xr:uid="{00000000-0005-0000-0000-0000FB080000}"/>
    <cellStyle name="Millares 224 2" xfId="12692" xr:uid="{00000000-0005-0000-0000-0000FC080000}"/>
    <cellStyle name="Millares 225" xfId="12693" xr:uid="{00000000-0005-0000-0000-0000FD080000}"/>
    <cellStyle name="Millares 225 2" xfId="12694" xr:uid="{00000000-0005-0000-0000-0000FE080000}"/>
    <cellStyle name="Millares 226" xfId="12695" xr:uid="{00000000-0005-0000-0000-0000FF080000}"/>
    <cellStyle name="Millares 226 2" xfId="12696" xr:uid="{00000000-0005-0000-0000-000000090000}"/>
    <cellStyle name="Millares 227" xfId="12697" xr:uid="{00000000-0005-0000-0000-000001090000}"/>
    <cellStyle name="Millares 227 2" xfId="12698" xr:uid="{00000000-0005-0000-0000-000002090000}"/>
    <cellStyle name="Millares 228" xfId="12699" xr:uid="{00000000-0005-0000-0000-000003090000}"/>
    <cellStyle name="Millares 228 2" xfId="12700" xr:uid="{00000000-0005-0000-0000-000004090000}"/>
    <cellStyle name="Millares 229" xfId="12701" xr:uid="{00000000-0005-0000-0000-000005090000}"/>
    <cellStyle name="Millares 229 2" xfId="12702" xr:uid="{00000000-0005-0000-0000-000006090000}"/>
    <cellStyle name="Millares 23" xfId="12703" xr:uid="{00000000-0005-0000-0000-000007090000}"/>
    <cellStyle name="Millares 23 2" xfId="12704" xr:uid="{00000000-0005-0000-0000-000008090000}"/>
    <cellStyle name="Millares 230" xfId="12705" xr:uid="{00000000-0005-0000-0000-000009090000}"/>
    <cellStyle name="Millares 230 2" xfId="12706" xr:uid="{00000000-0005-0000-0000-00000A090000}"/>
    <cellStyle name="Millares 231" xfId="12707" xr:uid="{00000000-0005-0000-0000-00000B090000}"/>
    <cellStyle name="Millares 231 2" xfId="12708" xr:uid="{00000000-0005-0000-0000-00000C090000}"/>
    <cellStyle name="Millares 232" xfId="12709" xr:uid="{00000000-0005-0000-0000-00000D090000}"/>
    <cellStyle name="Millares 232 2" xfId="12710" xr:uid="{00000000-0005-0000-0000-00000E090000}"/>
    <cellStyle name="Millares 233" xfId="12711" xr:uid="{00000000-0005-0000-0000-00000F090000}"/>
    <cellStyle name="Millares 233 2" xfId="12712" xr:uid="{00000000-0005-0000-0000-000010090000}"/>
    <cellStyle name="Millares 234" xfId="12713" xr:uid="{00000000-0005-0000-0000-000011090000}"/>
    <cellStyle name="Millares 234 2" xfId="12714" xr:uid="{00000000-0005-0000-0000-000012090000}"/>
    <cellStyle name="Millares 235" xfId="12715" xr:uid="{00000000-0005-0000-0000-000013090000}"/>
    <cellStyle name="Millares 235 2" xfId="12716" xr:uid="{00000000-0005-0000-0000-000014090000}"/>
    <cellStyle name="Millares 236" xfId="12717" xr:uid="{00000000-0005-0000-0000-000015090000}"/>
    <cellStyle name="Millares 236 2" xfId="12718" xr:uid="{00000000-0005-0000-0000-000016090000}"/>
    <cellStyle name="Millares 237" xfId="12719" xr:uid="{00000000-0005-0000-0000-000017090000}"/>
    <cellStyle name="Millares 237 2" xfId="12720" xr:uid="{00000000-0005-0000-0000-000018090000}"/>
    <cellStyle name="Millares 238" xfId="12721" xr:uid="{00000000-0005-0000-0000-000019090000}"/>
    <cellStyle name="Millares 238 2" xfId="12722" xr:uid="{00000000-0005-0000-0000-00001A090000}"/>
    <cellStyle name="Millares 239" xfId="12723" xr:uid="{00000000-0005-0000-0000-00001B090000}"/>
    <cellStyle name="Millares 239 2" xfId="12724" xr:uid="{00000000-0005-0000-0000-00001C090000}"/>
    <cellStyle name="Millares 24" xfId="12725" xr:uid="{00000000-0005-0000-0000-00001D090000}"/>
    <cellStyle name="Millares 24 2" xfId="12726" xr:uid="{00000000-0005-0000-0000-00001E090000}"/>
    <cellStyle name="Millares 240" xfId="12727" xr:uid="{00000000-0005-0000-0000-00001F090000}"/>
    <cellStyle name="Millares 240 2" xfId="12728" xr:uid="{00000000-0005-0000-0000-000020090000}"/>
    <cellStyle name="Millares 241" xfId="12729" xr:uid="{00000000-0005-0000-0000-000021090000}"/>
    <cellStyle name="Millares 241 2" xfId="12730" xr:uid="{00000000-0005-0000-0000-000022090000}"/>
    <cellStyle name="Millares 242" xfId="12731" xr:uid="{00000000-0005-0000-0000-000023090000}"/>
    <cellStyle name="Millares 242 2" xfId="12732" xr:uid="{00000000-0005-0000-0000-000024090000}"/>
    <cellStyle name="Millares 243" xfId="12733" xr:uid="{00000000-0005-0000-0000-000025090000}"/>
    <cellStyle name="Millares 243 2" xfId="12734" xr:uid="{00000000-0005-0000-0000-000026090000}"/>
    <cellStyle name="Millares 244" xfId="12735" xr:uid="{00000000-0005-0000-0000-000027090000}"/>
    <cellStyle name="Millares 244 2" xfId="12736" xr:uid="{00000000-0005-0000-0000-000028090000}"/>
    <cellStyle name="Millares 245" xfId="12737" xr:uid="{00000000-0005-0000-0000-000029090000}"/>
    <cellStyle name="Millares 245 2" xfId="12738" xr:uid="{00000000-0005-0000-0000-00002A090000}"/>
    <cellStyle name="Millares 246" xfId="12739" xr:uid="{00000000-0005-0000-0000-00002B090000}"/>
    <cellStyle name="Millares 246 2" xfId="12740" xr:uid="{00000000-0005-0000-0000-00002C090000}"/>
    <cellStyle name="Millares 247" xfId="12741" xr:uid="{00000000-0005-0000-0000-00002D090000}"/>
    <cellStyle name="Millares 247 2" xfId="12742" xr:uid="{00000000-0005-0000-0000-00002E090000}"/>
    <cellStyle name="Millares 248" xfId="12743" xr:uid="{00000000-0005-0000-0000-00002F090000}"/>
    <cellStyle name="Millares 248 2" xfId="12744" xr:uid="{00000000-0005-0000-0000-000030090000}"/>
    <cellStyle name="Millares 249" xfId="12745" xr:uid="{00000000-0005-0000-0000-000031090000}"/>
    <cellStyle name="Millares 249 2" xfId="12746" xr:uid="{00000000-0005-0000-0000-000032090000}"/>
    <cellStyle name="Millares 25" xfId="12747" xr:uid="{00000000-0005-0000-0000-000033090000}"/>
    <cellStyle name="Millares 25 2" xfId="12748" xr:uid="{00000000-0005-0000-0000-000034090000}"/>
    <cellStyle name="Millares 250" xfId="12749" xr:uid="{00000000-0005-0000-0000-000035090000}"/>
    <cellStyle name="Millares 250 2" xfId="12750" xr:uid="{00000000-0005-0000-0000-000036090000}"/>
    <cellStyle name="Millares 251" xfId="12751" xr:uid="{00000000-0005-0000-0000-000037090000}"/>
    <cellStyle name="Millares 251 2" xfId="12752" xr:uid="{00000000-0005-0000-0000-000038090000}"/>
    <cellStyle name="Millares 252" xfId="12753" xr:uid="{00000000-0005-0000-0000-000039090000}"/>
    <cellStyle name="Millares 252 2" xfId="12754" xr:uid="{00000000-0005-0000-0000-00003A090000}"/>
    <cellStyle name="Millares 253" xfId="12755" xr:uid="{00000000-0005-0000-0000-00003B090000}"/>
    <cellStyle name="Millares 253 2" xfId="12756" xr:uid="{00000000-0005-0000-0000-00003C090000}"/>
    <cellStyle name="Millares 254" xfId="12757" xr:uid="{00000000-0005-0000-0000-00003D090000}"/>
    <cellStyle name="Millares 254 2" xfId="12758" xr:uid="{00000000-0005-0000-0000-00003E090000}"/>
    <cellStyle name="Millares 255" xfId="12759" xr:uid="{00000000-0005-0000-0000-00003F090000}"/>
    <cellStyle name="Millares 255 2" xfId="12760" xr:uid="{00000000-0005-0000-0000-000040090000}"/>
    <cellStyle name="Millares 256" xfId="12761" xr:uid="{00000000-0005-0000-0000-000041090000}"/>
    <cellStyle name="Millares 256 2" xfId="12762" xr:uid="{00000000-0005-0000-0000-000042090000}"/>
    <cellStyle name="Millares 257" xfId="12763" xr:uid="{00000000-0005-0000-0000-000043090000}"/>
    <cellStyle name="Millares 257 2" xfId="12764" xr:uid="{00000000-0005-0000-0000-000044090000}"/>
    <cellStyle name="Millares 258" xfId="12765" xr:uid="{00000000-0005-0000-0000-000045090000}"/>
    <cellStyle name="Millares 258 2" xfId="12766" xr:uid="{00000000-0005-0000-0000-000046090000}"/>
    <cellStyle name="Millares 259" xfId="12767" xr:uid="{00000000-0005-0000-0000-000047090000}"/>
    <cellStyle name="Millares 259 2" xfId="12768" xr:uid="{00000000-0005-0000-0000-000048090000}"/>
    <cellStyle name="Millares 26" xfId="12769" xr:uid="{00000000-0005-0000-0000-000049090000}"/>
    <cellStyle name="Millares 26 2" xfId="12770" xr:uid="{00000000-0005-0000-0000-00004A090000}"/>
    <cellStyle name="Millares 260" xfId="12771" xr:uid="{00000000-0005-0000-0000-00004B090000}"/>
    <cellStyle name="Millares 260 2" xfId="12772" xr:uid="{00000000-0005-0000-0000-00004C090000}"/>
    <cellStyle name="Millares 261" xfId="12773" xr:uid="{00000000-0005-0000-0000-00004D090000}"/>
    <cellStyle name="Millares 261 2" xfId="12774" xr:uid="{00000000-0005-0000-0000-00004E090000}"/>
    <cellStyle name="Millares 262" xfId="12775" xr:uid="{00000000-0005-0000-0000-00004F090000}"/>
    <cellStyle name="Millares 262 2" xfId="12776" xr:uid="{00000000-0005-0000-0000-000050090000}"/>
    <cellStyle name="Millares 263" xfId="12777" xr:uid="{00000000-0005-0000-0000-000051090000}"/>
    <cellStyle name="Millares 263 2" xfId="12778" xr:uid="{00000000-0005-0000-0000-000052090000}"/>
    <cellStyle name="Millares 264" xfId="12779" xr:uid="{00000000-0005-0000-0000-000053090000}"/>
    <cellStyle name="Millares 264 2" xfId="12780" xr:uid="{00000000-0005-0000-0000-000054090000}"/>
    <cellStyle name="Millares 265" xfId="12781" xr:uid="{00000000-0005-0000-0000-000055090000}"/>
    <cellStyle name="Millares 265 2" xfId="12782" xr:uid="{00000000-0005-0000-0000-000056090000}"/>
    <cellStyle name="Millares 266" xfId="12783" xr:uid="{00000000-0005-0000-0000-000057090000}"/>
    <cellStyle name="Millares 266 2" xfId="12784" xr:uid="{00000000-0005-0000-0000-000058090000}"/>
    <cellStyle name="Millares 267" xfId="12785" xr:uid="{00000000-0005-0000-0000-000059090000}"/>
    <cellStyle name="Millares 267 2" xfId="12786" xr:uid="{00000000-0005-0000-0000-00005A090000}"/>
    <cellStyle name="Millares 268" xfId="12787" xr:uid="{00000000-0005-0000-0000-00005B090000}"/>
    <cellStyle name="Millares 268 2" xfId="12788" xr:uid="{00000000-0005-0000-0000-00005C090000}"/>
    <cellStyle name="Millares 269" xfId="12789" xr:uid="{00000000-0005-0000-0000-00005D090000}"/>
    <cellStyle name="Millares 269 2" xfId="12790" xr:uid="{00000000-0005-0000-0000-00005E090000}"/>
    <cellStyle name="Millares 27" xfId="12791" xr:uid="{00000000-0005-0000-0000-00005F090000}"/>
    <cellStyle name="Millares 27 2" xfId="12792" xr:uid="{00000000-0005-0000-0000-000060090000}"/>
    <cellStyle name="Millares 270" xfId="12793" xr:uid="{00000000-0005-0000-0000-000061090000}"/>
    <cellStyle name="Millares 270 2" xfId="12794" xr:uid="{00000000-0005-0000-0000-000062090000}"/>
    <cellStyle name="Millares 271" xfId="12795" xr:uid="{00000000-0005-0000-0000-000063090000}"/>
    <cellStyle name="Millares 271 2" xfId="12796" xr:uid="{00000000-0005-0000-0000-000064090000}"/>
    <cellStyle name="Millares 272" xfId="12797" xr:uid="{00000000-0005-0000-0000-000065090000}"/>
    <cellStyle name="Millares 272 2" xfId="12798" xr:uid="{00000000-0005-0000-0000-000066090000}"/>
    <cellStyle name="Millares 273" xfId="12799" xr:uid="{00000000-0005-0000-0000-000067090000}"/>
    <cellStyle name="Millares 273 2" xfId="12800" xr:uid="{00000000-0005-0000-0000-000068090000}"/>
    <cellStyle name="Millares 274" xfId="12801" xr:uid="{00000000-0005-0000-0000-000069090000}"/>
    <cellStyle name="Millares 274 2" xfId="12802" xr:uid="{00000000-0005-0000-0000-00006A090000}"/>
    <cellStyle name="Millares 275" xfId="12803" xr:uid="{00000000-0005-0000-0000-00006B090000}"/>
    <cellStyle name="Millares 275 2" xfId="12804" xr:uid="{00000000-0005-0000-0000-00006C090000}"/>
    <cellStyle name="Millares 276" xfId="12805" xr:uid="{00000000-0005-0000-0000-00006D090000}"/>
    <cellStyle name="Millares 276 2" xfId="12806" xr:uid="{00000000-0005-0000-0000-00006E090000}"/>
    <cellStyle name="Millares 277" xfId="12807" xr:uid="{00000000-0005-0000-0000-00006F090000}"/>
    <cellStyle name="Millares 277 2" xfId="12808" xr:uid="{00000000-0005-0000-0000-000070090000}"/>
    <cellStyle name="Millares 278" xfId="12809" xr:uid="{00000000-0005-0000-0000-000071090000}"/>
    <cellStyle name="Millares 278 2" xfId="12810" xr:uid="{00000000-0005-0000-0000-000072090000}"/>
    <cellStyle name="Millares 279" xfId="12811" xr:uid="{00000000-0005-0000-0000-000073090000}"/>
    <cellStyle name="Millares 279 2" xfId="12812" xr:uid="{00000000-0005-0000-0000-000074090000}"/>
    <cellStyle name="Millares 28" xfId="12813" xr:uid="{00000000-0005-0000-0000-000075090000}"/>
    <cellStyle name="Millares 28 2" xfId="12814" xr:uid="{00000000-0005-0000-0000-000076090000}"/>
    <cellStyle name="Millares 280" xfId="12815" xr:uid="{00000000-0005-0000-0000-000077090000}"/>
    <cellStyle name="Millares 280 2" xfId="12816" xr:uid="{00000000-0005-0000-0000-000078090000}"/>
    <cellStyle name="Millares 281" xfId="12817" xr:uid="{00000000-0005-0000-0000-000079090000}"/>
    <cellStyle name="Millares 281 2" xfId="12818" xr:uid="{00000000-0005-0000-0000-00007A090000}"/>
    <cellStyle name="Millares 282" xfId="12819" xr:uid="{00000000-0005-0000-0000-00007B090000}"/>
    <cellStyle name="Millares 282 2" xfId="12820" xr:uid="{00000000-0005-0000-0000-00007C090000}"/>
    <cellStyle name="Millares 283" xfId="12821" xr:uid="{00000000-0005-0000-0000-00007D090000}"/>
    <cellStyle name="Millares 283 2" xfId="12822" xr:uid="{00000000-0005-0000-0000-00007E090000}"/>
    <cellStyle name="Millares 284" xfId="12823" xr:uid="{00000000-0005-0000-0000-00007F090000}"/>
    <cellStyle name="Millares 284 2" xfId="12824" xr:uid="{00000000-0005-0000-0000-000080090000}"/>
    <cellStyle name="Millares 285" xfId="12825" xr:uid="{00000000-0005-0000-0000-000081090000}"/>
    <cellStyle name="Millares 285 2" xfId="12826" xr:uid="{00000000-0005-0000-0000-000082090000}"/>
    <cellStyle name="Millares 286" xfId="12827" xr:uid="{00000000-0005-0000-0000-000083090000}"/>
    <cellStyle name="Millares 286 2" xfId="12828" xr:uid="{00000000-0005-0000-0000-000084090000}"/>
    <cellStyle name="Millares 287" xfId="12829" xr:uid="{00000000-0005-0000-0000-000085090000}"/>
    <cellStyle name="Millares 288" xfId="12830" xr:uid="{00000000-0005-0000-0000-000086090000}"/>
    <cellStyle name="Millares 289" xfId="33924" xr:uid="{00000000-0005-0000-0000-000087090000}"/>
    <cellStyle name="Millares 29" xfId="12831" xr:uid="{00000000-0005-0000-0000-000088090000}"/>
    <cellStyle name="Millares 29 2" xfId="12832" xr:uid="{00000000-0005-0000-0000-000089090000}"/>
    <cellStyle name="Millares 3" xfId="82" xr:uid="{00000000-0005-0000-0000-00008A090000}"/>
    <cellStyle name="Millares 3 2" xfId="746" xr:uid="{00000000-0005-0000-0000-00008B090000}"/>
    <cellStyle name="Millares 3 2 2" xfId="8091" xr:uid="{00000000-0005-0000-0000-00008C090000}"/>
    <cellStyle name="Millares 3 2 3" xfId="12833" xr:uid="{00000000-0005-0000-0000-00008D090000}"/>
    <cellStyle name="Millares 3 3" xfId="8090" xr:uid="{00000000-0005-0000-0000-00008E090000}"/>
    <cellStyle name="Millares 3 4" xfId="12834" xr:uid="{00000000-0005-0000-0000-00008F090000}"/>
    <cellStyle name="Millares 3 5" xfId="745" xr:uid="{00000000-0005-0000-0000-000090090000}"/>
    <cellStyle name="Millares 3 6" xfId="12835" xr:uid="{00000000-0005-0000-0000-000091090000}"/>
    <cellStyle name="Millares 30" xfId="12836" xr:uid="{00000000-0005-0000-0000-000092090000}"/>
    <cellStyle name="Millares 30 2" xfId="12837" xr:uid="{00000000-0005-0000-0000-000093090000}"/>
    <cellStyle name="Millares 31" xfId="12838" xr:uid="{00000000-0005-0000-0000-000094090000}"/>
    <cellStyle name="Millares 31 2" xfId="12839" xr:uid="{00000000-0005-0000-0000-000095090000}"/>
    <cellStyle name="Millares 32" xfId="12840" xr:uid="{00000000-0005-0000-0000-000096090000}"/>
    <cellStyle name="Millares 32 2" xfId="12841" xr:uid="{00000000-0005-0000-0000-000097090000}"/>
    <cellStyle name="Millares 33" xfId="12842" xr:uid="{00000000-0005-0000-0000-000098090000}"/>
    <cellStyle name="Millares 33 2" xfId="12843" xr:uid="{00000000-0005-0000-0000-000099090000}"/>
    <cellStyle name="Millares 34" xfId="12844" xr:uid="{00000000-0005-0000-0000-00009A090000}"/>
    <cellStyle name="Millares 34 2" xfId="12845" xr:uid="{00000000-0005-0000-0000-00009B090000}"/>
    <cellStyle name="Millares 35" xfId="12846" xr:uid="{00000000-0005-0000-0000-00009C090000}"/>
    <cellStyle name="Millares 35 2" xfId="12847" xr:uid="{00000000-0005-0000-0000-00009D090000}"/>
    <cellStyle name="Millares 36" xfId="12848" xr:uid="{00000000-0005-0000-0000-00009E090000}"/>
    <cellStyle name="Millares 36 2" xfId="12849" xr:uid="{00000000-0005-0000-0000-00009F090000}"/>
    <cellStyle name="Millares 37" xfId="12850" xr:uid="{00000000-0005-0000-0000-0000A0090000}"/>
    <cellStyle name="Millares 37 2" xfId="12851" xr:uid="{00000000-0005-0000-0000-0000A1090000}"/>
    <cellStyle name="Millares 38" xfId="12852" xr:uid="{00000000-0005-0000-0000-0000A2090000}"/>
    <cellStyle name="Millares 38 2" xfId="12853" xr:uid="{00000000-0005-0000-0000-0000A3090000}"/>
    <cellStyle name="Millares 39" xfId="12854" xr:uid="{00000000-0005-0000-0000-0000A4090000}"/>
    <cellStyle name="Millares 39 2" xfId="12855" xr:uid="{00000000-0005-0000-0000-0000A5090000}"/>
    <cellStyle name="Millares 4" xfId="83" xr:uid="{00000000-0005-0000-0000-0000A6090000}"/>
    <cellStyle name="Millares 4 2" xfId="6319" xr:uid="{00000000-0005-0000-0000-0000A7090000}"/>
    <cellStyle name="Millares 4 2 2" xfId="9858" xr:uid="{00000000-0005-0000-0000-0000A8090000}"/>
    <cellStyle name="Millares 4 2 2 2" xfId="12856" xr:uid="{00000000-0005-0000-0000-0000A9090000}"/>
    <cellStyle name="Millares 4 2 2 3" xfId="12857" xr:uid="{00000000-0005-0000-0000-0000AA090000}"/>
    <cellStyle name="Millares 4 2 2 4" xfId="12858" xr:uid="{00000000-0005-0000-0000-0000AB090000}"/>
    <cellStyle name="Millares 4 2 3" xfId="12859" xr:uid="{00000000-0005-0000-0000-0000AC090000}"/>
    <cellStyle name="Millares 4 2 4" xfId="12860" xr:uid="{00000000-0005-0000-0000-0000AD090000}"/>
    <cellStyle name="Millares 4 3" xfId="8092" xr:uid="{00000000-0005-0000-0000-0000AE090000}"/>
    <cellStyle name="Millares 4 3 2" xfId="12861" xr:uid="{00000000-0005-0000-0000-0000AF090000}"/>
    <cellStyle name="Millares 4 3 2 2" xfId="12862" xr:uid="{00000000-0005-0000-0000-0000B0090000}"/>
    <cellStyle name="Millares 4 3 3" xfId="12863" xr:uid="{00000000-0005-0000-0000-0000B1090000}"/>
    <cellStyle name="Millares 4 3 4" xfId="12864" xr:uid="{00000000-0005-0000-0000-0000B2090000}"/>
    <cellStyle name="Millares 4 4" xfId="12865" xr:uid="{00000000-0005-0000-0000-0000B3090000}"/>
    <cellStyle name="Millares 4 4 2" xfId="12866" xr:uid="{00000000-0005-0000-0000-0000B4090000}"/>
    <cellStyle name="Millares 4 5" xfId="12867" xr:uid="{00000000-0005-0000-0000-0000B5090000}"/>
    <cellStyle name="Millares 4 6" xfId="12868" xr:uid="{00000000-0005-0000-0000-0000B6090000}"/>
    <cellStyle name="Millares 4 7" xfId="747" xr:uid="{00000000-0005-0000-0000-0000B7090000}"/>
    <cellStyle name="Millares 40" xfId="12869" xr:uid="{00000000-0005-0000-0000-0000B8090000}"/>
    <cellStyle name="Millares 40 2" xfId="12870" xr:uid="{00000000-0005-0000-0000-0000B9090000}"/>
    <cellStyle name="Millares 41" xfId="12871" xr:uid="{00000000-0005-0000-0000-0000BA090000}"/>
    <cellStyle name="Millares 41 2" xfId="12872" xr:uid="{00000000-0005-0000-0000-0000BB090000}"/>
    <cellStyle name="Millares 42" xfId="12873" xr:uid="{00000000-0005-0000-0000-0000BC090000}"/>
    <cellStyle name="Millares 42 2" xfId="12874" xr:uid="{00000000-0005-0000-0000-0000BD090000}"/>
    <cellStyle name="Millares 43" xfId="12875" xr:uid="{00000000-0005-0000-0000-0000BE090000}"/>
    <cellStyle name="Millares 43 2" xfId="12876" xr:uid="{00000000-0005-0000-0000-0000BF090000}"/>
    <cellStyle name="Millares 44" xfId="12877" xr:uid="{00000000-0005-0000-0000-0000C0090000}"/>
    <cellStyle name="Millares 44 2" xfId="12878" xr:uid="{00000000-0005-0000-0000-0000C1090000}"/>
    <cellStyle name="Millares 45" xfId="12879" xr:uid="{00000000-0005-0000-0000-0000C2090000}"/>
    <cellStyle name="Millares 45 2" xfId="12880" xr:uid="{00000000-0005-0000-0000-0000C3090000}"/>
    <cellStyle name="Millares 46" xfId="12881" xr:uid="{00000000-0005-0000-0000-0000C4090000}"/>
    <cellStyle name="Millares 46 2" xfId="12882" xr:uid="{00000000-0005-0000-0000-0000C5090000}"/>
    <cellStyle name="Millares 47" xfId="12883" xr:uid="{00000000-0005-0000-0000-0000C6090000}"/>
    <cellStyle name="Millares 47 2" xfId="12884" xr:uid="{00000000-0005-0000-0000-0000C7090000}"/>
    <cellStyle name="Millares 48" xfId="12885" xr:uid="{00000000-0005-0000-0000-0000C8090000}"/>
    <cellStyle name="Millares 48 2" xfId="12886" xr:uid="{00000000-0005-0000-0000-0000C9090000}"/>
    <cellStyle name="Millares 49" xfId="12887" xr:uid="{00000000-0005-0000-0000-0000CA090000}"/>
    <cellStyle name="Millares 49 2" xfId="12888" xr:uid="{00000000-0005-0000-0000-0000CB090000}"/>
    <cellStyle name="Millares 5" xfId="6198" xr:uid="{00000000-0005-0000-0000-0000CC090000}"/>
    <cellStyle name="Millares 5 2" xfId="9836" xr:uid="{00000000-0005-0000-0000-0000CD090000}"/>
    <cellStyle name="Millares 5 2 2" xfId="12889" xr:uid="{00000000-0005-0000-0000-0000CE090000}"/>
    <cellStyle name="Millares 5 2 2 2" xfId="12890" xr:uid="{00000000-0005-0000-0000-0000CF090000}"/>
    <cellStyle name="Millares 5 2 3" xfId="12891" xr:uid="{00000000-0005-0000-0000-0000D0090000}"/>
    <cellStyle name="Millares 5 2 4" xfId="12892" xr:uid="{00000000-0005-0000-0000-0000D1090000}"/>
    <cellStyle name="Millares 5 3" xfId="12893" xr:uid="{00000000-0005-0000-0000-0000D2090000}"/>
    <cellStyle name="Millares 5 3 2" xfId="12894" xr:uid="{00000000-0005-0000-0000-0000D3090000}"/>
    <cellStyle name="Millares 5 4" xfId="12895" xr:uid="{00000000-0005-0000-0000-0000D4090000}"/>
    <cellStyle name="Millares 5 5" xfId="12896" xr:uid="{00000000-0005-0000-0000-0000D5090000}"/>
    <cellStyle name="Millares 50" xfId="12897" xr:uid="{00000000-0005-0000-0000-0000D6090000}"/>
    <cellStyle name="Millares 50 2" xfId="12898" xr:uid="{00000000-0005-0000-0000-0000D7090000}"/>
    <cellStyle name="Millares 51" xfId="12899" xr:uid="{00000000-0005-0000-0000-0000D8090000}"/>
    <cellStyle name="Millares 51 2" xfId="12900" xr:uid="{00000000-0005-0000-0000-0000D9090000}"/>
    <cellStyle name="Millares 52" xfId="12901" xr:uid="{00000000-0005-0000-0000-0000DA090000}"/>
    <cellStyle name="Millares 52 2" xfId="12902" xr:uid="{00000000-0005-0000-0000-0000DB090000}"/>
    <cellStyle name="Millares 53" xfId="12903" xr:uid="{00000000-0005-0000-0000-0000DC090000}"/>
    <cellStyle name="Millares 53 2" xfId="12904" xr:uid="{00000000-0005-0000-0000-0000DD090000}"/>
    <cellStyle name="Millares 54" xfId="12905" xr:uid="{00000000-0005-0000-0000-0000DE090000}"/>
    <cellStyle name="Millares 55" xfId="12906" xr:uid="{00000000-0005-0000-0000-0000DF090000}"/>
    <cellStyle name="Millares 56" xfId="12907" xr:uid="{00000000-0005-0000-0000-0000E0090000}"/>
    <cellStyle name="Millares 57" xfId="12908" xr:uid="{00000000-0005-0000-0000-0000E1090000}"/>
    <cellStyle name="Millares 58" xfId="12909" xr:uid="{00000000-0005-0000-0000-0000E2090000}"/>
    <cellStyle name="Millares 59" xfId="12910" xr:uid="{00000000-0005-0000-0000-0000E3090000}"/>
    <cellStyle name="Millares 6" xfId="6199" xr:uid="{00000000-0005-0000-0000-0000E4090000}"/>
    <cellStyle name="Millares 6 2" xfId="9837" xr:uid="{00000000-0005-0000-0000-0000E5090000}"/>
    <cellStyle name="Millares 6 3" xfId="12911" xr:uid="{00000000-0005-0000-0000-0000E6090000}"/>
    <cellStyle name="Millares 60" xfId="12912" xr:uid="{00000000-0005-0000-0000-0000E7090000}"/>
    <cellStyle name="Millares 61" xfId="12913" xr:uid="{00000000-0005-0000-0000-0000E8090000}"/>
    <cellStyle name="Millares 62" xfId="12914" xr:uid="{00000000-0005-0000-0000-0000E9090000}"/>
    <cellStyle name="Millares 63" xfId="12915" xr:uid="{00000000-0005-0000-0000-0000EA090000}"/>
    <cellStyle name="Millares 64" xfId="12916" xr:uid="{00000000-0005-0000-0000-0000EB090000}"/>
    <cellStyle name="Millares 65" xfId="12917" xr:uid="{00000000-0005-0000-0000-0000EC090000}"/>
    <cellStyle name="Millares 66" xfId="12918" xr:uid="{00000000-0005-0000-0000-0000ED090000}"/>
    <cellStyle name="Millares 67" xfId="12919" xr:uid="{00000000-0005-0000-0000-0000EE090000}"/>
    <cellStyle name="Millares 68" xfId="12920" xr:uid="{00000000-0005-0000-0000-0000EF090000}"/>
    <cellStyle name="Millares 69" xfId="12921" xr:uid="{00000000-0005-0000-0000-0000F0090000}"/>
    <cellStyle name="Millares 7" xfId="6200" xr:uid="{00000000-0005-0000-0000-0000F1090000}"/>
    <cellStyle name="Millares 7 2" xfId="9838" xr:uid="{00000000-0005-0000-0000-0000F2090000}"/>
    <cellStyle name="Millares 7 2 2" xfId="12922" xr:uid="{00000000-0005-0000-0000-0000F3090000}"/>
    <cellStyle name="Millares 7 2 2 2" xfId="12923" xr:uid="{00000000-0005-0000-0000-0000F4090000}"/>
    <cellStyle name="Millares 7 2 3" xfId="12924" xr:uid="{00000000-0005-0000-0000-0000F5090000}"/>
    <cellStyle name="Millares 7 2 4" xfId="12925" xr:uid="{00000000-0005-0000-0000-0000F6090000}"/>
    <cellStyle name="Millares 7 3" xfId="12926" xr:uid="{00000000-0005-0000-0000-0000F7090000}"/>
    <cellStyle name="Millares 7 3 2" xfId="12927" xr:uid="{00000000-0005-0000-0000-0000F8090000}"/>
    <cellStyle name="Millares 7 4" xfId="12928" xr:uid="{00000000-0005-0000-0000-0000F9090000}"/>
    <cellStyle name="Millares 7 5" xfId="12929" xr:uid="{00000000-0005-0000-0000-0000FA090000}"/>
    <cellStyle name="Millares 70" xfId="12930" xr:uid="{00000000-0005-0000-0000-0000FB090000}"/>
    <cellStyle name="Millares 71" xfId="12931" xr:uid="{00000000-0005-0000-0000-0000FC090000}"/>
    <cellStyle name="Millares 72" xfId="12932" xr:uid="{00000000-0005-0000-0000-0000FD090000}"/>
    <cellStyle name="Millares 73" xfId="12933" xr:uid="{00000000-0005-0000-0000-0000FE090000}"/>
    <cellStyle name="Millares 74" xfId="12934" xr:uid="{00000000-0005-0000-0000-0000FF090000}"/>
    <cellStyle name="Millares 75" xfId="12935" xr:uid="{00000000-0005-0000-0000-0000000A0000}"/>
    <cellStyle name="Millares 76" xfId="12936" xr:uid="{00000000-0005-0000-0000-0000010A0000}"/>
    <cellStyle name="Millares 77" xfId="12937" xr:uid="{00000000-0005-0000-0000-0000020A0000}"/>
    <cellStyle name="Millares 78" xfId="12938" xr:uid="{00000000-0005-0000-0000-0000030A0000}"/>
    <cellStyle name="Millares 79" xfId="12939" xr:uid="{00000000-0005-0000-0000-0000040A0000}"/>
    <cellStyle name="Millares 8" xfId="12940" xr:uid="{00000000-0005-0000-0000-0000050A0000}"/>
    <cellStyle name="Millares 8 2" xfId="12941" xr:uid="{00000000-0005-0000-0000-0000060A0000}"/>
    <cellStyle name="Millares 8 2 2" xfId="12942" xr:uid="{00000000-0005-0000-0000-0000070A0000}"/>
    <cellStyle name="Millares 8 2 3" xfId="12943" xr:uid="{00000000-0005-0000-0000-0000080A0000}"/>
    <cellStyle name="Millares 8 3" xfId="12944" xr:uid="{00000000-0005-0000-0000-0000090A0000}"/>
    <cellStyle name="Millares 8 4" xfId="12945" xr:uid="{00000000-0005-0000-0000-00000A0A0000}"/>
    <cellStyle name="Millares 80" xfId="12946" xr:uid="{00000000-0005-0000-0000-00000B0A0000}"/>
    <cellStyle name="Millares 81" xfId="12947" xr:uid="{00000000-0005-0000-0000-00000C0A0000}"/>
    <cellStyle name="Millares 82" xfId="12948" xr:uid="{00000000-0005-0000-0000-00000D0A0000}"/>
    <cellStyle name="Millares 83" xfId="12949" xr:uid="{00000000-0005-0000-0000-00000E0A0000}"/>
    <cellStyle name="Millares 84" xfId="12950" xr:uid="{00000000-0005-0000-0000-00000F0A0000}"/>
    <cellStyle name="Millares 85" xfId="12951" xr:uid="{00000000-0005-0000-0000-0000100A0000}"/>
    <cellStyle name="Millares 86" xfId="12952" xr:uid="{00000000-0005-0000-0000-0000110A0000}"/>
    <cellStyle name="Millares 87" xfId="12953" xr:uid="{00000000-0005-0000-0000-0000120A0000}"/>
    <cellStyle name="Millares 88" xfId="12954" xr:uid="{00000000-0005-0000-0000-0000130A0000}"/>
    <cellStyle name="Millares 89" xfId="12955" xr:uid="{00000000-0005-0000-0000-0000140A0000}"/>
    <cellStyle name="Millares 9" xfId="12956" xr:uid="{00000000-0005-0000-0000-0000150A0000}"/>
    <cellStyle name="Millares 9 2" xfId="12957" xr:uid="{00000000-0005-0000-0000-0000160A0000}"/>
    <cellStyle name="Millares 9 2 2" xfId="12958" xr:uid="{00000000-0005-0000-0000-0000170A0000}"/>
    <cellStyle name="Millares 9 2 3" xfId="12959" xr:uid="{00000000-0005-0000-0000-0000180A0000}"/>
    <cellStyle name="Millares 9 3" xfId="12960" xr:uid="{00000000-0005-0000-0000-0000190A0000}"/>
    <cellStyle name="Millares 9 4" xfId="12961" xr:uid="{00000000-0005-0000-0000-00001A0A0000}"/>
    <cellStyle name="Millares 90" xfId="12962" xr:uid="{00000000-0005-0000-0000-00001B0A0000}"/>
    <cellStyle name="Millares 91" xfId="12963" xr:uid="{00000000-0005-0000-0000-00001C0A0000}"/>
    <cellStyle name="Millares 92" xfId="12964" xr:uid="{00000000-0005-0000-0000-00001D0A0000}"/>
    <cellStyle name="Millares 93" xfId="12965" xr:uid="{00000000-0005-0000-0000-00001E0A0000}"/>
    <cellStyle name="Millares 94" xfId="12966" xr:uid="{00000000-0005-0000-0000-00001F0A0000}"/>
    <cellStyle name="Millares 95" xfId="12967" xr:uid="{00000000-0005-0000-0000-0000200A0000}"/>
    <cellStyle name="Millares 96" xfId="12968" xr:uid="{00000000-0005-0000-0000-0000210A0000}"/>
    <cellStyle name="Millares 97" xfId="12969" xr:uid="{00000000-0005-0000-0000-0000220A0000}"/>
    <cellStyle name="Millares 98" xfId="12970" xr:uid="{00000000-0005-0000-0000-0000230A0000}"/>
    <cellStyle name="Millares 99" xfId="12971" xr:uid="{00000000-0005-0000-0000-0000240A0000}"/>
    <cellStyle name="Moneda" xfId="33935" builtinId="4"/>
    <cellStyle name="Moneda 10" xfId="12972" xr:uid="{00000000-0005-0000-0000-0000260A0000}"/>
    <cellStyle name="Moneda 11" xfId="12973" xr:uid="{00000000-0005-0000-0000-0000270A0000}"/>
    <cellStyle name="Moneda 12" xfId="12974" xr:uid="{00000000-0005-0000-0000-0000280A0000}"/>
    <cellStyle name="Moneda 13" xfId="12975" xr:uid="{00000000-0005-0000-0000-0000290A0000}"/>
    <cellStyle name="Moneda 14" xfId="6306" xr:uid="{00000000-0005-0000-0000-00002A0A0000}"/>
    <cellStyle name="Moneda 15" xfId="33925" xr:uid="{00000000-0005-0000-0000-00002B0A0000}"/>
    <cellStyle name="Moneda 2" xfId="43" xr:uid="{00000000-0005-0000-0000-00002C0A0000}"/>
    <cellStyle name="Moneda 2 2" xfId="749" xr:uid="{00000000-0005-0000-0000-00002D0A0000}"/>
    <cellStyle name="Moneda 2 2 2" xfId="6201" xr:uid="{00000000-0005-0000-0000-00002E0A0000}"/>
    <cellStyle name="Moneda 2 2 3" xfId="8093" xr:uid="{00000000-0005-0000-0000-00002F0A0000}"/>
    <cellStyle name="Moneda 2 2 4" xfId="12976" xr:uid="{00000000-0005-0000-0000-0000300A0000}"/>
    <cellStyle name="Moneda 2 3" xfId="6202" xr:uid="{00000000-0005-0000-0000-0000310A0000}"/>
    <cellStyle name="Moneda 2 3 2" xfId="6203" xr:uid="{00000000-0005-0000-0000-0000320A0000}"/>
    <cellStyle name="Moneda 2 3 3" xfId="9839" xr:uid="{00000000-0005-0000-0000-0000330A0000}"/>
    <cellStyle name="Moneda 2 3 3 2" xfId="12977" xr:uid="{00000000-0005-0000-0000-0000340A0000}"/>
    <cellStyle name="Moneda 2 3 3 2 2" xfId="12978" xr:uid="{00000000-0005-0000-0000-0000350A0000}"/>
    <cellStyle name="Moneda 2 3 3 3" xfId="12979" xr:uid="{00000000-0005-0000-0000-0000360A0000}"/>
    <cellStyle name="Moneda 2 3 3 4" xfId="12980" xr:uid="{00000000-0005-0000-0000-0000370A0000}"/>
    <cellStyle name="Moneda 2 3 3 5" xfId="12981" xr:uid="{00000000-0005-0000-0000-0000380A0000}"/>
    <cellStyle name="Moneda 2 3 3 6" xfId="12982" xr:uid="{00000000-0005-0000-0000-0000390A0000}"/>
    <cellStyle name="Moneda 2 3 4" xfId="9846" xr:uid="{00000000-0005-0000-0000-00003A0A0000}"/>
    <cellStyle name="Moneda 2 3 4 2" xfId="12983" xr:uid="{00000000-0005-0000-0000-00003B0A0000}"/>
    <cellStyle name="Moneda 2 3 4 3" xfId="12984" xr:uid="{00000000-0005-0000-0000-00003C0A0000}"/>
    <cellStyle name="Moneda 2 3 5" xfId="12985" xr:uid="{00000000-0005-0000-0000-00003D0A0000}"/>
    <cellStyle name="Moneda 2 3 6" xfId="12986" xr:uid="{00000000-0005-0000-0000-00003E0A0000}"/>
    <cellStyle name="Moneda 2 4" xfId="6204" xr:uid="{00000000-0005-0000-0000-00003F0A0000}"/>
    <cellStyle name="Moneda 2 5" xfId="6205" xr:uid="{00000000-0005-0000-0000-0000400A0000}"/>
    <cellStyle name="Moneda 2 5 2" xfId="9840" xr:uid="{00000000-0005-0000-0000-0000410A0000}"/>
    <cellStyle name="Moneda 2 5 2 2" xfId="12987" xr:uid="{00000000-0005-0000-0000-0000420A0000}"/>
    <cellStyle name="Moneda 2 5 2 2 2" xfId="12988" xr:uid="{00000000-0005-0000-0000-0000430A0000}"/>
    <cellStyle name="Moneda 2 5 2 3" xfId="12989" xr:uid="{00000000-0005-0000-0000-0000440A0000}"/>
    <cellStyle name="Moneda 2 5 2 4" xfId="12990" xr:uid="{00000000-0005-0000-0000-0000450A0000}"/>
    <cellStyle name="Moneda 2 5 3" xfId="12991" xr:uid="{00000000-0005-0000-0000-0000460A0000}"/>
    <cellStyle name="Moneda 2 5 3 2" xfId="12992" xr:uid="{00000000-0005-0000-0000-0000470A0000}"/>
    <cellStyle name="Moneda 2 5 4" xfId="12993" xr:uid="{00000000-0005-0000-0000-0000480A0000}"/>
    <cellStyle name="Moneda 2 5 5" xfId="12994" xr:uid="{00000000-0005-0000-0000-0000490A0000}"/>
    <cellStyle name="Moneda 2 6" xfId="6206" xr:uid="{00000000-0005-0000-0000-00004A0A0000}"/>
    <cellStyle name="Moneda 2 6 2" xfId="9841" xr:uid="{00000000-0005-0000-0000-00004B0A0000}"/>
    <cellStyle name="Moneda 2 6 3" xfId="12995" xr:uid="{00000000-0005-0000-0000-00004C0A0000}"/>
    <cellStyle name="Moneda 2 7" xfId="748" xr:uid="{00000000-0005-0000-0000-00004D0A0000}"/>
    <cellStyle name="Moneda 3" xfId="42" xr:uid="{00000000-0005-0000-0000-00004E0A0000}"/>
    <cellStyle name="Moneda 3 2" xfId="751" xr:uid="{00000000-0005-0000-0000-00004F0A0000}"/>
    <cellStyle name="Moneda 3 2 2" xfId="8095" xr:uid="{00000000-0005-0000-0000-0000500A0000}"/>
    <cellStyle name="Moneda 3 2 3" xfId="12996" xr:uid="{00000000-0005-0000-0000-0000510A0000}"/>
    <cellStyle name="Moneda 3 3" xfId="752" xr:uid="{00000000-0005-0000-0000-0000520A0000}"/>
    <cellStyle name="Moneda 3 4" xfId="8094" xr:uid="{00000000-0005-0000-0000-0000530A0000}"/>
    <cellStyle name="Moneda 3 5" xfId="12997" xr:uid="{00000000-0005-0000-0000-0000540A0000}"/>
    <cellStyle name="Moneda 3 6" xfId="12998" xr:uid="{00000000-0005-0000-0000-0000550A0000}"/>
    <cellStyle name="Moneda 3 7" xfId="750" xr:uid="{00000000-0005-0000-0000-0000560A0000}"/>
    <cellStyle name="Moneda 4" xfId="753" xr:uid="{00000000-0005-0000-0000-0000570A0000}"/>
    <cellStyle name="Moneda 4 2" xfId="754" xr:uid="{00000000-0005-0000-0000-0000580A0000}"/>
    <cellStyle name="Moneda 4 2 2" xfId="6321" xr:uid="{00000000-0005-0000-0000-0000590A0000}"/>
    <cellStyle name="Moneda 4 2 2 2" xfId="9860" xr:uid="{00000000-0005-0000-0000-00005A0A0000}"/>
    <cellStyle name="Moneda 4 2 2 2 2" xfId="12999" xr:uid="{00000000-0005-0000-0000-00005B0A0000}"/>
    <cellStyle name="Moneda 4 2 2 2 3" xfId="13000" xr:uid="{00000000-0005-0000-0000-00005C0A0000}"/>
    <cellStyle name="Moneda 4 2 2 3" xfId="13001" xr:uid="{00000000-0005-0000-0000-00005D0A0000}"/>
    <cellStyle name="Moneda 4 2 2 4" xfId="13002" xr:uid="{00000000-0005-0000-0000-00005E0A0000}"/>
    <cellStyle name="Moneda 4 2 3" xfId="8097" xr:uid="{00000000-0005-0000-0000-00005F0A0000}"/>
    <cellStyle name="Moneda 4 2 3 2" xfId="13003" xr:uid="{00000000-0005-0000-0000-0000600A0000}"/>
    <cellStyle name="Moneda 4 2 3 2 2" xfId="13004" xr:uid="{00000000-0005-0000-0000-0000610A0000}"/>
    <cellStyle name="Moneda 4 2 3 3" xfId="13005" xr:uid="{00000000-0005-0000-0000-0000620A0000}"/>
    <cellStyle name="Moneda 4 2 3 4" xfId="13006" xr:uid="{00000000-0005-0000-0000-0000630A0000}"/>
    <cellStyle name="Moneda 4 2 4" xfId="13007" xr:uid="{00000000-0005-0000-0000-0000640A0000}"/>
    <cellStyle name="Moneda 4 2 4 2" xfId="13008" xr:uid="{00000000-0005-0000-0000-0000650A0000}"/>
    <cellStyle name="Moneda 4 2 5" xfId="13009" xr:uid="{00000000-0005-0000-0000-0000660A0000}"/>
    <cellStyle name="Moneda 4 2 6" xfId="13010" xr:uid="{00000000-0005-0000-0000-0000670A0000}"/>
    <cellStyle name="Moneda 4 3" xfId="6320" xr:uid="{00000000-0005-0000-0000-0000680A0000}"/>
    <cellStyle name="Moneda 4 3 2" xfId="9859" xr:uid="{00000000-0005-0000-0000-0000690A0000}"/>
    <cellStyle name="Moneda 4 3 2 2" xfId="13011" xr:uid="{00000000-0005-0000-0000-00006A0A0000}"/>
    <cellStyle name="Moneda 4 3 2 3" xfId="13012" xr:uid="{00000000-0005-0000-0000-00006B0A0000}"/>
    <cellStyle name="Moneda 4 3 3" xfId="13013" xr:uid="{00000000-0005-0000-0000-00006C0A0000}"/>
    <cellStyle name="Moneda 4 3 4" xfId="13014" xr:uid="{00000000-0005-0000-0000-00006D0A0000}"/>
    <cellStyle name="Moneda 4 4" xfId="8096" xr:uid="{00000000-0005-0000-0000-00006E0A0000}"/>
    <cellStyle name="Moneda 4 4 2" xfId="13015" xr:uid="{00000000-0005-0000-0000-00006F0A0000}"/>
    <cellStyle name="Moneda 4 4 2 2" xfId="13016" xr:uid="{00000000-0005-0000-0000-0000700A0000}"/>
    <cellStyle name="Moneda 4 4 3" xfId="13017" xr:uid="{00000000-0005-0000-0000-0000710A0000}"/>
    <cellStyle name="Moneda 4 4 4" xfId="13018" xr:uid="{00000000-0005-0000-0000-0000720A0000}"/>
    <cellStyle name="Moneda 4 5" xfId="13019" xr:uid="{00000000-0005-0000-0000-0000730A0000}"/>
    <cellStyle name="Moneda 4 5 2" xfId="13020" xr:uid="{00000000-0005-0000-0000-0000740A0000}"/>
    <cellStyle name="Moneda 4 6" xfId="13021" xr:uid="{00000000-0005-0000-0000-0000750A0000}"/>
    <cellStyle name="Moneda 4 7" xfId="13022" xr:uid="{00000000-0005-0000-0000-0000760A0000}"/>
    <cellStyle name="Moneda 5" xfId="755" xr:uid="{00000000-0005-0000-0000-0000770A0000}"/>
    <cellStyle name="Moneda 5 2" xfId="8098" xr:uid="{00000000-0005-0000-0000-0000780A0000}"/>
    <cellStyle name="Moneda 5 2 2" xfId="13023" xr:uid="{00000000-0005-0000-0000-0000790A0000}"/>
    <cellStyle name="Moneda 5 3" xfId="13024" xr:uid="{00000000-0005-0000-0000-00007A0A0000}"/>
    <cellStyle name="Moneda 58" xfId="13025" xr:uid="{00000000-0005-0000-0000-00007B0A0000}"/>
    <cellStyle name="Moneda 6" xfId="756" xr:uid="{00000000-0005-0000-0000-00007C0A0000}"/>
    <cellStyle name="Moneda 6 2" xfId="6322" xr:uid="{00000000-0005-0000-0000-00007D0A0000}"/>
    <cellStyle name="Moneda 6 2 2" xfId="9861" xr:uid="{00000000-0005-0000-0000-00007E0A0000}"/>
    <cellStyle name="Moneda 6 2 2 2" xfId="13026" xr:uid="{00000000-0005-0000-0000-00007F0A0000}"/>
    <cellStyle name="Moneda 6 2 2 3" xfId="13027" xr:uid="{00000000-0005-0000-0000-0000800A0000}"/>
    <cellStyle name="Moneda 6 2 3" xfId="13028" xr:uid="{00000000-0005-0000-0000-0000810A0000}"/>
    <cellStyle name="Moneda 6 2 4" xfId="13029" xr:uid="{00000000-0005-0000-0000-0000820A0000}"/>
    <cellStyle name="Moneda 6 3" xfId="8099" xr:uid="{00000000-0005-0000-0000-0000830A0000}"/>
    <cellStyle name="Moneda 6 3 2" xfId="13030" xr:uid="{00000000-0005-0000-0000-0000840A0000}"/>
    <cellStyle name="Moneda 6 3 2 2" xfId="13031" xr:uid="{00000000-0005-0000-0000-0000850A0000}"/>
    <cellStyle name="Moneda 6 3 3" xfId="13032" xr:uid="{00000000-0005-0000-0000-0000860A0000}"/>
    <cellStyle name="Moneda 6 3 4" xfId="13033" xr:uid="{00000000-0005-0000-0000-0000870A0000}"/>
    <cellStyle name="Moneda 6 4" xfId="13034" xr:uid="{00000000-0005-0000-0000-0000880A0000}"/>
    <cellStyle name="Moneda 6 4 2" xfId="13035" xr:uid="{00000000-0005-0000-0000-0000890A0000}"/>
    <cellStyle name="Moneda 6 5" xfId="13036" xr:uid="{00000000-0005-0000-0000-00008A0A0000}"/>
    <cellStyle name="Moneda 6 6" xfId="13037" xr:uid="{00000000-0005-0000-0000-00008B0A0000}"/>
    <cellStyle name="Moneda 7" xfId="757" xr:uid="{00000000-0005-0000-0000-00008C0A0000}"/>
    <cellStyle name="Moneda 7 2" xfId="6323" xr:uid="{00000000-0005-0000-0000-00008D0A0000}"/>
    <cellStyle name="Moneda 7 2 2" xfId="9862" xr:uid="{00000000-0005-0000-0000-00008E0A0000}"/>
    <cellStyle name="Moneda 7 2 2 2" xfId="13038" xr:uid="{00000000-0005-0000-0000-00008F0A0000}"/>
    <cellStyle name="Moneda 7 2 2 3" xfId="13039" xr:uid="{00000000-0005-0000-0000-0000900A0000}"/>
    <cellStyle name="Moneda 7 2 3" xfId="13040" xr:uid="{00000000-0005-0000-0000-0000910A0000}"/>
    <cellStyle name="Moneda 7 2 4" xfId="13041" xr:uid="{00000000-0005-0000-0000-0000920A0000}"/>
    <cellStyle name="Moneda 7 3" xfId="8100" xr:uid="{00000000-0005-0000-0000-0000930A0000}"/>
    <cellStyle name="Moneda 7 3 2" xfId="13042" xr:uid="{00000000-0005-0000-0000-0000940A0000}"/>
    <cellStyle name="Moneda 7 3 2 2" xfId="13043" xr:uid="{00000000-0005-0000-0000-0000950A0000}"/>
    <cellStyle name="Moneda 7 3 3" xfId="13044" xr:uid="{00000000-0005-0000-0000-0000960A0000}"/>
    <cellStyle name="Moneda 7 3 4" xfId="13045" xr:uid="{00000000-0005-0000-0000-0000970A0000}"/>
    <cellStyle name="Moneda 7 4" xfId="13046" xr:uid="{00000000-0005-0000-0000-0000980A0000}"/>
    <cellStyle name="Moneda 7 4 2" xfId="13047" xr:uid="{00000000-0005-0000-0000-0000990A0000}"/>
    <cellStyle name="Moneda 7 5" xfId="13048" xr:uid="{00000000-0005-0000-0000-00009A0A0000}"/>
    <cellStyle name="Moneda 7 6" xfId="13049" xr:uid="{00000000-0005-0000-0000-00009B0A0000}"/>
    <cellStyle name="Moneda 8" xfId="9842" xr:uid="{00000000-0005-0000-0000-00009C0A0000}"/>
    <cellStyle name="Moneda 8 2" xfId="13050" xr:uid="{00000000-0005-0000-0000-00009D0A0000}"/>
    <cellStyle name="Moneda 8 3" xfId="13051" xr:uid="{00000000-0005-0000-0000-00009E0A0000}"/>
    <cellStyle name="Moneda 9" xfId="13052" xr:uid="{00000000-0005-0000-0000-00009F0A0000}"/>
    <cellStyle name="Monetario" xfId="6207" xr:uid="{00000000-0005-0000-0000-0000A00A0000}"/>
    <cellStyle name="Monetario 2" xfId="6208" xr:uid="{00000000-0005-0000-0000-0000A10A0000}"/>
    <cellStyle name="Monetario 3" xfId="13053" xr:uid="{00000000-0005-0000-0000-0000A20A0000}"/>
    <cellStyle name="Monetario0" xfId="6209" xr:uid="{00000000-0005-0000-0000-0000A30A0000}"/>
    <cellStyle name="Monetario0 2" xfId="6210" xr:uid="{00000000-0005-0000-0000-0000A40A0000}"/>
    <cellStyle name="Monetario0 3" xfId="13054" xr:uid="{00000000-0005-0000-0000-0000A50A0000}"/>
    <cellStyle name="Neutral 1" xfId="6211" xr:uid="{00000000-0005-0000-0000-0000A60A0000}"/>
    <cellStyle name="Neutral 10" xfId="6212" xr:uid="{00000000-0005-0000-0000-0000A70A0000}"/>
    <cellStyle name="Neutral 10 1" xfId="13055" xr:uid="{00000000-0005-0000-0000-0000A80A0000}"/>
    <cellStyle name="Neutral 11" xfId="13056" xr:uid="{00000000-0005-0000-0000-0000A90A0000}"/>
    <cellStyle name="Neutral 12" xfId="13057" xr:uid="{00000000-0005-0000-0000-0000AA0A0000}"/>
    <cellStyle name="Neutral 13" xfId="13058" xr:uid="{00000000-0005-0000-0000-0000AB0A0000}"/>
    <cellStyle name="Neutral 2" xfId="758" xr:uid="{00000000-0005-0000-0000-0000AC0A0000}"/>
    <cellStyle name="Neutral 2 1" xfId="13059" xr:uid="{00000000-0005-0000-0000-0000AD0A0000}"/>
    <cellStyle name="Neutral 2 2" xfId="759" xr:uid="{00000000-0005-0000-0000-0000AE0A0000}"/>
    <cellStyle name="Neutral 3" xfId="760" xr:uid="{00000000-0005-0000-0000-0000AF0A0000}"/>
    <cellStyle name="Neutral 3 1" xfId="13060" xr:uid="{00000000-0005-0000-0000-0000B00A0000}"/>
    <cellStyle name="Neutral 3 2" xfId="6213" xr:uid="{00000000-0005-0000-0000-0000B10A0000}"/>
    <cellStyle name="Neutral 4" xfId="6214" xr:uid="{00000000-0005-0000-0000-0000B20A0000}"/>
    <cellStyle name="Neutral 4 1" xfId="13061" xr:uid="{00000000-0005-0000-0000-0000B30A0000}"/>
    <cellStyle name="Neutral 4 2" xfId="6215" xr:uid="{00000000-0005-0000-0000-0000B40A0000}"/>
    <cellStyle name="Neutral 5" xfId="6216" xr:uid="{00000000-0005-0000-0000-0000B50A0000}"/>
    <cellStyle name="Neutral 5 1" xfId="13062" xr:uid="{00000000-0005-0000-0000-0000B60A0000}"/>
    <cellStyle name="Neutral 6" xfId="6217" xr:uid="{00000000-0005-0000-0000-0000B70A0000}"/>
    <cellStyle name="Neutral 6 1" xfId="13063" xr:uid="{00000000-0005-0000-0000-0000B80A0000}"/>
    <cellStyle name="Neutral 7" xfId="6218" xr:uid="{00000000-0005-0000-0000-0000B90A0000}"/>
    <cellStyle name="Neutral 7 1" xfId="13064" xr:uid="{00000000-0005-0000-0000-0000BA0A0000}"/>
    <cellStyle name="Neutral 8" xfId="6219" xr:uid="{00000000-0005-0000-0000-0000BB0A0000}"/>
    <cellStyle name="Neutral 8 1" xfId="13065" xr:uid="{00000000-0005-0000-0000-0000BC0A0000}"/>
    <cellStyle name="Neutral 9" xfId="6220" xr:uid="{00000000-0005-0000-0000-0000BD0A0000}"/>
    <cellStyle name="Neutral 9 1" xfId="13066" xr:uid="{00000000-0005-0000-0000-0000BE0A0000}"/>
    <cellStyle name="No-definido" xfId="13067" xr:uid="{00000000-0005-0000-0000-0000BF0A0000}"/>
    <cellStyle name="Nor}al" xfId="761" xr:uid="{00000000-0005-0000-0000-0000C00A0000}"/>
    <cellStyle name="Nor}al 2" xfId="13068" xr:uid="{00000000-0005-0000-0000-0000C10A0000}"/>
    <cellStyle name="Normal" xfId="0" builtinId="0"/>
    <cellStyle name="Normal - Modelo1" xfId="13069" xr:uid="{00000000-0005-0000-0000-0000C30A0000}"/>
    <cellStyle name="Normal - Modelo2" xfId="13070" xr:uid="{00000000-0005-0000-0000-0000C40A0000}"/>
    <cellStyle name="Normal - Modelo3" xfId="13071" xr:uid="{00000000-0005-0000-0000-0000C50A0000}"/>
    <cellStyle name="Normal 10" xfId="2" xr:uid="{00000000-0005-0000-0000-0000C60A0000}"/>
    <cellStyle name="Normal 10 1" xfId="13072" xr:uid="{00000000-0005-0000-0000-0000C70A0000}"/>
    <cellStyle name="Normal 10 2" xfId="762" xr:uid="{00000000-0005-0000-0000-0000C80A0000}"/>
    <cellStyle name="Normal 10 2 2" xfId="763" xr:uid="{00000000-0005-0000-0000-0000C90A0000}"/>
    <cellStyle name="Normal 10 2 2 10" xfId="764" xr:uid="{00000000-0005-0000-0000-0000CA0A0000}"/>
    <cellStyle name="Normal 10 2 2 11" xfId="765" xr:uid="{00000000-0005-0000-0000-0000CB0A0000}"/>
    <cellStyle name="Normal 10 2 2 12" xfId="766" xr:uid="{00000000-0005-0000-0000-0000CC0A0000}"/>
    <cellStyle name="Normal 10 2 2 13" xfId="767" xr:uid="{00000000-0005-0000-0000-0000CD0A0000}"/>
    <cellStyle name="Normal 10 2 2 14" xfId="768" xr:uid="{00000000-0005-0000-0000-0000CE0A0000}"/>
    <cellStyle name="Normal 10 2 2 15" xfId="769" xr:uid="{00000000-0005-0000-0000-0000CF0A0000}"/>
    <cellStyle name="Normal 10 2 2 16" xfId="770" xr:uid="{00000000-0005-0000-0000-0000D00A0000}"/>
    <cellStyle name="Normal 10 2 2 17" xfId="771" xr:uid="{00000000-0005-0000-0000-0000D10A0000}"/>
    <cellStyle name="Normal 10 2 2 18" xfId="772" xr:uid="{00000000-0005-0000-0000-0000D20A0000}"/>
    <cellStyle name="Normal 10 2 2 19" xfId="773" xr:uid="{00000000-0005-0000-0000-0000D30A0000}"/>
    <cellStyle name="Normal 10 2 2 2" xfId="774" xr:uid="{00000000-0005-0000-0000-0000D40A0000}"/>
    <cellStyle name="Normal 10 2 2 20" xfId="775" xr:uid="{00000000-0005-0000-0000-0000D50A0000}"/>
    <cellStyle name="Normal 10 2 2 21" xfId="776" xr:uid="{00000000-0005-0000-0000-0000D60A0000}"/>
    <cellStyle name="Normal 10 2 2 22" xfId="777" xr:uid="{00000000-0005-0000-0000-0000D70A0000}"/>
    <cellStyle name="Normal 10 2 2 23" xfId="778" xr:uid="{00000000-0005-0000-0000-0000D80A0000}"/>
    <cellStyle name="Normal 10 2 2 24" xfId="779" xr:uid="{00000000-0005-0000-0000-0000D90A0000}"/>
    <cellStyle name="Normal 10 2 2 25" xfId="780" xr:uid="{00000000-0005-0000-0000-0000DA0A0000}"/>
    <cellStyle name="Normal 10 2 2 26" xfId="781" xr:uid="{00000000-0005-0000-0000-0000DB0A0000}"/>
    <cellStyle name="Normal 10 2 2 27" xfId="782" xr:uid="{00000000-0005-0000-0000-0000DC0A0000}"/>
    <cellStyle name="Normal 10 2 2 28" xfId="783" xr:uid="{00000000-0005-0000-0000-0000DD0A0000}"/>
    <cellStyle name="Normal 10 2 2 29" xfId="784" xr:uid="{00000000-0005-0000-0000-0000DE0A0000}"/>
    <cellStyle name="Normal 10 2 2 3" xfId="785" xr:uid="{00000000-0005-0000-0000-0000DF0A0000}"/>
    <cellStyle name="Normal 10 2 2 30" xfId="786" xr:uid="{00000000-0005-0000-0000-0000E00A0000}"/>
    <cellStyle name="Normal 10 2 2 31" xfId="787" xr:uid="{00000000-0005-0000-0000-0000E10A0000}"/>
    <cellStyle name="Normal 10 2 2 32" xfId="788" xr:uid="{00000000-0005-0000-0000-0000E20A0000}"/>
    <cellStyle name="Normal 10 2 2 33" xfId="789" xr:uid="{00000000-0005-0000-0000-0000E30A0000}"/>
    <cellStyle name="Normal 10 2 2 34" xfId="790" xr:uid="{00000000-0005-0000-0000-0000E40A0000}"/>
    <cellStyle name="Normal 10 2 2 35" xfId="791" xr:uid="{00000000-0005-0000-0000-0000E50A0000}"/>
    <cellStyle name="Normal 10 2 2 36" xfId="792" xr:uid="{00000000-0005-0000-0000-0000E60A0000}"/>
    <cellStyle name="Normal 10 2 2 37" xfId="793" xr:uid="{00000000-0005-0000-0000-0000E70A0000}"/>
    <cellStyle name="Normal 10 2 2 38" xfId="794" xr:uid="{00000000-0005-0000-0000-0000E80A0000}"/>
    <cellStyle name="Normal 10 2 2 39" xfId="795" xr:uid="{00000000-0005-0000-0000-0000E90A0000}"/>
    <cellStyle name="Normal 10 2 2 4" xfId="796" xr:uid="{00000000-0005-0000-0000-0000EA0A0000}"/>
    <cellStyle name="Normal 10 2 2 40" xfId="797" xr:uid="{00000000-0005-0000-0000-0000EB0A0000}"/>
    <cellStyle name="Normal 10 2 2 41" xfId="798" xr:uid="{00000000-0005-0000-0000-0000EC0A0000}"/>
    <cellStyle name="Normal 10 2 2 42" xfId="799" xr:uid="{00000000-0005-0000-0000-0000ED0A0000}"/>
    <cellStyle name="Normal 10 2 2 43" xfId="800" xr:uid="{00000000-0005-0000-0000-0000EE0A0000}"/>
    <cellStyle name="Normal 10 2 2 44" xfId="801" xr:uid="{00000000-0005-0000-0000-0000EF0A0000}"/>
    <cellStyle name="Normal 10 2 2 45" xfId="802" xr:uid="{00000000-0005-0000-0000-0000F00A0000}"/>
    <cellStyle name="Normal 10 2 2 5" xfId="803" xr:uid="{00000000-0005-0000-0000-0000F10A0000}"/>
    <cellStyle name="Normal 10 2 2 6" xfId="804" xr:uid="{00000000-0005-0000-0000-0000F20A0000}"/>
    <cellStyle name="Normal 10 2 2 7" xfId="805" xr:uid="{00000000-0005-0000-0000-0000F30A0000}"/>
    <cellStyle name="Normal 10 2 2 8" xfId="806" xr:uid="{00000000-0005-0000-0000-0000F40A0000}"/>
    <cellStyle name="Normal 10 2 2 9" xfId="807" xr:uid="{00000000-0005-0000-0000-0000F50A0000}"/>
    <cellStyle name="Normal 10 3" xfId="808" xr:uid="{00000000-0005-0000-0000-0000F60A0000}"/>
    <cellStyle name="Normal 10 3 2" xfId="809" xr:uid="{00000000-0005-0000-0000-0000F70A0000}"/>
    <cellStyle name="Normal 10 3 2 10" xfId="810" xr:uid="{00000000-0005-0000-0000-0000F80A0000}"/>
    <cellStyle name="Normal 10 3 2 11" xfId="811" xr:uid="{00000000-0005-0000-0000-0000F90A0000}"/>
    <cellStyle name="Normal 10 3 2 12" xfId="812" xr:uid="{00000000-0005-0000-0000-0000FA0A0000}"/>
    <cellStyle name="Normal 10 3 2 13" xfId="813" xr:uid="{00000000-0005-0000-0000-0000FB0A0000}"/>
    <cellStyle name="Normal 10 3 2 14" xfId="814" xr:uid="{00000000-0005-0000-0000-0000FC0A0000}"/>
    <cellStyle name="Normal 10 3 2 15" xfId="815" xr:uid="{00000000-0005-0000-0000-0000FD0A0000}"/>
    <cellStyle name="Normal 10 3 2 16" xfId="816" xr:uid="{00000000-0005-0000-0000-0000FE0A0000}"/>
    <cellStyle name="Normal 10 3 2 17" xfId="817" xr:uid="{00000000-0005-0000-0000-0000FF0A0000}"/>
    <cellStyle name="Normal 10 3 2 18" xfId="818" xr:uid="{00000000-0005-0000-0000-0000000B0000}"/>
    <cellStyle name="Normal 10 3 2 19" xfId="819" xr:uid="{00000000-0005-0000-0000-0000010B0000}"/>
    <cellStyle name="Normal 10 3 2 2" xfId="820" xr:uid="{00000000-0005-0000-0000-0000020B0000}"/>
    <cellStyle name="Normal 10 3 2 20" xfId="821" xr:uid="{00000000-0005-0000-0000-0000030B0000}"/>
    <cellStyle name="Normal 10 3 2 21" xfId="822" xr:uid="{00000000-0005-0000-0000-0000040B0000}"/>
    <cellStyle name="Normal 10 3 2 22" xfId="823" xr:uid="{00000000-0005-0000-0000-0000050B0000}"/>
    <cellStyle name="Normal 10 3 2 23" xfId="824" xr:uid="{00000000-0005-0000-0000-0000060B0000}"/>
    <cellStyle name="Normal 10 3 2 24" xfId="825" xr:uid="{00000000-0005-0000-0000-0000070B0000}"/>
    <cellStyle name="Normal 10 3 2 25" xfId="826" xr:uid="{00000000-0005-0000-0000-0000080B0000}"/>
    <cellStyle name="Normal 10 3 2 26" xfId="827" xr:uid="{00000000-0005-0000-0000-0000090B0000}"/>
    <cellStyle name="Normal 10 3 2 27" xfId="828" xr:uid="{00000000-0005-0000-0000-00000A0B0000}"/>
    <cellStyle name="Normal 10 3 2 28" xfId="829" xr:uid="{00000000-0005-0000-0000-00000B0B0000}"/>
    <cellStyle name="Normal 10 3 2 29" xfId="830" xr:uid="{00000000-0005-0000-0000-00000C0B0000}"/>
    <cellStyle name="Normal 10 3 2 3" xfId="831" xr:uid="{00000000-0005-0000-0000-00000D0B0000}"/>
    <cellStyle name="Normal 10 3 2 30" xfId="832" xr:uid="{00000000-0005-0000-0000-00000E0B0000}"/>
    <cellStyle name="Normal 10 3 2 31" xfId="833" xr:uid="{00000000-0005-0000-0000-00000F0B0000}"/>
    <cellStyle name="Normal 10 3 2 32" xfId="834" xr:uid="{00000000-0005-0000-0000-0000100B0000}"/>
    <cellStyle name="Normal 10 3 2 33" xfId="835" xr:uid="{00000000-0005-0000-0000-0000110B0000}"/>
    <cellStyle name="Normal 10 3 2 34" xfId="836" xr:uid="{00000000-0005-0000-0000-0000120B0000}"/>
    <cellStyle name="Normal 10 3 2 35" xfId="837" xr:uid="{00000000-0005-0000-0000-0000130B0000}"/>
    <cellStyle name="Normal 10 3 2 36" xfId="838" xr:uid="{00000000-0005-0000-0000-0000140B0000}"/>
    <cellStyle name="Normal 10 3 2 37" xfId="839" xr:uid="{00000000-0005-0000-0000-0000150B0000}"/>
    <cellStyle name="Normal 10 3 2 38" xfId="840" xr:uid="{00000000-0005-0000-0000-0000160B0000}"/>
    <cellStyle name="Normal 10 3 2 39" xfId="841" xr:uid="{00000000-0005-0000-0000-0000170B0000}"/>
    <cellStyle name="Normal 10 3 2 4" xfId="842" xr:uid="{00000000-0005-0000-0000-0000180B0000}"/>
    <cellStyle name="Normal 10 3 2 40" xfId="843" xr:uid="{00000000-0005-0000-0000-0000190B0000}"/>
    <cellStyle name="Normal 10 3 2 41" xfId="844" xr:uid="{00000000-0005-0000-0000-00001A0B0000}"/>
    <cellStyle name="Normal 10 3 2 42" xfId="845" xr:uid="{00000000-0005-0000-0000-00001B0B0000}"/>
    <cellStyle name="Normal 10 3 2 43" xfId="846" xr:uid="{00000000-0005-0000-0000-00001C0B0000}"/>
    <cellStyle name="Normal 10 3 2 44" xfId="847" xr:uid="{00000000-0005-0000-0000-00001D0B0000}"/>
    <cellStyle name="Normal 10 3 2 45" xfId="848" xr:uid="{00000000-0005-0000-0000-00001E0B0000}"/>
    <cellStyle name="Normal 10 3 2 5" xfId="849" xr:uid="{00000000-0005-0000-0000-00001F0B0000}"/>
    <cellStyle name="Normal 10 3 2 6" xfId="850" xr:uid="{00000000-0005-0000-0000-0000200B0000}"/>
    <cellStyle name="Normal 10 3 2 7" xfId="851" xr:uid="{00000000-0005-0000-0000-0000210B0000}"/>
    <cellStyle name="Normal 10 3 2 8" xfId="852" xr:uid="{00000000-0005-0000-0000-0000220B0000}"/>
    <cellStyle name="Normal 10 3 2 9" xfId="853" xr:uid="{00000000-0005-0000-0000-0000230B0000}"/>
    <cellStyle name="Normal 10 4" xfId="33934" xr:uid="{00000000-0005-0000-0000-0000240B0000}"/>
    <cellStyle name="Normal 100" xfId="13073" xr:uid="{00000000-0005-0000-0000-0000250B0000}"/>
    <cellStyle name="Normal 101" xfId="91" xr:uid="{00000000-0005-0000-0000-0000260B0000}"/>
    <cellStyle name="Normal 102" xfId="33926" xr:uid="{00000000-0005-0000-0000-0000270B0000}"/>
    <cellStyle name="Normal 103" xfId="13074" xr:uid="{00000000-0005-0000-0000-0000280B0000}"/>
    <cellStyle name="Normal 103 10 2" xfId="13075" xr:uid="{00000000-0005-0000-0000-0000290B0000}"/>
    <cellStyle name="Normal 11" xfId="854" xr:uid="{00000000-0005-0000-0000-00002A0B0000}"/>
    <cellStyle name="Normal 11 2" xfId="855" xr:uid="{00000000-0005-0000-0000-00002B0B0000}"/>
    <cellStyle name="Normal 11 2 2" xfId="856" xr:uid="{00000000-0005-0000-0000-00002C0B0000}"/>
    <cellStyle name="Normal 11 2 2 10" xfId="857" xr:uid="{00000000-0005-0000-0000-00002D0B0000}"/>
    <cellStyle name="Normal 11 2 2 11" xfId="858" xr:uid="{00000000-0005-0000-0000-00002E0B0000}"/>
    <cellStyle name="Normal 11 2 2 12" xfId="859" xr:uid="{00000000-0005-0000-0000-00002F0B0000}"/>
    <cellStyle name="Normal 11 2 2 13" xfId="860" xr:uid="{00000000-0005-0000-0000-0000300B0000}"/>
    <cellStyle name="Normal 11 2 2 14" xfId="861" xr:uid="{00000000-0005-0000-0000-0000310B0000}"/>
    <cellStyle name="Normal 11 2 2 15" xfId="862" xr:uid="{00000000-0005-0000-0000-0000320B0000}"/>
    <cellStyle name="Normal 11 2 2 16" xfId="863" xr:uid="{00000000-0005-0000-0000-0000330B0000}"/>
    <cellStyle name="Normal 11 2 2 17" xfId="864" xr:uid="{00000000-0005-0000-0000-0000340B0000}"/>
    <cellStyle name="Normal 11 2 2 18" xfId="865" xr:uid="{00000000-0005-0000-0000-0000350B0000}"/>
    <cellStyle name="Normal 11 2 2 19" xfId="866" xr:uid="{00000000-0005-0000-0000-0000360B0000}"/>
    <cellStyle name="Normal 11 2 2 2" xfId="867" xr:uid="{00000000-0005-0000-0000-0000370B0000}"/>
    <cellStyle name="Normal 11 2 2 20" xfId="868" xr:uid="{00000000-0005-0000-0000-0000380B0000}"/>
    <cellStyle name="Normal 11 2 2 21" xfId="869" xr:uid="{00000000-0005-0000-0000-0000390B0000}"/>
    <cellStyle name="Normal 11 2 2 22" xfId="870" xr:uid="{00000000-0005-0000-0000-00003A0B0000}"/>
    <cellStyle name="Normal 11 2 2 23" xfId="871" xr:uid="{00000000-0005-0000-0000-00003B0B0000}"/>
    <cellStyle name="Normal 11 2 2 24" xfId="872" xr:uid="{00000000-0005-0000-0000-00003C0B0000}"/>
    <cellStyle name="Normal 11 2 2 25" xfId="873" xr:uid="{00000000-0005-0000-0000-00003D0B0000}"/>
    <cellStyle name="Normal 11 2 2 26" xfId="874" xr:uid="{00000000-0005-0000-0000-00003E0B0000}"/>
    <cellStyle name="Normal 11 2 2 27" xfId="875" xr:uid="{00000000-0005-0000-0000-00003F0B0000}"/>
    <cellStyle name="Normal 11 2 2 28" xfId="876" xr:uid="{00000000-0005-0000-0000-0000400B0000}"/>
    <cellStyle name="Normal 11 2 2 29" xfId="877" xr:uid="{00000000-0005-0000-0000-0000410B0000}"/>
    <cellStyle name="Normal 11 2 2 3" xfId="878" xr:uid="{00000000-0005-0000-0000-0000420B0000}"/>
    <cellStyle name="Normal 11 2 2 30" xfId="879" xr:uid="{00000000-0005-0000-0000-0000430B0000}"/>
    <cellStyle name="Normal 11 2 2 31" xfId="880" xr:uid="{00000000-0005-0000-0000-0000440B0000}"/>
    <cellStyle name="Normal 11 2 2 32" xfId="881" xr:uid="{00000000-0005-0000-0000-0000450B0000}"/>
    <cellStyle name="Normal 11 2 2 33" xfId="882" xr:uid="{00000000-0005-0000-0000-0000460B0000}"/>
    <cellStyle name="Normal 11 2 2 34" xfId="883" xr:uid="{00000000-0005-0000-0000-0000470B0000}"/>
    <cellStyle name="Normal 11 2 2 35" xfId="884" xr:uid="{00000000-0005-0000-0000-0000480B0000}"/>
    <cellStyle name="Normal 11 2 2 36" xfId="885" xr:uid="{00000000-0005-0000-0000-0000490B0000}"/>
    <cellStyle name="Normal 11 2 2 37" xfId="886" xr:uid="{00000000-0005-0000-0000-00004A0B0000}"/>
    <cellStyle name="Normal 11 2 2 38" xfId="887" xr:uid="{00000000-0005-0000-0000-00004B0B0000}"/>
    <cellStyle name="Normal 11 2 2 39" xfId="888" xr:uid="{00000000-0005-0000-0000-00004C0B0000}"/>
    <cellStyle name="Normal 11 2 2 4" xfId="889" xr:uid="{00000000-0005-0000-0000-00004D0B0000}"/>
    <cellStyle name="Normal 11 2 2 40" xfId="890" xr:uid="{00000000-0005-0000-0000-00004E0B0000}"/>
    <cellStyle name="Normal 11 2 2 41" xfId="891" xr:uid="{00000000-0005-0000-0000-00004F0B0000}"/>
    <cellStyle name="Normal 11 2 2 42" xfId="892" xr:uid="{00000000-0005-0000-0000-0000500B0000}"/>
    <cellStyle name="Normal 11 2 2 43" xfId="893" xr:uid="{00000000-0005-0000-0000-0000510B0000}"/>
    <cellStyle name="Normal 11 2 2 44" xfId="894" xr:uid="{00000000-0005-0000-0000-0000520B0000}"/>
    <cellStyle name="Normal 11 2 2 45" xfId="895" xr:uid="{00000000-0005-0000-0000-0000530B0000}"/>
    <cellStyle name="Normal 11 2 2 5" xfId="896" xr:uid="{00000000-0005-0000-0000-0000540B0000}"/>
    <cellStyle name="Normal 11 2 2 6" xfId="897" xr:uid="{00000000-0005-0000-0000-0000550B0000}"/>
    <cellStyle name="Normal 11 2 2 7" xfId="898" xr:uid="{00000000-0005-0000-0000-0000560B0000}"/>
    <cellStyle name="Normal 11 2 2 8" xfId="899" xr:uid="{00000000-0005-0000-0000-0000570B0000}"/>
    <cellStyle name="Normal 11 2 2 9" xfId="900" xr:uid="{00000000-0005-0000-0000-0000580B0000}"/>
    <cellStyle name="Normal 11 3" xfId="901" xr:uid="{00000000-0005-0000-0000-0000590B0000}"/>
    <cellStyle name="Normal 11 3 2" xfId="902" xr:uid="{00000000-0005-0000-0000-00005A0B0000}"/>
    <cellStyle name="Normal 11 3 2 10" xfId="903" xr:uid="{00000000-0005-0000-0000-00005B0B0000}"/>
    <cellStyle name="Normal 11 3 2 11" xfId="904" xr:uid="{00000000-0005-0000-0000-00005C0B0000}"/>
    <cellStyle name="Normal 11 3 2 12" xfId="905" xr:uid="{00000000-0005-0000-0000-00005D0B0000}"/>
    <cellStyle name="Normal 11 3 2 13" xfId="906" xr:uid="{00000000-0005-0000-0000-00005E0B0000}"/>
    <cellStyle name="Normal 11 3 2 14" xfId="907" xr:uid="{00000000-0005-0000-0000-00005F0B0000}"/>
    <cellStyle name="Normal 11 3 2 15" xfId="908" xr:uid="{00000000-0005-0000-0000-0000600B0000}"/>
    <cellStyle name="Normal 11 3 2 16" xfId="909" xr:uid="{00000000-0005-0000-0000-0000610B0000}"/>
    <cellStyle name="Normal 11 3 2 17" xfId="910" xr:uid="{00000000-0005-0000-0000-0000620B0000}"/>
    <cellStyle name="Normal 11 3 2 18" xfId="911" xr:uid="{00000000-0005-0000-0000-0000630B0000}"/>
    <cellStyle name="Normal 11 3 2 19" xfId="912" xr:uid="{00000000-0005-0000-0000-0000640B0000}"/>
    <cellStyle name="Normal 11 3 2 2" xfId="913" xr:uid="{00000000-0005-0000-0000-0000650B0000}"/>
    <cellStyle name="Normal 11 3 2 20" xfId="914" xr:uid="{00000000-0005-0000-0000-0000660B0000}"/>
    <cellStyle name="Normal 11 3 2 21" xfId="915" xr:uid="{00000000-0005-0000-0000-0000670B0000}"/>
    <cellStyle name="Normal 11 3 2 22" xfId="916" xr:uid="{00000000-0005-0000-0000-0000680B0000}"/>
    <cellStyle name="Normal 11 3 2 23" xfId="917" xr:uid="{00000000-0005-0000-0000-0000690B0000}"/>
    <cellStyle name="Normal 11 3 2 24" xfId="918" xr:uid="{00000000-0005-0000-0000-00006A0B0000}"/>
    <cellStyle name="Normal 11 3 2 25" xfId="919" xr:uid="{00000000-0005-0000-0000-00006B0B0000}"/>
    <cellStyle name="Normal 11 3 2 26" xfId="920" xr:uid="{00000000-0005-0000-0000-00006C0B0000}"/>
    <cellStyle name="Normal 11 3 2 27" xfId="921" xr:uid="{00000000-0005-0000-0000-00006D0B0000}"/>
    <cellStyle name="Normal 11 3 2 28" xfId="922" xr:uid="{00000000-0005-0000-0000-00006E0B0000}"/>
    <cellStyle name="Normal 11 3 2 29" xfId="923" xr:uid="{00000000-0005-0000-0000-00006F0B0000}"/>
    <cellStyle name="Normal 11 3 2 3" xfId="924" xr:uid="{00000000-0005-0000-0000-0000700B0000}"/>
    <cellStyle name="Normal 11 3 2 30" xfId="925" xr:uid="{00000000-0005-0000-0000-0000710B0000}"/>
    <cellStyle name="Normal 11 3 2 31" xfId="926" xr:uid="{00000000-0005-0000-0000-0000720B0000}"/>
    <cellStyle name="Normal 11 3 2 32" xfId="927" xr:uid="{00000000-0005-0000-0000-0000730B0000}"/>
    <cellStyle name="Normal 11 3 2 33" xfId="928" xr:uid="{00000000-0005-0000-0000-0000740B0000}"/>
    <cellStyle name="Normal 11 3 2 34" xfId="929" xr:uid="{00000000-0005-0000-0000-0000750B0000}"/>
    <cellStyle name="Normal 11 3 2 35" xfId="930" xr:uid="{00000000-0005-0000-0000-0000760B0000}"/>
    <cellStyle name="Normal 11 3 2 36" xfId="931" xr:uid="{00000000-0005-0000-0000-0000770B0000}"/>
    <cellStyle name="Normal 11 3 2 37" xfId="932" xr:uid="{00000000-0005-0000-0000-0000780B0000}"/>
    <cellStyle name="Normal 11 3 2 38" xfId="933" xr:uid="{00000000-0005-0000-0000-0000790B0000}"/>
    <cellStyle name="Normal 11 3 2 39" xfId="934" xr:uid="{00000000-0005-0000-0000-00007A0B0000}"/>
    <cellStyle name="Normal 11 3 2 4" xfId="935" xr:uid="{00000000-0005-0000-0000-00007B0B0000}"/>
    <cellStyle name="Normal 11 3 2 40" xfId="936" xr:uid="{00000000-0005-0000-0000-00007C0B0000}"/>
    <cellStyle name="Normal 11 3 2 41" xfId="937" xr:uid="{00000000-0005-0000-0000-00007D0B0000}"/>
    <cellStyle name="Normal 11 3 2 42" xfId="938" xr:uid="{00000000-0005-0000-0000-00007E0B0000}"/>
    <cellStyle name="Normal 11 3 2 43" xfId="939" xr:uid="{00000000-0005-0000-0000-00007F0B0000}"/>
    <cellStyle name="Normal 11 3 2 44" xfId="940" xr:uid="{00000000-0005-0000-0000-0000800B0000}"/>
    <cellStyle name="Normal 11 3 2 45" xfId="941" xr:uid="{00000000-0005-0000-0000-0000810B0000}"/>
    <cellStyle name="Normal 11 3 2 5" xfId="942" xr:uid="{00000000-0005-0000-0000-0000820B0000}"/>
    <cellStyle name="Normal 11 3 2 6" xfId="943" xr:uid="{00000000-0005-0000-0000-0000830B0000}"/>
    <cellStyle name="Normal 11 3 2 7" xfId="944" xr:uid="{00000000-0005-0000-0000-0000840B0000}"/>
    <cellStyle name="Normal 11 3 2 8" xfId="945" xr:uid="{00000000-0005-0000-0000-0000850B0000}"/>
    <cellStyle name="Normal 11 3 2 9" xfId="946" xr:uid="{00000000-0005-0000-0000-0000860B0000}"/>
    <cellStyle name="Normal 12" xfId="947" xr:uid="{00000000-0005-0000-0000-0000870B0000}"/>
    <cellStyle name="Normal 12 2" xfId="948" xr:uid="{00000000-0005-0000-0000-0000880B0000}"/>
    <cellStyle name="Normal 12 2 2" xfId="949" xr:uid="{00000000-0005-0000-0000-0000890B0000}"/>
    <cellStyle name="Normal 12 2 2 10" xfId="950" xr:uid="{00000000-0005-0000-0000-00008A0B0000}"/>
    <cellStyle name="Normal 12 2 2 11" xfId="951" xr:uid="{00000000-0005-0000-0000-00008B0B0000}"/>
    <cellStyle name="Normal 12 2 2 12" xfId="952" xr:uid="{00000000-0005-0000-0000-00008C0B0000}"/>
    <cellStyle name="Normal 12 2 2 13" xfId="953" xr:uid="{00000000-0005-0000-0000-00008D0B0000}"/>
    <cellStyle name="Normal 12 2 2 14" xfId="954" xr:uid="{00000000-0005-0000-0000-00008E0B0000}"/>
    <cellStyle name="Normal 12 2 2 15" xfId="955" xr:uid="{00000000-0005-0000-0000-00008F0B0000}"/>
    <cellStyle name="Normal 12 2 2 16" xfId="956" xr:uid="{00000000-0005-0000-0000-0000900B0000}"/>
    <cellStyle name="Normal 12 2 2 17" xfId="957" xr:uid="{00000000-0005-0000-0000-0000910B0000}"/>
    <cellStyle name="Normal 12 2 2 18" xfId="958" xr:uid="{00000000-0005-0000-0000-0000920B0000}"/>
    <cellStyle name="Normal 12 2 2 19" xfId="959" xr:uid="{00000000-0005-0000-0000-0000930B0000}"/>
    <cellStyle name="Normal 12 2 2 2" xfId="960" xr:uid="{00000000-0005-0000-0000-0000940B0000}"/>
    <cellStyle name="Normal 12 2 2 20" xfId="961" xr:uid="{00000000-0005-0000-0000-0000950B0000}"/>
    <cellStyle name="Normal 12 2 2 21" xfId="962" xr:uid="{00000000-0005-0000-0000-0000960B0000}"/>
    <cellStyle name="Normal 12 2 2 22" xfId="963" xr:uid="{00000000-0005-0000-0000-0000970B0000}"/>
    <cellStyle name="Normal 12 2 2 23" xfId="964" xr:uid="{00000000-0005-0000-0000-0000980B0000}"/>
    <cellStyle name="Normal 12 2 2 24" xfId="965" xr:uid="{00000000-0005-0000-0000-0000990B0000}"/>
    <cellStyle name="Normal 12 2 2 25" xfId="966" xr:uid="{00000000-0005-0000-0000-00009A0B0000}"/>
    <cellStyle name="Normal 12 2 2 26" xfId="967" xr:uid="{00000000-0005-0000-0000-00009B0B0000}"/>
    <cellStyle name="Normal 12 2 2 27" xfId="968" xr:uid="{00000000-0005-0000-0000-00009C0B0000}"/>
    <cellStyle name="Normal 12 2 2 28" xfId="969" xr:uid="{00000000-0005-0000-0000-00009D0B0000}"/>
    <cellStyle name="Normal 12 2 2 29" xfId="970" xr:uid="{00000000-0005-0000-0000-00009E0B0000}"/>
    <cellStyle name="Normal 12 2 2 3" xfId="971" xr:uid="{00000000-0005-0000-0000-00009F0B0000}"/>
    <cellStyle name="Normal 12 2 2 30" xfId="972" xr:uid="{00000000-0005-0000-0000-0000A00B0000}"/>
    <cellStyle name="Normal 12 2 2 31" xfId="973" xr:uid="{00000000-0005-0000-0000-0000A10B0000}"/>
    <cellStyle name="Normal 12 2 2 32" xfId="974" xr:uid="{00000000-0005-0000-0000-0000A20B0000}"/>
    <cellStyle name="Normal 12 2 2 33" xfId="975" xr:uid="{00000000-0005-0000-0000-0000A30B0000}"/>
    <cellStyle name="Normal 12 2 2 34" xfId="976" xr:uid="{00000000-0005-0000-0000-0000A40B0000}"/>
    <cellStyle name="Normal 12 2 2 35" xfId="977" xr:uid="{00000000-0005-0000-0000-0000A50B0000}"/>
    <cellStyle name="Normal 12 2 2 36" xfId="978" xr:uid="{00000000-0005-0000-0000-0000A60B0000}"/>
    <cellStyle name="Normal 12 2 2 37" xfId="979" xr:uid="{00000000-0005-0000-0000-0000A70B0000}"/>
    <cellStyle name="Normal 12 2 2 38" xfId="980" xr:uid="{00000000-0005-0000-0000-0000A80B0000}"/>
    <cellStyle name="Normal 12 2 2 39" xfId="981" xr:uid="{00000000-0005-0000-0000-0000A90B0000}"/>
    <cellStyle name="Normal 12 2 2 4" xfId="982" xr:uid="{00000000-0005-0000-0000-0000AA0B0000}"/>
    <cellStyle name="Normal 12 2 2 40" xfId="983" xr:uid="{00000000-0005-0000-0000-0000AB0B0000}"/>
    <cellStyle name="Normal 12 2 2 41" xfId="984" xr:uid="{00000000-0005-0000-0000-0000AC0B0000}"/>
    <cellStyle name="Normal 12 2 2 42" xfId="985" xr:uid="{00000000-0005-0000-0000-0000AD0B0000}"/>
    <cellStyle name="Normal 12 2 2 43" xfId="986" xr:uid="{00000000-0005-0000-0000-0000AE0B0000}"/>
    <cellStyle name="Normal 12 2 2 44" xfId="987" xr:uid="{00000000-0005-0000-0000-0000AF0B0000}"/>
    <cellStyle name="Normal 12 2 2 45" xfId="988" xr:uid="{00000000-0005-0000-0000-0000B00B0000}"/>
    <cellStyle name="Normal 12 2 2 5" xfId="989" xr:uid="{00000000-0005-0000-0000-0000B10B0000}"/>
    <cellStyle name="Normal 12 2 2 6" xfId="990" xr:uid="{00000000-0005-0000-0000-0000B20B0000}"/>
    <cellStyle name="Normal 12 2 2 7" xfId="991" xr:uid="{00000000-0005-0000-0000-0000B30B0000}"/>
    <cellStyle name="Normal 12 2 2 8" xfId="992" xr:uid="{00000000-0005-0000-0000-0000B40B0000}"/>
    <cellStyle name="Normal 12 2 2 9" xfId="993" xr:uid="{00000000-0005-0000-0000-0000B50B0000}"/>
    <cellStyle name="Normal 12 3" xfId="994" xr:uid="{00000000-0005-0000-0000-0000B60B0000}"/>
    <cellStyle name="Normal 12 3 2" xfId="995" xr:uid="{00000000-0005-0000-0000-0000B70B0000}"/>
    <cellStyle name="Normal 12 3 2 10" xfId="996" xr:uid="{00000000-0005-0000-0000-0000B80B0000}"/>
    <cellStyle name="Normal 12 3 2 11" xfId="997" xr:uid="{00000000-0005-0000-0000-0000B90B0000}"/>
    <cellStyle name="Normal 12 3 2 12" xfId="998" xr:uid="{00000000-0005-0000-0000-0000BA0B0000}"/>
    <cellStyle name="Normal 12 3 2 13" xfId="999" xr:uid="{00000000-0005-0000-0000-0000BB0B0000}"/>
    <cellStyle name="Normal 12 3 2 14" xfId="1000" xr:uid="{00000000-0005-0000-0000-0000BC0B0000}"/>
    <cellStyle name="Normal 12 3 2 15" xfId="1001" xr:uid="{00000000-0005-0000-0000-0000BD0B0000}"/>
    <cellStyle name="Normal 12 3 2 16" xfId="1002" xr:uid="{00000000-0005-0000-0000-0000BE0B0000}"/>
    <cellStyle name="Normal 12 3 2 17" xfId="1003" xr:uid="{00000000-0005-0000-0000-0000BF0B0000}"/>
    <cellStyle name="Normal 12 3 2 18" xfId="1004" xr:uid="{00000000-0005-0000-0000-0000C00B0000}"/>
    <cellStyle name="Normal 12 3 2 19" xfId="1005" xr:uid="{00000000-0005-0000-0000-0000C10B0000}"/>
    <cellStyle name="Normal 12 3 2 2" xfId="1006" xr:uid="{00000000-0005-0000-0000-0000C20B0000}"/>
    <cellStyle name="Normal 12 3 2 20" xfId="1007" xr:uid="{00000000-0005-0000-0000-0000C30B0000}"/>
    <cellStyle name="Normal 12 3 2 21" xfId="1008" xr:uid="{00000000-0005-0000-0000-0000C40B0000}"/>
    <cellStyle name="Normal 12 3 2 22" xfId="1009" xr:uid="{00000000-0005-0000-0000-0000C50B0000}"/>
    <cellStyle name="Normal 12 3 2 23" xfId="1010" xr:uid="{00000000-0005-0000-0000-0000C60B0000}"/>
    <cellStyle name="Normal 12 3 2 24" xfId="1011" xr:uid="{00000000-0005-0000-0000-0000C70B0000}"/>
    <cellStyle name="Normal 12 3 2 25" xfId="1012" xr:uid="{00000000-0005-0000-0000-0000C80B0000}"/>
    <cellStyle name="Normal 12 3 2 26" xfId="1013" xr:uid="{00000000-0005-0000-0000-0000C90B0000}"/>
    <cellStyle name="Normal 12 3 2 27" xfId="1014" xr:uid="{00000000-0005-0000-0000-0000CA0B0000}"/>
    <cellStyle name="Normal 12 3 2 28" xfId="1015" xr:uid="{00000000-0005-0000-0000-0000CB0B0000}"/>
    <cellStyle name="Normal 12 3 2 29" xfId="1016" xr:uid="{00000000-0005-0000-0000-0000CC0B0000}"/>
    <cellStyle name="Normal 12 3 2 3" xfId="1017" xr:uid="{00000000-0005-0000-0000-0000CD0B0000}"/>
    <cellStyle name="Normal 12 3 2 30" xfId="1018" xr:uid="{00000000-0005-0000-0000-0000CE0B0000}"/>
    <cellStyle name="Normal 12 3 2 31" xfId="1019" xr:uid="{00000000-0005-0000-0000-0000CF0B0000}"/>
    <cellStyle name="Normal 12 3 2 32" xfId="1020" xr:uid="{00000000-0005-0000-0000-0000D00B0000}"/>
    <cellStyle name="Normal 12 3 2 33" xfId="1021" xr:uid="{00000000-0005-0000-0000-0000D10B0000}"/>
    <cellStyle name="Normal 12 3 2 34" xfId="1022" xr:uid="{00000000-0005-0000-0000-0000D20B0000}"/>
    <cellStyle name="Normal 12 3 2 35" xfId="1023" xr:uid="{00000000-0005-0000-0000-0000D30B0000}"/>
    <cellStyle name="Normal 12 3 2 36" xfId="1024" xr:uid="{00000000-0005-0000-0000-0000D40B0000}"/>
    <cellStyle name="Normal 12 3 2 37" xfId="1025" xr:uid="{00000000-0005-0000-0000-0000D50B0000}"/>
    <cellStyle name="Normal 12 3 2 38" xfId="1026" xr:uid="{00000000-0005-0000-0000-0000D60B0000}"/>
    <cellStyle name="Normal 12 3 2 39" xfId="1027" xr:uid="{00000000-0005-0000-0000-0000D70B0000}"/>
    <cellStyle name="Normal 12 3 2 4" xfId="1028" xr:uid="{00000000-0005-0000-0000-0000D80B0000}"/>
    <cellStyle name="Normal 12 3 2 40" xfId="1029" xr:uid="{00000000-0005-0000-0000-0000D90B0000}"/>
    <cellStyle name="Normal 12 3 2 41" xfId="1030" xr:uid="{00000000-0005-0000-0000-0000DA0B0000}"/>
    <cellStyle name="Normal 12 3 2 42" xfId="1031" xr:uid="{00000000-0005-0000-0000-0000DB0B0000}"/>
    <cellStyle name="Normal 12 3 2 43" xfId="1032" xr:uid="{00000000-0005-0000-0000-0000DC0B0000}"/>
    <cellStyle name="Normal 12 3 2 44" xfId="1033" xr:uid="{00000000-0005-0000-0000-0000DD0B0000}"/>
    <cellStyle name="Normal 12 3 2 45" xfId="1034" xr:uid="{00000000-0005-0000-0000-0000DE0B0000}"/>
    <cellStyle name="Normal 12 3 2 5" xfId="1035" xr:uid="{00000000-0005-0000-0000-0000DF0B0000}"/>
    <cellStyle name="Normal 12 3 2 6" xfId="1036" xr:uid="{00000000-0005-0000-0000-0000E00B0000}"/>
    <cellStyle name="Normal 12 3 2 7" xfId="1037" xr:uid="{00000000-0005-0000-0000-0000E10B0000}"/>
    <cellStyle name="Normal 12 3 2 8" xfId="1038" xr:uid="{00000000-0005-0000-0000-0000E20B0000}"/>
    <cellStyle name="Normal 12 3 2 9" xfId="1039" xr:uid="{00000000-0005-0000-0000-0000E30B0000}"/>
    <cellStyle name="Normal 12 4" xfId="6324" xr:uid="{00000000-0005-0000-0000-0000E40B0000}"/>
    <cellStyle name="Normal 12 4 2" xfId="9863" xr:uid="{00000000-0005-0000-0000-0000E50B0000}"/>
    <cellStyle name="Normal 12 4 2 2" xfId="13076" xr:uid="{00000000-0005-0000-0000-0000E60B0000}"/>
    <cellStyle name="Normal 12 4 2 3" xfId="13077" xr:uid="{00000000-0005-0000-0000-0000E70B0000}"/>
    <cellStyle name="Normal 12 4 3" xfId="13078" xr:uid="{00000000-0005-0000-0000-0000E80B0000}"/>
    <cellStyle name="Normal 12 4 4" xfId="13079" xr:uid="{00000000-0005-0000-0000-0000E90B0000}"/>
    <cellStyle name="Normal 12 5" xfId="8101" xr:uid="{00000000-0005-0000-0000-0000EA0B0000}"/>
    <cellStyle name="Normal 12 5 2" xfId="13080" xr:uid="{00000000-0005-0000-0000-0000EB0B0000}"/>
    <cellStyle name="Normal 12 5 2 2" xfId="13081" xr:uid="{00000000-0005-0000-0000-0000EC0B0000}"/>
    <cellStyle name="Normal 12 5 3" xfId="13082" xr:uid="{00000000-0005-0000-0000-0000ED0B0000}"/>
    <cellStyle name="Normal 12 5 4" xfId="13083" xr:uid="{00000000-0005-0000-0000-0000EE0B0000}"/>
    <cellStyle name="Normal 12 6" xfId="13084" xr:uid="{00000000-0005-0000-0000-0000EF0B0000}"/>
    <cellStyle name="Normal 12 6 2" xfId="13085" xr:uid="{00000000-0005-0000-0000-0000F00B0000}"/>
    <cellStyle name="Normal 12 7" xfId="13086" xr:uid="{00000000-0005-0000-0000-0000F10B0000}"/>
    <cellStyle name="Normal 12 8" xfId="13087" xr:uid="{00000000-0005-0000-0000-0000F20B0000}"/>
    <cellStyle name="Normal 12 9" xfId="13088" xr:uid="{00000000-0005-0000-0000-0000F30B0000}"/>
    <cellStyle name="Normal 13" xfId="3" xr:uid="{00000000-0005-0000-0000-0000F40B0000}"/>
    <cellStyle name="Normal 13 2" xfId="1041" xr:uid="{00000000-0005-0000-0000-0000F50B0000}"/>
    <cellStyle name="Normal 13 2 2" xfId="1042" xr:uid="{00000000-0005-0000-0000-0000F60B0000}"/>
    <cellStyle name="Normal 13 2 2 10" xfId="1043" xr:uid="{00000000-0005-0000-0000-0000F70B0000}"/>
    <cellStyle name="Normal 13 2 2 11" xfId="1044" xr:uid="{00000000-0005-0000-0000-0000F80B0000}"/>
    <cellStyle name="Normal 13 2 2 12" xfId="1045" xr:uid="{00000000-0005-0000-0000-0000F90B0000}"/>
    <cellStyle name="Normal 13 2 2 13" xfId="1046" xr:uid="{00000000-0005-0000-0000-0000FA0B0000}"/>
    <cellStyle name="Normal 13 2 2 14" xfId="1047" xr:uid="{00000000-0005-0000-0000-0000FB0B0000}"/>
    <cellStyle name="Normal 13 2 2 15" xfId="1048" xr:uid="{00000000-0005-0000-0000-0000FC0B0000}"/>
    <cellStyle name="Normal 13 2 2 16" xfId="1049" xr:uid="{00000000-0005-0000-0000-0000FD0B0000}"/>
    <cellStyle name="Normal 13 2 2 17" xfId="1050" xr:uid="{00000000-0005-0000-0000-0000FE0B0000}"/>
    <cellStyle name="Normal 13 2 2 18" xfId="1051" xr:uid="{00000000-0005-0000-0000-0000FF0B0000}"/>
    <cellStyle name="Normal 13 2 2 19" xfId="1052" xr:uid="{00000000-0005-0000-0000-0000000C0000}"/>
    <cellStyle name="Normal 13 2 2 2" xfId="1053" xr:uid="{00000000-0005-0000-0000-0000010C0000}"/>
    <cellStyle name="Normal 13 2 2 20" xfId="1054" xr:uid="{00000000-0005-0000-0000-0000020C0000}"/>
    <cellStyle name="Normal 13 2 2 21" xfId="1055" xr:uid="{00000000-0005-0000-0000-0000030C0000}"/>
    <cellStyle name="Normal 13 2 2 22" xfId="1056" xr:uid="{00000000-0005-0000-0000-0000040C0000}"/>
    <cellStyle name="Normal 13 2 2 23" xfId="1057" xr:uid="{00000000-0005-0000-0000-0000050C0000}"/>
    <cellStyle name="Normal 13 2 2 24" xfId="1058" xr:uid="{00000000-0005-0000-0000-0000060C0000}"/>
    <cellStyle name="Normal 13 2 2 25" xfId="1059" xr:uid="{00000000-0005-0000-0000-0000070C0000}"/>
    <cellStyle name="Normal 13 2 2 26" xfId="1060" xr:uid="{00000000-0005-0000-0000-0000080C0000}"/>
    <cellStyle name="Normal 13 2 2 27" xfId="1061" xr:uid="{00000000-0005-0000-0000-0000090C0000}"/>
    <cellStyle name="Normal 13 2 2 28" xfId="1062" xr:uid="{00000000-0005-0000-0000-00000A0C0000}"/>
    <cellStyle name="Normal 13 2 2 29" xfId="1063" xr:uid="{00000000-0005-0000-0000-00000B0C0000}"/>
    <cellStyle name="Normal 13 2 2 3" xfId="1064" xr:uid="{00000000-0005-0000-0000-00000C0C0000}"/>
    <cellStyle name="Normal 13 2 2 30" xfId="1065" xr:uid="{00000000-0005-0000-0000-00000D0C0000}"/>
    <cellStyle name="Normal 13 2 2 31" xfId="1066" xr:uid="{00000000-0005-0000-0000-00000E0C0000}"/>
    <cellStyle name="Normal 13 2 2 32" xfId="1067" xr:uid="{00000000-0005-0000-0000-00000F0C0000}"/>
    <cellStyle name="Normal 13 2 2 33" xfId="1068" xr:uid="{00000000-0005-0000-0000-0000100C0000}"/>
    <cellStyle name="Normal 13 2 2 34" xfId="1069" xr:uid="{00000000-0005-0000-0000-0000110C0000}"/>
    <cellStyle name="Normal 13 2 2 35" xfId="1070" xr:uid="{00000000-0005-0000-0000-0000120C0000}"/>
    <cellStyle name="Normal 13 2 2 36" xfId="1071" xr:uid="{00000000-0005-0000-0000-0000130C0000}"/>
    <cellStyle name="Normal 13 2 2 37" xfId="1072" xr:uid="{00000000-0005-0000-0000-0000140C0000}"/>
    <cellStyle name="Normal 13 2 2 38" xfId="1073" xr:uid="{00000000-0005-0000-0000-0000150C0000}"/>
    <cellStyle name="Normal 13 2 2 39" xfId="1074" xr:uid="{00000000-0005-0000-0000-0000160C0000}"/>
    <cellStyle name="Normal 13 2 2 4" xfId="1075" xr:uid="{00000000-0005-0000-0000-0000170C0000}"/>
    <cellStyle name="Normal 13 2 2 40" xfId="1076" xr:uid="{00000000-0005-0000-0000-0000180C0000}"/>
    <cellStyle name="Normal 13 2 2 41" xfId="1077" xr:uid="{00000000-0005-0000-0000-0000190C0000}"/>
    <cellStyle name="Normal 13 2 2 42" xfId="1078" xr:uid="{00000000-0005-0000-0000-00001A0C0000}"/>
    <cellStyle name="Normal 13 2 2 43" xfId="1079" xr:uid="{00000000-0005-0000-0000-00001B0C0000}"/>
    <cellStyle name="Normal 13 2 2 44" xfId="1080" xr:uid="{00000000-0005-0000-0000-00001C0C0000}"/>
    <cellStyle name="Normal 13 2 2 45" xfId="1081" xr:uid="{00000000-0005-0000-0000-00001D0C0000}"/>
    <cellStyle name="Normal 13 2 2 5" xfId="1082" xr:uid="{00000000-0005-0000-0000-00001E0C0000}"/>
    <cellStyle name="Normal 13 2 2 6" xfId="1083" xr:uid="{00000000-0005-0000-0000-00001F0C0000}"/>
    <cellStyle name="Normal 13 2 2 7" xfId="1084" xr:uid="{00000000-0005-0000-0000-0000200C0000}"/>
    <cellStyle name="Normal 13 2 2 8" xfId="1085" xr:uid="{00000000-0005-0000-0000-0000210C0000}"/>
    <cellStyle name="Normal 13 2 2 9" xfId="1086" xr:uid="{00000000-0005-0000-0000-0000220C0000}"/>
    <cellStyle name="Normal 13 3" xfId="1087" xr:uid="{00000000-0005-0000-0000-0000230C0000}"/>
    <cellStyle name="Normal 13 3 2" xfId="1088" xr:uid="{00000000-0005-0000-0000-0000240C0000}"/>
    <cellStyle name="Normal 13 3 2 10" xfId="1089" xr:uid="{00000000-0005-0000-0000-0000250C0000}"/>
    <cellStyle name="Normal 13 3 2 11" xfId="1090" xr:uid="{00000000-0005-0000-0000-0000260C0000}"/>
    <cellStyle name="Normal 13 3 2 12" xfId="1091" xr:uid="{00000000-0005-0000-0000-0000270C0000}"/>
    <cellStyle name="Normal 13 3 2 13" xfId="1092" xr:uid="{00000000-0005-0000-0000-0000280C0000}"/>
    <cellStyle name="Normal 13 3 2 14" xfId="1093" xr:uid="{00000000-0005-0000-0000-0000290C0000}"/>
    <cellStyle name="Normal 13 3 2 15" xfId="1094" xr:uid="{00000000-0005-0000-0000-00002A0C0000}"/>
    <cellStyle name="Normal 13 3 2 16" xfId="1095" xr:uid="{00000000-0005-0000-0000-00002B0C0000}"/>
    <cellStyle name="Normal 13 3 2 17" xfId="1096" xr:uid="{00000000-0005-0000-0000-00002C0C0000}"/>
    <cellStyle name="Normal 13 3 2 18" xfId="1097" xr:uid="{00000000-0005-0000-0000-00002D0C0000}"/>
    <cellStyle name="Normal 13 3 2 19" xfId="1098" xr:uid="{00000000-0005-0000-0000-00002E0C0000}"/>
    <cellStyle name="Normal 13 3 2 2" xfId="1099" xr:uid="{00000000-0005-0000-0000-00002F0C0000}"/>
    <cellStyle name="Normal 13 3 2 20" xfId="1100" xr:uid="{00000000-0005-0000-0000-0000300C0000}"/>
    <cellStyle name="Normal 13 3 2 21" xfId="1101" xr:uid="{00000000-0005-0000-0000-0000310C0000}"/>
    <cellStyle name="Normal 13 3 2 22" xfId="1102" xr:uid="{00000000-0005-0000-0000-0000320C0000}"/>
    <cellStyle name="Normal 13 3 2 23" xfId="1103" xr:uid="{00000000-0005-0000-0000-0000330C0000}"/>
    <cellStyle name="Normal 13 3 2 24" xfId="1104" xr:uid="{00000000-0005-0000-0000-0000340C0000}"/>
    <cellStyle name="Normal 13 3 2 25" xfId="1105" xr:uid="{00000000-0005-0000-0000-0000350C0000}"/>
    <cellStyle name="Normal 13 3 2 26" xfId="1106" xr:uid="{00000000-0005-0000-0000-0000360C0000}"/>
    <cellStyle name="Normal 13 3 2 27" xfId="1107" xr:uid="{00000000-0005-0000-0000-0000370C0000}"/>
    <cellStyle name="Normal 13 3 2 28" xfId="1108" xr:uid="{00000000-0005-0000-0000-0000380C0000}"/>
    <cellStyle name="Normal 13 3 2 29" xfId="1109" xr:uid="{00000000-0005-0000-0000-0000390C0000}"/>
    <cellStyle name="Normal 13 3 2 3" xfId="1110" xr:uid="{00000000-0005-0000-0000-00003A0C0000}"/>
    <cellStyle name="Normal 13 3 2 30" xfId="1111" xr:uid="{00000000-0005-0000-0000-00003B0C0000}"/>
    <cellStyle name="Normal 13 3 2 31" xfId="1112" xr:uid="{00000000-0005-0000-0000-00003C0C0000}"/>
    <cellStyle name="Normal 13 3 2 32" xfId="1113" xr:uid="{00000000-0005-0000-0000-00003D0C0000}"/>
    <cellStyle name="Normal 13 3 2 33" xfId="1114" xr:uid="{00000000-0005-0000-0000-00003E0C0000}"/>
    <cellStyle name="Normal 13 3 2 34" xfId="1115" xr:uid="{00000000-0005-0000-0000-00003F0C0000}"/>
    <cellStyle name="Normal 13 3 2 35" xfId="1116" xr:uid="{00000000-0005-0000-0000-0000400C0000}"/>
    <cellStyle name="Normal 13 3 2 36" xfId="1117" xr:uid="{00000000-0005-0000-0000-0000410C0000}"/>
    <cellStyle name="Normal 13 3 2 37" xfId="1118" xr:uid="{00000000-0005-0000-0000-0000420C0000}"/>
    <cellStyle name="Normal 13 3 2 38" xfId="1119" xr:uid="{00000000-0005-0000-0000-0000430C0000}"/>
    <cellStyle name="Normal 13 3 2 39" xfId="1120" xr:uid="{00000000-0005-0000-0000-0000440C0000}"/>
    <cellStyle name="Normal 13 3 2 4" xfId="1121" xr:uid="{00000000-0005-0000-0000-0000450C0000}"/>
    <cellStyle name="Normal 13 3 2 40" xfId="1122" xr:uid="{00000000-0005-0000-0000-0000460C0000}"/>
    <cellStyle name="Normal 13 3 2 41" xfId="1123" xr:uid="{00000000-0005-0000-0000-0000470C0000}"/>
    <cellStyle name="Normal 13 3 2 42" xfId="1124" xr:uid="{00000000-0005-0000-0000-0000480C0000}"/>
    <cellStyle name="Normal 13 3 2 43" xfId="1125" xr:uid="{00000000-0005-0000-0000-0000490C0000}"/>
    <cellStyle name="Normal 13 3 2 44" xfId="1126" xr:uid="{00000000-0005-0000-0000-00004A0C0000}"/>
    <cellStyle name="Normal 13 3 2 45" xfId="1127" xr:uid="{00000000-0005-0000-0000-00004B0C0000}"/>
    <cellStyle name="Normal 13 3 2 5" xfId="1128" xr:uid="{00000000-0005-0000-0000-00004C0C0000}"/>
    <cellStyle name="Normal 13 3 2 6" xfId="1129" xr:uid="{00000000-0005-0000-0000-00004D0C0000}"/>
    <cellStyle name="Normal 13 3 2 7" xfId="1130" xr:uid="{00000000-0005-0000-0000-00004E0C0000}"/>
    <cellStyle name="Normal 13 3 2 8" xfId="1131" xr:uid="{00000000-0005-0000-0000-00004F0C0000}"/>
    <cellStyle name="Normal 13 3 2 9" xfId="1132" xr:uid="{00000000-0005-0000-0000-0000500C0000}"/>
    <cellStyle name="Normal 13 4" xfId="6325" xr:uid="{00000000-0005-0000-0000-0000510C0000}"/>
    <cellStyle name="Normal 13 4 2" xfId="9864" xr:uid="{00000000-0005-0000-0000-0000520C0000}"/>
    <cellStyle name="Normal 13 4 2 2" xfId="13089" xr:uid="{00000000-0005-0000-0000-0000530C0000}"/>
    <cellStyle name="Normal 13 4 2 2 2" xfId="13090" xr:uid="{00000000-0005-0000-0000-0000540C0000}"/>
    <cellStyle name="Normal 13 4 2 2 2 2" xfId="13091" xr:uid="{00000000-0005-0000-0000-0000550C0000}"/>
    <cellStyle name="Normal 13 4 2 2 3" xfId="13092" xr:uid="{00000000-0005-0000-0000-0000560C0000}"/>
    <cellStyle name="Normal 13 4 2 3" xfId="13093" xr:uid="{00000000-0005-0000-0000-0000570C0000}"/>
    <cellStyle name="Normal 13 4 3" xfId="13094" xr:uid="{00000000-0005-0000-0000-0000580C0000}"/>
    <cellStyle name="Normal 13 4 3 2" xfId="13095" xr:uid="{00000000-0005-0000-0000-0000590C0000}"/>
    <cellStyle name="Normal 13 4 3 3" xfId="13096" xr:uid="{00000000-0005-0000-0000-00005A0C0000}"/>
    <cellStyle name="Normal 13 4 4" xfId="13097" xr:uid="{00000000-0005-0000-0000-00005B0C0000}"/>
    <cellStyle name="Normal 13 5" xfId="8102" xr:uid="{00000000-0005-0000-0000-00005C0C0000}"/>
    <cellStyle name="Normal 13 5 2" xfId="13098" xr:uid="{00000000-0005-0000-0000-00005D0C0000}"/>
    <cellStyle name="Normal 13 5 2 2" xfId="13099" xr:uid="{00000000-0005-0000-0000-00005E0C0000}"/>
    <cellStyle name="Normal 13 5 3" xfId="13100" xr:uid="{00000000-0005-0000-0000-00005F0C0000}"/>
    <cellStyle name="Normal 13 5 4" xfId="13101" xr:uid="{00000000-0005-0000-0000-0000600C0000}"/>
    <cellStyle name="Normal 13 6" xfId="13102" xr:uid="{00000000-0005-0000-0000-0000610C0000}"/>
    <cellStyle name="Normal 13 6 2" xfId="13103" xr:uid="{00000000-0005-0000-0000-0000620C0000}"/>
    <cellStyle name="Normal 13 7" xfId="13104" xr:uid="{00000000-0005-0000-0000-0000630C0000}"/>
    <cellStyle name="Normal 13 8" xfId="13105" xr:uid="{00000000-0005-0000-0000-0000640C0000}"/>
    <cellStyle name="Normal 13 9" xfId="1040" xr:uid="{00000000-0005-0000-0000-0000650C0000}"/>
    <cellStyle name="Normal 130" xfId="13106" xr:uid="{00000000-0005-0000-0000-0000660C0000}"/>
    <cellStyle name="Normal 130 1" xfId="13107" xr:uid="{00000000-0005-0000-0000-0000670C0000}"/>
    <cellStyle name="Normal 131" xfId="13108" xr:uid="{00000000-0005-0000-0000-0000680C0000}"/>
    <cellStyle name="Normal 131 1" xfId="13109" xr:uid="{00000000-0005-0000-0000-0000690C0000}"/>
    <cellStyle name="Normal 132" xfId="13110" xr:uid="{00000000-0005-0000-0000-00006A0C0000}"/>
    <cellStyle name="Normal 132 1" xfId="13111" xr:uid="{00000000-0005-0000-0000-00006B0C0000}"/>
    <cellStyle name="Normal 14" xfId="4" xr:uid="{00000000-0005-0000-0000-00006C0C0000}"/>
    <cellStyle name="Normal 14 2" xfId="1133" xr:uid="{00000000-0005-0000-0000-00006D0C0000}"/>
    <cellStyle name="Normal 14 2 10" xfId="1134" xr:uid="{00000000-0005-0000-0000-00006E0C0000}"/>
    <cellStyle name="Normal 14 2 11" xfId="1135" xr:uid="{00000000-0005-0000-0000-00006F0C0000}"/>
    <cellStyle name="Normal 14 2 12" xfId="1136" xr:uid="{00000000-0005-0000-0000-0000700C0000}"/>
    <cellStyle name="Normal 14 2 13" xfId="1137" xr:uid="{00000000-0005-0000-0000-0000710C0000}"/>
    <cellStyle name="Normal 14 2 14" xfId="1138" xr:uid="{00000000-0005-0000-0000-0000720C0000}"/>
    <cellStyle name="Normal 14 2 15" xfId="1139" xr:uid="{00000000-0005-0000-0000-0000730C0000}"/>
    <cellStyle name="Normal 14 2 16" xfId="1140" xr:uid="{00000000-0005-0000-0000-0000740C0000}"/>
    <cellStyle name="Normal 14 2 17" xfId="1141" xr:uid="{00000000-0005-0000-0000-0000750C0000}"/>
    <cellStyle name="Normal 14 2 18" xfId="1142" xr:uid="{00000000-0005-0000-0000-0000760C0000}"/>
    <cellStyle name="Normal 14 2 19" xfId="1143" xr:uid="{00000000-0005-0000-0000-0000770C0000}"/>
    <cellStyle name="Normal 14 2 2" xfId="1144" xr:uid="{00000000-0005-0000-0000-0000780C0000}"/>
    <cellStyle name="Normal 14 2 20" xfId="1145" xr:uid="{00000000-0005-0000-0000-0000790C0000}"/>
    <cellStyle name="Normal 14 2 21" xfId="1146" xr:uid="{00000000-0005-0000-0000-00007A0C0000}"/>
    <cellStyle name="Normal 14 2 22" xfId="1147" xr:uid="{00000000-0005-0000-0000-00007B0C0000}"/>
    <cellStyle name="Normal 14 2 23" xfId="1148" xr:uid="{00000000-0005-0000-0000-00007C0C0000}"/>
    <cellStyle name="Normal 14 2 24" xfId="1149" xr:uid="{00000000-0005-0000-0000-00007D0C0000}"/>
    <cellStyle name="Normal 14 2 25" xfId="1150" xr:uid="{00000000-0005-0000-0000-00007E0C0000}"/>
    <cellStyle name="Normal 14 2 26" xfId="1151" xr:uid="{00000000-0005-0000-0000-00007F0C0000}"/>
    <cellStyle name="Normal 14 2 27" xfId="1152" xr:uid="{00000000-0005-0000-0000-0000800C0000}"/>
    <cellStyle name="Normal 14 2 28" xfId="1153" xr:uid="{00000000-0005-0000-0000-0000810C0000}"/>
    <cellStyle name="Normal 14 2 29" xfId="1154" xr:uid="{00000000-0005-0000-0000-0000820C0000}"/>
    <cellStyle name="Normal 14 2 3" xfId="1155" xr:uid="{00000000-0005-0000-0000-0000830C0000}"/>
    <cellStyle name="Normal 14 2 30" xfId="1156" xr:uid="{00000000-0005-0000-0000-0000840C0000}"/>
    <cellStyle name="Normal 14 2 31" xfId="1157" xr:uid="{00000000-0005-0000-0000-0000850C0000}"/>
    <cellStyle name="Normal 14 2 32" xfId="1158" xr:uid="{00000000-0005-0000-0000-0000860C0000}"/>
    <cellStyle name="Normal 14 2 33" xfId="1159" xr:uid="{00000000-0005-0000-0000-0000870C0000}"/>
    <cellStyle name="Normal 14 2 34" xfId="1160" xr:uid="{00000000-0005-0000-0000-0000880C0000}"/>
    <cellStyle name="Normal 14 2 35" xfId="1161" xr:uid="{00000000-0005-0000-0000-0000890C0000}"/>
    <cellStyle name="Normal 14 2 36" xfId="1162" xr:uid="{00000000-0005-0000-0000-00008A0C0000}"/>
    <cellStyle name="Normal 14 2 37" xfId="1163" xr:uid="{00000000-0005-0000-0000-00008B0C0000}"/>
    <cellStyle name="Normal 14 2 38" xfId="1164" xr:uid="{00000000-0005-0000-0000-00008C0C0000}"/>
    <cellStyle name="Normal 14 2 39" xfId="1165" xr:uid="{00000000-0005-0000-0000-00008D0C0000}"/>
    <cellStyle name="Normal 14 2 4" xfId="1166" xr:uid="{00000000-0005-0000-0000-00008E0C0000}"/>
    <cellStyle name="Normal 14 2 40" xfId="1167" xr:uid="{00000000-0005-0000-0000-00008F0C0000}"/>
    <cellStyle name="Normal 14 2 41" xfId="1168" xr:uid="{00000000-0005-0000-0000-0000900C0000}"/>
    <cellStyle name="Normal 14 2 42" xfId="1169" xr:uid="{00000000-0005-0000-0000-0000910C0000}"/>
    <cellStyle name="Normal 14 2 43" xfId="1170" xr:uid="{00000000-0005-0000-0000-0000920C0000}"/>
    <cellStyle name="Normal 14 2 44" xfId="1171" xr:uid="{00000000-0005-0000-0000-0000930C0000}"/>
    <cellStyle name="Normal 14 2 45" xfId="1172" xr:uid="{00000000-0005-0000-0000-0000940C0000}"/>
    <cellStyle name="Normal 14 2 5" xfId="1173" xr:uid="{00000000-0005-0000-0000-0000950C0000}"/>
    <cellStyle name="Normal 14 2 6" xfId="1174" xr:uid="{00000000-0005-0000-0000-0000960C0000}"/>
    <cellStyle name="Normal 14 2 7" xfId="1175" xr:uid="{00000000-0005-0000-0000-0000970C0000}"/>
    <cellStyle name="Normal 14 2 8" xfId="1176" xr:uid="{00000000-0005-0000-0000-0000980C0000}"/>
    <cellStyle name="Normal 14 2 9" xfId="1177" xr:uid="{00000000-0005-0000-0000-0000990C0000}"/>
    <cellStyle name="Normal 15" xfId="5" xr:uid="{00000000-0005-0000-0000-00009A0C0000}"/>
    <cellStyle name="Normal 15 2" xfId="1178" xr:uid="{00000000-0005-0000-0000-00009B0C0000}"/>
    <cellStyle name="Normal 15 2 10" xfId="1179" xr:uid="{00000000-0005-0000-0000-00009C0C0000}"/>
    <cellStyle name="Normal 15 2 11" xfId="1180" xr:uid="{00000000-0005-0000-0000-00009D0C0000}"/>
    <cellStyle name="Normal 15 2 12" xfId="1181" xr:uid="{00000000-0005-0000-0000-00009E0C0000}"/>
    <cellStyle name="Normal 15 2 13" xfId="1182" xr:uid="{00000000-0005-0000-0000-00009F0C0000}"/>
    <cellStyle name="Normal 15 2 14" xfId="1183" xr:uid="{00000000-0005-0000-0000-0000A00C0000}"/>
    <cellStyle name="Normal 15 2 15" xfId="1184" xr:uid="{00000000-0005-0000-0000-0000A10C0000}"/>
    <cellStyle name="Normal 15 2 16" xfId="1185" xr:uid="{00000000-0005-0000-0000-0000A20C0000}"/>
    <cellStyle name="Normal 15 2 17" xfId="1186" xr:uid="{00000000-0005-0000-0000-0000A30C0000}"/>
    <cellStyle name="Normal 15 2 18" xfId="1187" xr:uid="{00000000-0005-0000-0000-0000A40C0000}"/>
    <cellStyle name="Normal 15 2 19" xfId="1188" xr:uid="{00000000-0005-0000-0000-0000A50C0000}"/>
    <cellStyle name="Normal 15 2 2" xfId="1189" xr:uid="{00000000-0005-0000-0000-0000A60C0000}"/>
    <cellStyle name="Normal 15 2 20" xfId="1190" xr:uid="{00000000-0005-0000-0000-0000A70C0000}"/>
    <cellStyle name="Normal 15 2 21" xfId="1191" xr:uid="{00000000-0005-0000-0000-0000A80C0000}"/>
    <cellStyle name="Normal 15 2 22" xfId="1192" xr:uid="{00000000-0005-0000-0000-0000A90C0000}"/>
    <cellStyle name="Normal 15 2 23" xfId="1193" xr:uid="{00000000-0005-0000-0000-0000AA0C0000}"/>
    <cellStyle name="Normal 15 2 24" xfId="1194" xr:uid="{00000000-0005-0000-0000-0000AB0C0000}"/>
    <cellStyle name="Normal 15 2 25" xfId="1195" xr:uid="{00000000-0005-0000-0000-0000AC0C0000}"/>
    <cellStyle name="Normal 15 2 26" xfId="1196" xr:uid="{00000000-0005-0000-0000-0000AD0C0000}"/>
    <cellStyle name="Normal 15 2 27" xfId="1197" xr:uid="{00000000-0005-0000-0000-0000AE0C0000}"/>
    <cellStyle name="Normal 15 2 28" xfId="1198" xr:uid="{00000000-0005-0000-0000-0000AF0C0000}"/>
    <cellStyle name="Normal 15 2 29" xfId="1199" xr:uid="{00000000-0005-0000-0000-0000B00C0000}"/>
    <cellStyle name="Normal 15 2 3" xfId="1200" xr:uid="{00000000-0005-0000-0000-0000B10C0000}"/>
    <cellStyle name="Normal 15 2 30" xfId="1201" xr:uid="{00000000-0005-0000-0000-0000B20C0000}"/>
    <cellStyle name="Normal 15 2 31" xfId="1202" xr:uid="{00000000-0005-0000-0000-0000B30C0000}"/>
    <cellStyle name="Normal 15 2 32" xfId="1203" xr:uid="{00000000-0005-0000-0000-0000B40C0000}"/>
    <cellStyle name="Normal 15 2 33" xfId="1204" xr:uid="{00000000-0005-0000-0000-0000B50C0000}"/>
    <cellStyle name="Normal 15 2 34" xfId="1205" xr:uid="{00000000-0005-0000-0000-0000B60C0000}"/>
    <cellStyle name="Normal 15 2 35" xfId="1206" xr:uid="{00000000-0005-0000-0000-0000B70C0000}"/>
    <cellStyle name="Normal 15 2 36" xfId="1207" xr:uid="{00000000-0005-0000-0000-0000B80C0000}"/>
    <cellStyle name="Normal 15 2 37" xfId="1208" xr:uid="{00000000-0005-0000-0000-0000B90C0000}"/>
    <cellStyle name="Normal 15 2 38" xfId="1209" xr:uid="{00000000-0005-0000-0000-0000BA0C0000}"/>
    <cellStyle name="Normal 15 2 39" xfId="1210" xr:uid="{00000000-0005-0000-0000-0000BB0C0000}"/>
    <cellStyle name="Normal 15 2 4" xfId="1211" xr:uid="{00000000-0005-0000-0000-0000BC0C0000}"/>
    <cellStyle name="Normal 15 2 40" xfId="1212" xr:uid="{00000000-0005-0000-0000-0000BD0C0000}"/>
    <cellStyle name="Normal 15 2 41" xfId="1213" xr:uid="{00000000-0005-0000-0000-0000BE0C0000}"/>
    <cellStyle name="Normal 15 2 42" xfId="1214" xr:uid="{00000000-0005-0000-0000-0000BF0C0000}"/>
    <cellStyle name="Normal 15 2 43" xfId="1215" xr:uid="{00000000-0005-0000-0000-0000C00C0000}"/>
    <cellStyle name="Normal 15 2 44" xfId="1216" xr:uid="{00000000-0005-0000-0000-0000C10C0000}"/>
    <cellStyle name="Normal 15 2 45" xfId="1217" xr:uid="{00000000-0005-0000-0000-0000C20C0000}"/>
    <cellStyle name="Normal 15 2 5" xfId="1218" xr:uid="{00000000-0005-0000-0000-0000C30C0000}"/>
    <cellStyle name="Normal 15 2 6" xfId="1219" xr:uid="{00000000-0005-0000-0000-0000C40C0000}"/>
    <cellStyle name="Normal 15 2 7" xfId="1220" xr:uid="{00000000-0005-0000-0000-0000C50C0000}"/>
    <cellStyle name="Normal 15 2 8" xfId="1221" xr:uid="{00000000-0005-0000-0000-0000C60C0000}"/>
    <cellStyle name="Normal 15 2 9" xfId="1222" xr:uid="{00000000-0005-0000-0000-0000C70C0000}"/>
    <cellStyle name="Normal 16" xfId="6" xr:uid="{00000000-0005-0000-0000-0000C80C0000}"/>
    <cellStyle name="Normal 16 2" xfId="6326" xr:uid="{00000000-0005-0000-0000-0000C90C0000}"/>
    <cellStyle name="Normal 16 2 2" xfId="9865" xr:uid="{00000000-0005-0000-0000-0000CA0C0000}"/>
    <cellStyle name="Normal 16 2 2 2" xfId="13112" xr:uid="{00000000-0005-0000-0000-0000CB0C0000}"/>
    <cellStyle name="Normal 16 2 2 3" xfId="13113" xr:uid="{00000000-0005-0000-0000-0000CC0C0000}"/>
    <cellStyle name="Normal 16 2 3" xfId="13114" xr:uid="{00000000-0005-0000-0000-0000CD0C0000}"/>
    <cellStyle name="Normal 16 2 4" xfId="13115" xr:uid="{00000000-0005-0000-0000-0000CE0C0000}"/>
    <cellStyle name="Normal 16 3" xfId="8103" xr:uid="{00000000-0005-0000-0000-0000CF0C0000}"/>
    <cellStyle name="Normal 16 3 2" xfId="13116" xr:uid="{00000000-0005-0000-0000-0000D00C0000}"/>
    <cellStyle name="Normal 16 3 2 2" xfId="13117" xr:uid="{00000000-0005-0000-0000-0000D10C0000}"/>
    <cellStyle name="Normal 16 3 3" xfId="13118" xr:uid="{00000000-0005-0000-0000-0000D20C0000}"/>
    <cellStyle name="Normal 16 3 4" xfId="13119" xr:uid="{00000000-0005-0000-0000-0000D30C0000}"/>
    <cellStyle name="Normal 16 4" xfId="13120" xr:uid="{00000000-0005-0000-0000-0000D40C0000}"/>
    <cellStyle name="Normal 16 4 2" xfId="13121" xr:uid="{00000000-0005-0000-0000-0000D50C0000}"/>
    <cellStyle name="Normal 16 5" xfId="13122" xr:uid="{00000000-0005-0000-0000-0000D60C0000}"/>
    <cellStyle name="Normal 16 6" xfId="13123" xr:uid="{00000000-0005-0000-0000-0000D70C0000}"/>
    <cellStyle name="Normal 16 7" xfId="1223" xr:uid="{00000000-0005-0000-0000-0000D80C0000}"/>
    <cellStyle name="Normal 17" xfId="7" xr:uid="{00000000-0005-0000-0000-0000D90C0000}"/>
    <cellStyle name="Normal 17 2" xfId="1224" xr:uid="{00000000-0005-0000-0000-0000DA0C0000}"/>
    <cellStyle name="Normal 17 2 10" xfId="1225" xr:uid="{00000000-0005-0000-0000-0000DB0C0000}"/>
    <cellStyle name="Normal 17 2 11" xfId="1226" xr:uid="{00000000-0005-0000-0000-0000DC0C0000}"/>
    <cellStyle name="Normal 17 2 12" xfId="1227" xr:uid="{00000000-0005-0000-0000-0000DD0C0000}"/>
    <cellStyle name="Normal 17 2 13" xfId="1228" xr:uid="{00000000-0005-0000-0000-0000DE0C0000}"/>
    <cellStyle name="Normal 17 2 14" xfId="1229" xr:uid="{00000000-0005-0000-0000-0000DF0C0000}"/>
    <cellStyle name="Normal 17 2 15" xfId="1230" xr:uid="{00000000-0005-0000-0000-0000E00C0000}"/>
    <cellStyle name="Normal 17 2 16" xfId="1231" xr:uid="{00000000-0005-0000-0000-0000E10C0000}"/>
    <cellStyle name="Normal 17 2 17" xfId="1232" xr:uid="{00000000-0005-0000-0000-0000E20C0000}"/>
    <cellStyle name="Normal 17 2 18" xfId="1233" xr:uid="{00000000-0005-0000-0000-0000E30C0000}"/>
    <cellStyle name="Normal 17 2 19" xfId="1234" xr:uid="{00000000-0005-0000-0000-0000E40C0000}"/>
    <cellStyle name="Normal 17 2 2" xfId="1235" xr:uid="{00000000-0005-0000-0000-0000E50C0000}"/>
    <cellStyle name="Normal 17 2 20" xfId="1236" xr:uid="{00000000-0005-0000-0000-0000E60C0000}"/>
    <cellStyle name="Normal 17 2 21" xfId="1237" xr:uid="{00000000-0005-0000-0000-0000E70C0000}"/>
    <cellStyle name="Normal 17 2 22" xfId="1238" xr:uid="{00000000-0005-0000-0000-0000E80C0000}"/>
    <cellStyle name="Normal 17 2 23" xfId="1239" xr:uid="{00000000-0005-0000-0000-0000E90C0000}"/>
    <cellStyle name="Normal 17 2 24" xfId="1240" xr:uid="{00000000-0005-0000-0000-0000EA0C0000}"/>
    <cellStyle name="Normal 17 2 25" xfId="1241" xr:uid="{00000000-0005-0000-0000-0000EB0C0000}"/>
    <cellStyle name="Normal 17 2 26" xfId="1242" xr:uid="{00000000-0005-0000-0000-0000EC0C0000}"/>
    <cellStyle name="Normal 17 2 27" xfId="1243" xr:uid="{00000000-0005-0000-0000-0000ED0C0000}"/>
    <cellStyle name="Normal 17 2 28" xfId="1244" xr:uid="{00000000-0005-0000-0000-0000EE0C0000}"/>
    <cellStyle name="Normal 17 2 29" xfId="1245" xr:uid="{00000000-0005-0000-0000-0000EF0C0000}"/>
    <cellStyle name="Normal 17 2 3" xfId="1246" xr:uid="{00000000-0005-0000-0000-0000F00C0000}"/>
    <cellStyle name="Normal 17 2 30" xfId="1247" xr:uid="{00000000-0005-0000-0000-0000F10C0000}"/>
    <cellStyle name="Normal 17 2 31" xfId="1248" xr:uid="{00000000-0005-0000-0000-0000F20C0000}"/>
    <cellStyle name="Normal 17 2 32" xfId="1249" xr:uid="{00000000-0005-0000-0000-0000F30C0000}"/>
    <cellStyle name="Normal 17 2 33" xfId="1250" xr:uid="{00000000-0005-0000-0000-0000F40C0000}"/>
    <cellStyle name="Normal 17 2 34" xfId="1251" xr:uid="{00000000-0005-0000-0000-0000F50C0000}"/>
    <cellStyle name="Normal 17 2 35" xfId="1252" xr:uid="{00000000-0005-0000-0000-0000F60C0000}"/>
    <cellStyle name="Normal 17 2 36" xfId="1253" xr:uid="{00000000-0005-0000-0000-0000F70C0000}"/>
    <cellStyle name="Normal 17 2 37" xfId="1254" xr:uid="{00000000-0005-0000-0000-0000F80C0000}"/>
    <cellStyle name="Normal 17 2 38" xfId="1255" xr:uid="{00000000-0005-0000-0000-0000F90C0000}"/>
    <cellStyle name="Normal 17 2 39" xfId="1256" xr:uid="{00000000-0005-0000-0000-0000FA0C0000}"/>
    <cellStyle name="Normal 17 2 4" xfId="1257" xr:uid="{00000000-0005-0000-0000-0000FB0C0000}"/>
    <cellStyle name="Normal 17 2 40" xfId="1258" xr:uid="{00000000-0005-0000-0000-0000FC0C0000}"/>
    <cellStyle name="Normal 17 2 41" xfId="1259" xr:uid="{00000000-0005-0000-0000-0000FD0C0000}"/>
    <cellStyle name="Normal 17 2 42" xfId="1260" xr:uid="{00000000-0005-0000-0000-0000FE0C0000}"/>
    <cellStyle name="Normal 17 2 43" xfId="1261" xr:uid="{00000000-0005-0000-0000-0000FF0C0000}"/>
    <cellStyle name="Normal 17 2 44" xfId="1262" xr:uid="{00000000-0005-0000-0000-0000000D0000}"/>
    <cellStyle name="Normal 17 2 45" xfId="1263" xr:uid="{00000000-0005-0000-0000-0000010D0000}"/>
    <cellStyle name="Normal 17 2 5" xfId="1264" xr:uid="{00000000-0005-0000-0000-0000020D0000}"/>
    <cellStyle name="Normal 17 2 6" xfId="1265" xr:uid="{00000000-0005-0000-0000-0000030D0000}"/>
    <cellStyle name="Normal 17 2 7" xfId="1266" xr:uid="{00000000-0005-0000-0000-0000040D0000}"/>
    <cellStyle name="Normal 17 2 8" xfId="1267" xr:uid="{00000000-0005-0000-0000-0000050D0000}"/>
    <cellStyle name="Normal 17 2 9" xfId="1268" xr:uid="{00000000-0005-0000-0000-0000060D0000}"/>
    <cellStyle name="Normal 18" xfId="8" xr:uid="{00000000-0005-0000-0000-0000070D0000}"/>
    <cellStyle name="Normal 18 2" xfId="1269" xr:uid="{00000000-0005-0000-0000-0000080D0000}"/>
    <cellStyle name="Normal 18 2 10" xfId="1270" xr:uid="{00000000-0005-0000-0000-0000090D0000}"/>
    <cellStyle name="Normal 18 2 11" xfId="1271" xr:uid="{00000000-0005-0000-0000-00000A0D0000}"/>
    <cellStyle name="Normal 18 2 12" xfId="1272" xr:uid="{00000000-0005-0000-0000-00000B0D0000}"/>
    <cellStyle name="Normal 18 2 13" xfId="1273" xr:uid="{00000000-0005-0000-0000-00000C0D0000}"/>
    <cellStyle name="Normal 18 2 14" xfId="1274" xr:uid="{00000000-0005-0000-0000-00000D0D0000}"/>
    <cellStyle name="Normal 18 2 15" xfId="1275" xr:uid="{00000000-0005-0000-0000-00000E0D0000}"/>
    <cellStyle name="Normal 18 2 16" xfId="1276" xr:uid="{00000000-0005-0000-0000-00000F0D0000}"/>
    <cellStyle name="Normal 18 2 17" xfId="1277" xr:uid="{00000000-0005-0000-0000-0000100D0000}"/>
    <cellStyle name="Normal 18 2 18" xfId="1278" xr:uid="{00000000-0005-0000-0000-0000110D0000}"/>
    <cellStyle name="Normal 18 2 19" xfId="1279" xr:uid="{00000000-0005-0000-0000-0000120D0000}"/>
    <cellStyle name="Normal 18 2 2" xfId="1280" xr:uid="{00000000-0005-0000-0000-0000130D0000}"/>
    <cellStyle name="Normal 18 2 20" xfId="1281" xr:uid="{00000000-0005-0000-0000-0000140D0000}"/>
    <cellStyle name="Normal 18 2 21" xfId="1282" xr:uid="{00000000-0005-0000-0000-0000150D0000}"/>
    <cellStyle name="Normal 18 2 22" xfId="1283" xr:uid="{00000000-0005-0000-0000-0000160D0000}"/>
    <cellStyle name="Normal 18 2 23" xfId="1284" xr:uid="{00000000-0005-0000-0000-0000170D0000}"/>
    <cellStyle name="Normal 18 2 24" xfId="1285" xr:uid="{00000000-0005-0000-0000-0000180D0000}"/>
    <cellStyle name="Normal 18 2 25" xfId="1286" xr:uid="{00000000-0005-0000-0000-0000190D0000}"/>
    <cellStyle name="Normal 18 2 26" xfId="1287" xr:uid="{00000000-0005-0000-0000-00001A0D0000}"/>
    <cellStyle name="Normal 18 2 27" xfId="1288" xr:uid="{00000000-0005-0000-0000-00001B0D0000}"/>
    <cellStyle name="Normal 18 2 28" xfId="1289" xr:uid="{00000000-0005-0000-0000-00001C0D0000}"/>
    <cellStyle name="Normal 18 2 29" xfId="1290" xr:uid="{00000000-0005-0000-0000-00001D0D0000}"/>
    <cellStyle name="Normal 18 2 3" xfId="1291" xr:uid="{00000000-0005-0000-0000-00001E0D0000}"/>
    <cellStyle name="Normal 18 2 30" xfId="1292" xr:uid="{00000000-0005-0000-0000-00001F0D0000}"/>
    <cellStyle name="Normal 18 2 31" xfId="1293" xr:uid="{00000000-0005-0000-0000-0000200D0000}"/>
    <cellStyle name="Normal 18 2 32" xfId="1294" xr:uid="{00000000-0005-0000-0000-0000210D0000}"/>
    <cellStyle name="Normal 18 2 33" xfId="1295" xr:uid="{00000000-0005-0000-0000-0000220D0000}"/>
    <cellStyle name="Normal 18 2 34" xfId="1296" xr:uid="{00000000-0005-0000-0000-0000230D0000}"/>
    <cellStyle name="Normal 18 2 35" xfId="1297" xr:uid="{00000000-0005-0000-0000-0000240D0000}"/>
    <cellStyle name="Normal 18 2 36" xfId="1298" xr:uid="{00000000-0005-0000-0000-0000250D0000}"/>
    <cellStyle name="Normal 18 2 37" xfId="1299" xr:uid="{00000000-0005-0000-0000-0000260D0000}"/>
    <cellStyle name="Normal 18 2 38" xfId="1300" xr:uid="{00000000-0005-0000-0000-0000270D0000}"/>
    <cellStyle name="Normal 18 2 39" xfId="1301" xr:uid="{00000000-0005-0000-0000-0000280D0000}"/>
    <cellStyle name="Normal 18 2 4" xfId="1302" xr:uid="{00000000-0005-0000-0000-0000290D0000}"/>
    <cellStyle name="Normal 18 2 40" xfId="1303" xr:uid="{00000000-0005-0000-0000-00002A0D0000}"/>
    <cellStyle name="Normal 18 2 41" xfId="1304" xr:uid="{00000000-0005-0000-0000-00002B0D0000}"/>
    <cellStyle name="Normal 18 2 42" xfId="1305" xr:uid="{00000000-0005-0000-0000-00002C0D0000}"/>
    <cellStyle name="Normal 18 2 43" xfId="1306" xr:uid="{00000000-0005-0000-0000-00002D0D0000}"/>
    <cellStyle name="Normal 18 2 44" xfId="1307" xr:uid="{00000000-0005-0000-0000-00002E0D0000}"/>
    <cellStyle name="Normal 18 2 45" xfId="1308" xr:uid="{00000000-0005-0000-0000-00002F0D0000}"/>
    <cellStyle name="Normal 18 2 5" xfId="1309" xr:uid="{00000000-0005-0000-0000-0000300D0000}"/>
    <cellStyle name="Normal 18 2 6" xfId="1310" xr:uid="{00000000-0005-0000-0000-0000310D0000}"/>
    <cellStyle name="Normal 18 2 7" xfId="1311" xr:uid="{00000000-0005-0000-0000-0000320D0000}"/>
    <cellStyle name="Normal 18 2 8" xfId="1312" xr:uid="{00000000-0005-0000-0000-0000330D0000}"/>
    <cellStyle name="Normal 18 2 9" xfId="1313" xr:uid="{00000000-0005-0000-0000-0000340D0000}"/>
    <cellStyle name="Normal 19" xfId="9" xr:uid="{00000000-0005-0000-0000-0000350D0000}"/>
    <cellStyle name="Normal 19 2" xfId="1314" xr:uid="{00000000-0005-0000-0000-0000360D0000}"/>
    <cellStyle name="Normal 19 2 10" xfId="1315" xr:uid="{00000000-0005-0000-0000-0000370D0000}"/>
    <cellStyle name="Normal 19 2 11" xfId="1316" xr:uid="{00000000-0005-0000-0000-0000380D0000}"/>
    <cellStyle name="Normal 19 2 12" xfId="1317" xr:uid="{00000000-0005-0000-0000-0000390D0000}"/>
    <cellStyle name="Normal 19 2 13" xfId="1318" xr:uid="{00000000-0005-0000-0000-00003A0D0000}"/>
    <cellStyle name="Normal 19 2 14" xfId="1319" xr:uid="{00000000-0005-0000-0000-00003B0D0000}"/>
    <cellStyle name="Normal 19 2 15" xfId="1320" xr:uid="{00000000-0005-0000-0000-00003C0D0000}"/>
    <cellStyle name="Normal 19 2 16" xfId="1321" xr:uid="{00000000-0005-0000-0000-00003D0D0000}"/>
    <cellStyle name="Normal 19 2 17" xfId="1322" xr:uid="{00000000-0005-0000-0000-00003E0D0000}"/>
    <cellStyle name="Normal 19 2 18" xfId="1323" xr:uid="{00000000-0005-0000-0000-00003F0D0000}"/>
    <cellStyle name="Normal 19 2 19" xfId="1324" xr:uid="{00000000-0005-0000-0000-0000400D0000}"/>
    <cellStyle name="Normal 19 2 2" xfId="1325" xr:uid="{00000000-0005-0000-0000-0000410D0000}"/>
    <cellStyle name="Normal 19 2 20" xfId="1326" xr:uid="{00000000-0005-0000-0000-0000420D0000}"/>
    <cellStyle name="Normal 19 2 21" xfId="1327" xr:uid="{00000000-0005-0000-0000-0000430D0000}"/>
    <cellStyle name="Normal 19 2 22" xfId="1328" xr:uid="{00000000-0005-0000-0000-0000440D0000}"/>
    <cellStyle name="Normal 19 2 23" xfId="1329" xr:uid="{00000000-0005-0000-0000-0000450D0000}"/>
    <cellStyle name="Normal 19 2 24" xfId="1330" xr:uid="{00000000-0005-0000-0000-0000460D0000}"/>
    <cellStyle name="Normal 19 2 25" xfId="1331" xr:uid="{00000000-0005-0000-0000-0000470D0000}"/>
    <cellStyle name="Normal 19 2 26" xfId="1332" xr:uid="{00000000-0005-0000-0000-0000480D0000}"/>
    <cellStyle name="Normal 19 2 27" xfId="1333" xr:uid="{00000000-0005-0000-0000-0000490D0000}"/>
    <cellStyle name="Normal 19 2 28" xfId="1334" xr:uid="{00000000-0005-0000-0000-00004A0D0000}"/>
    <cellStyle name="Normal 19 2 29" xfId="1335" xr:uid="{00000000-0005-0000-0000-00004B0D0000}"/>
    <cellStyle name="Normal 19 2 3" xfId="1336" xr:uid="{00000000-0005-0000-0000-00004C0D0000}"/>
    <cellStyle name="Normal 19 2 30" xfId="1337" xr:uid="{00000000-0005-0000-0000-00004D0D0000}"/>
    <cellStyle name="Normal 19 2 31" xfId="1338" xr:uid="{00000000-0005-0000-0000-00004E0D0000}"/>
    <cellStyle name="Normal 19 2 32" xfId="1339" xr:uid="{00000000-0005-0000-0000-00004F0D0000}"/>
    <cellStyle name="Normal 19 2 33" xfId="1340" xr:uid="{00000000-0005-0000-0000-0000500D0000}"/>
    <cellStyle name="Normal 19 2 34" xfId="1341" xr:uid="{00000000-0005-0000-0000-0000510D0000}"/>
    <cellStyle name="Normal 19 2 35" xfId="1342" xr:uid="{00000000-0005-0000-0000-0000520D0000}"/>
    <cellStyle name="Normal 19 2 36" xfId="1343" xr:uid="{00000000-0005-0000-0000-0000530D0000}"/>
    <cellStyle name="Normal 19 2 37" xfId="1344" xr:uid="{00000000-0005-0000-0000-0000540D0000}"/>
    <cellStyle name="Normal 19 2 38" xfId="1345" xr:uid="{00000000-0005-0000-0000-0000550D0000}"/>
    <cellStyle name="Normal 19 2 39" xfId="1346" xr:uid="{00000000-0005-0000-0000-0000560D0000}"/>
    <cellStyle name="Normal 19 2 4" xfId="1347" xr:uid="{00000000-0005-0000-0000-0000570D0000}"/>
    <cellStyle name="Normal 19 2 40" xfId="1348" xr:uid="{00000000-0005-0000-0000-0000580D0000}"/>
    <cellStyle name="Normal 19 2 41" xfId="1349" xr:uid="{00000000-0005-0000-0000-0000590D0000}"/>
    <cellStyle name="Normal 19 2 42" xfId="1350" xr:uid="{00000000-0005-0000-0000-00005A0D0000}"/>
    <cellStyle name="Normal 19 2 43" xfId="1351" xr:uid="{00000000-0005-0000-0000-00005B0D0000}"/>
    <cellStyle name="Normal 19 2 44" xfId="1352" xr:uid="{00000000-0005-0000-0000-00005C0D0000}"/>
    <cellStyle name="Normal 19 2 45" xfId="1353" xr:uid="{00000000-0005-0000-0000-00005D0D0000}"/>
    <cellStyle name="Normal 19 2 5" xfId="1354" xr:uid="{00000000-0005-0000-0000-00005E0D0000}"/>
    <cellStyle name="Normal 19 2 6" xfId="1355" xr:uid="{00000000-0005-0000-0000-00005F0D0000}"/>
    <cellStyle name="Normal 19 2 7" xfId="1356" xr:uid="{00000000-0005-0000-0000-0000600D0000}"/>
    <cellStyle name="Normal 19 2 8" xfId="1357" xr:uid="{00000000-0005-0000-0000-0000610D0000}"/>
    <cellStyle name="Normal 19 2 9" xfId="1358" xr:uid="{00000000-0005-0000-0000-0000620D0000}"/>
    <cellStyle name="Normal 2" xfId="1" xr:uid="{00000000-0005-0000-0000-0000630D0000}"/>
    <cellStyle name="Normal 2 1" xfId="6221" xr:uid="{00000000-0005-0000-0000-0000640D0000}"/>
    <cellStyle name="Normal 2 10" xfId="1359" xr:uid="{00000000-0005-0000-0000-0000650D0000}"/>
    <cellStyle name="Normal 2 10 1" xfId="13124" xr:uid="{00000000-0005-0000-0000-0000660D0000}"/>
    <cellStyle name="Normal 2 10 10" xfId="1360" xr:uid="{00000000-0005-0000-0000-0000670D0000}"/>
    <cellStyle name="Normal 2 10 11" xfId="1361" xr:uid="{00000000-0005-0000-0000-0000680D0000}"/>
    <cellStyle name="Normal 2 10 12" xfId="1362" xr:uid="{00000000-0005-0000-0000-0000690D0000}"/>
    <cellStyle name="Normal 2 10 13" xfId="1363" xr:uid="{00000000-0005-0000-0000-00006A0D0000}"/>
    <cellStyle name="Normal 2 10 14" xfId="1364" xr:uid="{00000000-0005-0000-0000-00006B0D0000}"/>
    <cellStyle name="Normal 2 10 15" xfId="1365" xr:uid="{00000000-0005-0000-0000-00006C0D0000}"/>
    <cellStyle name="Normal 2 10 16" xfId="1366" xr:uid="{00000000-0005-0000-0000-00006D0D0000}"/>
    <cellStyle name="Normal 2 10 17" xfId="1367" xr:uid="{00000000-0005-0000-0000-00006E0D0000}"/>
    <cellStyle name="Normal 2 10 18" xfId="1368" xr:uid="{00000000-0005-0000-0000-00006F0D0000}"/>
    <cellStyle name="Normal 2 10 19" xfId="1369" xr:uid="{00000000-0005-0000-0000-0000700D0000}"/>
    <cellStyle name="Normal 2 10 2" xfId="1370" xr:uid="{00000000-0005-0000-0000-0000710D0000}"/>
    <cellStyle name="Normal 2 10 20" xfId="1371" xr:uid="{00000000-0005-0000-0000-0000720D0000}"/>
    <cellStyle name="Normal 2 10 21" xfId="1372" xr:uid="{00000000-0005-0000-0000-0000730D0000}"/>
    <cellStyle name="Normal 2 10 22" xfId="1373" xr:uid="{00000000-0005-0000-0000-0000740D0000}"/>
    <cellStyle name="Normal 2 10 23" xfId="1374" xr:uid="{00000000-0005-0000-0000-0000750D0000}"/>
    <cellStyle name="Normal 2 10 24" xfId="1375" xr:uid="{00000000-0005-0000-0000-0000760D0000}"/>
    <cellStyle name="Normal 2 10 25" xfId="1376" xr:uid="{00000000-0005-0000-0000-0000770D0000}"/>
    <cellStyle name="Normal 2 10 26" xfId="1377" xr:uid="{00000000-0005-0000-0000-0000780D0000}"/>
    <cellStyle name="Normal 2 10 27" xfId="1378" xr:uid="{00000000-0005-0000-0000-0000790D0000}"/>
    <cellStyle name="Normal 2 10 28" xfId="1379" xr:uid="{00000000-0005-0000-0000-00007A0D0000}"/>
    <cellStyle name="Normal 2 10 29" xfId="1380" xr:uid="{00000000-0005-0000-0000-00007B0D0000}"/>
    <cellStyle name="Normal 2 10 3" xfId="1381" xr:uid="{00000000-0005-0000-0000-00007C0D0000}"/>
    <cellStyle name="Normal 2 10 30" xfId="1382" xr:uid="{00000000-0005-0000-0000-00007D0D0000}"/>
    <cellStyle name="Normal 2 10 31" xfId="1383" xr:uid="{00000000-0005-0000-0000-00007E0D0000}"/>
    <cellStyle name="Normal 2 10 32" xfId="1384" xr:uid="{00000000-0005-0000-0000-00007F0D0000}"/>
    <cellStyle name="Normal 2 10 33" xfId="1385" xr:uid="{00000000-0005-0000-0000-0000800D0000}"/>
    <cellStyle name="Normal 2 10 34" xfId="1386" xr:uid="{00000000-0005-0000-0000-0000810D0000}"/>
    <cellStyle name="Normal 2 10 35" xfId="1387" xr:uid="{00000000-0005-0000-0000-0000820D0000}"/>
    <cellStyle name="Normal 2 10 36" xfId="1388" xr:uid="{00000000-0005-0000-0000-0000830D0000}"/>
    <cellStyle name="Normal 2 10 37" xfId="1389" xr:uid="{00000000-0005-0000-0000-0000840D0000}"/>
    <cellStyle name="Normal 2 10 38" xfId="1390" xr:uid="{00000000-0005-0000-0000-0000850D0000}"/>
    <cellStyle name="Normal 2 10 39" xfId="1391" xr:uid="{00000000-0005-0000-0000-0000860D0000}"/>
    <cellStyle name="Normal 2 10 4" xfId="1392" xr:uid="{00000000-0005-0000-0000-0000870D0000}"/>
    <cellStyle name="Normal 2 10 40" xfId="1393" xr:uid="{00000000-0005-0000-0000-0000880D0000}"/>
    <cellStyle name="Normal 2 10 41" xfId="1394" xr:uid="{00000000-0005-0000-0000-0000890D0000}"/>
    <cellStyle name="Normal 2 10 42" xfId="1395" xr:uid="{00000000-0005-0000-0000-00008A0D0000}"/>
    <cellStyle name="Normal 2 10 43" xfId="1396" xr:uid="{00000000-0005-0000-0000-00008B0D0000}"/>
    <cellStyle name="Normal 2 10 44" xfId="1397" xr:uid="{00000000-0005-0000-0000-00008C0D0000}"/>
    <cellStyle name="Normal 2 10 45" xfId="1398" xr:uid="{00000000-0005-0000-0000-00008D0D0000}"/>
    <cellStyle name="Normal 2 10 5" xfId="1399" xr:uid="{00000000-0005-0000-0000-00008E0D0000}"/>
    <cellStyle name="Normal 2 10 6" xfId="1400" xr:uid="{00000000-0005-0000-0000-00008F0D0000}"/>
    <cellStyle name="Normal 2 10 7" xfId="1401" xr:uid="{00000000-0005-0000-0000-0000900D0000}"/>
    <cellStyle name="Normal 2 10 8" xfId="1402" xr:uid="{00000000-0005-0000-0000-0000910D0000}"/>
    <cellStyle name="Normal 2 10 9" xfId="1403" xr:uid="{00000000-0005-0000-0000-0000920D0000}"/>
    <cellStyle name="Normal 2 11" xfId="1404" xr:uid="{00000000-0005-0000-0000-0000930D0000}"/>
    <cellStyle name="Normal 2 11 10" xfId="1405" xr:uid="{00000000-0005-0000-0000-0000940D0000}"/>
    <cellStyle name="Normal 2 11 11" xfId="1406" xr:uid="{00000000-0005-0000-0000-0000950D0000}"/>
    <cellStyle name="Normal 2 11 12" xfId="1407" xr:uid="{00000000-0005-0000-0000-0000960D0000}"/>
    <cellStyle name="Normal 2 11 13" xfId="1408" xr:uid="{00000000-0005-0000-0000-0000970D0000}"/>
    <cellStyle name="Normal 2 11 14" xfId="1409" xr:uid="{00000000-0005-0000-0000-0000980D0000}"/>
    <cellStyle name="Normal 2 11 15" xfId="1410" xr:uid="{00000000-0005-0000-0000-0000990D0000}"/>
    <cellStyle name="Normal 2 11 16" xfId="1411" xr:uid="{00000000-0005-0000-0000-00009A0D0000}"/>
    <cellStyle name="Normal 2 11 17" xfId="1412" xr:uid="{00000000-0005-0000-0000-00009B0D0000}"/>
    <cellStyle name="Normal 2 11 18" xfId="1413" xr:uid="{00000000-0005-0000-0000-00009C0D0000}"/>
    <cellStyle name="Normal 2 11 19" xfId="1414" xr:uid="{00000000-0005-0000-0000-00009D0D0000}"/>
    <cellStyle name="Normal 2 11 2" xfId="1415" xr:uid="{00000000-0005-0000-0000-00009E0D0000}"/>
    <cellStyle name="Normal 2 11 20" xfId="1416" xr:uid="{00000000-0005-0000-0000-00009F0D0000}"/>
    <cellStyle name="Normal 2 11 21" xfId="1417" xr:uid="{00000000-0005-0000-0000-0000A00D0000}"/>
    <cellStyle name="Normal 2 11 22" xfId="1418" xr:uid="{00000000-0005-0000-0000-0000A10D0000}"/>
    <cellStyle name="Normal 2 11 23" xfId="1419" xr:uid="{00000000-0005-0000-0000-0000A20D0000}"/>
    <cellStyle name="Normal 2 11 24" xfId="1420" xr:uid="{00000000-0005-0000-0000-0000A30D0000}"/>
    <cellStyle name="Normal 2 11 25" xfId="1421" xr:uid="{00000000-0005-0000-0000-0000A40D0000}"/>
    <cellStyle name="Normal 2 11 26" xfId="1422" xr:uid="{00000000-0005-0000-0000-0000A50D0000}"/>
    <cellStyle name="Normal 2 11 27" xfId="1423" xr:uid="{00000000-0005-0000-0000-0000A60D0000}"/>
    <cellStyle name="Normal 2 11 28" xfId="1424" xr:uid="{00000000-0005-0000-0000-0000A70D0000}"/>
    <cellStyle name="Normal 2 11 29" xfId="1425" xr:uid="{00000000-0005-0000-0000-0000A80D0000}"/>
    <cellStyle name="Normal 2 11 3" xfId="1426" xr:uid="{00000000-0005-0000-0000-0000A90D0000}"/>
    <cellStyle name="Normal 2 11 30" xfId="1427" xr:uid="{00000000-0005-0000-0000-0000AA0D0000}"/>
    <cellStyle name="Normal 2 11 31" xfId="1428" xr:uid="{00000000-0005-0000-0000-0000AB0D0000}"/>
    <cellStyle name="Normal 2 11 32" xfId="1429" xr:uid="{00000000-0005-0000-0000-0000AC0D0000}"/>
    <cellStyle name="Normal 2 11 33" xfId="1430" xr:uid="{00000000-0005-0000-0000-0000AD0D0000}"/>
    <cellStyle name="Normal 2 11 34" xfId="1431" xr:uid="{00000000-0005-0000-0000-0000AE0D0000}"/>
    <cellStyle name="Normal 2 11 35" xfId="1432" xr:uid="{00000000-0005-0000-0000-0000AF0D0000}"/>
    <cellStyle name="Normal 2 11 36" xfId="1433" xr:uid="{00000000-0005-0000-0000-0000B00D0000}"/>
    <cellStyle name="Normal 2 11 37" xfId="1434" xr:uid="{00000000-0005-0000-0000-0000B10D0000}"/>
    <cellStyle name="Normal 2 11 38" xfId="1435" xr:uid="{00000000-0005-0000-0000-0000B20D0000}"/>
    <cellStyle name="Normal 2 11 39" xfId="1436" xr:uid="{00000000-0005-0000-0000-0000B30D0000}"/>
    <cellStyle name="Normal 2 11 4" xfId="1437" xr:uid="{00000000-0005-0000-0000-0000B40D0000}"/>
    <cellStyle name="Normal 2 11 40" xfId="1438" xr:uid="{00000000-0005-0000-0000-0000B50D0000}"/>
    <cellStyle name="Normal 2 11 41" xfId="1439" xr:uid="{00000000-0005-0000-0000-0000B60D0000}"/>
    <cellStyle name="Normal 2 11 42" xfId="1440" xr:uid="{00000000-0005-0000-0000-0000B70D0000}"/>
    <cellStyle name="Normal 2 11 43" xfId="1441" xr:uid="{00000000-0005-0000-0000-0000B80D0000}"/>
    <cellStyle name="Normal 2 11 44" xfId="1442" xr:uid="{00000000-0005-0000-0000-0000B90D0000}"/>
    <cellStyle name="Normal 2 11 45" xfId="1443" xr:uid="{00000000-0005-0000-0000-0000BA0D0000}"/>
    <cellStyle name="Normal 2 11 5" xfId="1444" xr:uid="{00000000-0005-0000-0000-0000BB0D0000}"/>
    <cellStyle name="Normal 2 11 6" xfId="1445" xr:uid="{00000000-0005-0000-0000-0000BC0D0000}"/>
    <cellStyle name="Normal 2 11 7" xfId="1446" xr:uid="{00000000-0005-0000-0000-0000BD0D0000}"/>
    <cellStyle name="Normal 2 11 8" xfId="1447" xr:uid="{00000000-0005-0000-0000-0000BE0D0000}"/>
    <cellStyle name="Normal 2 11 9" xfId="1448" xr:uid="{00000000-0005-0000-0000-0000BF0D0000}"/>
    <cellStyle name="Normal 2 12" xfId="1449" xr:uid="{00000000-0005-0000-0000-0000C00D0000}"/>
    <cellStyle name="Normal 2 12 10" xfId="1450" xr:uid="{00000000-0005-0000-0000-0000C10D0000}"/>
    <cellStyle name="Normal 2 12 11" xfId="1451" xr:uid="{00000000-0005-0000-0000-0000C20D0000}"/>
    <cellStyle name="Normal 2 12 12" xfId="1452" xr:uid="{00000000-0005-0000-0000-0000C30D0000}"/>
    <cellStyle name="Normal 2 12 13" xfId="1453" xr:uid="{00000000-0005-0000-0000-0000C40D0000}"/>
    <cellStyle name="Normal 2 12 14" xfId="1454" xr:uid="{00000000-0005-0000-0000-0000C50D0000}"/>
    <cellStyle name="Normal 2 12 15" xfId="1455" xr:uid="{00000000-0005-0000-0000-0000C60D0000}"/>
    <cellStyle name="Normal 2 12 16" xfId="1456" xr:uid="{00000000-0005-0000-0000-0000C70D0000}"/>
    <cellStyle name="Normal 2 12 17" xfId="1457" xr:uid="{00000000-0005-0000-0000-0000C80D0000}"/>
    <cellStyle name="Normal 2 12 18" xfId="1458" xr:uid="{00000000-0005-0000-0000-0000C90D0000}"/>
    <cellStyle name="Normal 2 12 19" xfId="1459" xr:uid="{00000000-0005-0000-0000-0000CA0D0000}"/>
    <cellStyle name="Normal 2 12 2" xfId="1460" xr:uid="{00000000-0005-0000-0000-0000CB0D0000}"/>
    <cellStyle name="Normal 2 12 20" xfId="1461" xr:uid="{00000000-0005-0000-0000-0000CC0D0000}"/>
    <cellStyle name="Normal 2 12 21" xfId="1462" xr:uid="{00000000-0005-0000-0000-0000CD0D0000}"/>
    <cellStyle name="Normal 2 12 22" xfId="1463" xr:uid="{00000000-0005-0000-0000-0000CE0D0000}"/>
    <cellStyle name="Normal 2 12 23" xfId="1464" xr:uid="{00000000-0005-0000-0000-0000CF0D0000}"/>
    <cellStyle name="Normal 2 12 24" xfId="1465" xr:uid="{00000000-0005-0000-0000-0000D00D0000}"/>
    <cellStyle name="Normal 2 12 25" xfId="1466" xr:uid="{00000000-0005-0000-0000-0000D10D0000}"/>
    <cellStyle name="Normal 2 12 26" xfId="1467" xr:uid="{00000000-0005-0000-0000-0000D20D0000}"/>
    <cellStyle name="Normal 2 12 27" xfId="1468" xr:uid="{00000000-0005-0000-0000-0000D30D0000}"/>
    <cellStyle name="Normal 2 12 28" xfId="1469" xr:uid="{00000000-0005-0000-0000-0000D40D0000}"/>
    <cellStyle name="Normal 2 12 29" xfId="1470" xr:uid="{00000000-0005-0000-0000-0000D50D0000}"/>
    <cellStyle name="Normal 2 12 3" xfId="1471" xr:uid="{00000000-0005-0000-0000-0000D60D0000}"/>
    <cellStyle name="Normal 2 12 30" xfId="1472" xr:uid="{00000000-0005-0000-0000-0000D70D0000}"/>
    <cellStyle name="Normal 2 12 31" xfId="1473" xr:uid="{00000000-0005-0000-0000-0000D80D0000}"/>
    <cellStyle name="Normal 2 12 32" xfId="1474" xr:uid="{00000000-0005-0000-0000-0000D90D0000}"/>
    <cellStyle name="Normal 2 12 33" xfId="1475" xr:uid="{00000000-0005-0000-0000-0000DA0D0000}"/>
    <cellStyle name="Normal 2 12 34" xfId="1476" xr:uid="{00000000-0005-0000-0000-0000DB0D0000}"/>
    <cellStyle name="Normal 2 12 35" xfId="1477" xr:uid="{00000000-0005-0000-0000-0000DC0D0000}"/>
    <cellStyle name="Normal 2 12 36" xfId="1478" xr:uid="{00000000-0005-0000-0000-0000DD0D0000}"/>
    <cellStyle name="Normal 2 12 37" xfId="1479" xr:uid="{00000000-0005-0000-0000-0000DE0D0000}"/>
    <cellStyle name="Normal 2 12 38" xfId="1480" xr:uid="{00000000-0005-0000-0000-0000DF0D0000}"/>
    <cellStyle name="Normal 2 12 39" xfId="1481" xr:uid="{00000000-0005-0000-0000-0000E00D0000}"/>
    <cellStyle name="Normal 2 12 4" xfId="1482" xr:uid="{00000000-0005-0000-0000-0000E10D0000}"/>
    <cellStyle name="Normal 2 12 40" xfId="1483" xr:uid="{00000000-0005-0000-0000-0000E20D0000}"/>
    <cellStyle name="Normal 2 12 41" xfId="1484" xr:uid="{00000000-0005-0000-0000-0000E30D0000}"/>
    <cellStyle name="Normal 2 12 42" xfId="1485" xr:uid="{00000000-0005-0000-0000-0000E40D0000}"/>
    <cellStyle name="Normal 2 12 43" xfId="1486" xr:uid="{00000000-0005-0000-0000-0000E50D0000}"/>
    <cellStyle name="Normal 2 12 44" xfId="1487" xr:uid="{00000000-0005-0000-0000-0000E60D0000}"/>
    <cellStyle name="Normal 2 12 45" xfId="1488" xr:uid="{00000000-0005-0000-0000-0000E70D0000}"/>
    <cellStyle name="Normal 2 12 5" xfId="1489" xr:uid="{00000000-0005-0000-0000-0000E80D0000}"/>
    <cellStyle name="Normal 2 12 6" xfId="1490" xr:uid="{00000000-0005-0000-0000-0000E90D0000}"/>
    <cellStyle name="Normal 2 12 7" xfId="1491" xr:uid="{00000000-0005-0000-0000-0000EA0D0000}"/>
    <cellStyle name="Normal 2 12 8" xfId="1492" xr:uid="{00000000-0005-0000-0000-0000EB0D0000}"/>
    <cellStyle name="Normal 2 12 9" xfId="1493" xr:uid="{00000000-0005-0000-0000-0000EC0D0000}"/>
    <cellStyle name="Normal 2 13" xfId="1494" xr:uid="{00000000-0005-0000-0000-0000ED0D0000}"/>
    <cellStyle name="Normal 2 13 2" xfId="1495" xr:uid="{00000000-0005-0000-0000-0000EE0D0000}"/>
    <cellStyle name="Normal 2 13 2 10" xfId="1496" xr:uid="{00000000-0005-0000-0000-0000EF0D0000}"/>
    <cellStyle name="Normal 2 13 2 11" xfId="1497" xr:uid="{00000000-0005-0000-0000-0000F00D0000}"/>
    <cellStyle name="Normal 2 13 2 12" xfId="1498" xr:uid="{00000000-0005-0000-0000-0000F10D0000}"/>
    <cellStyle name="Normal 2 13 2 13" xfId="1499" xr:uid="{00000000-0005-0000-0000-0000F20D0000}"/>
    <cellStyle name="Normal 2 13 2 14" xfId="1500" xr:uid="{00000000-0005-0000-0000-0000F30D0000}"/>
    <cellStyle name="Normal 2 13 2 15" xfId="1501" xr:uid="{00000000-0005-0000-0000-0000F40D0000}"/>
    <cellStyle name="Normal 2 13 2 16" xfId="1502" xr:uid="{00000000-0005-0000-0000-0000F50D0000}"/>
    <cellStyle name="Normal 2 13 2 17" xfId="1503" xr:uid="{00000000-0005-0000-0000-0000F60D0000}"/>
    <cellStyle name="Normal 2 13 2 18" xfId="1504" xr:uid="{00000000-0005-0000-0000-0000F70D0000}"/>
    <cellStyle name="Normal 2 13 2 19" xfId="1505" xr:uid="{00000000-0005-0000-0000-0000F80D0000}"/>
    <cellStyle name="Normal 2 13 2 2" xfId="1506" xr:uid="{00000000-0005-0000-0000-0000F90D0000}"/>
    <cellStyle name="Normal 2 13 2 20" xfId="1507" xr:uid="{00000000-0005-0000-0000-0000FA0D0000}"/>
    <cellStyle name="Normal 2 13 2 21" xfId="1508" xr:uid="{00000000-0005-0000-0000-0000FB0D0000}"/>
    <cellStyle name="Normal 2 13 2 22" xfId="1509" xr:uid="{00000000-0005-0000-0000-0000FC0D0000}"/>
    <cellStyle name="Normal 2 13 2 23" xfId="1510" xr:uid="{00000000-0005-0000-0000-0000FD0D0000}"/>
    <cellStyle name="Normal 2 13 2 24" xfId="1511" xr:uid="{00000000-0005-0000-0000-0000FE0D0000}"/>
    <cellStyle name="Normal 2 13 2 25" xfId="1512" xr:uid="{00000000-0005-0000-0000-0000FF0D0000}"/>
    <cellStyle name="Normal 2 13 2 26" xfId="1513" xr:uid="{00000000-0005-0000-0000-0000000E0000}"/>
    <cellStyle name="Normal 2 13 2 27" xfId="1514" xr:uid="{00000000-0005-0000-0000-0000010E0000}"/>
    <cellStyle name="Normal 2 13 2 28" xfId="1515" xr:uid="{00000000-0005-0000-0000-0000020E0000}"/>
    <cellStyle name="Normal 2 13 2 29" xfId="1516" xr:uid="{00000000-0005-0000-0000-0000030E0000}"/>
    <cellStyle name="Normal 2 13 2 3" xfId="1517" xr:uid="{00000000-0005-0000-0000-0000040E0000}"/>
    <cellStyle name="Normal 2 13 2 30" xfId="1518" xr:uid="{00000000-0005-0000-0000-0000050E0000}"/>
    <cellStyle name="Normal 2 13 2 31" xfId="1519" xr:uid="{00000000-0005-0000-0000-0000060E0000}"/>
    <cellStyle name="Normal 2 13 2 32" xfId="1520" xr:uid="{00000000-0005-0000-0000-0000070E0000}"/>
    <cellStyle name="Normal 2 13 2 33" xfId="1521" xr:uid="{00000000-0005-0000-0000-0000080E0000}"/>
    <cellStyle name="Normal 2 13 2 34" xfId="1522" xr:uid="{00000000-0005-0000-0000-0000090E0000}"/>
    <cellStyle name="Normal 2 13 2 35" xfId="1523" xr:uid="{00000000-0005-0000-0000-00000A0E0000}"/>
    <cellStyle name="Normal 2 13 2 36" xfId="1524" xr:uid="{00000000-0005-0000-0000-00000B0E0000}"/>
    <cellStyle name="Normal 2 13 2 37" xfId="1525" xr:uid="{00000000-0005-0000-0000-00000C0E0000}"/>
    <cellStyle name="Normal 2 13 2 38" xfId="1526" xr:uid="{00000000-0005-0000-0000-00000D0E0000}"/>
    <cellStyle name="Normal 2 13 2 39" xfId="1527" xr:uid="{00000000-0005-0000-0000-00000E0E0000}"/>
    <cellStyle name="Normal 2 13 2 4" xfId="1528" xr:uid="{00000000-0005-0000-0000-00000F0E0000}"/>
    <cellStyle name="Normal 2 13 2 40" xfId="1529" xr:uid="{00000000-0005-0000-0000-0000100E0000}"/>
    <cellStyle name="Normal 2 13 2 41" xfId="1530" xr:uid="{00000000-0005-0000-0000-0000110E0000}"/>
    <cellStyle name="Normal 2 13 2 42" xfId="1531" xr:uid="{00000000-0005-0000-0000-0000120E0000}"/>
    <cellStyle name="Normal 2 13 2 43" xfId="1532" xr:uid="{00000000-0005-0000-0000-0000130E0000}"/>
    <cellStyle name="Normal 2 13 2 44" xfId="1533" xr:uid="{00000000-0005-0000-0000-0000140E0000}"/>
    <cellStyle name="Normal 2 13 2 45" xfId="1534" xr:uid="{00000000-0005-0000-0000-0000150E0000}"/>
    <cellStyle name="Normal 2 13 2 5" xfId="1535" xr:uid="{00000000-0005-0000-0000-0000160E0000}"/>
    <cellStyle name="Normal 2 13 2 6" xfId="1536" xr:uid="{00000000-0005-0000-0000-0000170E0000}"/>
    <cellStyle name="Normal 2 13 2 7" xfId="1537" xr:uid="{00000000-0005-0000-0000-0000180E0000}"/>
    <cellStyle name="Normal 2 13 2 8" xfId="1538" xr:uid="{00000000-0005-0000-0000-0000190E0000}"/>
    <cellStyle name="Normal 2 13 2 9" xfId="1539" xr:uid="{00000000-0005-0000-0000-00001A0E0000}"/>
    <cellStyle name="Normal 2 14" xfId="1540" xr:uid="{00000000-0005-0000-0000-00001B0E0000}"/>
    <cellStyle name="Normal 2 14 2" xfId="1541" xr:uid="{00000000-0005-0000-0000-00001C0E0000}"/>
    <cellStyle name="Normal 2 14 2 10" xfId="1542" xr:uid="{00000000-0005-0000-0000-00001D0E0000}"/>
    <cellStyle name="Normal 2 14 2 11" xfId="1543" xr:uid="{00000000-0005-0000-0000-00001E0E0000}"/>
    <cellStyle name="Normal 2 14 2 12" xfId="1544" xr:uid="{00000000-0005-0000-0000-00001F0E0000}"/>
    <cellStyle name="Normal 2 14 2 13" xfId="1545" xr:uid="{00000000-0005-0000-0000-0000200E0000}"/>
    <cellStyle name="Normal 2 14 2 14" xfId="1546" xr:uid="{00000000-0005-0000-0000-0000210E0000}"/>
    <cellStyle name="Normal 2 14 2 15" xfId="1547" xr:uid="{00000000-0005-0000-0000-0000220E0000}"/>
    <cellStyle name="Normal 2 14 2 16" xfId="1548" xr:uid="{00000000-0005-0000-0000-0000230E0000}"/>
    <cellStyle name="Normal 2 14 2 17" xfId="1549" xr:uid="{00000000-0005-0000-0000-0000240E0000}"/>
    <cellStyle name="Normal 2 14 2 18" xfId="1550" xr:uid="{00000000-0005-0000-0000-0000250E0000}"/>
    <cellStyle name="Normal 2 14 2 19" xfId="1551" xr:uid="{00000000-0005-0000-0000-0000260E0000}"/>
    <cellStyle name="Normal 2 14 2 2" xfId="1552" xr:uid="{00000000-0005-0000-0000-0000270E0000}"/>
    <cellStyle name="Normal 2 14 2 20" xfId="1553" xr:uid="{00000000-0005-0000-0000-0000280E0000}"/>
    <cellStyle name="Normal 2 14 2 21" xfId="1554" xr:uid="{00000000-0005-0000-0000-0000290E0000}"/>
    <cellStyle name="Normal 2 14 2 22" xfId="1555" xr:uid="{00000000-0005-0000-0000-00002A0E0000}"/>
    <cellStyle name="Normal 2 14 2 23" xfId="1556" xr:uid="{00000000-0005-0000-0000-00002B0E0000}"/>
    <cellStyle name="Normal 2 14 2 24" xfId="1557" xr:uid="{00000000-0005-0000-0000-00002C0E0000}"/>
    <cellStyle name="Normal 2 14 2 25" xfId="1558" xr:uid="{00000000-0005-0000-0000-00002D0E0000}"/>
    <cellStyle name="Normal 2 14 2 26" xfId="1559" xr:uid="{00000000-0005-0000-0000-00002E0E0000}"/>
    <cellStyle name="Normal 2 14 2 27" xfId="1560" xr:uid="{00000000-0005-0000-0000-00002F0E0000}"/>
    <cellStyle name="Normal 2 14 2 28" xfId="1561" xr:uid="{00000000-0005-0000-0000-0000300E0000}"/>
    <cellStyle name="Normal 2 14 2 29" xfId="1562" xr:uid="{00000000-0005-0000-0000-0000310E0000}"/>
    <cellStyle name="Normal 2 14 2 3" xfId="1563" xr:uid="{00000000-0005-0000-0000-0000320E0000}"/>
    <cellStyle name="Normal 2 14 2 30" xfId="1564" xr:uid="{00000000-0005-0000-0000-0000330E0000}"/>
    <cellStyle name="Normal 2 14 2 31" xfId="1565" xr:uid="{00000000-0005-0000-0000-0000340E0000}"/>
    <cellStyle name="Normal 2 14 2 32" xfId="1566" xr:uid="{00000000-0005-0000-0000-0000350E0000}"/>
    <cellStyle name="Normal 2 14 2 33" xfId="1567" xr:uid="{00000000-0005-0000-0000-0000360E0000}"/>
    <cellStyle name="Normal 2 14 2 34" xfId="1568" xr:uid="{00000000-0005-0000-0000-0000370E0000}"/>
    <cellStyle name="Normal 2 14 2 35" xfId="1569" xr:uid="{00000000-0005-0000-0000-0000380E0000}"/>
    <cellStyle name="Normal 2 14 2 36" xfId="1570" xr:uid="{00000000-0005-0000-0000-0000390E0000}"/>
    <cellStyle name="Normal 2 14 2 37" xfId="1571" xr:uid="{00000000-0005-0000-0000-00003A0E0000}"/>
    <cellStyle name="Normal 2 14 2 38" xfId="1572" xr:uid="{00000000-0005-0000-0000-00003B0E0000}"/>
    <cellStyle name="Normal 2 14 2 39" xfId="1573" xr:uid="{00000000-0005-0000-0000-00003C0E0000}"/>
    <cellStyle name="Normal 2 14 2 4" xfId="1574" xr:uid="{00000000-0005-0000-0000-00003D0E0000}"/>
    <cellStyle name="Normal 2 14 2 40" xfId="1575" xr:uid="{00000000-0005-0000-0000-00003E0E0000}"/>
    <cellStyle name="Normal 2 14 2 41" xfId="1576" xr:uid="{00000000-0005-0000-0000-00003F0E0000}"/>
    <cellStyle name="Normal 2 14 2 42" xfId="1577" xr:uid="{00000000-0005-0000-0000-0000400E0000}"/>
    <cellStyle name="Normal 2 14 2 43" xfId="1578" xr:uid="{00000000-0005-0000-0000-0000410E0000}"/>
    <cellStyle name="Normal 2 14 2 44" xfId="1579" xr:uid="{00000000-0005-0000-0000-0000420E0000}"/>
    <cellStyle name="Normal 2 14 2 45" xfId="1580" xr:uid="{00000000-0005-0000-0000-0000430E0000}"/>
    <cellStyle name="Normal 2 14 2 5" xfId="1581" xr:uid="{00000000-0005-0000-0000-0000440E0000}"/>
    <cellStyle name="Normal 2 14 2 6" xfId="1582" xr:uid="{00000000-0005-0000-0000-0000450E0000}"/>
    <cellStyle name="Normal 2 14 2 7" xfId="1583" xr:uid="{00000000-0005-0000-0000-0000460E0000}"/>
    <cellStyle name="Normal 2 14 2 8" xfId="1584" xr:uid="{00000000-0005-0000-0000-0000470E0000}"/>
    <cellStyle name="Normal 2 14 2 9" xfId="1585" xr:uid="{00000000-0005-0000-0000-0000480E0000}"/>
    <cellStyle name="Normal 2 15" xfId="1586" xr:uid="{00000000-0005-0000-0000-0000490E0000}"/>
    <cellStyle name="Normal 2 15 2" xfId="1587" xr:uid="{00000000-0005-0000-0000-00004A0E0000}"/>
    <cellStyle name="Normal 2 15 2 10" xfId="1588" xr:uid="{00000000-0005-0000-0000-00004B0E0000}"/>
    <cellStyle name="Normal 2 15 2 11" xfId="1589" xr:uid="{00000000-0005-0000-0000-00004C0E0000}"/>
    <cellStyle name="Normal 2 15 2 12" xfId="1590" xr:uid="{00000000-0005-0000-0000-00004D0E0000}"/>
    <cellStyle name="Normal 2 15 2 13" xfId="1591" xr:uid="{00000000-0005-0000-0000-00004E0E0000}"/>
    <cellStyle name="Normal 2 15 2 14" xfId="1592" xr:uid="{00000000-0005-0000-0000-00004F0E0000}"/>
    <cellStyle name="Normal 2 15 2 15" xfId="1593" xr:uid="{00000000-0005-0000-0000-0000500E0000}"/>
    <cellStyle name="Normal 2 15 2 16" xfId="1594" xr:uid="{00000000-0005-0000-0000-0000510E0000}"/>
    <cellStyle name="Normal 2 15 2 17" xfId="1595" xr:uid="{00000000-0005-0000-0000-0000520E0000}"/>
    <cellStyle name="Normal 2 15 2 18" xfId="1596" xr:uid="{00000000-0005-0000-0000-0000530E0000}"/>
    <cellStyle name="Normal 2 15 2 19" xfId="1597" xr:uid="{00000000-0005-0000-0000-0000540E0000}"/>
    <cellStyle name="Normal 2 15 2 2" xfId="1598" xr:uid="{00000000-0005-0000-0000-0000550E0000}"/>
    <cellStyle name="Normal 2 15 2 20" xfId="1599" xr:uid="{00000000-0005-0000-0000-0000560E0000}"/>
    <cellStyle name="Normal 2 15 2 21" xfId="1600" xr:uid="{00000000-0005-0000-0000-0000570E0000}"/>
    <cellStyle name="Normal 2 15 2 22" xfId="1601" xr:uid="{00000000-0005-0000-0000-0000580E0000}"/>
    <cellStyle name="Normal 2 15 2 23" xfId="1602" xr:uid="{00000000-0005-0000-0000-0000590E0000}"/>
    <cellStyle name="Normal 2 15 2 24" xfId="1603" xr:uid="{00000000-0005-0000-0000-00005A0E0000}"/>
    <cellStyle name="Normal 2 15 2 25" xfId="1604" xr:uid="{00000000-0005-0000-0000-00005B0E0000}"/>
    <cellStyle name="Normal 2 15 2 26" xfId="1605" xr:uid="{00000000-0005-0000-0000-00005C0E0000}"/>
    <cellStyle name="Normal 2 15 2 27" xfId="1606" xr:uid="{00000000-0005-0000-0000-00005D0E0000}"/>
    <cellStyle name="Normal 2 15 2 28" xfId="1607" xr:uid="{00000000-0005-0000-0000-00005E0E0000}"/>
    <cellStyle name="Normal 2 15 2 29" xfId="1608" xr:uid="{00000000-0005-0000-0000-00005F0E0000}"/>
    <cellStyle name="Normal 2 15 2 3" xfId="1609" xr:uid="{00000000-0005-0000-0000-0000600E0000}"/>
    <cellStyle name="Normal 2 15 2 30" xfId="1610" xr:uid="{00000000-0005-0000-0000-0000610E0000}"/>
    <cellStyle name="Normal 2 15 2 31" xfId="1611" xr:uid="{00000000-0005-0000-0000-0000620E0000}"/>
    <cellStyle name="Normal 2 15 2 32" xfId="1612" xr:uid="{00000000-0005-0000-0000-0000630E0000}"/>
    <cellStyle name="Normal 2 15 2 33" xfId="1613" xr:uid="{00000000-0005-0000-0000-0000640E0000}"/>
    <cellStyle name="Normal 2 15 2 34" xfId="1614" xr:uid="{00000000-0005-0000-0000-0000650E0000}"/>
    <cellStyle name="Normal 2 15 2 35" xfId="1615" xr:uid="{00000000-0005-0000-0000-0000660E0000}"/>
    <cellStyle name="Normal 2 15 2 36" xfId="1616" xr:uid="{00000000-0005-0000-0000-0000670E0000}"/>
    <cellStyle name="Normal 2 15 2 37" xfId="1617" xr:uid="{00000000-0005-0000-0000-0000680E0000}"/>
    <cellStyle name="Normal 2 15 2 38" xfId="1618" xr:uid="{00000000-0005-0000-0000-0000690E0000}"/>
    <cellStyle name="Normal 2 15 2 39" xfId="1619" xr:uid="{00000000-0005-0000-0000-00006A0E0000}"/>
    <cellStyle name="Normal 2 15 2 4" xfId="1620" xr:uid="{00000000-0005-0000-0000-00006B0E0000}"/>
    <cellStyle name="Normal 2 15 2 40" xfId="1621" xr:uid="{00000000-0005-0000-0000-00006C0E0000}"/>
    <cellStyle name="Normal 2 15 2 41" xfId="1622" xr:uid="{00000000-0005-0000-0000-00006D0E0000}"/>
    <cellStyle name="Normal 2 15 2 42" xfId="1623" xr:uid="{00000000-0005-0000-0000-00006E0E0000}"/>
    <cellStyle name="Normal 2 15 2 43" xfId="1624" xr:uid="{00000000-0005-0000-0000-00006F0E0000}"/>
    <cellStyle name="Normal 2 15 2 44" xfId="1625" xr:uid="{00000000-0005-0000-0000-0000700E0000}"/>
    <cellStyle name="Normal 2 15 2 45" xfId="1626" xr:uid="{00000000-0005-0000-0000-0000710E0000}"/>
    <cellStyle name="Normal 2 15 2 5" xfId="1627" xr:uid="{00000000-0005-0000-0000-0000720E0000}"/>
    <cellStyle name="Normal 2 15 2 6" xfId="1628" xr:uid="{00000000-0005-0000-0000-0000730E0000}"/>
    <cellStyle name="Normal 2 15 2 7" xfId="1629" xr:uid="{00000000-0005-0000-0000-0000740E0000}"/>
    <cellStyle name="Normal 2 15 2 8" xfId="1630" xr:uid="{00000000-0005-0000-0000-0000750E0000}"/>
    <cellStyle name="Normal 2 15 2 9" xfId="1631" xr:uid="{00000000-0005-0000-0000-0000760E0000}"/>
    <cellStyle name="Normal 2 16" xfId="1632" xr:uid="{00000000-0005-0000-0000-0000770E0000}"/>
    <cellStyle name="Normal 2 16 2" xfId="1633" xr:uid="{00000000-0005-0000-0000-0000780E0000}"/>
    <cellStyle name="Normal 2 17" xfId="1634" xr:uid="{00000000-0005-0000-0000-0000790E0000}"/>
    <cellStyle name="Normal 2 17 10" xfId="1635" xr:uid="{00000000-0005-0000-0000-00007A0E0000}"/>
    <cellStyle name="Normal 2 17 11" xfId="1636" xr:uid="{00000000-0005-0000-0000-00007B0E0000}"/>
    <cellStyle name="Normal 2 17 12" xfId="1637" xr:uid="{00000000-0005-0000-0000-00007C0E0000}"/>
    <cellStyle name="Normal 2 17 13" xfId="1638" xr:uid="{00000000-0005-0000-0000-00007D0E0000}"/>
    <cellStyle name="Normal 2 17 14" xfId="1639" xr:uid="{00000000-0005-0000-0000-00007E0E0000}"/>
    <cellStyle name="Normal 2 17 15" xfId="1640" xr:uid="{00000000-0005-0000-0000-00007F0E0000}"/>
    <cellStyle name="Normal 2 17 16" xfId="1641" xr:uid="{00000000-0005-0000-0000-0000800E0000}"/>
    <cellStyle name="Normal 2 17 17" xfId="1642" xr:uid="{00000000-0005-0000-0000-0000810E0000}"/>
    <cellStyle name="Normal 2 17 18" xfId="1643" xr:uid="{00000000-0005-0000-0000-0000820E0000}"/>
    <cellStyle name="Normal 2 17 19" xfId="1644" xr:uid="{00000000-0005-0000-0000-0000830E0000}"/>
    <cellStyle name="Normal 2 17 2" xfId="1645" xr:uid="{00000000-0005-0000-0000-0000840E0000}"/>
    <cellStyle name="Normal 2 17 20" xfId="1646" xr:uid="{00000000-0005-0000-0000-0000850E0000}"/>
    <cellStyle name="Normal 2 17 21" xfId="1647" xr:uid="{00000000-0005-0000-0000-0000860E0000}"/>
    <cellStyle name="Normal 2 17 22" xfId="1648" xr:uid="{00000000-0005-0000-0000-0000870E0000}"/>
    <cellStyle name="Normal 2 17 23" xfId="1649" xr:uid="{00000000-0005-0000-0000-0000880E0000}"/>
    <cellStyle name="Normal 2 17 24" xfId="1650" xr:uid="{00000000-0005-0000-0000-0000890E0000}"/>
    <cellStyle name="Normal 2 17 25" xfId="1651" xr:uid="{00000000-0005-0000-0000-00008A0E0000}"/>
    <cellStyle name="Normal 2 17 26" xfId="1652" xr:uid="{00000000-0005-0000-0000-00008B0E0000}"/>
    <cellStyle name="Normal 2 17 27" xfId="1653" xr:uid="{00000000-0005-0000-0000-00008C0E0000}"/>
    <cellStyle name="Normal 2 17 28" xfId="1654" xr:uid="{00000000-0005-0000-0000-00008D0E0000}"/>
    <cellStyle name="Normal 2 17 29" xfId="1655" xr:uid="{00000000-0005-0000-0000-00008E0E0000}"/>
    <cellStyle name="Normal 2 17 3" xfId="1656" xr:uid="{00000000-0005-0000-0000-00008F0E0000}"/>
    <cellStyle name="Normal 2 17 30" xfId="1657" xr:uid="{00000000-0005-0000-0000-0000900E0000}"/>
    <cellStyle name="Normal 2 17 31" xfId="1658" xr:uid="{00000000-0005-0000-0000-0000910E0000}"/>
    <cellStyle name="Normal 2 17 32" xfId="1659" xr:uid="{00000000-0005-0000-0000-0000920E0000}"/>
    <cellStyle name="Normal 2 17 33" xfId="1660" xr:uid="{00000000-0005-0000-0000-0000930E0000}"/>
    <cellStyle name="Normal 2 17 34" xfId="1661" xr:uid="{00000000-0005-0000-0000-0000940E0000}"/>
    <cellStyle name="Normal 2 17 35" xfId="1662" xr:uid="{00000000-0005-0000-0000-0000950E0000}"/>
    <cellStyle name="Normal 2 17 36" xfId="1663" xr:uid="{00000000-0005-0000-0000-0000960E0000}"/>
    <cellStyle name="Normal 2 17 37" xfId="1664" xr:uid="{00000000-0005-0000-0000-0000970E0000}"/>
    <cellStyle name="Normal 2 17 38" xfId="1665" xr:uid="{00000000-0005-0000-0000-0000980E0000}"/>
    <cellStyle name="Normal 2 17 39" xfId="1666" xr:uid="{00000000-0005-0000-0000-0000990E0000}"/>
    <cellStyle name="Normal 2 17 4" xfId="1667" xr:uid="{00000000-0005-0000-0000-00009A0E0000}"/>
    <cellStyle name="Normal 2 17 40" xfId="1668" xr:uid="{00000000-0005-0000-0000-00009B0E0000}"/>
    <cellStyle name="Normal 2 17 41" xfId="1669" xr:uid="{00000000-0005-0000-0000-00009C0E0000}"/>
    <cellStyle name="Normal 2 17 42" xfId="1670" xr:uid="{00000000-0005-0000-0000-00009D0E0000}"/>
    <cellStyle name="Normal 2 17 43" xfId="1671" xr:uid="{00000000-0005-0000-0000-00009E0E0000}"/>
    <cellStyle name="Normal 2 17 44" xfId="1672" xr:uid="{00000000-0005-0000-0000-00009F0E0000}"/>
    <cellStyle name="Normal 2 17 45" xfId="1673" xr:uid="{00000000-0005-0000-0000-0000A00E0000}"/>
    <cellStyle name="Normal 2 17 5" xfId="1674" xr:uid="{00000000-0005-0000-0000-0000A10E0000}"/>
    <cellStyle name="Normal 2 17 6" xfId="1675" xr:uid="{00000000-0005-0000-0000-0000A20E0000}"/>
    <cellStyle name="Normal 2 17 7" xfId="1676" xr:uid="{00000000-0005-0000-0000-0000A30E0000}"/>
    <cellStyle name="Normal 2 17 8" xfId="1677" xr:uid="{00000000-0005-0000-0000-0000A40E0000}"/>
    <cellStyle name="Normal 2 17 9" xfId="1678" xr:uid="{00000000-0005-0000-0000-0000A50E0000}"/>
    <cellStyle name="Normal 2 18" xfId="1679" xr:uid="{00000000-0005-0000-0000-0000A60E0000}"/>
    <cellStyle name="Normal 2 18 10" xfId="1680" xr:uid="{00000000-0005-0000-0000-0000A70E0000}"/>
    <cellStyle name="Normal 2 18 11" xfId="1681" xr:uid="{00000000-0005-0000-0000-0000A80E0000}"/>
    <cellStyle name="Normal 2 18 12" xfId="1682" xr:uid="{00000000-0005-0000-0000-0000A90E0000}"/>
    <cellStyle name="Normal 2 18 13" xfId="1683" xr:uid="{00000000-0005-0000-0000-0000AA0E0000}"/>
    <cellStyle name="Normal 2 18 14" xfId="1684" xr:uid="{00000000-0005-0000-0000-0000AB0E0000}"/>
    <cellStyle name="Normal 2 18 15" xfId="1685" xr:uid="{00000000-0005-0000-0000-0000AC0E0000}"/>
    <cellStyle name="Normal 2 18 16" xfId="1686" xr:uid="{00000000-0005-0000-0000-0000AD0E0000}"/>
    <cellStyle name="Normal 2 18 17" xfId="1687" xr:uid="{00000000-0005-0000-0000-0000AE0E0000}"/>
    <cellStyle name="Normal 2 18 18" xfId="1688" xr:uid="{00000000-0005-0000-0000-0000AF0E0000}"/>
    <cellStyle name="Normal 2 18 19" xfId="1689" xr:uid="{00000000-0005-0000-0000-0000B00E0000}"/>
    <cellStyle name="Normal 2 18 2" xfId="1690" xr:uid="{00000000-0005-0000-0000-0000B10E0000}"/>
    <cellStyle name="Normal 2 18 2 10" xfId="1691" xr:uid="{00000000-0005-0000-0000-0000B20E0000}"/>
    <cellStyle name="Normal 2 18 2 11" xfId="1692" xr:uid="{00000000-0005-0000-0000-0000B30E0000}"/>
    <cellStyle name="Normal 2 18 2 12" xfId="1693" xr:uid="{00000000-0005-0000-0000-0000B40E0000}"/>
    <cellStyle name="Normal 2 18 2 13" xfId="1694" xr:uid="{00000000-0005-0000-0000-0000B50E0000}"/>
    <cellStyle name="Normal 2 18 2 13 10" xfId="1695" xr:uid="{00000000-0005-0000-0000-0000B60E0000}"/>
    <cellStyle name="Normal 2 18 2 13 11" xfId="1696" xr:uid="{00000000-0005-0000-0000-0000B70E0000}"/>
    <cellStyle name="Normal 2 18 2 13 12" xfId="1697" xr:uid="{00000000-0005-0000-0000-0000B80E0000}"/>
    <cellStyle name="Normal 2 18 2 13 13" xfId="1698" xr:uid="{00000000-0005-0000-0000-0000B90E0000}"/>
    <cellStyle name="Normal 2 18 2 13 14" xfId="1699" xr:uid="{00000000-0005-0000-0000-0000BA0E0000}"/>
    <cellStyle name="Normal 2 18 2 13 15" xfId="1700" xr:uid="{00000000-0005-0000-0000-0000BB0E0000}"/>
    <cellStyle name="Normal 2 18 2 13 16" xfId="1701" xr:uid="{00000000-0005-0000-0000-0000BC0E0000}"/>
    <cellStyle name="Normal 2 18 2 13 17" xfId="1702" xr:uid="{00000000-0005-0000-0000-0000BD0E0000}"/>
    <cellStyle name="Normal 2 18 2 13 18" xfId="1703" xr:uid="{00000000-0005-0000-0000-0000BE0E0000}"/>
    <cellStyle name="Normal 2 18 2 13 19" xfId="1704" xr:uid="{00000000-0005-0000-0000-0000BF0E0000}"/>
    <cellStyle name="Normal 2 18 2 13 2" xfId="1705" xr:uid="{00000000-0005-0000-0000-0000C00E0000}"/>
    <cellStyle name="Normal 2 18 2 13 2 2" xfId="33933" xr:uid="{00000000-0005-0000-0000-0000C10E0000}"/>
    <cellStyle name="Normal 2 18 2 13 20" xfId="1706" xr:uid="{00000000-0005-0000-0000-0000C20E0000}"/>
    <cellStyle name="Normal 2 18 2 13 21" xfId="1707" xr:uid="{00000000-0005-0000-0000-0000C30E0000}"/>
    <cellStyle name="Normal 2 18 2 13 22" xfId="1708" xr:uid="{00000000-0005-0000-0000-0000C40E0000}"/>
    <cellStyle name="Normal 2 18 2 13 23" xfId="1709" xr:uid="{00000000-0005-0000-0000-0000C50E0000}"/>
    <cellStyle name="Normal 2 18 2 13 3" xfId="1710" xr:uid="{00000000-0005-0000-0000-0000C60E0000}"/>
    <cellStyle name="Normal 2 18 2 13 4" xfId="1711" xr:uid="{00000000-0005-0000-0000-0000C70E0000}"/>
    <cellStyle name="Normal 2 18 2 13 5" xfId="1712" xr:uid="{00000000-0005-0000-0000-0000C80E0000}"/>
    <cellStyle name="Normal 2 18 2 13 6" xfId="1713" xr:uid="{00000000-0005-0000-0000-0000C90E0000}"/>
    <cellStyle name="Normal 2 18 2 13 7" xfId="1714" xr:uid="{00000000-0005-0000-0000-0000CA0E0000}"/>
    <cellStyle name="Normal 2 18 2 13 8" xfId="1715" xr:uid="{00000000-0005-0000-0000-0000CB0E0000}"/>
    <cellStyle name="Normal 2 18 2 13 9" xfId="1716" xr:uid="{00000000-0005-0000-0000-0000CC0E0000}"/>
    <cellStyle name="Normal 2 18 2 14" xfId="1717" xr:uid="{00000000-0005-0000-0000-0000CD0E0000}"/>
    <cellStyle name="Normal 2 18 2 14 10" xfId="1718" xr:uid="{00000000-0005-0000-0000-0000CE0E0000}"/>
    <cellStyle name="Normal 2 18 2 14 11" xfId="1719" xr:uid="{00000000-0005-0000-0000-0000CF0E0000}"/>
    <cellStyle name="Normal 2 18 2 14 12" xfId="1720" xr:uid="{00000000-0005-0000-0000-0000D00E0000}"/>
    <cellStyle name="Normal 2 18 2 14 13" xfId="1721" xr:uid="{00000000-0005-0000-0000-0000D10E0000}"/>
    <cellStyle name="Normal 2 18 2 14 14" xfId="1722" xr:uid="{00000000-0005-0000-0000-0000D20E0000}"/>
    <cellStyle name="Normal 2 18 2 14 15" xfId="1723" xr:uid="{00000000-0005-0000-0000-0000D30E0000}"/>
    <cellStyle name="Normal 2 18 2 14 16" xfId="1724" xr:uid="{00000000-0005-0000-0000-0000D40E0000}"/>
    <cellStyle name="Normal 2 18 2 14 17" xfId="1725" xr:uid="{00000000-0005-0000-0000-0000D50E0000}"/>
    <cellStyle name="Normal 2 18 2 14 18" xfId="1726" xr:uid="{00000000-0005-0000-0000-0000D60E0000}"/>
    <cellStyle name="Normal 2 18 2 14 19" xfId="1727" xr:uid="{00000000-0005-0000-0000-0000D70E0000}"/>
    <cellStyle name="Normal 2 18 2 14 2" xfId="1728" xr:uid="{00000000-0005-0000-0000-0000D80E0000}"/>
    <cellStyle name="Normal 2 18 2 14 20" xfId="1729" xr:uid="{00000000-0005-0000-0000-0000D90E0000}"/>
    <cellStyle name="Normal 2 18 2 14 21" xfId="1730" xr:uid="{00000000-0005-0000-0000-0000DA0E0000}"/>
    <cellStyle name="Normal 2 18 2 14 22" xfId="1731" xr:uid="{00000000-0005-0000-0000-0000DB0E0000}"/>
    <cellStyle name="Normal 2 18 2 14 23" xfId="1732" xr:uid="{00000000-0005-0000-0000-0000DC0E0000}"/>
    <cellStyle name="Normal 2 18 2 14 3" xfId="1733" xr:uid="{00000000-0005-0000-0000-0000DD0E0000}"/>
    <cellStyle name="Normal 2 18 2 14 4" xfId="1734" xr:uid="{00000000-0005-0000-0000-0000DE0E0000}"/>
    <cellStyle name="Normal 2 18 2 14 5" xfId="1735" xr:uid="{00000000-0005-0000-0000-0000DF0E0000}"/>
    <cellStyle name="Normal 2 18 2 14 6" xfId="1736" xr:uid="{00000000-0005-0000-0000-0000E00E0000}"/>
    <cellStyle name="Normal 2 18 2 14 7" xfId="1737" xr:uid="{00000000-0005-0000-0000-0000E10E0000}"/>
    <cellStyle name="Normal 2 18 2 14 8" xfId="1738" xr:uid="{00000000-0005-0000-0000-0000E20E0000}"/>
    <cellStyle name="Normal 2 18 2 14 9" xfId="1739" xr:uid="{00000000-0005-0000-0000-0000E30E0000}"/>
    <cellStyle name="Normal 2 18 2 15" xfId="1740" xr:uid="{00000000-0005-0000-0000-0000E40E0000}"/>
    <cellStyle name="Normal 2 18 2 15 10" xfId="1741" xr:uid="{00000000-0005-0000-0000-0000E50E0000}"/>
    <cellStyle name="Normal 2 18 2 15 11" xfId="1742" xr:uid="{00000000-0005-0000-0000-0000E60E0000}"/>
    <cellStyle name="Normal 2 18 2 15 12" xfId="1743" xr:uid="{00000000-0005-0000-0000-0000E70E0000}"/>
    <cellStyle name="Normal 2 18 2 15 13" xfId="1744" xr:uid="{00000000-0005-0000-0000-0000E80E0000}"/>
    <cellStyle name="Normal 2 18 2 15 14" xfId="1745" xr:uid="{00000000-0005-0000-0000-0000E90E0000}"/>
    <cellStyle name="Normal 2 18 2 15 15" xfId="1746" xr:uid="{00000000-0005-0000-0000-0000EA0E0000}"/>
    <cellStyle name="Normal 2 18 2 15 16" xfId="1747" xr:uid="{00000000-0005-0000-0000-0000EB0E0000}"/>
    <cellStyle name="Normal 2 18 2 15 17" xfId="1748" xr:uid="{00000000-0005-0000-0000-0000EC0E0000}"/>
    <cellStyle name="Normal 2 18 2 15 18" xfId="1749" xr:uid="{00000000-0005-0000-0000-0000ED0E0000}"/>
    <cellStyle name="Normal 2 18 2 15 19" xfId="1750" xr:uid="{00000000-0005-0000-0000-0000EE0E0000}"/>
    <cellStyle name="Normal 2 18 2 15 2" xfId="1751" xr:uid="{00000000-0005-0000-0000-0000EF0E0000}"/>
    <cellStyle name="Normal 2 18 2 15 20" xfId="1752" xr:uid="{00000000-0005-0000-0000-0000F00E0000}"/>
    <cellStyle name="Normal 2 18 2 15 21" xfId="1753" xr:uid="{00000000-0005-0000-0000-0000F10E0000}"/>
    <cellStyle name="Normal 2 18 2 15 22" xfId="1754" xr:uid="{00000000-0005-0000-0000-0000F20E0000}"/>
    <cellStyle name="Normal 2 18 2 15 23" xfId="1755" xr:uid="{00000000-0005-0000-0000-0000F30E0000}"/>
    <cellStyle name="Normal 2 18 2 15 3" xfId="1756" xr:uid="{00000000-0005-0000-0000-0000F40E0000}"/>
    <cellStyle name="Normal 2 18 2 15 4" xfId="1757" xr:uid="{00000000-0005-0000-0000-0000F50E0000}"/>
    <cellStyle name="Normal 2 18 2 15 5" xfId="1758" xr:uid="{00000000-0005-0000-0000-0000F60E0000}"/>
    <cellStyle name="Normal 2 18 2 15 6" xfId="1759" xr:uid="{00000000-0005-0000-0000-0000F70E0000}"/>
    <cellStyle name="Normal 2 18 2 15 7" xfId="1760" xr:uid="{00000000-0005-0000-0000-0000F80E0000}"/>
    <cellStyle name="Normal 2 18 2 15 8" xfId="1761" xr:uid="{00000000-0005-0000-0000-0000F90E0000}"/>
    <cellStyle name="Normal 2 18 2 15 9" xfId="1762" xr:uid="{00000000-0005-0000-0000-0000FA0E0000}"/>
    <cellStyle name="Normal 2 18 2 16" xfId="1763" xr:uid="{00000000-0005-0000-0000-0000FB0E0000}"/>
    <cellStyle name="Normal 2 18 2 16 10" xfId="1764" xr:uid="{00000000-0005-0000-0000-0000FC0E0000}"/>
    <cellStyle name="Normal 2 18 2 16 11" xfId="1765" xr:uid="{00000000-0005-0000-0000-0000FD0E0000}"/>
    <cellStyle name="Normal 2 18 2 16 12" xfId="1766" xr:uid="{00000000-0005-0000-0000-0000FE0E0000}"/>
    <cellStyle name="Normal 2 18 2 16 13" xfId="1767" xr:uid="{00000000-0005-0000-0000-0000FF0E0000}"/>
    <cellStyle name="Normal 2 18 2 16 14" xfId="1768" xr:uid="{00000000-0005-0000-0000-0000000F0000}"/>
    <cellStyle name="Normal 2 18 2 16 15" xfId="1769" xr:uid="{00000000-0005-0000-0000-0000010F0000}"/>
    <cellStyle name="Normal 2 18 2 16 16" xfId="1770" xr:uid="{00000000-0005-0000-0000-0000020F0000}"/>
    <cellStyle name="Normal 2 18 2 16 17" xfId="1771" xr:uid="{00000000-0005-0000-0000-0000030F0000}"/>
    <cellStyle name="Normal 2 18 2 16 18" xfId="1772" xr:uid="{00000000-0005-0000-0000-0000040F0000}"/>
    <cellStyle name="Normal 2 18 2 16 19" xfId="1773" xr:uid="{00000000-0005-0000-0000-0000050F0000}"/>
    <cellStyle name="Normal 2 18 2 16 2" xfId="1774" xr:uid="{00000000-0005-0000-0000-0000060F0000}"/>
    <cellStyle name="Normal 2 18 2 16 20" xfId="1775" xr:uid="{00000000-0005-0000-0000-0000070F0000}"/>
    <cellStyle name="Normal 2 18 2 16 21" xfId="1776" xr:uid="{00000000-0005-0000-0000-0000080F0000}"/>
    <cellStyle name="Normal 2 18 2 16 22" xfId="1777" xr:uid="{00000000-0005-0000-0000-0000090F0000}"/>
    <cellStyle name="Normal 2 18 2 16 23" xfId="1778" xr:uid="{00000000-0005-0000-0000-00000A0F0000}"/>
    <cellStyle name="Normal 2 18 2 16 3" xfId="1779" xr:uid="{00000000-0005-0000-0000-00000B0F0000}"/>
    <cellStyle name="Normal 2 18 2 16 4" xfId="1780" xr:uid="{00000000-0005-0000-0000-00000C0F0000}"/>
    <cellStyle name="Normal 2 18 2 16 5" xfId="1781" xr:uid="{00000000-0005-0000-0000-00000D0F0000}"/>
    <cellStyle name="Normal 2 18 2 16 6" xfId="1782" xr:uid="{00000000-0005-0000-0000-00000E0F0000}"/>
    <cellStyle name="Normal 2 18 2 16 7" xfId="1783" xr:uid="{00000000-0005-0000-0000-00000F0F0000}"/>
    <cellStyle name="Normal 2 18 2 16 8" xfId="1784" xr:uid="{00000000-0005-0000-0000-0000100F0000}"/>
    <cellStyle name="Normal 2 18 2 16 9" xfId="1785" xr:uid="{00000000-0005-0000-0000-0000110F0000}"/>
    <cellStyle name="Normal 2 18 2 2" xfId="1786" xr:uid="{00000000-0005-0000-0000-0000120F0000}"/>
    <cellStyle name="Normal 2 18 2 2 10" xfId="1787" xr:uid="{00000000-0005-0000-0000-0000130F0000}"/>
    <cellStyle name="Normal 2 18 2 2 11" xfId="1788" xr:uid="{00000000-0005-0000-0000-0000140F0000}"/>
    <cellStyle name="Normal 2 18 2 2 12" xfId="1789" xr:uid="{00000000-0005-0000-0000-0000150F0000}"/>
    <cellStyle name="Normal 2 18 2 2 13" xfId="1790" xr:uid="{00000000-0005-0000-0000-0000160F0000}"/>
    <cellStyle name="Normal 2 18 2 2 14" xfId="1791" xr:uid="{00000000-0005-0000-0000-0000170F0000}"/>
    <cellStyle name="Normal 2 18 2 2 15" xfId="1792" xr:uid="{00000000-0005-0000-0000-0000180F0000}"/>
    <cellStyle name="Normal 2 18 2 2 16" xfId="1793" xr:uid="{00000000-0005-0000-0000-0000190F0000}"/>
    <cellStyle name="Normal 2 18 2 2 17" xfId="1794" xr:uid="{00000000-0005-0000-0000-00001A0F0000}"/>
    <cellStyle name="Normal 2 18 2 2 18" xfId="1795" xr:uid="{00000000-0005-0000-0000-00001B0F0000}"/>
    <cellStyle name="Normal 2 18 2 2 19" xfId="1796" xr:uid="{00000000-0005-0000-0000-00001C0F0000}"/>
    <cellStyle name="Normal 2 18 2 2 2" xfId="1797" xr:uid="{00000000-0005-0000-0000-00001D0F0000}"/>
    <cellStyle name="Normal 2 18 2 2 2 2" xfId="1798" xr:uid="{00000000-0005-0000-0000-00001E0F0000}"/>
    <cellStyle name="Normal 2 18 2 2 20" xfId="1799" xr:uid="{00000000-0005-0000-0000-00001F0F0000}"/>
    <cellStyle name="Normal 2 18 2 2 21" xfId="1800" xr:uid="{00000000-0005-0000-0000-0000200F0000}"/>
    <cellStyle name="Normal 2 18 2 2 22" xfId="1801" xr:uid="{00000000-0005-0000-0000-0000210F0000}"/>
    <cellStyle name="Normal 2 18 2 2 23" xfId="1802" xr:uid="{00000000-0005-0000-0000-0000220F0000}"/>
    <cellStyle name="Normal 2 18 2 2 24" xfId="1803" xr:uid="{00000000-0005-0000-0000-0000230F0000}"/>
    <cellStyle name="Normal 2 18 2 2 25" xfId="1804" xr:uid="{00000000-0005-0000-0000-0000240F0000}"/>
    <cellStyle name="Normal 2 18 2 2 26" xfId="1805" xr:uid="{00000000-0005-0000-0000-0000250F0000}"/>
    <cellStyle name="Normal 2 18 2 2 27" xfId="1806" xr:uid="{00000000-0005-0000-0000-0000260F0000}"/>
    <cellStyle name="Normal 2 18 2 2 28" xfId="1807" xr:uid="{00000000-0005-0000-0000-0000270F0000}"/>
    <cellStyle name="Normal 2 18 2 2 29" xfId="1808" xr:uid="{00000000-0005-0000-0000-0000280F0000}"/>
    <cellStyle name="Normal 2 18 2 2 3" xfId="1809" xr:uid="{00000000-0005-0000-0000-0000290F0000}"/>
    <cellStyle name="Normal 2 18 2 2 30" xfId="1810" xr:uid="{00000000-0005-0000-0000-00002A0F0000}"/>
    <cellStyle name="Normal 2 18 2 2 31" xfId="1811" xr:uid="{00000000-0005-0000-0000-00002B0F0000}"/>
    <cellStyle name="Normal 2 18 2 2 4" xfId="1812" xr:uid="{00000000-0005-0000-0000-00002C0F0000}"/>
    <cellStyle name="Normal 2 18 2 2 5" xfId="1813" xr:uid="{00000000-0005-0000-0000-00002D0F0000}"/>
    <cellStyle name="Normal 2 18 2 2 6" xfId="1814" xr:uid="{00000000-0005-0000-0000-00002E0F0000}"/>
    <cellStyle name="Normal 2 18 2 2 7" xfId="1815" xr:uid="{00000000-0005-0000-0000-00002F0F0000}"/>
    <cellStyle name="Normal 2 18 2 2 8" xfId="1816" xr:uid="{00000000-0005-0000-0000-0000300F0000}"/>
    <cellStyle name="Normal 2 18 2 2 9" xfId="1817" xr:uid="{00000000-0005-0000-0000-0000310F0000}"/>
    <cellStyle name="Normal 2 18 2 3" xfId="1818" xr:uid="{00000000-0005-0000-0000-0000320F0000}"/>
    <cellStyle name="Normal 2 18 2 4" xfId="1819" xr:uid="{00000000-0005-0000-0000-0000330F0000}"/>
    <cellStyle name="Normal 2 18 2 5" xfId="1820" xr:uid="{00000000-0005-0000-0000-0000340F0000}"/>
    <cellStyle name="Normal 2 18 2 6" xfId="1821" xr:uid="{00000000-0005-0000-0000-0000350F0000}"/>
    <cellStyle name="Normal 2 18 2 7" xfId="1822" xr:uid="{00000000-0005-0000-0000-0000360F0000}"/>
    <cellStyle name="Normal 2 18 2 8" xfId="1823" xr:uid="{00000000-0005-0000-0000-0000370F0000}"/>
    <cellStyle name="Normal 2 18 2 9" xfId="1824" xr:uid="{00000000-0005-0000-0000-0000380F0000}"/>
    <cellStyle name="Normal 2 18 20" xfId="1825" xr:uid="{00000000-0005-0000-0000-0000390F0000}"/>
    <cellStyle name="Normal 2 18 21" xfId="1826" xr:uid="{00000000-0005-0000-0000-00003A0F0000}"/>
    <cellStyle name="Normal 2 18 22" xfId="1827" xr:uid="{00000000-0005-0000-0000-00003B0F0000}"/>
    <cellStyle name="Normal 2 18 23" xfId="1828" xr:uid="{00000000-0005-0000-0000-00003C0F0000}"/>
    <cellStyle name="Normal 2 18 24" xfId="1829" xr:uid="{00000000-0005-0000-0000-00003D0F0000}"/>
    <cellStyle name="Normal 2 18 25" xfId="1830" xr:uid="{00000000-0005-0000-0000-00003E0F0000}"/>
    <cellStyle name="Normal 2 18 26" xfId="1831" xr:uid="{00000000-0005-0000-0000-00003F0F0000}"/>
    <cellStyle name="Normal 2 18 27" xfId="1832" xr:uid="{00000000-0005-0000-0000-0000400F0000}"/>
    <cellStyle name="Normal 2 18 28" xfId="1833" xr:uid="{00000000-0005-0000-0000-0000410F0000}"/>
    <cellStyle name="Normal 2 18 29" xfId="1834" xr:uid="{00000000-0005-0000-0000-0000420F0000}"/>
    <cellStyle name="Normal 2 18 3" xfId="1835" xr:uid="{00000000-0005-0000-0000-0000430F0000}"/>
    <cellStyle name="Normal 2 18 30" xfId="1836" xr:uid="{00000000-0005-0000-0000-0000440F0000}"/>
    <cellStyle name="Normal 2 18 31" xfId="1837" xr:uid="{00000000-0005-0000-0000-0000450F0000}"/>
    <cellStyle name="Normal 2 18 32" xfId="1838" xr:uid="{00000000-0005-0000-0000-0000460F0000}"/>
    <cellStyle name="Normal 2 18 33" xfId="1839" xr:uid="{00000000-0005-0000-0000-0000470F0000}"/>
    <cellStyle name="Normal 2 18 34" xfId="1840" xr:uid="{00000000-0005-0000-0000-0000480F0000}"/>
    <cellStyle name="Normal 2 18 35" xfId="1841" xr:uid="{00000000-0005-0000-0000-0000490F0000}"/>
    <cellStyle name="Normal 2 18 36" xfId="1842" xr:uid="{00000000-0005-0000-0000-00004A0F0000}"/>
    <cellStyle name="Normal 2 18 37" xfId="1843" xr:uid="{00000000-0005-0000-0000-00004B0F0000}"/>
    <cellStyle name="Normal 2 18 38" xfId="1844" xr:uid="{00000000-0005-0000-0000-00004C0F0000}"/>
    <cellStyle name="Normal 2 18 39" xfId="1845" xr:uid="{00000000-0005-0000-0000-00004D0F0000}"/>
    <cellStyle name="Normal 2 18 4" xfId="1846" xr:uid="{00000000-0005-0000-0000-00004E0F0000}"/>
    <cellStyle name="Normal 2 18 40" xfId="1847" xr:uid="{00000000-0005-0000-0000-00004F0F0000}"/>
    <cellStyle name="Normal 2 18 41" xfId="1848" xr:uid="{00000000-0005-0000-0000-0000500F0000}"/>
    <cellStyle name="Normal 2 18 42" xfId="1849" xr:uid="{00000000-0005-0000-0000-0000510F0000}"/>
    <cellStyle name="Normal 2 18 43" xfId="1850" xr:uid="{00000000-0005-0000-0000-0000520F0000}"/>
    <cellStyle name="Normal 2 18 44" xfId="1851" xr:uid="{00000000-0005-0000-0000-0000530F0000}"/>
    <cellStyle name="Normal 2 18 45" xfId="1852" xr:uid="{00000000-0005-0000-0000-0000540F0000}"/>
    <cellStyle name="Normal 2 18 5" xfId="1853" xr:uid="{00000000-0005-0000-0000-0000550F0000}"/>
    <cellStyle name="Normal 2 18 6" xfId="1854" xr:uid="{00000000-0005-0000-0000-0000560F0000}"/>
    <cellStyle name="Normal 2 18 7" xfId="1855" xr:uid="{00000000-0005-0000-0000-0000570F0000}"/>
    <cellStyle name="Normal 2 18 7 10" xfId="1856" xr:uid="{00000000-0005-0000-0000-0000580F0000}"/>
    <cellStyle name="Normal 2 18 7 11" xfId="1857" xr:uid="{00000000-0005-0000-0000-0000590F0000}"/>
    <cellStyle name="Normal 2 18 7 12" xfId="1858" xr:uid="{00000000-0005-0000-0000-00005A0F0000}"/>
    <cellStyle name="Normal 2 18 7 13" xfId="1859" xr:uid="{00000000-0005-0000-0000-00005B0F0000}"/>
    <cellStyle name="Normal 2 18 7 14" xfId="1860" xr:uid="{00000000-0005-0000-0000-00005C0F0000}"/>
    <cellStyle name="Normal 2 18 7 15" xfId="1861" xr:uid="{00000000-0005-0000-0000-00005D0F0000}"/>
    <cellStyle name="Normal 2 18 7 16" xfId="1862" xr:uid="{00000000-0005-0000-0000-00005E0F0000}"/>
    <cellStyle name="Normal 2 18 7 17" xfId="1863" xr:uid="{00000000-0005-0000-0000-00005F0F0000}"/>
    <cellStyle name="Normal 2 18 7 18" xfId="1864" xr:uid="{00000000-0005-0000-0000-0000600F0000}"/>
    <cellStyle name="Normal 2 18 7 19" xfId="1865" xr:uid="{00000000-0005-0000-0000-0000610F0000}"/>
    <cellStyle name="Normal 2 18 7 2" xfId="1866" xr:uid="{00000000-0005-0000-0000-0000620F0000}"/>
    <cellStyle name="Normal 2 18 7 20" xfId="1867" xr:uid="{00000000-0005-0000-0000-0000630F0000}"/>
    <cellStyle name="Normal 2 18 7 21" xfId="1868" xr:uid="{00000000-0005-0000-0000-0000640F0000}"/>
    <cellStyle name="Normal 2 18 7 22" xfId="1869" xr:uid="{00000000-0005-0000-0000-0000650F0000}"/>
    <cellStyle name="Normal 2 18 7 23" xfId="1870" xr:uid="{00000000-0005-0000-0000-0000660F0000}"/>
    <cellStyle name="Normal 2 18 7 24" xfId="1871" xr:uid="{00000000-0005-0000-0000-0000670F0000}"/>
    <cellStyle name="Normal 2 18 7 25" xfId="1872" xr:uid="{00000000-0005-0000-0000-0000680F0000}"/>
    <cellStyle name="Normal 2 18 7 26" xfId="1873" xr:uid="{00000000-0005-0000-0000-0000690F0000}"/>
    <cellStyle name="Normal 2 18 7 3" xfId="1874" xr:uid="{00000000-0005-0000-0000-00006A0F0000}"/>
    <cellStyle name="Normal 2 18 7 4" xfId="1875" xr:uid="{00000000-0005-0000-0000-00006B0F0000}"/>
    <cellStyle name="Normal 2 18 7 5" xfId="1876" xr:uid="{00000000-0005-0000-0000-00006C0F0000}"/>
    <cellStyle name="Normal 2 18 7 6" xfId="1877" xr:uid="{00000000-0005-0000-0000-00006D0F0000}"/>
    <cellStyle name="Normal 2 18 7 7" xfId="1878" xr:uid="{00000000-0005-0000-0000-00006E0F0000}"/>
    <cellStyle name="Normal 2 18 7 8" xfId="1879" xr:uid="{00000000-0005-0000-0000-00006F0F0000}"/>
    <cellStyle name="Normal 2 18 7 9" xfId="1880" xr:uid="{00000000-0005-0000-0000-0000700F0000}"/>
    <cellStyle name="Normal 2 18 8" xfId="1881" xr:uid="{00000000-0005-0000-0000-0000710F0000}"/>
    <cellStyle name="Normal 2 18 8 10" xfId="1882" xr:uid="{00000000-0005-0000-0000-0000720F0000}"/>
    <cellStyle name="Normal 2 18 8 11" xfId="1883" xr:uid="{00000000-0005-0000-0000-0000730F0000}"/>
    <cellStyle name="Normal 2 18 8 12" xfId="1884" xr:uid="{00000000-0005-0000-0000-0000740F0000}"/>
    <cellStyle name="Normal 2 18 8 13" xfId="1885" xr:uid="{00000000-0005-0000-0000-0000750F0000}"/>
    <cellStyle name="Normal 2 18 8 14" xfId="1886" xr:uid="{00000000-0005-0000-0000-0000760F0000}"/>
    <cellStyle name="Normal 2 18 8 15" xfId="1887" xr:uid="{00000000-0005-0000-0000-0000770F0000}"/>
    <cellStyle name="Normal 2 18 8 16" xfId="1888" xr:uid="{00000000-0005-0000-0000-0000780F0000}"/>
    <cellStyle name="Normal 2 18 8 17" xfId="1889" xr:uid="{00000000-0005-0000-0000-0000790F0000}"/>
    <cellStyle name="Normal 2 18 8 18" xfId="1890" xr:uid="{00000000-0005-0000-0000-00007A0F0000}"/>
    <cellStyle name="Normal 2 18 8 19" xfId="1891" xr:uid="{00000000-0005-0000-0000-00007B0F0000}"/>
    <cellStyle name="Normal 2 18 8 2" xfId="1892" xr:uid="{00000000-0005-0000-0000-00007C0F0000}"/>
    <cellStyle name="Normal 2 18 8 20" xfId="1893" xr:uid="{00000000-0005-0000-0000-00007D0F0000}"/>
    <cellStyle name="Normal 2 18 8 21" xfId="1894" xr:uid="{00000000-0005-0000-0000-00007E0F0000}"/>
    <cellStyle name="Normal 2 18 8 22" xfId="1895" xr:uid="{00000000-0005-0000-0000-00007F0F0000}"/>
    <cellStyle name="Normal 2 18 8 23" xfId="1896" xr:uid="{00000000-0005-0000-0000-0000800F0000}"/>
    <cellStyle name="Normal 2 18 8 24" xfId="1897" xr:uid="{00000000-0005-0000-0000-0000810F0000}"/>
    <cellStyle name="Normal 2 18 8 25" xfId="1898" xr:uid="{00000000-0005-0000-0000-0000820F0000}"/>
    <cellStyle name="Normal 2 18 8 26" xfId="1899" xr:uid="{00000000-0005-0000-0000-0000830F0000}"/>
    <cellStyle name="Normal 2 18 8 3" xfId="1900" xr:uid="{00000000-0005-0000-0000-0000840F0000}"/>
    <cellStyle name="Normal 2 18 8 4" xfId="1901" xr:uid="{00000000-0005-0000-0000-0000850F0000}"/>
    <cellStyle name="Normal 2 18 8 5" xfId="1902" xr:uid="{00000000-0005-0000-0000-0000860F0000}"/>
    <cellStyle name="Normal 2 18 8 6" xfId="1903" xr:uid="{00000000-0005-0000-0000-0000870F0000}"/>
    <cellStyle name="Normal 2 18 8 7" xfId="1904" xr:uid="{00000000-0005-0000-0000-0000880F0000}"/>
    <cellStyle name="Normal 2 18 8 8" xfId="1905" xr:uid="{00000000-0005-0000-0000-0000890F0000}"/>
    <cellStyle name="Normal 2 18 8 9" xfId="1906" xr:uid="{00000000-0005-0000-0000-00008A0F0000}"/>
    <cellStyle name="Normal 2 18 9" xfId="1907" xr:uid="{00000000-0005-0000-0000-00008B0F0000}"/>
    <cellStyle name="Normal 2 19" xfId="13125" xr:uid="{00000000-0005-0000-0000-00008C0F0000}"/>
    <cellStyle name="Normal 2 19 2" xfId="13126" xr:uid="{00000000-0005-0000-0000-00008D0F0000}"/>
    <cellStyle name="Normal 2 19 2 2" xfId="13127" xr:uid="{00000000-0005-0000-0000-00008E0F0000}"/>
    <cellStyle name="Normal 2 19 2 3" xfId="13128" xr:uid="{00000000-0005-0000-0000-00008F0F0000}"/>
    <cellStyle name="Normal 2 19 3" xfId="13129" xr:uid="{00000000-0005-0000-0000-0000900F0000}"/>
    <cellStyle name="Normal 2 19 4" xfId="13130" xr:uid="{00000000-0005-0000-0000-0000910F0000}"/>
    <cellStyle name="Normal 2 2" xfId="10" xr:uid="{00000000-0005-0000-0000-0000920F0000}"/>
    <cellStyle name="Normal 2 2 1" xfId="13131" xr:uid="{00000000-0005-0000-0000-0000930F0000}"/>
    <cellStyle name="Normal 2 2 10" xfId="1909" xr:uid="{00000000-0005-0000-0000-0000940F0000}"/>
    <cellStyle name="Normal 2 2 10 2" xfId="1910" xr:uid="{00000000-0005-0000-0000-0000950F0000}"/>
    <cellStyle name="Normal 2 2 10 2 10" xfId="1911" xr:uid="{00000000-0005-0000-0000-0000960F0000}"/>
    <cellStyle name="Normal 2 2 10 2 11" xfId="1912" xr:uid="{00000000-0005-0000-0000-0000970F0000}"/>
    <cellStyle name="Normal 2 2 10 2 12" xfId="1913" xr:uid="{00000000-0005-0000-0000-0000980F0000}"/>
    <cellStyle name="Normal 2 2 10 2 13" xfId="1914" xr:uid="{00000000-0005-0000-0000-0000990F0000}"/>
    <cellStyle name="Normal 2 2 10 2 14" xfId="1915" xr:uid="{00000000-0005-0000-0000-00009A0F0000}"/>
    <cellStyle name="Normal 2 2 10 2 15" xfId="1916" xr:uid="{00000000-0005-0000-0000-00009B0F0000}"/>
    <cellStyle name="Normal 2 2 10 2 16" xfId="1917" xr:uid="{00000000-0005-0000-0000-00009C0F0000}"/>
    <cellStyle name="Normal 2 2 10 2 17" xfId="1918" xr:uid="{00000000-0005-0000-0000-00009D0F0000}"/>
    <cellStyle name="Normal 2 2 10 2 18" xfId="1919" xr:uid="{00000000-0005-0000-0000-00009E0F0000}"/>
    <cellStyle name="Normal 2 2 10 2 19" xfId="1920" xr:uid="{00000000-0005-0000-0000-00009F0F0000}"/>
    <cellStyle name="Normal 2 2 10 2 2" xfId="1921" xr:uid="{00000000-0005-0000-0000-0000A00F0000}"/>
    <cellStyle name="Normal 2 2 10 2 20" xfId="1922" xr:uid="{00000000-0005-0000-0000-0000A10F0000}"/>
    <cellStyle name="Normal 2 2 10 2 21" xfId="1923" xr:uid="{00000000-0005-0000-0000-0000A20F0000}"/>
    <cellStyle name="Normal 2 2 10 2 22" xfId="1924" xr:uid="{00000000-0005-0000-0000-0000A30F0000}"/>
    <cellStyle name="Normal 2 2 10 2 23" xfId="1925" xr:uid="{00000000-0005-0000-0000-0000A40F0000}"/>
    <cellStyle name="Normal 2 2 10 2 24" xfId="1926" xr:uid="{00000000-0005-0000-0000-0000A50F0000}"/>
    <cellStyle name="Normal 2 2 10 2 25" xfId="1927" xr:uid="{00000000-0005-0000-0000-0000A60F0000}"/>
    <cellStyle name="Normal 2 2 10 2 26" xfId="1928" xr:uid="{00000000-0005-0000-0000-0000A70F0000}"/>
    <cellStyle name="Normal 2 2 10 2 27" xfId="1929" xr:uid="{00000000-0005-0000-0000-0000A80F0000}"/>
    <cellStyle name="Normal 2 2 10 2 28" xfId="1930" xr:uid="{00000000-0005-0000-0000-0000A90F0000}"/>
    <cellStyle name="Normal 2 2 10 2 29" xfId="1931" xr:uid="{00000000-0005-0000-0000-0000AA0F0000}"/>
    <cellStyle name="Normal 2 2 10 2 3" xfId="1932" xr:uid="{00000000-0005-0000-0000-0000AB0F0000}"/>
    <cellStyle name="Normal 2 2 10 2 30" xfId="1933" xr:uid="{00000000-0005-0000-0000-0000AC0F0000}"/>
    <cellStyle name="Normal 2 2 10 2 31" xfId="1934" xr:uid="{00000000-0005-0000-0000-0000AD0F0000}"/>
    <cellStyle name="Normal 2 2 10 2 32" xfId="1935" xr:uid="{00000000-0005-0000-0000-0000AE0F0000}"/>
    <cellStyle name="Normal 2 2 10 2 33" xfId="1936" xr:uid="{00000000-0005-0000-0000-0000AF0F0000}"/>
    <cellStyle name="Normal 2 2 10 2 34" xfId="1937" xr:uid="{00000000-0005-0000-0000-0000B00F0000}"/>
    <cellStyle name="Normal 2 2 10 2 35" xfId="1938" xr:uid="{00000000-0005-0000-0000-0000B10F0000}"/>
    <cellStyle name="Normal 2 2 10 2 36" xfId="1939" xr:uid="{00000000-0005-0000-0000-0000B20F0000}"/>
    <cellStyle name="Normal 2 2 10 2 37" xfId="1940" xr:uid="{00000000-0005-0000-0000-0000B30F0000}"/>
    <cellStyle name="Normal 2 2 10 2 38" xfId="1941" xr:uid="{00000000-0005-0000-0000-0000B40F0000}"/>
    <cellStyle name="Normal 2 2 10 2 39" xfId="1942" xr:uid="{00000000-0005-0000-0000-0000B50F0000}"/>
    <cellStyle name="Normal 2 2 10 2 4" xfId="1943" xr:uid="{00000000-0005-0000-0000-0000B60F0000}"/>
    <cellStyle name="Normal 2 2 10 2 40" xfId="1944" xr:uid="{00000000-0005-0000-0000-0000B70F0000}"/>
    <cellStyle name="Normal 2 2 10 2 41" xfId="1945" xr:uid="{00000000-0005-0000-0000-0000B80F0000}"/>
    <cellStyle name="Normal 2 2 10 2 42" xfId="1946" xr:uid="{00000000-0005-0000-0000-0000B90F0000}"/>
    <cellStyle name="Normal 2 2 10 2 43" xfId="1947" xr:uid="{00000000-0005-0000-0000-0000BA0F0000}"/>
    <cellStyle name="Normal 2 2 10 2 44" xfId="1948" xr:uid="{00000000-0005-0000-0000-0000BB0F0000}"/>
    <cellStyle name="Normal 2 2 10 2 45" xfId="1949" xr:uid="{00000000-0005-0000-0000-0000BC0F0000}"/>
    <cellStyle name="Normal 2 2 10 2 5" xfId="1950" xr:uid="{00000000-0005-0000-0000-0000BD0F0000}"/>
    <cellStyle name="Normal 2 2 10 2 6" xfId="1951" xr:uid="{00000000-0005-0000-0000-0000BE0F0000}"/>
    <cellStyle name="Normal 2 2 10 2 7" xfId="1952" xr:uid="{00000000-0005-0000-0000-0000BF0F0000}"/>
    <cellStyle name="Normal 2 2 10 2 8" xfId="1953" xr:uid="{00000000-0005-0000-0000-0000C00F0000}"/>
    <cellStyle name="Normal 2 2 10 2 9" xfId="1954" xr:uid="{00000000-0005-0000-0000-0000C10F0000}"/>
    <cellStyle name="Normal 2 2 11" xfId="1955" xr:uid="{00000000-0005-0000-0000-0000C20F0000}"/>
    <cellStyle name="Normal 2 2 12" xfId="1956" xr:uid="{00000000-0005-0000-0000-0000C30F0000}"/>
    <cellStyle name="Normal 2 2 13" xfId="13132" xr:uid="{00000000-0005-0000-0000-0000C40F0000}"/>
    <cellStyle name="Normal 2 2 14" xfId="1908" xr:uid="{00000000-0005-0000-0000-0000C50F0000}"/>
    <cellStyle name="Normal 2 2 15" xfId="33932" xr:uid="{00000000-0005-0000-0000-0000C60F0000}"/>
    <cellStyle name="Normal 2 2 2" xfId="1957" xr:uid="{00000000-0005-0000-0000-0000C70F0000}"/>
    <cellStyle name="Normal 2 2 2 10" xfId="1958" xr:uid="{00000000-0005-0000-0000-0000C80F0000}"/>
    <cellStyle name="Normal 2 2 2 10 2" xfId="6328" xr:uid="{00000000-0005-0000-0000-0000C90F0000}"/>
    <cellStyle name="Normal 2 2 2 10 2 2" xfId="9867" xr:uid="{00000000-0005-0000-0000-0000CA0F0000}"/>
    <cellStyle name="Normal 2 2 2 10 2 2 2" xfId="13133" xr:uid="{00000000-0005-0000-0000-0000CB0F0000}"/>
    <cellStyle name="Normal 2 2 2 10 2 2 3" xfId="13134" xr:uid="{00000000-0005-0000-0000-0000CC0F0000}"/>
    <cellStyle name="Normal 2 2 2 10 2 3" xfId="13135" xr:uid="{00000000-0005-0000-0000-0000CD0F0000}"/>
    <cellStyle name="Normal 2 2 2 10 2 4" xfId="13136" xr:uid="{00000000-0005-0000-0000-0000CE0F0000}"/>
    <cellStyle name="Normal 2 2 2 10 3" xfId="8105" xr:uid="{00000000-0005-0000-0000-0000CF0F0000}"/>
    <cellStyle name="Normal 2 2 2 10 3 2" xfId="13137" xr:uid="{00000000-0005-0000-0000-0000D00F0000}"/>
    <cellStyle name="Normal 2 2 2 10 3 2 2" xfId="13138" xr:uid="{00000000-0005-0000-0000-0000D10F0000}"/>
    <cellStyle name="Normal 2 2 2 10 3 3" xfId="13139" xr:uid="{00000000-0005-0000-0000-0000D20F0000}"/>
    <cellStyle name="Normal 2 2 2 10 3 4" xfId="13140" xr:uid="{00000000-0005-0000-0000-0000D30F0000}"/>
    <cellStyle name="Normal 2 2 2 10 4" xfId="13141" xr:uid="{00000000-0005-0000-0000-0000D40F0000}"/>
    <cellStyle name="Normal 2 2 2 10 4 2" xfId="13142" xr:uid="{00000000-0005-0000-0000-0000D50F0000}"/>
    <cellStyle name="Normal 2 2 2 10 5" xfId="13143" xr:uid="{00000000-0005-0000-0000-0000D60F0000}"/>
    <cellStyle name="Normal 2 2 2 10 6" xfId="13144" xr:uid="{00000000-0005-0000-0000-0000D70F0000}"/>
    <cellStyle name="Normal 2 2 2 11" xfId="6327" xr:uid="{00000000-0005-0000-0000-0000D80F0000}"/>
    <cellStyle name="Normal 2 2 2 11 2" xfId="9866" xr:uid="{00000000-0005-0000-0000-0000D90F0000}"/>
    <cellStyle name="Normal 2 2 2 11 2 2" xfId="13145" xr:uid="{00000000-0005-0000-0000-0000DA0F0000}"/>
    <cellStyle name="Normal 2 2 2 11 2 3" xfId="13146" xr:uid="{00000000-0005-0000-0000-0000DB0F0000}"/>
    <cellStyle name="Normal 2 2 2 11 3" xfId="13147" xr:uid="{00000000-0005-0000-0000-0000DC0F0000}"/>
    <cellStyle name="Normal 2 2 2 11 4" xfId="13148" xr:uid="{00000000-0005-0000-0000-0000DD0F0000}"/>
    <cellStyle name="Normal 2 2 2 12" xfId="8104" xr:uid="{00000000-0005-0000-0000-0000DE0F0000}"/>
    <cellStyle name="Normal 2 2 2 12 2" xfId="13149" xr:uid="{00000000-0005-0000-0000-0000DF0F0000}"/>
    <cellStyle name="Normal 2 2 2 12 2 2" xfId="13150" xr:uid="{00000000-0005-0000-0000-0000E00F0000}"/>
    <cellStyle name="Normal 2 2 2 12 3" xfId="13151" xr:uid="{00000000-0005-0000-0000-0000E10F0000}"/>
    <cellStyle name="Normal 2 2 2 12 4" xfId="13152" xr:uid="{00000000-0005-0000-0000-0000E20F0000}"/>
    <cellStyle name="Normal 2 2 2 13" xfId="13153" xr:uid="{00000000-0005-0000-0000-0000E30F0000}"/>
    <cellStyle name="Normal 2 2 2 14" xfId="13154" xr:uid="{00000000-0005-0000-0000-0000E40F0000}"/>
    <cellStyle name="Normal 2 2 2 2" xfId="97" xr:uid="{00000000-0005-0000-0000-0000E50F0000}"/>
    <cellStyle name="Normal 2 2 2 2 2" xfId="1959" xr:uid="{00000000-0005-0000-0000-0000E60F0000}"/>
    <cellStyle name="Normal 2 2 2 2 2 10" xfId="13155" xr:uid="{00000000-0005-0000-0000-0000E70F0000}"/>
    <cellStyle name="Normal 2 2 2 2 2 2" xfId="1960" xr:uid="{00000000-0005-0000-0000-0000E80F0000}"/>
    <cellStyle name="Normal 2 2 2 2 2 2 10" xfId="1961" xr:uid="{00000000-0005-0000-0000-0000E90F0000}"/>
    <cellStyle name="Normal 2 2 2 2 2 2 11" xfId="1962" xr:uid="{00000000-0005-0000-0000-0000EA0F0000}"/>
    <cellStyle name="Normal 2 2 2 2 2 2 12" xfId="1963" xr:uid="{00000000-0005-0000-0000-0000EB0F0000}"/>
    <cellStyle name="Normal 2 2 2 2 2 2 13" xfId="1964" xr:uid="{00000000-0005-0000-0000-0000EC0F0000}"/>
    <cellStyle name="Normal 2 2 2 2 2 2 14" xfId="1965" xr:uid="{00000000-0005-0000-0000-0000ED0F0000}"/>
    <cellStyle name="Normal 2 2 2 2 2 2 15" xfId="1966" xr:uid="{00000000-0005-0000-0000-0000EE0F0000}"/>
    <cellStyle name="Normal 2 2 2 2 2 2 16" xfId="1967" xr:uid="{00000000-0005-0000-0000-0000EF0F0000}"/>
    <cellStyle name="Normal 2 2 2 2 2 2 17" xfId="1968" xr:uid="{00000000-0005-0000-0000-0000F00F0000}"/>
    <cellStyle name="Normal 2 2 2 2 2 2 18" xfId="1969" xr:uid="{00000000-0005-0000-0000-0000F10F0000}"/>
    <cellStyle name="Normal 2 2 2 2 2 2 19" xfId="1970" xr:uid="{00000000-0005-0000-0000-0000F20F0000}"/>
    <cellStyle name="Normal 2 2 2 2 2 2 2" xfId="1971" xr:uid="{00000000-0005-0000-0000-0000F30F0000}"/>
    <cellStyle name="Normal 2 2 2 2 2 2 2 2" xfId="6330" xr:uid="{00000000-0005-0000-0000-0000F40F0000}"/>
    <cellStyle name="Normal 2 2 2 2 2 2 2 2 2" xfId="9869" xr:uid="{00000000-0005-0000-0000-0000F50F0000}"/>
    <cellStyle name="Normal 2 2 2 2 2 2 2 2 2 2" xfId="13156" xr:uid="{00000000-0005-0000-0000-0000F60F0000}"/>
    <cellStyle name="Normal 2 2 2 2 2 2 2 2 2 3" xfId="13157" xr:uid="{00000000-0005-0000-0000-0000F70F0000}"/>
    <cellStyle name="Normal 2 2 2 2 2 2 2 2 3" xfId="13158" xr:uid="{00000000-0005-0000-0000-0000F80F0000}"/>
    <cellStyle name="Normal 2 2 2 2 2 2 2 2 4" xfId="13159" xr:uid="{00000000-0005-0000-0000-0000F90F0000}"/>
    <cellStyle name="Normal 2 2 2 2 2 2 2 3" xfId="8107" xr:uid="{00000000-0005-0000-0000-0000FA0F0000}"/>
    <cellStyle name="Normal 2 2 2 2 2 2 2 3 2" xfId="13160" xr:uid="{00000000-0005-0000-0000-0000FB0F0000}"/>
    <cellStyle name="Normal 2 2 2 2 2 2 2 3 2 2" xfId="13161" xr:uid="{00000000-0005-0000-0000-0000FC0F0000}"/>
    <cellStyle name="Normal 2 2 2 2 2 2 2 3 3" xfId="13162" xr:uid="{00000000-0005-0000-0000-0000FD0F0000}"/>
    <cellStyle name="Normal 2 2 2 2 2 2 2 3 4" xfId="13163" xr:uid="{00000000-0005-0000-0000-0000FE0F0000}"/>
    <cellStyle name="Normal 2 2 2 2 2 2 2 4" xfId="13164" xr:uid="{00000000-0005-0000-0000-0000FF0F0000}"/>
    <cellStyle name="Normal 2 2 2 2 2 2 2 4 2" xfId="13165" xr:uid="{00000000-0005-0000-0000-000000100000}"/>
    <cellStyle name="Normal 2 2 2 2 2 2 2 5" xfId="13166" xr:uid="{00000000-0005-0000-0000-000001100000}"/>
    <cellStyle name="Normal 2 2 2 2 2 2 2 6" xfId="13167" xr:uid="{00000000-0005-0000-0000-000002100000}"/>
    <cellStyle name="Normal 2 2 2 2 2 2 20" xfId="1972" xr:uid="{00000000-0005-0000-0000-000003100000}"/>
    <cellStyle name="Normal 2 2 2 2 2 2 21" xfId="1973" xr:uid="{00000000-0005-0000-0000-000004100000}"/>
    <cellStyle name="Normal 2 2 2 2 2 2 22" xfId="1974" xr:uid="{00000000-0005-0000-0000-000005100000}"/>
    <cellStyle name="Normal 2 2 2 2 2 2 23" xfId="1975" xr:uid="{00000000-0005-0000-0000-000006100000}"/>
    <cellStyle name="Normal 2 2 2 2 2 2 24" xfId="1976" xr:uid="{00000000-0005-0000-0000-000007100000}"/>
    <cellStyle name="Normal 2 2 2 2 2 2 25" xfId="1977" xr:uid="{00000000-0005-0000-0000-000008100000}"/>
    <cellStyle name="Normal 2 2 2 2 2 2 26" xfId="1978" xr:uid="{00000000-0005-0000-0000-000009100000}"/>
    <cellStyle name="Normal 2 2 2 2 2 2 27" xfId="1979" xr:uid="{00000000-0005-0000-0000-00000A100000}"/>
    <cellStyle name="Normal 2 2 2 2 2 2 28" xfId="1980" xr:uid="{00000000-0005-0000-0000-00000B100000}"/>
    <cellStyle name="Normal 2 2 2 2 2 2 29" xfId="1981" xr:uid="{00000000-0005-0000-0000-00000C100000}"/>
    <cellStyle name="Normal 2 2 2 2 2 2 3" xfId="1982" xr:uid="{00000000-0005-0000-0000-00000D100000}"/>
    <cellStyle name="Normal 2 2 2 2 2 2 3 2" xfId="6331" xr:uid="{00000000-0005-0000-0000-00000E100000}"/>
    <cellStyle name="Normal 2 2 2 2 2 2 3 2 2" xfId="9870" xr:uid="{00000000-0005-0000-0000-00000F100000}"/>
    <cellStyle name="Normal 2 2 2 2 2 2 3 2 2 2" xfId="13168" xr:uid="{00000000-0005-0000-0000-000010100000}"/>
    <cellStyle name="Normal 2 2 2 2 2 2 3 2 2 3" xfId="13169" xr:uid="{00000000-0005-0000-0000-000011100000}"/>
    <cellStyle name="Normal 2 2 2 2 2 2 3 2 3" xfId="13170" xr:uid="{00000000-0005-0000-0000-000012100000}"/>
    <cellStyle name="Normal 2 2 2 2 2 2 3 2 4" xfId="13171" xr:uid="{00000000-0005-0000-0000-000013100000}"/>
    <cellStyle name="Normal 2 2 2 2 2 2 3 3" xfId="8108" xr:uid="{00000000-0005-0000-0000-000014100000}"/>
    <cellStyle name="Normal 2 2 2 2 2 2 3 3 2" xfId="13172" xr:uid="{00000000-0005-0000-0000-000015100000}"/>
    <cellStyle name="Normal 2 2 2 2 2 2 3 3 2 2" xfId="13173" xr:uid="{00000000-0005-0000-0000-000016100000}"/>
    <cellStyle name="Normal 2 2 2 2 2 2 3 3 3" xfId="13174" xr:uid="{00000000-0005-0000-0000-000017100000}"/>
    <cellStyle name="Normal 2 2 2 2 2 2 3 3 4" xfId="13175" xr:uid="{00000000-0005-0000-0000-000018100000}"/>
    <cellStyle name="Normal 2 2 2 2 2 2 3 4" xfId="13176" xr:uid="{00000000-0005-0000-0000-000019100000}"/>
    <cellStyle name="Normal 2 2 2 2 2 2 3 4 2" xfId="13177" xr:uid="{00000000-0005-0000-0000-00001A100000}"/>
    <cellStyle name="Normal 2 2 2 2 2 2 3 5" xfId="13178" xr:uid="{00000000-0005-0000-0000-00001B100000}"/>
    <cellStyle name="Normal 2 2 2 2 2 2 3 6" xfId="13179" xr:uid="{00000000-0005-0000-0000-00001C100000}"/>
    <cellStyle name="Normal 2 2 2 2 2 2 30" xfId="1983" xr:uid="{00000000-0005-0000-0000-00001D100000}"/>
    <cellStyle name="Normal 2 2 2 2 2 2 31" xfId="1984" xr:uid="{00000000-0005-0000-0000-00001E100000}"/>
    <cellStyle name="Normal 2 2 2 2 2 2 32" xfId="1985" xr:uid="{00000000-0005-0000-0000-00001F100000}"/>
    <cellStyle name="Normal 2 2 2 2 2 2 33" xfId="1986" xr:uid="{00000000-0005-0000-0000-000020100000}"/>
    <cellStyle name="Normal 2 2 2 2 2 2 34" xfId="1987" xr:uid="{00000000-0005-0000-0000-000021100000}"/>
    <cellStyle name="Normal 2 2 2 2 2 2 35" xfId="1988" xr:uid="{00000000-0005-0000-0000-000022100000}"/>
    <cellStyle name="Normal 2 2 2 2 2 2 36" xfId="1989" xr:uid="{00000000-0005-0000-0000-000023100000}"/>
    <cellStyle name="Normal 2 2 2 2 2 2 37" xfId="1990" xr:uid="{00000000-0005-0000-0000-000024100000}"/>
    <cellStyle name="Normal 2 2 2 2 2 2 38" xfId="1991" xr:uid="{00000000-0005-0000-0000-000025100000}"/>
    <cellStyle name="Normal 2 2 2 2 2 2 39" xfId="1992" xr:uid="{00000000-0005-0000-0000-000026100000}"/>
    <cellStyle name="Normal 2 2 2 2 2 2 4" xfId="1993" xr:uid="{00000000-0005-0000-0000-000027100000}"/>
    <cellStyle name="Normal 2 2 2 2 2 2 4 2" xfId="6332" xr:uid="{00000000-0005-0000-0000-000028100000}"/>
    <cellStyle name="Normal 2 2 2 2 2 2 4 2 2" xfId="9871" xr:uid="{00000000-0005-0000-0000-000029100000}"/>
    <cellStyle name="Normal 2 2 2 2 2 2 4 2 2 2" xfId="13180" xr:uid="{00000000-0005-0000-0000-00002A100000}"/>
    <cellStyle name="Normal 2 2 2 2 2 2 4 2 2 3" xfId="13181" xr:uid="{00000000-0005-0000-0000-00002B100000}"/>
    <cellStyle name="Normal 2 2 2 2 2 2 4 2 3" xfId="13182" xr:uid="{00000000-0005-0000-0000-00002C100000}"/>
    <cellStyle name="Normal 2 2 2 2 2 2 4 2 4" xfId="13183" xr:uid="{00000000-0005-0000-0000-00002D100000}"/>
    <cellStyle name="Normal 2 2 2 2 2 2 4 3" xfId="8109" xr:uid="{00000000-0005-0000-0000-00002E100000}"/>
    <cellStyle name="Normal 2 2 2 2 2 2 4 3 2" xfId="13184" xr:uid="{00000000-0005-0000-0000-00002F100000}"/>
    <cellStyle name="Normal 2 2 2 2 2 2 4 3 2 2" xfId="13185" xr:uid="{00000000-0005-0000-0000-000030100000}"/>
    <cellStyle name="Normal 2 2 2 2 2 2 4 3 3" xfId="13186" xr:uid="{00000000-0005-0000-0000-000031100000}"/>
    <cellStyle name="Normal 2 2 2 2 2 2 4 3 4" xfId="13187" xr:uid="{00000000-0005-0000-0000-000032100000}"/>
    <cellStyle name="Normal 2 2 2 2 2 2 4 4" xfId="13188" xr:uid="{00000000-0005-0000-0000-000033100000}"/>
    <cellStyle name="Normal 2 2 2 2 2 2 4 4 2" xfId="13189" xr:uid="{00000000-0005-0000-0000-000034100000}"/>
    <cellStyle name="Normal 2 2 2 2 2 2 4 5" xfId="13190" xr:uid="{00000000-0005-0000-0000-000035100000}"/>
    <cellStyle name="Normal 2 2 2 2 2 2 4 6" xfId="13191" xr:uid="{00000000-0005-0000-0000-000036100000}"/>
    <cellStyle name="Normal 2 2 2 2 2 2 40" xfId="1994" xr:uid="{00000000-0005-0000-0000-000037100000}"/>
    <cellStyle name="Normal 2 2 2 2 2 2 41" xfId="1995" xr:uid="{00000000-0005-0000-0000-000038100000}"/>
    <cellStyle name="Normal 2 2 2 2 2 2 42" xfId="1996" xr:uid="{00000000-0005-0000-0000-000039100000}"/>
    <cellStyle name="Normal 2 2 2 2 2 2 43" xfId="1997" xr:uid="{00000000-0005-0000-0000-00003A100000}"/>
    <cellStyle name="Normal 2 2 2 2 2 2 44" xfId="1998" xr:uid="{00000000-0005-0000-0000-00003B100000}"/>
    <cellStyle name="Normal 2 2 2 2 2 2 45" xfId="1999" xr:uid="{00000000-0005-0000-0000-00003C100000}"/>
    <cellStyle name="Normal 2 2 2 2 2 2 46" xfId="2000" xr:uid="{00000000-0005-0000-0000-00003D100000}"/>
    <cellStyle name="Normal 2 2 2 2 2 2 47" xfId="2001" xr:uid="{00000000-0005-0000-0000-00003E100000}"/>
    <cellStyle name="Normal 2 2 2 2 2 2 48" xfId="2002" xr:uid="{00000000-0005-0000-0000-00003F100000}"/>
    <cellStyle name="Normal 2 2 2 2 2 2 49" xfId="2003" xr:uid="{00000000-0005-0000-0000-000040100000}"/>
    <cellStyle name="Normal 2 2 2 2 2 2 5" xfId="2004" xr:uid="{00000000-0005-0000-0000-000041100000}"/>
    <cellStyle name="Normal 2 2 2 2 2 2 5 2" xfId="6333" xr:uid="{00000000-0005-0000-0000-000042100000}"/>
    <cellStyle name="Normal 2 2 2 2 2 2 5 2 2" xfId="9872" xr:uid="{00000000-0005-0000-0000-000043100000}"/>
    <cellStyle name="Normal 2 2 2 2 2 2 5 2 2 2" xfId="13192" xr:uid="{00000000-0005-0000-0000-000044100000}"/>
    <cellStyle name="Normal 2 2 2 2 2 2 5 2 2 3" xfId="13193" xr:uid="{00000000-0005-0000-0000-000045100000}"/>
    <cellStyle name="Normal 2 2 2 2 2 2 5 2 3" xfId="13194" xr:uid="{00000000-0005-0000-0000-000046100000}"/>
    <cellStyle name="Normal 2 2 2 2 2 2 5 2 4" xfId="13195" xr:uid="{00000000-0005-0000-0000-000047100000}"/>
    <cellStyle name="Normal 2 2 2 2 2 2 5 3" xfId="8110" xr:uid="{00000000-0005-0000-0000-000048100000}"/>
    <cellStyle name="Normal 2 2 2 2 2 2 5 3 2" xfId="13196" xr:uid="{00000000-0005-0000-0000-000049100000}"/>
    <cellStyle name="Normal 2 2 2 2 2 2 5 3 2 2" xfId="13197" xr:uid="{00000000-0005-0000-0000-00004A100000}"/>
    <cellStyle name="Normal 2 2 2 2 2 2 5 3 3" xfId="13198" xr:uid="{00000000-0005-0000-0000-00004B100000}"/>
    <cellStyle name="Normal 2 2 2 2 2 2 5 3 4" xfId="13199" xr:uid="{00000000-0005-0000-0000-00004C100000}"/>
    <cellStyle name="Normal 2 2 2 2 2 2 5 4" xfId="13200" xr:uid="{00000000-0005-0000-0000-00004D100000}"/>
    <cellStyle name="Normal 2 2 2 2 2 2 5 4 2" xfId="13201" xr:uid="{00000000-0005-0000-0000-00004E100000}"/>
    <cellStyle name="Normal 2 2 2 2 2 2 5 5" xfId="13202" xr:uid="{00000000-0005-0000-0000-00004F100000}"/>
    <cellStyle name="Normal 2 2 2 2 2 2 5 6" xfId="13203" xr:uid="{00000000-0005-0000-0000-000050100000}"/>
    <cellStyle name="Normal 2 2 2 2 2 2 6" xfId="2005" xr:uid="{00000000-0005-0000-0000-000051100000}"/>
    <cellStyle name="Normal 2 2 2 2 2 2 7" xfId="2006" xr:uid="{00000000-0005-0000-0000-000052100000}"/>
    <cellStyle name="Normal 2 2 2 2 2 2 8" xfId="2007" xr:uid="{00000000-0005-0000-0000-000053100000}"/>
    <cellStyle name="Normal 2 2 2 2 2 2 9" xfId="2008" xr:uid="{00000000-0005-0000-0000-000054100000}"/>
    <cellStyle name="Normal 2 2 2 2 2 3" xfId="2009" xr:uid="{00000000-0005-0000-0000-000055100000}"/>
    <cellStyle name="Normal 2 2 2 2 2 3 2" xfId="6334" xr:uid="{00000000-0005-0000-0000-000056100000}"/>
    <cellStyle name="Normal 2 2 2 2 2 3 2 2" xfId="9873" xr:uid="{00000000-0005-0000-0000-000057100000}"/>
    <cellStyle name="Normal 2 2 2 2 2 3 2 2 2" xfId="13204" xr:uid="{00000000-0005-0000-0000-000058100000}"/>
    <cellStyle name="Normal 2 2 2 2 2 3 2 2 3" xfId="13205" xr:uid="{00000000-0005-0000-0000-000059100000}"/>
    <cellStyle name="Normal 2 2 2 2 2 3 2 3" xfId="13206" xr:uid="{00000000-0005-0000-0000-00005A100000}"/>
    <cellStyle name="Normal 2 2 2 2 2 3 2 4" xfId="13207" xr:uid="{00000000-0005-0000-0000-00005B100000}"/>
    <cellStyle name="Normal 2 2 2 2 2 3 3" xfId="8111" xr:uid="{00000000-0005-0000-0000-00005C100000}"/>
    <cellStyle name="Normal 2 2 2 2 2 3 3 2" xfId="13208" xr:uid="{00000000-0005-0000-0000-00005D100000}"/>
    <cellStyle name="Normal 2 2 2 2 2 3 3 2 2" xfId="13209" xr:uid="{00000000-0005-0000-0000-00005E100000}"/>
    <cellStyle name="Normal 2 2 2 2 2 3 3 3" xfId="13210" xr:uid="{00000000-0005-0000-0000-00005F100000}"/>
    <cellStyle name="Normal 2 2 2 2 2 3 3 4" xfId="13211" xr:uid="{00000000-0005-0000-0000-000060100000}"/>
    <cellStyle name="Normal 2 2 2 2 2 3 4" xfId="13212" xr:uid="{00000000-0005-0000-0000-000061100000}"/>
    <cellStyle name="Normal 2 2 2 2 2 3 4 2" xfId="13213" xr:uid="{00000000-0005-0000-0000-000062100000}"/>
    <cellStyle name="Normal 2 2 2 2 2 3 5" xfId="13214" xr:uid="{00000000-0005-0000-0000-000063100000}"/>
    <cellStyle name="Normal 2 2 2 2 2 3 6" xfId="13215" xr:uid="{00000000-0005-0000-0000-000064100000}"/>
    <cellStyle name="Normal 2 2 2 2 2 4" xfId="2010" xr:uid="{00000000-0005-0000-0000-000065100000}"/>
    <cellStyle name="Normal 2 2 2 2 2 4 10" xfId="2011" xr:uid="{00000000-0005-0000-0000-000066100000}"/>
    <cellStyle name="Normal 2 2 2 2 2 4 11" xfId="2012" xr:uid="{00000000-0005-0000-0000-000067100000}"/>
    <cellStyle name="Normal 2 2 2 2 2 4 12" xfId="2013" xr:uid="{00000000-0005-0000-0000-000068100000}"/>
    <cellStyle name="Normal 2 2 2 2 2 4 13" xfId="2014" xr:uid="{00000000-0005-0000-0000-000069100000}"/>
    <cellStyle name="Normal 2 2 2 2 2 4 14" xfId="2015" xr:uid="{00000000-0005-0000-0000-00006A100000}"/>
    <cellStyle name="Normal 2 2 2 2 2 4 15" xfId="2016" xr:uid="{00000000-0005-0000-0000-00006B100000}"/>
    <cellStyle name="Normal 2 2 2 2 2 4 16" xfId="2017" xr:uid="{00000000-0005-0000-0000-00006C100000}"/>
    <cellStyle name="Normal 2 2 2 2 2 4 17" xfId="2018" xr:uid="{00000000-0005-0000-0000-00006D100000}"/>
    <cellStyle name="Normal 2 2 2 2 2 4 18" xfId="2019" xr:uid="{00000000-0005-0000-0000-00006E100000}"/>
    <cellStyle name="Normal 2 2 2 2 2 4 19" xfId="2020" xr:uid="{00000000-0005-0000-0000-00006F100000}"/>
    <cellStyle name="Normal 2 2 2 2 2 4 2" xfId="2021" xr:uid="{00000000-0005-0000-0000-000070100000}"/>
    <cellStyle name="Normal 2 2 2 2 2 4 20" xfId="2022" xr:uid="{00000000-0005-0000-0000-000071100000}"/>
    <cellStyle name="Normal 2 2 2 2 2 4 21" xfId="2023" xr:uid="{00000000-0005-0000-0000-000072100000}"/>
    <cellStyle name="Normal 2 2 2 2 2 4 22" xfId="2024" xr:uid="{00000000-0005-0000-0000-000073100000}"/>
    <cellStyle name="Normal 2 2 2 2 2 4 23" xfId="2025" xr:uid="{00000000-0005-0000-0000-000074100000}"/>
    <cellStyle name="Normal 2 2 2 2 2 4 24" xfId="2026" xr:uid="{00000000-0005-0000-0000-000075100000}"/>
    <cellStyle name="Normal 2 2 2 2 2 4 25" xfId="2027" xr:uid="{00000000-0005-0000-0000-000076100000}"/>
    <cellStyle name="Normal 2 2 2 2 2 4 26" xfId="2028" xr:uid="{00000000-0005-0000-0000-000077100000}"/>
    <cellStyle name="Normal 2 2 2 2 2 4 27" xfId="2029" xr:uid="{00000000-0005-0000-0000-000078100000}"/>
    <cellStyle name="Normal 2 2 2 2 2 4 28" xfId="2030" xr:uid="{00000000-0005-0000-0000-000079100000}"/>
    <cellStyle name="Normal 2 2 2 2 2 4 29" xfId="2031" xr:uid="{00000000-0005-0000-0000-00007A100000}"/>
    <cellStyle name="Normal 2 2 2 2 2 4 3" xfId="2032" xr:uid="{00000000-0005-0000-0000-00007B100000}"/>
    <cellStyle name="Normal 2 2 2 2 2 4 30" xfId="2033" xr:uid="{00000000-0005-0000-0000-00007C100000}"/>
    <cellStyle name="Normal 2 2 2 2 2 4 31" xfId="2034" xr:uid="{00000000-0005-0000-0000-00007D100000}"/>
    <cellStyle name="Normal 2 2 2 2 2 4 32" xfId="2035" xr:uid="{00000000-0005-0000-0000-00007E100000}"/>
    <cellStyle name="Normal 2 2 2 2 2 4 33" xfId="2036" xr:uid="{00000000-0005-0000-0000-00007F100000}"/>
    <cellStyle name="Normal 2 2 2 2 2 4 34" xfId="2037" xr:uid="{00000000-0005-0000-0000-000080100000}"/>
    <cellStyle name="Normal 2 2 2 2 2 4 35" xfId="2038" xr:uid="{00000000-0005-0000-0000-000081100000}"/>
    <cellStyle name="Normal 2 2 2 2 2 4 36" xfId="2039" xr:uid="{00000000-0005-0000-0000-000082100000}"/>
    <cellStyle name="Normal 2 2 2 2 2 4 37" xfId="2040" xr:uid="{00000000-0005-0000-0000-000083100000}"/>
    <cellStyle name="Normal 2 2 2 2 2 4 38" xfId="2041" xr:uid="{00000000-0005-0000-0000-000084100000}"/>
    <cellStyle name="Normal 2 2 2 2 2 4 39" xfId="2042" xr:uid="{00000000-0005-0000-0000-000085100000}"/>
    <cellStyle name="Normal 2 2 2 2 2 4 4" xfId="2043" xr:uid="{00000000-0005-0000-0000-000086100000}"/>
    <cellStyle name="Normal 2 2 2 2 2 4 40" xfId="2044" xr:uid="{00000000-0005-0000-0000-000087100000}"/>
    <cellStyle name="Normal 2 2 2 2 2 4 41" xfId="2045" xr:uid="{00000000-0005-0000-0000-000088100000}"/>
    <cellStyle name="Normal 2 2 2 2 2 4 42" xfId="2046" xr:uid="{00000000-0005-0000-0000-000089100000}"/>
    <cellStyle name="Normal 2 2 2 2 2 4 43" xfId="2047" xr:uid="{00000000-0005-0000-0000-00008A100000}"/>
    <cellStyle name="Normal 2 2 2 2 2 4 44" xfId="2048" xr:uid="{00000000-0005-0000-0000-00008B100000}"/>
    <cellStyle name="Normal 2 2 2 2 2 4 45" xfId="2049" xr:uid="{00000000-0005-0000-0000-00008C100000}"/>
    <cellStyle name="Normal 2 2 2 2 2 4 5" xfId="2050" xr:uid="{00000000-0005-0000-0000-00008D100000}"/>
    <cellStyle name="Normal 2 2 2 2 2 4 6" xfId="2051" xr:uid="{00000000-0005-0000-0000-00008E100000}"/>
    <cellStyle name="Normal 2 2 2 2 2 4 7" xfId="2052" xr:uid="{00000000-0005-0000-0000-00008F100000}"/>
    <cellStyle name="Normal 2 2 2 2 2 4 8" xfId="2053" xr:uid="{00000000-0005-0000-0000-000090100000}"/>
    <cellStyle name="Normal 2 2 2 2 2 4 9" xfId="2054" xr:uid="{00000000-0005-0000-0000-000091100000}"/>
    <cellStyle name="Normal 2 2 2 2 2 5" xfId="2055" xr:uid="{00000000-0005-0000-0000-000092100000}"/>
    <cellStyle name="Normal 2 2 2 2 2 5 10" xfId="2056" xr:uid="{00000000-0005-0000-0000-000093100000}"/>
    <cellStyle name="Normal 2 2 2 2 2 5 11" xfId="2057" xr:uid="{00000000-0005-0000-0000-000094100000}"/>
    <cellStyle name="Normal 2 2 2 2 2 5 12" xfId="2058" xr:uid="{00000000-0005-0000-0000-000095100000}"/>
    <cellStyle name="Normal 2 2 2 2 2 5 13" xfId="2059" xr:uid="{00000000-0005-0000-0000-000096100000}"/>
    <cellStyle name="Normal 2 2 2 2 2 5 14" xfId="2060" xr:uid="{00000000-0005-0000-0000-000097100000}"/>
    <cellStyle name="Normal 2 2 2 2 2 5 15" xfId="2061" xr:uid="{00000000-0005-0000-0000-000098100000}"/>
    <cellStyle name="Normal 2 2 2 2 2 5 16" xfId="2062" xr:uid="{00000000-0005-0000-0000-000099100000}"/>
    <cellStyle name="Normal 2 2 2 2 2 5 17" xfId="2063" xr:uid="{00000000-0005-0000-0000-00009A100000}"/>
    <cellStyle name="Normal 2 2 2 2 2 5 18" xfId="2064" xr:uid="{00000000-0005-0000-0000-00009B100000}"/>
    <cellStyle name="Normal 2 2 2 2 2 5 19" xfId="2065" xr:uid="{00000000-0005-0000-0000-00009C100000}"/>
    <cellStyle name="Normal 2 2 2 2 2 5 2" xfId="2066" xr:uid="{00000000-0005-0000-0000-00009D100000}"/>
    <cellStyle name="Normal 2 2 2 2 2 5 20" xfId="2067" xr:uid="{00000000-0005-0000-0000-00009E100000}"/>
    <cellStyle name="Normal 2 2 2 2 2 5 21" xfId="2068" xr:uid="{00000000-0005-0000-0000-00009F100000}"/>
    <cellStyle name="Normal 2 2 2 2 2 5 22" xfId="2069" xr:uid="{00000000-0005-0000-0000-0000A0100000}"/>
    <cellStyle name="Normal 2 2 2 2 2 5 23" xfId="2070" xr:uid="{00000000-0005-0000-0000-0000A1100000}"/>
    <cellStyle name="Normal 2 2 2 2 2 5 24" xfId="2071" xr:uid="{00000000-0005-0000-0000-0000A2100000}"/>
    <cellStyle name="Normal 2 2 2 2 2 5 25" xfId="2072" xr:uid="{00000000-0005-0000-0000-0000A3100000}"/>
    <cellStyle name="Normal 2 2 2 2 2 5 26" xfId="2073" xr:uid="{00000000-0005-0000-0000-0000A4100000}"/>
    <cellStyle name="Normal 2 2 2 2 2 5 27" xfId="2074" xr:uid="{00000000-0005-0000-0000-0000A5100000}"/>
    <cellStyle name="Normal 2 2 2 2 2 5 28" xfId="2075" xr:uid="{00000000-0005-0000-0000-0000A6100000}"/>
    <cellStyle name="Normal 2 2 2 2 2 5 29" xfId="2076" xr:uid="{00000000-0005-0000-0000-0000A7100000}"/>
    <cellStyle name="Normal 2 2 2 2 2 5 3" xfId="2077" xr:uid="{00000000-0005-0000-0000-0000A8100000}"/>
    <cellStyle name="Normal 2 2 2 2 2 5 30" xfId="2078" xr:uid="{00000000-0005-0000-0000-0000A9100000}"/>
    <cellStyle name="Normal 2 2 2 2 2 5 31" xfId="2079" xr:uid="{00000000-0005-0000-0000-0000AA100000}"/>
    <cellStyle name="Normal 2 2 2 2 2 5 32" xfId="2080" xr:uid="{00000000-0005-0000-0000-0000AB100000}"/>
    <cellStyle name="Normal 2 2 2 2 2 5 33" xfId="2081" xr:uid="{00000000-0005-0000-0000-0000AC100000}"/>
    <cellStyle name="Normal 2 2 2 2 2 5 34" xfId="2082" xr:uid="{00000000-0005-0000-0000-0000AD100000}"/>
    <cellStyle name="Normal 2 2 2 2 2 5 35" xfId="2083" xr:uid="{00000000-0005-0000-0000-0000AE100000}"/>
    <cellStyle name="Normal 2 2 2 2 2 5 36" xfId="2084" xr:uid="{00000000-0005-0000-0000-0000AF100000}"/>
    <cellStyle name="Normal 2 2 2 2 2 5 37" xfId="2085" xr:uid="{00000000-0005-0000-0000-0000B0100000}"/>
    <cellStyle name="Normal 2 2 2 2 2 5 38" xfId="2086" xr:uid="{00000000-0005-0000-0000-0000B1100000}"/>
    <cellStyle name="Normal 2 2 2 2 2 5 39" xfId="2087" xr:uid="{00000000-0005-0000-0000-0000B2100000}"/>
    <cellStyle name="Normal 2 2 2 2 2 5 4" xfId="2088" xr:uid="{00000000-0005-0000-0000-0000B3100000}"/>
    <cellStyle name="Normal 2 2 2 2 2 5 40" xfId="2089" xr:uid="{00000000-0005-0000-0000-0000B4100000}"/>
    <cellStyle name="Normal 2 2 2 2 2 5 41" xfId="2090" xr:uid="{00000000-0005-0000-0000-0000B5100000}"/>
    <cellStyle name="Normal 2 2 2 2 2 5 42" xfId="2091" xr:uid="{00000000-0005-0000-0000-0000B6100000}"/>
    <cellStyle name="Normal 2 2 2 2 2 5 43" xfId="2092" xr:uid="{00000000-0005-0000-0000-0000B7100000}"/>
    <cellStyle name="Normal 2 2 2 2 2 5 44" xfId="2093" xr:uid="{00000000-0005-0000-0000-0000B8100000}"/>
    <cellStyle name="Normal 2 2 2 2 2 5 45" xfId="2094" xr:uid="{00000000-0005-0000-0000-0000B9100000}"/>
    <cellStyle name="Normal 2 2 2 2 2 5 5" xfId="2095" xr:uid="{00000000-0005-0000-0000-0000BA100000}"/>
    <cellStyle name="Normal 2 2 2 2 2 5 6" xfId="2096" xr:uid="{00000000-0005-0000-0000-0000BB100000}"/>
    <cellStyle name="Normal 2 2 2 2 2 5 7" xfId="2097" xr:uid="{00000000-0005-0000-0000-0000BC100000}"/>
    <cellStyle name="Normal 2 2 2 2 2 5 8" xfId="2098" xr:uid="{00000000-0005-0000-0000-0000BD100000}"/>
    <cellStyle name="Normal 2 2 2 2 2 5 9" xfId="2099" xr:uid="{00000000-0005-0000-0000-0000BE100000}"/>
    <cellStyle name="Normal 2 2 2 2 2 6" xfId="2100" xr:uid="{00000000-0005-0000-0000-0000BF100000}"/>
    <cellStyle name="Normal 2 2 2 2 2 6 10" xfId="2101" xr:uid="{00000000-0005-0000-0000-0000C0100000}"/>
    <cellStyle name="Normal 2 2 2 2 2 6 11" xfId="2102" xr:uid="{00000000-0005-0000-0000-0000C1100000}"/>
    <cellStyle name="Normal 2 2 2 2 2 6 12" xfId="2103" xr:uid="{00000000-0005-0000-0000-0000C2100000}"/>
    <cellStyle name="Normal 2 2 2 2 2 6 13" xfId="2104" xr:uid="{00000000-0005-0000-0000-0000C3100000}"/>
    <cellStyle name="Normal 2 2 2 2 2 6 14" xfId="2105" xr:uid="{00000000-0005-0000-0000-0000C4100000}"/>
    <cellStyle name="Normal 2 2 2 2 2 6 15" xfId="2106" xr:uid="{00000000-0005-0000-0000-0000C5100000}"/>
    <cellStyle name="Normal 2 2 2 2 2 6 16" xfId="2107" xr:uid="{00000000-0005-0000-0000-0000C6100000}"/>
    <cellStyle name="Normal 2 2 2 2 2 6 17" xfId="2108" xr:uid="{00000000-0005-0000-0000-0000C7100000}"/>
    <cellStyle name="Normal 2 2 2 2 2 6 18" xfId="2109" xr:uid="{00000000-0005-0000-0000-0000C8100000}"/>
    <cellStyle name="Normal 2 2 2 2 2 6 19" xfId="2110" xr:uid="{00000000-0005-0000-0000-0000C9100000}"/>
    <cellStyle name="Normal 2 2 2 2 2 6 2" xfId="2111" xr:uid="{00000000-0005-0000-0000-0000CA100000}"/>
    <cellStyle name="Normal 2 2 2 2 2 6 20" xfId="2112" xr:uid="{00000000-0005-0000-0000-0000CB100000}"/>
    <cellStyle name="Normal 2 2 2 2 2 6 21" xfId="2113" xr:uid="{00000000-0005-0000-0000-0000CC100000}"/>
    <cellStyle name="Normal 2 2 2 2 2 6 22" xfId="2114" xr:uid="{00000000-0005-0000-0000-0000CD100000}"/>
    <cellStyle name="Normal 2 2 2 2 2 6 23" xfId="2115" xr:uid="{00000000-0005-0000-0000-0000CE100000}"/>
    <cellStyle name="Normal 2 2 2 2 2 6 24" xfId="2116" xr:uid="{00000000-0005-0000-0000-0000CF100000}"/>
    <cellStyle name="Normal 2 2 2 2 2 6 25" xfId="2117" xr:uid="{00000000-0005-0000-0000-0000D0100000}"/>
    <cellStyle name="Normal 2 2 2 2 2 6 26" xfId="2118" xr:uid="{00000000-0005-0000-0000-0000D1100000}"/>
    <cellStyle name="Normal 2 2 2 2 2 6 27" xfId="2119" xr:uid="{00000000-0005-0000-0000-0000D2100000}"/>
    <cellStyle name="Normal 2 2 2 2 2 6 28" xfId="2120" xr:uid="{00000000-0005-0000-0000-0000D3100000}"/>
    <cellStyle name="Normal 2 2 2 2 2 6 29" xfId="2121" xr:uid="{00000000-0005-0000-0000-0000D4100000}"/>
    <cellStyle name="Normal 2 2 2 2 2 6 3" xfId="2122" xr:uid="{00000000-0005-0000-0000-0000D5100000}"/>
    <cellStyle name="Normal 2 2 2 2 2 6 30" xfId="2123" xr:uid="{00000000-0005-0000-0000-0000D6100000}"/>
    <cellStyle name="Normal 2 2 2 2 2 6 31" xfId="2124" xr:uid="{00000000-0005-0000-0000-0000D7100000}"/>
    <cellStyle name="Normal 2 2 2 2 2 6 32" xfId="2125" xr:uid="{00000000-0005-0000-0000-0000D8100000}"/>
    <cellStyle name="Normal 2 2 2 2 2 6 33" xfId="2126" xr:uid="{00000000-0005-0000-0000-0000D9100000}"/>
    <cellStyle name="Normal 2 2 2 2 2 6 34" xfId="2127" xr:uid="{00000000-0005-0000-0000-0000DA100000}"/>
    <cellStyle name="Normal 2 2 2 2 2 6 35" xfId="2128" xr:uid="{00000000-0005-0000-0000-0000DB100000}"/>
    <cellStyle name="Normal 2 2 2 2 2 6 36" xfId="2129" xr:uid="{00000000-0005-0000-0000-0000DC100000}"/>
    <cellStyle name="Normal 2 2 2 2 2 6 37" xfId="2130" xr:uid="{00000000-0005-0000-0000-0000DD100000}"/>
    <cellStyle name="Normal 2 2 2 2 2 6 38" xfId="2131" xr:uid="{00000000-0005-0000-0000-0000DE100000}"/>
    <cellStyle name="Normal 2 2 2 2 2 6 39" xfId="2132" xr:uid="{00000000-0005-0000-0000-0000DF100000}"/>
    <cellStyle name="Normal 2 2 2 2 2 6 4" xfId="2133" xr:uid="{00000000-0005-0000-0000-0000E0100000}"/>
    <cellStyle name="Normal 2 2 2 2 2 6 40" xfId="2134" xr:uid="{00000000-0005-0000-0000-0000E1100000}"/>
    <cellStyle name="Normal 2 2 2 2 2 6 41" xfId="2135" xr:uid="{00000000-0005-0000-0000-0000E2100000}"/>
    <cellStyle name="Normal 2 2 2 2 2 6 42" xfId="2136" xr:uid="{00000000-0005-0000-0000-0000E3100000}"/>
    <cellStyle name="Normal 2 2 2 2 2 6 43" xfId="2137" xr:uid="{00000000-0005-0000-0000-0000E4100000}"/>
    <cellStyle name="Normal 2 2 2 2 2 6 44" xfId="2138" xr:uid="{00000000-0005-0000-0000-0000E5100000}"/>
    <cellStyle name="Normal 2 2 2 2 2 6 45" xfId="2139" xr:uid="{00000000-0005-0000-0000-0000E6100000}"/>
    <cellStyle name="Normal 2 2 2 2 2 6 5" xfId="2140" xr:uid="{00000000-0005-0000-0000-0000E7100000}"/>
    <cellStyle name="Normal 2 2 2 2 2 6 6" xfId="2141" xr:uid="{00000000-0005-0000-0000-0000E8100000}"/>
    <cellStyle name="Normal 2 2 2 2 2 6 7" xfId="2142" xr:uid="{00000000-0005-0000-0000-0000E9100000}"/>
    <cellStyle name="Normal 2 2 2 2 2 6 8" xfId="2143" xr:uid="{00000000-0005-0000-0000-0000EA100000}"/>
    <cellStyle name="Normal 2 2 2 2 2 6 9" xfId="2144" xr:uid="{00000000-0005-0000-0000-0000EB100000}"/>
    <cellStyle name="Normal 2 2 2 2 2 7" xfId="6329" xr:uid="{00000000-0005-0000-0000-0000EC100000}"/>
    <cellStyle name="Normal 2 2 2 2 2 7 2" xfId="9868" xr:uid="{00000000-0005-0000-0000-0000ED100000}"/>
    <cellStyle name="Normal 2 2 2 2 2 7 2 2" xfId="13216" xr:uid="{00000000-0005-0000-0000-0000EE100000}"/>
    <cellStyle name="Normal 2 2 2 2 2 7 2 3" xfId="13217" xr:uid="{00000000-0005-0000-0000-0000EF100000}"/>
    <cellStyle name="Normal 2 2 2 2 2 7 3" xfId="13218" xr:uid="{00000000-0005-0000-0000-0000F0100000}"/>
    <cellStyle name="Normal 2 2 2 2 2 7 4" xfId="13219" xr:uid="{00000000-0005-0000-0000-0000F1100000}"/>
    <cellStyle name="Normal 2 2 2 2 2 7 5" xfId="13220" xr:uid="{00000000-0005-0000-0000-0000F2100000}"/>
    <cellStyle name="Normal 2 2 2 2 2 8" xfId="8106" xr:uid="{00000000-0005-0000-0000-0000F3100000}"/>
    <cellStyle name="Normal 2 2 2 2 2 8 2" xfId="13221" xr:uid="{00000000-0005-0000-0000-0000F4100000}"/>
    <cellStyle name="Normal 2 2 2 2 2 8 2 2" xfId="13222" xr:uid="{00000000-0005-0000-0000-0000F5100000}"/>
    <cellStyle name="Normal 2 2 2 2 2 8 3" xfId="13223" xr:uid="{00000000-0005-0000-0000-0000F6100000}"/>
    <cellStyle name="Normal 2 2 2 2 2 8 4" xfId="13224" xr:uid="{00000000-0005-0000-0000-0000F7100000}"/>
    <cellStyle name="Normal 2 2 2 2 2 9" xfId="13225" xr:uid="{00000000-0005-0000-0000-0000F8100000}"/>
    <cellStyle name="Normal 2 2 2 2 3" xfId="2145" xr:uid="{00000000-0005-0000-0000-0000F9100000}"/>
    <cellStyle name="Normal 2 2 2 2 3 2" xfId="6335" xr:uid="{00000000-0005-0000-0000-0000FA100000}"/>
    <cellStyle name="Normal 2 2 2 2 3 2 2" xfId="9874" xr:uid="{00000000-0005-0000-0000-0000FB100000}"/>
    <cellStyle name="Normal 2 2 2 2 3 2 2 2" xfId="13226" xr:uid="{00000000-0005-0000-0000-0000FC100000}"/>
    <cellStyle name="Normal 2 2 2 2 3 2 2 3" xfId="13227" xr:uid="{00000000-0005-0000-0000-0000FD100000}"/>
    <cellStyle name="Normal 2 2 2 2 3 2 3" xfId="13228" xr:uid="{00000000-0005-0000-0000-0000FE100000}"/>
    <cellStyle name="Normal 2 2 2 2 3 2 4" xfId="13229" xr:uid="{00000000-0005-0000-0000-0000FF100000}"/>
    <cellStyle name="Normal 2 2 2 2 3 3" xfId="8112" xr:uid="{00000000-0005-0000-0000-000000110000}"/>
    <cellStyle name="Normal 2 2 2 2 3 3 2" xfId="13230" xr:uid="{00000000-0005-0000-0000-000001110000}"/>
    <cellStyle name="Normal 2 2 2 2 3 3 2 2" xfId="13231" xr:uid="{00000000-0005-0000-0000-000002110000}"/>
    <cellStyle name="Normal 2 2 2 2 3 3 3" xfId="13232" xr:uid="{00000000-0005-0000-0000-000003110000}"/>
    <cellStyle name="Normal 2 2 2 2 3 3 4" xfId="13233" xr:uid="{00000000-0005-0000-0000-000004110000}"/>
    <cellStyle name="Normal 2 2 2 2 3 4" xfId="13234" xr:uid="{00000000-0005-0000-0000-000005110000}"/>
    <cellStyle name="Normal 2 2 2 2 3 4 2" xfId="13235" xr:uid="{00000000-0005-0000-0000-000006110000}"/>
    <cellStyle name="Normal 2 2 2 2 3 5" xfId="13236" xr:uid="{00000000-0005-0000-0000-000007110000}"/>
    <cellStyle name="Normal 2 2 2 2 3 6" xfId="13237" xr:uid="{00000000-0005-0000-0000-000008110000}"/>
    <cellStyle name="Normal 2 2 2 2 4" xfId="2146" xr:uid="{00000000-0005-0000-0000-000009110000}"/>
    <cellStyle name="Normal 2 2 2 2 4 2" xfId="6336" xr:uid="{00000000-0005-0000-0000-00000A110000}"/>
    <cellStyle name="Normal 2 2 2 2 4 2 2" xfId="9875" xr:uid="{00000000-0005-0000-0000-00000B110000}"/>
    <cellStyle name="Normal 2 2 2 2 4 2 2 2" xfId="13238" xr:uid="{00000000-0005-0000-0000-00000C110000}"/>
    <cellStyle name="Normal 2 2 2 2 4 2 2 3" xfId="13239" xr:uid="{00000000-0005-0000-0000-00000D110000}"/>
    <cellStyle name="Normal 2 2 2 2 4 2 3" xfId="13240" xr:uid="{00000000-0005-0000-0000-00000E110000}"/>
    <cellStyle name="Normal 2 2 2 2 4 2 4" xfId="13241" xr:uid="{00000000-0005-0000-0000-00000F110000}"/>
    <cellStyle name="Normal 2 2 2 2 4 3" xfId="8113" xr:uid="{00000000-0005-0000-0000-000010110000}"/>
    <cellStyle name="Normal 2 2 2 2 4 3 2" xfId="13242" xr:uid="{00000000-0005-0000-0000-000011110000}"/>
    <cellStyle name="Normal 2 2 2 2 4 3 2 2" xfId="13243" xr:uid="{00000000-0005-0000-0000-000012110000}"/>
    <cellStyle name="Normal 2 2 2 2 4 3 3" xfId="13244" xr:uid="{00000000-0005-0000-0000-000013110000}"/>
    <cellStyle name="Normal 2 2 2 2 4 3 4" xfId="13245" xr:uid="{00000000-0005-0000-0000-000014110000}"/>
    <cellStyle name="Normal 2 2 2 2 4 4" xfId="13246" xr:uid="{00000000-0005-0000-0000-000015110000}"/>
    <cellStyle name="Normal 2 2 2 2 4 4 2" xfId="13247" xr:uid="{00000000-0005-0000-0000-000016110000}"/>
    <cellStyle name="Normal 2 2 2 2 4 5" xfId="13248" xr:uid="{00000000-0005-0000-0000-000017110000}"/>
    <cellStyle name="Normal 2 2 2 2 4 6" xfId="13249" xr:uid="{00000000-0005-0000-0000-000018110000}"/>
    <cellStyle name="Normal 2 2 2 2 5" xfId="2147" xr:uid="{00000000-0005-0000-0000-000019110000}"/>
    <cellStyle name="Normal 2 2 2 2 5 10" xfId="2148" xr:uid="{00000000-0005-0000-0000-00001A110000}"/>
    <cellStyle name="Normal 2 2 2 2 5 11" xfId="2149" xr:uid="{00000000-0005-0000-0000-00001B110000}"/>
    <cellStyle name="Normal 2 2 2 2 5 12" xfId="2150" xr:uid="{00000000-0005-0000-0000-00001C110000}"/>
    <cellStyle name="Normal 2 2 2 2 5 13" xfId="2151" xr:uid="{00000000-0005-0000-0000-00001D110000}"/>
    <cellStyle name="Normal 2 2 2 2 5 14" xfId="2152" xr:uid="{00000000-0005-0000-0000-00001E110000}"/>
    <cellStyle name="Normal 2 2 2 2 5 15" xfId="2153" xr:uid="{00000000-0005-0000-0000-00001F110000}"/>
    <cellStyle name="Normal 2 2 2 2 5 16" xfId="2154" xr:uid="{00000000-0005-0000-0000-000020110000}"/>
    <cellStyle name="Normal 2 2 2 2 5 17" xfId="2155" xr:uid="{00000000-0005-0000-0000-000021110000}"/>
    <cellStyle name="Normal 2 2 2 2 5 18" xfId="2156" xr:uid="{00000000-0005-0000-0000-000022110000}"/>
    <cellStyle name="Normal 2 2 2 2 5 19" xfId="2157" xr:uid="{00000000-0005-0000-0000-000023110000}"/>
    <cellStyle name="Normal 2 2 2 2 5 2" xfId="2158" xr:uid="{00000000-0005-0000-0000-000024110000}"/>
    <cellStyle name="Normal 2 2 2 2 5 20" xfId="2159" xr:uid="{00000000-0005-0000-0000-000025110000}"/>
    <cellStyle name="Normal 2 2 2 2 5 21" xfId="2160" xr:uid="{00000000-0005-0000-0000-000026110000}"/>
    <cellStyle name="Normal 2 2 2 2 5 22" xfId="2161" xr:uid="{00000000-0005-0000-0000-000027110000}"/>
    <cellStyle name="Normal 2 2 2 2 5 23" xfId="2162" xr:uid="{00000000-0005-0000-0000-000028110000}"/>
    <cellStyle name="Normal 2 2 2 2 5 24" xfId="2163" xr:uid="{00000000-0005-0000-0000-000029110000}"/>
    <cellStyle name="Normal 2 2 2 2 5 25" xfId="2164" xr:uid="{00000000-0005-0000-0000-00002A110000}"/>
    <cellStyle name="Normal 2 2 2 2 5 26" xfId="2165" xr:uid="{00000000-0005-0000-0000-00002B110000}"/>
    <cellStyle name="Normal 2 2 2 2 5 27" xfId="2166" xr:uid="{00000000-0005-0000-0000-00002C110000}"/>
    <cellStyle name="Normal 2 2 2 2 5 28" xfId="2167" xr:uid="{00000000-0005-0000-0000-00002D110000}"/>
    <cellStyle name="Normal 2 2 2 2 5 29" xfId="2168" xr:uid="{00000000-0005-0000-0000-00002E110000}"/>
    <cellStyle name="Normal 2 2 2 2 5 3" xfId="2169" xr:uid="{00000000-0005-0000-0000-00002F110000}"/>
    <cellStyle name="Normal 2 2 2 2 5 30" xfId="2170" xr:uid="{00000000-0005-0000-0000-000030110000}"/>
    <cellStyle name="Normal 2 2 2 2 5 31" xfId="2171" xr:uid="{00000000-0005-0000-0000-000031110000}"/>
    <cellStyle name="Normal 2 2 2 2 5 32" xfId="2172" xr:uid="{00000000-0005-0000-0000-000032110000}"/>
    <cellStyle name="Normal 2 2 2 2 5 33" xfId="2173" xr:uid="{00000000-0005-0000-0000-000033110000}"/>
    <cellStyle name="Normal 2 2 2 2 5 34" xfId="2174" xr:uid="{00000000-0005-0000-0000-000034110000}"/>
    <cellStyle name="Normal 2 2 2 2 5 35" xfId="2175" xr:uid="{00000000-0005-0000-0000-000035110000}"/>
    <cellStyle name="Normal 2 2 2 2 5 36" xfId="2176" xr:uid="{00000000-0005-0000-0000-000036110000}"/>
    <cellStyle name="Normal 2 2 2 2 5 37" xfId="2177" xr:uid="{00000000-0005-0000-0000-000037110000}"/>
    <cellStyle name="Normal 2 2 2 2 5 38" xfId="2178" xr:uid="{00000000-0005-0000-0000-000038110000}"/>
    <cellStyle name="Normal 2 2 2 2 5 39" xfId="2179" xr:uid="{00000000-0005-0000-0000-000039110000}"/>
    <cellStyle name="Normal 2 2 2 2 5 4" xfId="2180" xr:uid="{00000000-0005-0000-0000-00003A110000}"/>
    <cellStyle name="Normal 2 2 2 2 5 40" xfId="2181" xr:uid="{00000000-0005-0000-0000-00003B110000}"/>
    <cellStyle name="Normal 2 2 2 2 5 41" xfId="2182" xr:uid="{00000000-0005-0000-0000-00003C110000}"/>
    <cellStyle name="Normal 2 2 2 2 5 42" xfId="2183" xr:uid="{00000000-0005-0000-0000-00003D110000}"/>
    <cellStyle name="Normal 2 2 2 2 5 43" xfId="2184" xr:uid="{00000000-0005-0000-0000-00003E110000}"/>
    <cellStyle name="Normal 2 2 2 2 5 44" xfId="2185" xr:uid="{00000000-0005-0000-0000-00003F110000}"/>
    <cellStyle name="Normal 2 2 2 2 5 45" xfId="2186" xr:uid="{00000000-0005-0000-0000-000040110000}"/>
    <cellStyle name="Normal 2 2 2 2 5 5" xfId="2187" xr:uid="{00000000-0005-0000-0000-000041110000}"/>
    <cellStyle name="Normal 2 2 2 2 5 6" xfId="2188" xr:uid="{00000000-0005-0000-0000-000042110000}"/>
    <cellStyle name="Normal 2 2 2 2 5 7" xfId="2189" xr:uid="{00000000-0005-0000-0000-000043110000}"/>
    <cellStyle name="Normal 2 2 2 2 5 8" xfId="2190" xr:uid="{00000000-0005-0000-0000-000044110000}"/>
    <cellStyle name="Normal 2 2 2 2 5 9" xfId="2191" xr:uid="{00000000-0005-0000-0000-000045110000}"/>
    <cellStyle name="Normal 2 2 2 2 6" xfId="2192" xr:uid="{00000000-0005-0000-0000-000046110000}"/>
    <cellStyle name="Normal 2 2 2 2 6 2" xfId="6337" xr:uid="{00000000-0005-0000-0000-000047110000}"/>
    <cellStyle name="Normal 2 2 2 2 6 2 2" xfId="9876" xr:uid="{00000000-0005-0000-0000-000048110000}"/>
    <cellStyle name="Normal 2 2 2 2 6 2 2 2" xfId="13250" xr:uid="{00000000-0005-0000-0000-000049110000}"/>
    <cellStyle name="Normal 2 2 2 2 6 2 2 3" xfId="13251" xr:uid="{00000000-0005-0000-0000-00004A110000}"/>
    <cellStyle name="Normal 2 2 2 2 6 2 3" xfId="13252" xr:uid="{00000000-0005-0000-0000-00004B110000}"/>
    <cellStyle name="Normal 2 2 2 2 6 2 4" xfId="13253" xr:uid="{00000000-0005-0000-0000-00004C110000}"/>
    <cellStyle name="Normal 2 2 2 2 6 3" xfId="8114" xr:uid="{00000000-0005-0000-0000-00004D110000}"/>
    <cellStyle name="Normal 2 2 2 2 6 3 2" xfId="13254" xr:uid="{00000000-0005-0000-0000-00004E110000}"/>
    <cellStyle name="Normal 2 2 2 2 6 3 2 2" xfId="13255" xr:uid="{00000000-0005-0000-0000-00004F110000}"/>
    <cellStyle name="Normal 2 2 2 2 6 3 3" xfId="13256" xr:uid="{00000000-0005-0000-0000-000050110000}"/>
    <cellStyle name="Normal 2 2 2 2 6 3 4" xfId="13257" xr:uid="{00000000-0005-0000-0000-000051110000}"/>
    <cellStyle name="Normal 2 2 2 2 6 4" xfId="13258" xr:uid="{00000000-0005-0000-0000-000052110000}"/>
    <cellStyle name="Normal 2 2 2 2 6 4 2" xfId="13259" xr:uid="{00000000-0005-0000-0000-000053110000}"/>
    <cellStyle name="Normal 2 2 2 2 6 5" xfId="13260" xr:uid="{00000000-0005-0000-0000-000054110000}"/>
    <cellStyle name="Normal 2 2 2 2 6 6" xfId="13261" xr:uid="{00000000-0005-0000-0000-000055110000}"/>
    <cellStyle name="Normal 2 2 2 2 7" xfId="2193" xr:uid="{00000000-0005-0000-0000-000056110000}"/>
    <cellStyle name="Normal 2 2 2 2 7 2" xfId="6338" xr:uid="{00000000-0005-0000-0000-000057110000}"/>
    <cellStyle name="Normal 2 2 2 2 7 2 2" xfId="9877" xr:uid="{00000000-0005-0000-0000-000058110000}"/>
    <cellStyle name="Normal 2 2 2 2 7 2 2 2" xfId="13262" xr:uid="{00000000-0005-0000-0000-000059110000}"/>
    <cellStyle name="Normal 2 2 2 2 7 2 2 3" xfId="13263" xr:uid="{00000000-0005-0000-0000-00005A110000}"/>
    <cellStyle name="Normal 2 2 2 2 7 2 3" xfId="13264" xr:uid="{00000000-0005-0000-0000-00005B110000}"/>
    <cellStyle name="Normal 2 2 2 2 7 2 4" xfId="13265" xr:uid="{00000000-0005-0000-0000-00005C110000}"/>
    <cellStyle name="Normal 2 2 2 2 7 3" xfId="8115" xr:uid="{00000000-0005-0000-0000-00005D110000}"/>
    <cellStyle name="Normal 2 2 2 2 7 3 2" xfId="13266" xr:uid="{00000000-0005-0000-0000-00005E110000}"/>
    <cellStyle name="Normal 2 2 2 2 7 3 2 2" xfId="13267" xr:uid="{00000000-0005-0000-0000-00005F110000}"/>
    <cellStyle name="Normal 2 2 2 2 7 3 3" xfId="13268" xr:uid="{00000000-0005-0000-0000-000060110000}"/>
    <cellStyle name="Normal 2 2 2 2 7 3 4" xfId="13269" xr:uid="{00000000-0005-0000-0000-000061110000}"/>
    <cellStyle name="Normal 2 2 2 2 7 4" xfId="13270" xr:uid="{00000000-0005-0000-0000-000062110000}"/>
    <cellStyle name="Normal 2 2 2 2 7 4 2" xfId="13271" xr:uid="{00000000-0005-0000-0000-000063110000}"/>
    <cellStyle name="Normal 2 2 2 2 7 5" xfId="13272" xr:uid="{00000000-0005-0000-0000-000064110000}"/>
    <cellStyle name="Normal 2 2 2 2 7 6" xfId="13273" xr:uid="{00000000-0005-0000-0000-000065110000}"/>
    <cellStyle name="Normal 2 2 2 2 8" xfId="2194" xr:uid="{00000000-0005-0000-0000-000066110000}"/>
    <cellStyle name="Normal 2 2 2 2 8 2" xfId="6339" xr:uid="{00000000-0005-0000-0000-000067110000}"/>
    <cellStyle name="Normal 2 2 2 2 8 2 2" xfId="9878" xr:uid="{00000000-0005-0000-0000-000068110000}"/>
    <cellStyle name="Normal 2 2 2 2 8 2 2 2" xfId="13274" xr:uid="{00000000-0005-0000-0000-000069110000}"/>
    <cellStyle name="Normal 2 2 2 2 8 2 2 3" xfId="13275" xr:uid="{00000000-0005-0000-0000-00006A110000}"/>
    <cellStyle name="Normal 2 2 2 2 8 2 3" xfId="13276" xr:uid="{00000000-0005-0000-0000-00006B110000}"/>
    <cellStyle name="Normal 2 2 2 2 8 2 4" xfId="13277" xr:uid="{00000000-0005-0000-0000-00006C110000}"/>
    <cellStyle name="Normal 2 2 2 2 8 3" xfId="8116" xr:uid="{00000000-0005-0000-0000-00006D110000}"/>
    <cellStyle name="Normal 2 2 2 2 8 3 2" xfId="13278" xr:uid="{00000000-0005-0000-0000-00006E110000}"/>
    <cellStyle name="Normal 2 2 2 2 8 3 2 2" xfId="13279" xr:uid="{00000000-0005-0000-0000-00006F110000}"/>
    <cellStyle name="Normal 2 2 2 2 8 3 3" xfId="13280" xr:uid="{00000000-0005-0000-0000-000070110000}"/>
    <cellStyle name="Normal 2 2 2 2 8 3 4" xfId="13281" xr:uid="{00000000-0005-0000-0000-000071110000}"/>
    <cellStyle name="Normal 2 2 2 2 8 4" xfId="13282" xr:uid="{00000000-0005-0000-0000-000072110000}"/>
    <cellStyle name="Normal 2 2 2 2 8 4 2" xfId="13283" xr:uid="{00000000-0005-0000-0000-000073110000}"/>
    <cellStyle name="Normal 2 2 2 2 8 5" xfId="13284" xr:uid="{00000000-0005-0000-0000-000074110000}"/>
    <cellStyle name="Normal 2 2 2 2 8 6" xfId="13285" xr:uid="{00000000-0005-0000-0000-000075110000}"/>
    <cellStyle name="Normal 2 2 2 3" xfId="2195" xr:uid="{00000000-0005-0000-0000-000076110000}"/>
    <cellStyle name="Normal 2 2 2 3 10" xfId="2196" xr:uid="{00000000-0005-0000-0000-000077110000}"/>
    <cellStyle name="Normal 2 2 2 3 11" xfId="2197" xr:uid="{00000000-0005-0000-0000-000078110000}"/>
    <cellStyle name="Normal 2 2 2 3 12" xfId="2198" xr:uid="{00000000-0005-0000-0000-000079110000}"/>
    <cellStyle name="Normal 2 2 2 3 13" xfId="2199" xr:uid="{00000000-0005-0000-0000-00007A110000}"/>
    <cellStyle name="Normal 2 2 2 3 14" xfId="2200" xr:uid="{00000000-0005-0000-0000-00007B110000}"/>
    <cellStyle name="Normal 2 2 2 3 15" xfId="2201" xr:uid="{00000000-0005-0000-0000-00007C110000}"/>
    <cellStyle name="Normal 2 2 2 3 16" xfId="2202" xr:uid="{00000000-0005-0000-0000-00007D110000}"/>
    <cellStyle name="Normal 2 2 2 3 17" xfId="2203" xr:uid="{00000000-0005-0000-0000-00007E110000}"/>
    <cellStyle name="Normal 2 2 2 3 18" xfId="2204" xr:uid="{00000000-0005-0000-0000-00007F110000}"/>
    <cellStyle name="Normal 2 2 2 3 19" xfId="2205" xr:uid="{00000000-0005-0000-0000-000080110000}"/>
    <cellStyle name="Normal 2 2 2 3 2" xfId="2206" xr:uid="{00000000-0005-0000-0000-000081110000}"/>
    <cellStyle name="Normal 2 2 2 3 2 2" xfId="2207" xr:uid="{00000000-0005-0000-0000-000082110000}"/>
    <cellStyle name="Normal 2 2 2 3 2 2 10" xfId="2208" xr:uid="{00000000-0005-0000-0000-000083110000}"/>
    <cellStyle name="Normal 2 2 2 3 2 2 11" xfId="2209" xr:uid="{00000000-0005-0000-0000-000084110000}"/>
    <cellStyle name="Normal 2 2 2 3 2 2 12" xfId="2210" xr:uid="{00000000-0005-0000-0000-000085110000}"/>
    <cellStyle name="Normal 2 2 2 3 2 2 13" xfId="2211" xr:uid="{00000000-0005-0000-0000-000086110000}"/>
    <cellStyle name="Normal 2 2 2 3 2 2 14" xfId="2212" xr:uid="{00000000-0005-0000-0000-000087110000}"/>
    <cellStyle name="Normal 2 2 2 3 2 2 15" xfId="2213" xr:uid="{00000000-0005-0000-0000-000088110000}"/>
    <cellStyle name="Normal 2 2 2 3 2 2 16" xfId="2214" xr:uid="{00000000-0005-0000-0000-000089110000}"/>
    <cellStyle name="Normal 2 2 2 3 2 2 17" xfId="2215" xr:uid="{00000000-0005-0000-0000-00008A110000}"/>
    <cellStyle name="Normal 2 2 2 3 2 2 18" xfId="2216" xr:uid="{00000000-0005-0000-0000-00008B110000}"/>
    <cellStyle name="Normal 2 2 2 3 2 2 19" xfId="2217" xr:uid="{00000000-0005-0000-0000-00008C110000}"/>
    <cellStyle name="Normal 2 2 2 3 2 2 2" xfId="2218" xr:uid="{00000000-0005-0000-0000-00008D110000}"/>
    <cellStyle name="Normal 2 2 2 3 2 2 20" xfId="2219" xr:uid="{00000000-0005-0000-0000-00008E110000}"/>
    <cellStyle name="Normal 2 2 2 3 2 2 21" xfId="2220" xr:uid="{00000000-0005-0000-0000-00008F110000}"/>
    <cellStyle name="Normal 2 2 2 3 2 2 22" xfId="2221" xr:uid="{00000000-0005-0000-0000-000090110000}"/>
    <cellStyle name="Normal 2 2 2 3 2 2 23" xfId="2222" xr:uid="{00000000-0005-0000-0000-000091110000}"/>
    <cellStyle name="Normal 2 2 2 3 2 2 24" xfId="2223" xr:uid="{00000000-0005-0000-0000-000092110000}"/>
    <cellStyle name="Normal 2 2 2 3 2 2 25" xfId="2224" xr:uid="{00000000-0005-0000-0000-000093110000}"/>
    <cellStyle name="Normal 2 2 2 3 2 2 26" xfId="2225" xr:uid="{00000000-0005-0000-0000-000094110000}"/>
    <cellStyle name="Normal 2 2 2 3 2 2 27" xfId="2226" xr:uid="{00000000-0005-0000-0000-000095110000}"/>
    <cellStyle name="Normal 2 2 2 3 2 2 28" xfId="2227" xr:uid="{00000000-0005-0000-0000-000096110000}"/>
    <cellStyle name="Normal 2 2 2 3 2 2 29" xfId="2228" xr:uid="{00000000-0005-0000-0000-000097110000}"/>
    <cellStyle name="Normal 2 2 2 3 2 2 3" xfId="2229" xr:uid="{00000000-0005-0000-0000-000098110000}"/>
    <cellStyle name="Normal 2 2 2 3 2 2 30" xfId="2230" xr:uid="{00000000-0005-0000-0000-000099110000}"/>
    <cellStyle name="Normal 2 2 2 3 2 2 31" xfId="2231" xr:uid="{00000000-0005-0000-0000-00009A110000}"/>
    <cellStyle name="Normal 2 2 2 3 2 2 32" xfId="2232" xr:uid="{00000000-0005-0000-0000-00009B110000}"/>
    <cellStyle name="Normal 2 2 2 3 2 2 33" xfId="2233" xr:uid="{00000000-0005-0000-0000-00009C110000}"/>
    <cellStyle name="Normal 2 2 2 3 2 2 34" xfId="2234" xr:uid="{00000000-0005-0000-0000-00009D110000}"/>
    <cellStyle name="Normal 2 2 2 3 2 2 35" xfId="2235" xr:uid="{00000000-0005-0000-0000-00009E110000}"/>
    <cellStyle name="Normal 2 2 2 3 2 2 36" xfId="2236" xr:uid="{00000000-0005-0000-0000-00009F110000}"/>
    <cellStyle name="Normal 2 2 2 3 2 2 37" xfId="2237" xr:uid="{00000000-0005-0000-0000-0000A0110000}"/>
    <cellStyle name="Normal 2 2 2 3 2 2 38" xfId="2238" xr:uid="{00000000-0005-0000-0000-0000A1110000}"/>
    <cellStyle name="Normal 2 2 2 3 2 2 39" xfId="2239" xr:uid="{00000000-0005-0000-0000-0000A2110000}"/>
    <cellStyle name="Normal 2 2 2 3 2 2 4" xfId="2240" xr:uid="{00000000-0005-0000-0000-0000A3110000}"/>
    <cellStyle name="Normal 2 2 2 3 2 2 40" xfId="2241" xr:uid="{00000000-0005-0000-0000-0000A4110000}"/>
    <cellStyle name="Normal 2 2 2 3 2 2 41" xfId="2242" xr:uid="{00000000-0005-0000-0000-0000A5110000}"/>
    <cellStyle name="Normal 2 2 2 3 2 2 42" xfId="2243" xr:uid="{00000000-0005-0000-0000-0000A6110000}"/>
    <cellStyle name="Normal 2 2 2 3 2 2 43" xfId="2244" xr:uid="{00000000-0005-0000-0000-0000A7110000}"/>
    <cellStyle name="Normal 2 2 2 3 2 2 44" xfId="2245" xr:uid="{00000000-0005-0000-0000-0000A8110000}"/>
    <cellStyle name="Normal 2 2 2 3 2 2 45" xfId="2246" xr:uid="{00000000-0005-0000-0000-0000A9110000}"/>
    <cellStyle name="Normal 2 2 2 3 2 2 5" xfId="2247" xr:uid="{00000000-0005-0000-0000-0000AA110000}"/>
    <cellStyle name="Normal 2 2 2 3 2 2 6" xfId="2248" xr:uid="{00000000-0005-0000-0000-0000AB110000}"/>
    <cellStyle name="Normal 2 2 2 3 2 2 7" xfId="2249" xr:uid="{00000000-0005-0000-0000-0000AC110000}"/>
    <cellStyle name="Normal 2 2 2 3 2 2 8" xfId="2250" xr:uid="{00000000-0005-0000-0000-0000AD110000}"/>
    <cellStyle name="Normal 2 2 2 3 2 2 9" xfId="2251" xr:uid="{00000000-0005-0000-0000-0000AE110000}"/>
    <cellStyle name="Normal 2 2 2 3 2 3" xfId="2252" xr:uid="{00000000-0005-0000-0000-0000AF110000}"/>
    <cellStyle name="Normal 2 2 2 3 2 3 10" xfId="2253" xr:uid="{00000000-0005-0000-0000-0000B0110000}"/>
    <cellStyle name="Normal 2 2 2 3 2 3 11" xfId="2254" xr:uid="{00000000-0005-0000-0000-0000B1110000}"/>
    <cellStyle name="Normal 2 2 2 3 2 3 12" xfId="2255" xr:uid="{00000000-0005-0000-0000-0000B2110000}"/>
    <cellStyle name="Normal 2 2 2 3 2 3 13" xfId="2256" xr:uid="{00000000-0005-0000-0000-0000B3110000}"/>
    <cellStyle name="Normal 2 2 2 3 2 3 14" xfId="2257" xr:uid="{00000000-0005-0000-0000-0000B4110000}"/>
    <cellStyle name="Normal 2 2 2 3 2 3 15" xfId="2258" xr:uid="{00000000-0005-0000-0000-0000B5110000}"/>
    <cellStyle name="Normal 2 2 2 3 2 3 16" xfId="2259" xr:uid="{00000000-0005-0000-0000-0000B6110000}"/>
    <cellStyle name="Normal 2 2 2 3 2 3 17" xfId="2260" xr:uid="{00000000-0005-0000-0000-0000B7110000}"/>
    <cellStyle name="Normal 2 2 2 3 2 3 18" xfId="2261" xr:uid="{00000000-0005-0000-0000-0000B8110000}"/>
    <cellStyle name="Normal 2 2 2 3 2 3 19" xfId="2262" xr:uid="{00000000-0005-0000-0000-0000B9110000}"/>
    <cellStyle name="Normal 2 2 2 3 2 3 2" xfId="2263" xr:uid="{00000000-0005-0000-0000-0000BA110000}"/>
    <cellStyle name="Normal 2 2 2 3 2 3 20" xfId="2264" xr:uid="{00000000-0005-0000-0000-0000BB110000}"/>
    <cellStyle name="Normal 2 2 2 3 2 3 21" xfId="2265" xr:uid="{00000000-0005-0000-0000-0000BC110000}"/>
    <cellStyle name="Normal 2 2 2 3 2 3 22" xfId="2266" xr:uid="{00000000-0005-0000-0000-0000BD110000}"/>
    <cellStyle name="Normal 2 2 2 3 2 3 23" xfId="2267" xr:uid="{00000000-0005-0000-0000-0000BE110000}"/>
    <cellStyle name="Normal 2 2 2 3 2 3 24" xfId="2268" xr:uid="{00000000-0005-0000-0000-0000BF110000}"/>
    <cellStyle name="Normal 2 2 2 3 2 3 25" xfId="2269" xr:uid="{00000000-0005-0000-0000-0000C0110000}"/>
    <cellStyle name="Normal 2 2 2 3 2 3 26" xfId="2270" xr:uid="{00000000-0005-0000-0000-0000C1110000}"/>
    <cellStyle name="Normal 2 2 2 3 2 3 27" xfId="2271" xr:uid="{00000000-0005-0000-0000-0000C2110000}"/>
    <cellStyle name="Normal 2 2 2 3 2 3 28" xfId="2272" xr:uid="{00000000-0005-0000-0000-0000C3110000}"/>
    <cellStyle name="Normal 2 2 2 3 2 3 29" xfId="2273" xr:uid="{00000000-0005-0000-0000-0000C4110000}"/>
    <cellStyle name="Normal 2 2 2 3 2 3 3" xfId="2274" xr:uid="{00000000-0005-0000-0000-0000C5110000}"/>
    <cellStyle name="Normal 2 2 2 3 2 3 30" xfId="2275" xr:uid="{00000000-0005-0000-0000-0000C6110000}"/>
    <cellStyle name="Normal 2 2 2 3 2 3 31" xfId="2276" xr:uid="{00000000-0005-0000-0000-0000C7110000}"/>
    <cellStyle name="Normal 2 2 2 3 2 3 32" xfId="2277" xr:uid="{00000000-0005-0000-0000-0000C8110000}"/>
    <cellStyle name="Normal 2 2 2 3 2 3 33" xfId="2278" xr:uid="{00000000-0005-0000-0000-0000C9110000}"/>
    <cellStyle name="Normal 2 2 2 3 2 3 34" xfId="2279" xr:uid="{00000000-0005-0000-0000-0000CA110000}"/>
    <cellStyle name="Normal 2 2 2 3 2 3 35" xfId="2280" xr:uid="{00000000-0005-0000-0000-0000CB110000}"/>
    <cellStyle name="Normal 2 2 2 3 2 3 36" xfId="2281" xr:uid="{00000000-0005-0000-0000-0000CC110000}"/>
    <cellStyle name="Normal 2 2 2 3 2 3 37" xfId="2282" xr:uid="{00000000-0005-0000-0000-0000CD110000}"/>
    <cellStyle name="Normal 2 2 2 3 2 3 38" xfId="2283" xr:uid="{00000000-0005-0000-0000-0000CE110000}"/>
    <cellStyle name="Normal 2 2 2 3 2 3 39" xfId="2284" xr:uid="{00000000-0005-0000-0000-0000CF110000}"/>
    <cellStyle name="Normal 2 2 2 3 2 3 4" xfId="2285" xr:uid="{00000000-0005-0000-0000-0000D0110000}"/>
    <cellStyle name="Normal 2 2 2 3 2 3 40" xfId="2286" xr:uid="{00000000-0005-0000-0000-0000D1110000}"/>
    <cellStyle name="Normal 2 2 2 3 2 3 41" xfId="2287" xr:uid="{00000000-0005-0000-0000-0000D2110000}"/>
    <cellStyle name="Normal 2 2 2 3 2 3 42" xfId="2288" xr:uid="{00000000-0005-0000-0000-0000D3110000}"/>
    <cellStyle name="Normal 2 2 2 3 2 3 43" xfId="2289" xr:uid="{00000000-0005-0000-0000-0000D4110000}"/>
    <cellStyle name="Normal 2 2 2 3 2 3 44" xfId="2290" xr:uid="{00000000-0005-0000-0000-0000D5110000}"/>
    <cellStyle name="Normal 2 2 2 3 2 3 45" xfId="2291" xr:uid="{00000000-0005-0000-0000-0000D6110000}"/>
    <cellStyle name="Normal 2 2 2 3 2 3 5" xfId="2292" xr:uid="{00000000-0005-0000-0000-0000D7110000}"/>
    <cellStyle name="Normal 2 2 2 3 2 3 6" xfId="2293" xr:uid="{00000000-0005-0000-0000-0000D8110000}"/>
    <cellStyle name="Normal 2 2 2 3 2 3 7" xfId="2294" xr:uid="{00000000-0005-0000-0000-0000D9110000}"/>
    <cellStyle name="Normal 2 2 2 3 2 3 8" xfId="2295" xr:uid="{00000000-0005-0000-0000-0000DA110000}"/>
    <cellStyle name="Normal 2 2 2 3 2 3 9" xfId="2296" xr:uid="{00000000-0005-0000-0000-0000DB110000}"/>
    <cellStyle name="Normal 2 2 2 3 2 4" xfId="6340" xr:uid="{00000000-0005-0000-0000-0000DC110000}"/>
    <cellStyle name="Normal 2 2 2 3 2 4 2" xfId="9879" xr:uid="{00000000-0005-0000-0000-0000DD110000}"/>
    <cellStyle name="Normal 2 2 2 3 2 4 2 2" xfId="13286" xr:uid="{00000000-0005-0000-0000-0000DE110000}"/>
    <cellStyle name="Normal 2 2 2 3 2 4 2 3" xfId="13287" xr:uid="{00000000-0005-0000-0000-0000DF110000}"/>
    <cellStyle name="Normal 2 2 2 3 2 4 3" xfId="13288" xr:uid="{00000000-0005-0000-0000-0000E0110000}"/>
    <cellStyle name="Normal 2 2 2 3 2 4 4" xfId="13289" xr:uid="{00000000-0005-0000-0000-0000E1110000}"/>
    <cellStyle name="Normal 2 2 2 3 2 5" xfId="8117" xr:uid="{00000000-0005-0000-0000-0000E2110000}"/>
    <cellStyle name="Normal 2 2 2 3 2 5 2" xfId="13290" xr:uid="{00000000-0005-0000-0000-0000E3110000}"/>
    <cellStyle name="Normal 2 2 2 3 2 5 2 2" xfId="13291" xr:uid="{00000000-0005-0000-0000-0000E4110000}"/>
    <cellStyle name="Normal 2 2 2 3 2 5 3" xfId="13292" xr:uid="{00000000-0005-0000-0000-0000E5110000}"/>
    <cellStyle name="Normal 2 2 2 3 2 5 4" xfId="13293" xr:uid="{00000000-0005-0000-0000-0000E6110000}"/>
    <cellStyle name="Normal 2 2 2 3 2 6" xfId="13294" xr:uid="{00000000-0005-0000-0000-0000E7110000}"/>
    <cellStyle name="Normal 2 2 2 3 2 6 2" xfId="13295" xr:uid="{00000000-0005-0000-0000-0000E8110000}"/>
    <cellStyle name="Normal 2 2 2 3 2 7" xfId="13296" xr:uid="{00000000-0005-0000-0000-0000E9110000}"/>
    <cellStyle name="Normal 2 2 2 3 2 8" xfId="13297" xr:uid="{00000000-0005-0000-0000-0000EA110000}"/>
    <cellStyle name="Normal 2 2 2 3 20" xfId="2297" xr:uid="{00000000-0005-0000-0000-0000EB110000}"/>
    <cellStyle name="Normal 2 2 2 3 21" xfId="2298" xr:uid="{00000000-0005-0000-0000-0000EC110000}"/>
    <cellStyle name="Normal 2 2 2 3 22" xfId="2299" xr:uid="{00000000-0005-0000-0000-0000ED110000}"/>
    <cellStyle name="Normal 2 2 2 3 23" xfId="2300" xr:uid="{00000000-0005-0000-0000-0000EE110000}"/>
    <cellStyle name="Normal 2 2 2 3 24" xfId="2301" xr:uid="{00000000-0005-0000-0000-0000EF110000}"/>
    <cellStyle name="Normal 2 2 2 3 25" xfId="2302" xr:uid="{00000000-0005-0000-0000-0000F0110000}"/>
    <cellStyle name="Normal 2 2 2 3 26" xfId="2303" xr:uid="{00000000-0005-0000-0000-0000F1110000}"/>
    <cellStyle name="Normal 2 2 2 3 27" xfId="2304" xr:uid="{00000000-0005-0000-0000-0000F2110000}"/>
    <cellStyle name="Normal 2 2 2 3 28" xfId="2305" xr:uid="{00000000-0005-0000-0000-0000F3110000}"/>
    <cellStyle name="Normal 2 2 2 3 29" xfId="2306" xr:uid="{00000000-0005-0000-0000-0000F4110000}"/>
    <cellStyle name="Normal 2 2 2 3 3" xfId="2307" xr:uid="{00000000-0005-0000-0000-0000F5110000}"/>
    <cellStyle name="Normal 2 2 2 3 3 10" xfId="2308" xr:uid="{00000000-0005-0000-0000-0000F6110000}"/>
    <cellStyle name="Normal 2 2 2 3 3 11" xfId="2309" xr:uid="{00000000-0005-0000-0000-0000F7110000}"/>
    <cellStyle name="Normal 2 2 2 3 3 12" xfId="2310" xr:uid="{00000000-0005-0000-0000-0000F8110000}"/>
    <cellStyle name="Normal 2 2 2 3 3 13" xfId="2311" xr:uid="{00000000-0005-0000-0000-0000F9110000}"/>
    <cellStyle name="Normal 2 2 2 3 3 14" xfId="2312" xr:uid="{00000000-0005-0000-0000-0000FA110000}"/>
    <cellStyle name="Normal 2 2 2 3 3 15" xfId="2313" xr:uid="{00000000-0005-0000-0000-0000FB110000}"/>
    <cellStyle name="Normal 2 2 2 3 3 16" xfId="2314" xr:uid="{00000000-0005-0000-0000-0000FC110000}"/>
    <cellStyle name="Normal 2 2 2 3 3 17" xfId="2315" xr:uid="{00000000-0005-0000-0000-0000FD110000}"/>
    <cellStyle name="Normal 2 2 2 3 3 18" xfId="2316" xr:uid="{00000000-0005-0000-0000-0000FE110000}"/>
    <cellStyle name="Normal 2 2 2 3 3 19" xfId="2317" xr:uid="{00000000-0005-0000-0000-0000FF110000}"/>
    <cellStyle name="Normal 2 2 2 3 3 2" xfId="2318" xr:uid="{00000000-0005-0000-0000-000000120000}"/>
    <cellStyle name="Normal 2 2 2 3 3 20" xfId="2319" xr:uid="{00000000-0005-0000-0000-000001120000}"/>
    <cellStyle name="Normal 2 2 2 3 3 21" xfId="2320" xr:uid="{00000000-0005-0000-0000-000002120000}"/>
    <cellStyle name="Normal 2 2 2 3 3 22" xfId="2321" xr:uid="{00000000-0005-0000-0000-000003120000}"/>
    <cellStyle name="Normal 2 2 2 3 3 23" xfId="2322" xr:uid="{00000000-0005-0000-0000-000004120000}"/>
    <cellStyle name="Normal 2 2 2 3 3 24" xfId="2323" xr:uid="{00000000-0005-0000-0000-000005120000}"/>
    <cellStyle name="Normal 2 2 2 3 3 25" xfId="2324" xr:uid="{00000000-0005-0000-0000-000006120000}"/>
    <cellStyle name="Normal 2 2 2 3 3 26" xfId="2325" xr:uid="{00000000-0005-0000-0000-000007120000}"/>
    <cellStyle name="Normal 2 2 2 3 3 27" xfId="2326" xr:uid="{00000000-0005-0000-0000-000008120000}"/>
    <cellStyle name="Normal 2 2 2 3 3 28" xfId="2327" xr:uid="{00000000-0005-0000-0000-000009120000}"/>
    <cellStyle name="Normal 2 2 2 3 3 29" xfId="2328" xr:uid="{00000000-0005-0000-0000-00000A120000}"/>
    <cellStyle name="Normal 2 2 2 3 3 3" xfId="2329" xr:uid="{00000000-0005-0000-0000-00000B120000}"/>
    <cellStyle name="Normal 2 2 2 3 3 30" xfId="2330" xr:uid="{00000000-0005-0000-0000-00000C120000}"/>
    <cellStyle name="Normal 2 2 2 3 3 31" xfId="2331" xr:uid="{00000000-0005-0000-0000-00000D120000}"/>
    <cellStyle name="Normal 2 2 2 3 3 32" xfId="2332" xr:uid="{00000000-0005-0000-0000-00000E120000}"/>
    <cellStyle name="Normal 2 2 2 3 3 33" xfId="2333" xr:uid="{00000000-0005-0000-0000-00000F120000}"/>
    <cellStyle name="Normal 2 2 2 3 3 34" xfId="2334" xr:uid="{00000000-0005-0000-0000-000010120000}"/>
    <cellStyle name="Normal 2 2 2 3 3 35" xfId="2335" xr:uid="{00000000-0005-0000-0000-000011120000}"/>
    <cellStyle name="Normal 2 2 2 3 3 36" xfId="2336" xr:uid="{00000000-0005-0000-0000-000012120000}"/>
    <cellStyle name="Normal 2 2 2 3 3 37" xfId="2337" xr:uid="{00000000-0005-0000-0000-000013120000}"/>
    <cellStyle name="Normal 2 2 2 3 3 38" xfId="2338" xr:uid="{00000000-0005-0000-0000-000014120000}"/>
    <cellStyle name="Normal 2 2 2 3 3 39" xfId="2339" xr:uid="{00000000-0005-0000-0000-000015120000}"/>
    <cellStyle name="Normal 2 2 2 3 3 4" xfId="2340" xr:uid="{00000000-0005-0000-0000-000016120000}"/>
    <cellStyle name="Normal 2 2 2 3 3 40" xfId="2341" xr:uid="{00000000-0005-0000-0000-000017120000}"/>
    <cellStyle name="Normal 2 2 2 3 3 41" xfId="2342" xr:uid="{00000000-0005-0000-0000-000018120000}"/>
    <cellStyle name="Normal 2 2 2 3 3 42" xfId="2343" xr:uid="{00000000-0005-0000-0000-000019120000}"/>
    <cellStyle name="Normal 2 2 2 3 3 43" xfId="2344" xr:uid="{00000000-0005-0000-0000-00001A120000}"/>
    <cellStyle name="Normal 2 2 2 3 3 44" xfId="2345" xr:uid="{00000000-0005-0000-0000-00001B120000}"/>
    <cellStyle name="Normal 2 2 2 3 3 45" xfId="2346" xr:uid="{00000000-0005-0000-0000-00001C120000}"/>
    <cellStyle name="Normal 2 2 2 3 3 5" xfId="2347" xr:uid="{00000000-0005-0000-0000-00001D120000}"/>
    <cellStyle name="Normal 2 2 2 3 3 6" xfId="2348" xr:uid="{00000000-0005-0000-0000-00001E120000}"/>
    <cellStyle name="Normal 2 2 2 3 3 7" xfId="2349" xr:uid="{00000000-0005-0000-0000-00001F120000}"/>
    <cellStyle name="Normal 2 2 2 3 3 8" xfId="2350" xr:uid="{00000000-0005-0000-0000-000020120000}"/>
    <cellStyle name="Normal 2 2 2 3 3 9" xfId="2351" xr:uid="{00000000-0005-0000-0000-000021120000}"/>
    <cellStyle name="Normal 2 2 2 3 30" xfId="2352" xr:uid="{00000000-0005-0000-0000-000022120000}"/>
    <cellStyle name="Normal 2 2 2 3 31" xfId="2353" xr:uid="{00000000-0005-0000-0000-000023120000}"/>
    <cellStyle name="Normal 2 2 2 3 32" xfId="2354" xr:uid="{00000000-0005-0000-0000-000024120000}"/>
    <cellStyle name="Normal 2 2 2 3 33" xfId="2355" xr:uid="{00000000-0005-0000-0000-000025120000}"/>
    <cellStyle name="Normal 2 2 2 3 34" xfId="2356" xr:uid="{00000000-0005-0000-0000-000026120000}"/>
    <cellStyle name="Normal 2 2 2 3 35" xfId="2357" xr:uid="{00000000-0005-0000-0000-000027120000}"/>
    <cellStyle name="Normal 2 2 2 3 36" xfId="2358" xr:uid="{00000000-0005-0000-0000-000028120000}"/>
    <cellStyle name="Normal 2 2 2 3 37" xfId="2359" xr:uid="{00000000-0005-0000-0000-000029120000}"/>
    <cellStyle name="Normal 2 2 2 3 38" xfId="2360" xr:uid="{00000000-0005-0000-0000-00002A120000}"/>
    <cellStyle name="Normal 2 2 2 3 39" xfId="2361" xr:uid="{00000000-0005-0000-0000-00002B120000}"/>
    <cellStyle name="Normal 2 2 2 3 4" xfId="2362" xr:uid="{00000000-0005-0000-0000-00002C120000}"/>
    <cellStyle name="Normal 2 2 2 3 4 2" xfId="6341" xr:uid="{00000000-0005-0000-0000-00002D120000}"/>
    <cellStyle name="Normal 2 2 2 3 4 2 2" xfId="9880" xr:uid="{00000000-0005-0000-0000-00002E120000}"/>
    <cellStyle name="Normal 2 2 2 3 4 2 2 2" xfId="13298" xr:uid="{00000000-0005-0000-0000-00002F120000}"/>
    <cellStyle name="Normal 2 2 2 3 4 2 2 3" xfId="13299" xr:uid="{00000000-0005-0000-0000-000030120000}"/>
    <cellStyle name="Normal 2 2 2 3 4 2 3" xfId="13300" xr:uid="{00000000-0005-0000-0000-000031120000}"/>
    <cellStyle name="Normal 2 2 2 3 4 2 4" xfId="13301" xr:uid="{00000000-0005-0000-0000-000032120000}"/>
    <cellStyle name="Normal 2 2 2 3 4 3" xfId="8118" xr:uid="{00000000-0005-0000-0000-000033120000}"/>
    <cellStyle name="Normal 2 2 2 3 4 3 2" xfId="13302" xr:uid="{00000000-0005-0000-0000-000034120000}"/>
    <cellStyle name="Normal 2 2 2 3 4 3 2 2" xfId="13303" xr:uid="{00000000-0005-0000-0000-000035120000}"/>
    <cellStyle name="Normal 2 2 2 3 4 3 3" xfId="13304" xr:uid="{00000000-0005-0000-0000-000036120000}"/>
    <cellStyle name="Normal 2 2 2 3 4 3 4" xfId="13305" xr:uid="{00000000-0005-0000-0000-000037120000}"/>
    <cellStyle name="Normal 2 2 2 3 4 4" xfId="13306" xr:uid="{00000000-0005-0000-0000-000038120000}"/>
    <cellStyle name="Normal 2 2 2 3 4 4 2" xfId="13307" xr:uid="{00000000-0005-0000-0000-000039120000}"/>
    <cellStyle name="Normal 2 2 2 3 4 5" xfId="13308" xr:uid="{00000000-0005-0000-0000-00003A120000}"/>
    <cellStyle name="Normal 2 2 2 3 4 6" xfId="13309" xr:uid="{00000000-0005-0000-0000-00003B120000}"/>
    <cellStyle name="Normal 2 2 2 3 40" xfId="2363" xr:uid="{00000000-0005-0000-0000-00003C120000}"/>
    <cellStyle name="Normal 2 2 2 3 41" xfId="2364" xr:uid="{00000000-0005-0000-0000-00003D120000}"/>
    <cellStyle name="Normal 2 2 2 3 42" xfId="2365" xr:uid="{00000000-0005-0000-0000-00003E120000}"/>
    <cellStyle name="Normal 2 2 2 3 43" xfId="2366" xr:uid="{00000000-0005-0000-0000-00003F120000}"/>
    <cellStyle name="Normal 2 2 2 3 44" xfId="2367" xr:uid="{00000000-0005-0000-0000-000040120000}"/>
    <cellStyle name="Normal 2 2 2 3 45" xfId="2368" xr:uid="{00000000-0005-0000-0000-000041120000}"/>
    <cellStyle name="Normal 2 2 2 3 46" xfId="2369" xr:uid="{00000000-0005-0000-0000-000042120000}"/>
    <cellStyle name="Normal 2 2 2 3 47" xfId="2370" xr:uid="{00000000-0005-0000-0000-000043120000}"/>
    <cellStyle name="Normal 2 2 2 3 48" xfId="2371" xr:uid="{00000000-0005-0000-0000-000044120000}"/>
    <cellStyle name="Normal 2 2 2 3 5" xfId="2372" xr:uid="{00000000-0005-0000-0000-000045120000}"/>
    <cellStyle name="Normal 2 2 2 3 6" xfId="2373" xr:uid="{00000000-0005-0000-0000-000046120000}"/>
    <cellStyle name="Normal 2 2 2 3 7" xfId="2374" xr:uid="{00000000-0005-0000-0000-000047120000}"/>
    <cellStyle name="Normal 2 2 2 3 8" xfId="2375" xr:uid="{00000000-0005-0000-0000-000048120000}"/>
    <cellStyle name="Normal 2 2 2 3 9" xfId="2376" xr:uid="{00000000-0005-0000-0000-000049120000}"/>
    <cellStyle name="Normal 2 2 2 4" xfId="2377" xr:uid="{00000000-0005-0000-0000-00004A120000}"/>
    <cellStyle name="Normal 2 2 2 4 10" xfId="2378" xr:uid="{00000000-0005-0000-0000-00004B120000}"/>
    <cellStyle name="Normal 2 2 2 4 11" xfId="2379" xr:uid="{00000000-0005-0000-0000-00004C120000}"/>
    <cellStyle name="Normal 2 2 2 4 12" xfId="2380" xr:uid="{00000000-0005-0000-0000-00004D120000}"/>
    <cellStyle name="Normal 2 2 2 4 13" xfId="2381" xr:uid="{00000000-0005-0000-0000-00004E120000}"/>
    <cellStyle name="Normal 2 2 2 4 14" xfId="2382" xr:uid="{00000000-0005-0000-0000-00004F120000}"/>
    <cellStyle name="Normal 2 2 2 4 15" xfId="2383" xr:uid="{00000000-0005-0000-0000-000050120000}"/>
    <cellStyle name="Normal 2 2 2 4 16" xfId="2384" xr:uid="{00000000-0005-0000-0000-000051120000}"/>
    <cellStyle name="Normal 2 2 2 4 17" xfId="2385" xr:uid="{00000000-0005-0000-0000-000052120000}"/>
    <cellStyle name="Normal 2 2 2 4 18" xfId="2386" xr:uid="{00000000-0005-0000-0000-000053120000}"/>
    <cellStyle name="Normal 2 2 2 4 19" xfId="2387" xr:uid="{00000000-0005-0000-0000-000054120000}"/>
    <cellStyle name="Normal 2 2 2 4 2" xfId="2388" xr:uid="{00000000-0005-0000-0000-000055120000}"/>
    <cellStyle name="Normal 2 2 2 4 20" xfId="2389" xr:uid="{00000000-0005-0000-0000-000056120000}"/>
    <cellStyle name="Normal 2 2 2 4 21" xfId="2390" xr:uid="{00000000-0005-0000-0000-000057120000}"/>
    <cellStyle name="Normal 2 2 2 4 22" xfId="2391" xr:uid="{00000000-0005-0000-0000-000058120000}"/>
    <cellStyle name="Normal 2 2 2 4 23" xfId="2392" xr:uid="{00000000-0005-0000-0000-000059120000}"/>
    <cellStyle name="Normal 2 2 2 4 24" xfId="2393" xr:uid="{00000000-0005-0000-0000-00005A120000}"/>
    <cellStyle name="Normal 2 2 2 4 25" xfId="2394" xr:uid="{00000000-0005-0000-0000-00005B120000}"/>
    <cellStyle name="Normal 2 2 2 4 26" xfId="2395" xr:uid="{00000000-0005-0000-0000-00005C120000}"/>
    <cellStyle name="Normal 2 2 2 4 27" xfId="2396" xr:uid="{00000000-0005-0000-0000-00005D120000}"/>
    <cellStyle name="Normal 2 2 2 4 28" xfId="2397" xr:uid="{00000000-0005-0000-0000-00005E120000}"/>
    <cellStyle name="Normal 2 2 2 4 29" xfId="2398" xr:uid="{00000000-0005-0000-0000-00005F120000}"/>
    <cellStyle name="Normal 2 2 2 4 3" xfId="2399" xr:uid="{00000000-0005-0000-0000-000060120000}"/>
    <cellStyle name="Normal 2 2 2 4 30" xfId="2400" xr:uid="{00000000-0005-0000-0000-000061120000}"/>
    <cellStyle name="Normal 2 2 2 4 31" xfId="2401" xr:uid="{00000000-0005-0000-0000-000062120000}"/>
    <cellStyle name="Normal 2 2 2 4 32" xfId="2402" xr:uid="{00000000-0005-0000-0000-000063120000}"/>
    <cellStyle name="Normal 2 2 2 4 33" xfId="2403" xr:uid="{00000000-0005-0000-0000-000064120000}"/>
    <cellStyle name="Normal 2 2 2 4 34" xfId="2404" xr:uid="{00000000-0005-0000-0000-000065120000}"/>
    <cellStyle name="Normal 2 2 2 4 35" xfId="2405" xr:uid="{00000000-0005-0000-0000-000066120000}"/>
    <cellStyle name="Normal 2 2 2 4 36" xfId="2406" xr:uid="{00000000-0005-0000-0000-000067120000}"/>
    <cellStyle name="Normal 2 2 2 4 37" xfId="2407" xr:uid="{00000000-0005-0000-0000-000068120000}"/>
    <cellStyle name="Normal 2 2 2 4 38" xfId="2408" xr:uid="{00000000-0005-0000-0000-000069120000}"/>
    <cellStyle name="Normal 2 2 2 4 39" xfId="2409" xr:uid="{00000000-0005-0000-0000-00006A120000}"/>
    <cellStyle name="Normal 2 2 2 4 4" xfId="2410" xr:uid="{00000000-0005-0000-0000-00006B120000}"/>
    <cellStyle name="Normal 2 2 2 4 40" xfId="2411" xr:uid="{00000000-0005-0000-0000-00006C120000}"/>
    <cellStyle name="Normal 2 2 2 4 41" xfId="2412" xr:uid="{00000000-0005-0000-0000-00006D120000}"/>
    <cellStyle name="Normal 2 2 2 4 42" xfId="2413" xr:uid="{00000000-0005-0000-0000-00006E120000}"/>
    <cellStyle name="Normal 2 2 2 4 43" xfId="2414" xr:uid="{00000000-0005-0000-0000-00006F120000}"/>
    <cellStyle name="Normal 2 2 2 4 44" xfId="2415" xr:uid="{00000000-0005-0000-0000-000070120000}"/>
    <cellStyle name="Normal 2 2 2 4 45" xfId="2416" xr:uid="{00000000-0005-0000-0000-000071120000}"/>
    <cellStyle name="Normal 2 2 2 4 5" xfId="2417" xr:uid="{00000000-0005-0000-0000-000072120000}"/>
    <cellStyle name="Normal 2 2 2 4 6" xfId="2418" xr:uid="{00000000-0005-0000-0000-000073120000}"/>
    <cellStyle name="Normal 2 2 2 4 7" xfId="2419" xr:uid="{00000000-0005-0000-0000-000074120000}"/>
    <cellStyle name="Normal 2 2 2 4 8" xfId="2420" xr:uid="{00000000-0005-0000-0000-000075120000}"/>
    <cellStyle name="Normal 2 2 2 4 9" xfId="2421" xr:uid="{00000000-0005-0000-0000-000076120000}"/>
    <cellStyle name="Normal 2 2 2 5" xfId="2422" xr:uid="{00000000-0005-0000-0000-000077120000}"/>
    <cellStyle name="Normal 2 2 2 5 2" xfId="6342" xr:uid="{00000000-0005-0000-0000-000078120000}"/>
    <cellStyle name="Normal 2 2 2 5 2 2" xfId="9881" xr:uid="{00000000-0005-0000-0000-000079120000}"/>
    <cellStyle name="Normal 2 2 2 5 2 2 2" xfId="13310" xr:uid="{00000000-0005-0000-0000-00007A120000}"/>
    <cellStyle name="Normal 2 2 2 5 2 2 3" xfId="13311" xr:uid="{00000000-0005-0000-0000-00007B120000}"/>
    <cellStyle name="Normal 2 2 2 5 2 3" xfId="13312" xr:uid="{00000000-0005-0000-0000-00007C120000}"/>
    <cellStyle name="Normal 2 2 2 5 2 4" xfId="13313" xr:uid="{00000000-0005-0000-0000-00007D120000}"/>
    <cellStyle name="Normal 2 2 2 5 3" xfId="8119" xr:uid="{00000000-0005-0000-0000-00007E120000}"/>
    <cellStyle name="Normal 2 2 2 5 3 2" xfId="13314" xr:uid="{00000000-0005-0000-0000-00007F120000}"/>
    <cellStyle name="Normal 2 2 2 5 3 2 2" xfId="13315" xr:uid="{00000000-0005-0000-0000-000080120000}"/>
    <cellStyle name="Normal 2 2 2 5 3 3" xfId="13316" xr:uid="{00000000-0005-0000-0000-000081120000}"/>
    <cellStyle name="Normal 2 2 2 5 3 4" xfId="13317" xr:uid="{00000000-0005-0000-0000-000082120000}"/>
    <cellStyle name="Normal 2 2 2 5 4" xfId="13318" xr:uid="{00000000-0005-0000-0000-000083120000}"/>
    <cellStyle name="Normal 2 2 2 5 4 2" xfId="13319" xr:uid="{00000000-0005-0000-0000-000084120000}"/>
    <cellStyle name="Normal 2 2 2 5 5" xfId="13320" xr:uid="{00000000-0005-0000-0000-000085120000}"/>
    <cellStyle name="Normal 2 2 2 5 6" xfId="13321" xr:uid="{00000000-0005-0000-0000-000086120000}"/>
    <cellStyle name="Normal 2 2 2 6" xfId="2423" xr:uid="{00000000-0005-0000-0000-000087120000}"/>
    <cellStyle name="Normal 2 2 2 6 10" xfId="2424" xr:uid="{00000000-0005-0000-0000-000088120000}"/>
    <cellStyle name="Normal 2 2 2 6 11" xfId="2425" xr:uid="{00000000-0005-0000-0000-000089120000}"/>
    <cellStyle name="Normal 2 2 2 6 12" xfId="2426" xr:uid="{00000000-0005-0000-0000-00008A120000}"/>
    <cellStyle name="Normal 2 2 2 6 13" xfId="2427" xr:uid="{00000000-0005-0000-0000-00008B120000}"/>
    <cellStyle name="Normal 2 2 2 6 14" xfId="2428" xr:uid="{00000000-0005-0000-0000-00008C120000}"/>
    <cellStyle name="Normal 2 2 2 6 15" xfId="2429" xr:uid="{00000000-0005-0000-0000-00008D120000}"/>
    <cellStyle name="Normal 2 2 2 6 16" xfId="2430" xr:uid="{00000000-0005-0000-0000-00008E120000}"/>
    <cellStyle name="Normal 2 2 2 6 17" xfId="2431" xr:uid="{00000000-0005-0000-0000-00008F120000}"/>
    <cellStyle name="Normal 2 2 2 6 18" xfId="2432" xr:uid="{00000000-0005-0000-0000-000090120000}"/>
    <cellStyle name="Normal 2 2 2 6 19" xfId="2433" xr:uid="{00000000-0005-0000-0000-000091120000}"/>
    <cellStyle name="Normal 2 2 2 6 2" xfId="2434" xr:uid="{00000000-0005-0000-0000-000092120000}"/>
    <cellStyle name="Normal 2 2 2 6 20" xfId="2435" xr:uid="{00000000-0005-0000-0000-000093120000}"/>
    <cellStyle name="Normal 2 2 2 6 21" xfId="2436" xr:uid="{00000000-0005-0000-0000-000094120000}"/>
    <cellStyle name="Normal 2 2 2 6 22" xfId="2437" xr:uid="{00000000-0005-0000-0000-000095120000}"/>
    <cellStyle name="Normal 2 2 2 6 23" xfId="2438" xr:uid="{00000000-0005-0000-0000-000096120000}"/>
    <cellStyle name="Normal 2 2 2 6 24" xfId="2439" xr:uid="{00000000-0005-0000-0000-000097120000}"/>
    <cellStyle name="Normal 2 2 2 6 25" xfId="2440" xr:uid="{00000000-0005-0000-0000-000098120000}"/>
    <cellStyle name="Normal 2 2 2 6 26" xfId="2441" xr:uid="{00000000-0005-0000-0000-000099120000}"/>
    <cellStyle name="Normal 2 2 2 6 27" xfId="2442" xr:uid="{00000000-0005-0000-0000-00009A120000}"/>
    <cellStyle name="Normal 2 2 2 6 28" xfId="2443" xr:uid="{00000000-0005-0000-0000-00009B120000}"/>
    <cellStyle name="Normal 2 2 2 6 29" xfId="2444" xr:uid="{00000000-0005-0000-0000-00009C120000}"/>
    <cellStyle name="Normal 2 2 2 6 3" xfId="2445" xr:uid="{00000000-0005-0000-0000-00009D120000}"/>
    <cellStyle name="Normal 2 2 2 6 30" xfId="2446" xr:uid="{00000000-0005-0000-0000-00009E120000}"/>
    <cellStyle name="Normal 2 2 2 6 31" xfId="2447" xr:uid="{00000000-0005-0000-0000-00009F120000}"/>
    <cellStyle name="Normal 2 2 2 6 32" xfId="2448" xr:uid="{00000000-0005-0000-0000-0000A0120000}"/>
    <cellStyle name="Normal 2 2 2 6 33" xfId="2449" xr:uid="{00000000-0005-0000-0000-0000A1120000}"/>
    <cellStyle name="Normal 2 2 2 6 34" xfId="2450" xr:uid="{00000000-0005-0000-0000-0000A2120000}"/>
    <cellStyle name="Normal 2 2 2 6 35" xfId="2451" xr:uid="{00000000-0005-0000-0000-0000A3120000}"/>
    <cellStyle name="Normal 2 2 2 6 36" xfId="2452" xr:uid="{00000000-0005-0000-0000-0000A4120000}"/>
    <cellStyle name="Normal 2 2 2 6 37" xfId="2453" xr:uid="{00000000-0005-0000-0000-0000A5120000}"/>
    <cellStyle name="Normal 2 2 2 6 38" xfId="2454" xr:uid="{00000000-0005-0000-0000-0000A6120000}"/>
    <cellStyle name="Normal 2 2 2 6 39" xfId="2455" xr:uid="{00000000-0005-0000-0000-0000A7120000}"/>
    <cellStyle name="Normal 2 2 2 6 4" xfId="2456" xr:uid="{00000000-0005-0000-0000-0000A8120000}"/>
    <cellStyle name="Normal 2 2 2 6 40" xfId="2457" xr:uid="{00000000-0005-0000-0000-0000A9120000}"/>
    <cellStyle name="Normal 2 2 2 6 41" xfId="2458" xr:uid="{00000000-0005-0000-0000-0000AA120000}"/>
    <cellStyle name="Normal 2 2 2 6 42" xfId="2459" xr:uid="{00000000-0005-0000-0000-0000AB120000}"/>
    <cellStyle name="Normal 2 2 2 6 43" xfId="2460" xr:uid="{00000000-0005-0000-0000-0000AC120000}"/>
    <cellStyle name="Normal 2 2 2 6 44" xfId="2461" xr:uid="{00000000-0005-0000-0000-0000AD120000}"/>
    <cellStyle name="Normal 2 2 2 6 45" xfId="2462" xr:uid="{00000000-0005-0000-0000-0000AE120000}"/>
    <cellStyle name="Normal 2 2 2 6 5" xfId="2463" xr:uid="{00000000-0005-0000-0000-0000AF120000}"/>
    <cellStyle name="Normal 2 2 2 6 6" xfId="2464" xr:uid="{00000000-0005-0000-0000-0000B0120000}"/>
    <cellStyle name="Normal 2 2 2 6 7" xfId="2465" xr:uid="{00000000-0005-0000-0000-0000B1120000}"/>
    <cellStyle name="Normal 2 2 2 6 8" xfId="2466" xr:uid="{00000000-0005-0000-0000-0000B2120000}"/>
    <cellStyle name="Normal 2 2 2 6 9" xfId="2467" xr:uid="{00000000-0005-0000-0000-0000B3120000}"/>
    <cellStyle name="Normal 2 2 2 7" xfId="2468" xr:uid="{00000000-0005-0000-0000-0000B4120000}"/>
    <cellStyle name="Normal 2 2 2 7 2" xfId="2469" xr:uid="{00000000-0005-0000-0000-0000B5120000}"/>
    <cellStyle name="Normal 2 2 2 7 2 10" xfId="2470" xr:uid="{00000000-0005-0000-0000-0000B6120000}"/>
    <cellStyle name="Normal 2 2 2 7 2 11" xfId="2471" xr:uid="{00000000-0005-0000-0000-0000B7120000}"/>
    <cellStyle name="Normal 2 2 2 7 2 12" xfId="2472" xr:uid="{00000000-0005-0000-0000-0000B8120000}"/>
    <cellStyle name="Normal 2 2 2 7 2 13" xfId="2473" xr:uid="{00000000-0005-0000-0000-0000B9120000}"/>
    <cellStyle name="Normal 2 2 2 7 2 14" xfId="2474" xr:uid="{00000000-0005-0000-0000-0000BA120000}"/>
    <cellStyle name="Normal 2 2 2 7 2 15" xfId="2475" xr:uid="{00000000-0005-0000-0000-0000BB120000}"/>
    <cellStyle name="Normal 2 2 2 7 2 16" xfId="2476" xr:uid="{00000000-0005-0000-0000-0000BC120000}"/>
    <cellStyle name="Normal 2 2 2 7 2 17" xfId="2477" xr:uid="{00000000-0005-0000-0000-0000BD120000}"/>
    <cellStyle name="Normal 2 2 2 7 2 18" xfId="2478" xr:uid="{00000000-0005-0000-0000-0000BE120000}"/>
    <cellStyle name="Normal 2 2 2 7 2 19" xfId="2479" xr:uid="{00000000-0005-0000-0000-0000BF120000}"/>
    <cellStyle name="Normal 2 2 2 7 2 2" xfId="2480" xr:uid="{00000000-0005-0000-0000-0000C0120000}"/>
    <cellStyle name="Normal 2 2 2 7 2 20" xfId="2481" xr:uid="{00000000-0005-0000-0000-0000C1120000}"/>
    <cellStyle name="Normal 2 2 2 7 2 21" xfId="2482" xr:uid="{00000000-0005-0000-0000-0000C2120000}"/>
    <cellStyle name="Normal 2 2 2 7 2 22" xfId="2483" xr:uid="{00000000-0005-0000-0000-0000C3120000}"/>
    <cellStyle name="Normal 2 2 2 7 2 23" xfId="2484" xr:uid="{00000000-0005-0000-0000-0000C4120000}"/>
    <cellStyle name="Normal 2 2 2 7 2 24" xfId="2485" xr:uid="{00000000-0005-0000-0000-0000C5120000}"/>
    <cellStyle name="Normal 2 2 2 7 2 25" xfId="2486" xr:uid="{00000000-0005-0000-0000-0000C6120000}"/>
    <cellStyle name="Normal 2 2 2 7 2 26" xfId="2487" xr:uid="{00000000-0005-0000-0000-0000C7120000}"/>
    <cellStyle name="Normal 2 2 2 7 2 27" xfId="2488" xr:uid="{00000000-0005-0000-0000-0000C8120000}"/>
    <cellStyle name="Normal 2 2 2 7 2 28" xfId="2489" xr:uid="{00000000-0005-0000-0000-0000C9120000}"/>
    <cellStyle name="Normal 2 2 2 7 2 29" xfId="2490" xr:uid="{00000000-0005-0000-0000-0000CA120000}"/>
    <cellStyle name="Normal 2 2 2 7 2 3" xfId="2491" xr:uid="{00000000-0005-0000-0000-0000CB120000}"/>
    <cellStyle name="Normal 2 2 2 7 2 30" xfId="2492" xr:uid="{00000000-0005-0000-0000-0000CC120000}"/>
    <cellStyle name="Normal 2 2 2 7 2 31" xfId="2493" xr:uid="{00000000-0005-0000-0000-0000CD120000}"/>
    <cellStyle name="Normal 2 2 2 7 2 32" xfId="2494" xr:uid="{00000000-0005-0000-0000-0000CE120000}"/>
    <cellStyle name="Normal 2 2 2 7 2 33" xfId="2495" xr:uid="{00000000-0005-0000-0000-0000CF120000}"/>
    <cellStyle name="Normal 2 2 2 7 2 34" xfId="2496" xr:uid="{00000000-0005-0000-0000-0000D0120000}"/>
    <cellStyle name="Normal 2 2 2 7 2 35" xfId="2497" xr:uid="{00000000-0005-0000-0000-0000D1120000}"/>
    <cellStyle name="Normal 2 2 2 7 2 36" xfId="2498" xr:uid="{00000000-0005-0000-0000-0000D2120000}"/>
    <cellStyle name="Normal 2 2 2 7 2 37" xfId="2499" xr:uid="{00000000-0005-0000-0000-0000D3120000}"/>
    <cellStyle name="Normal 2 2 2 7 2 38" xfId="2500" xr:uid="{00000000-0005-0000-0000-0000D4120000}"/>
    <cellStyle name="Normal 2 2 2 7 2 39" xfId="2501" xr:uid="{00000000-0005-0000-0000-0000D5120000}"/>
    <cellStyle name="Normal 2 2 2 7 2 4" xfId="2502" xr:uid="{00000000-0005-0000-0000-0000D6120000}"/>
    <cellStyle name="Normal 2 2 2 7 2 40" xfId="2503" xr:uid="{00000000-0005-0000-0000-0000D7120000}"/>
    <cellStyle name="Normal 2 2 2 7 2 41" xfId="2504" xr:uid="{00000000-0005-0000-0000-0000D8120000}"/>
    <cellStyle name="Normal 2 2 2 7 2 42" xfId="2505" xr:uid="{00000000-0005-0000-0000-0000D9120000}"/>
    <cellStyle name="Normal 2 2 2 7 2 43" xfId="2506" xr:uid="{00000000-0005-0000-0000-0000DA120000}"/>
    <cellStyle name="Normal 2 2 2 7 2 44" xfId="2507" xr:uid="{00000000-0005-0000-0000-0000DB120000}"/>
    <cellStyle name="Normal 2 2 2 7 2 45" xfId="2508" xr:uid="{00000000-0005-0000-0000-0000DC120000}"/>
    <cellStyle name="Normal 2 2 2 7 2 5" xfId="2509" xr:uid="{00000000-0005-0000-0000-0000DD120000}"/>
    <cellStyle name="Normal 2 2 2 7 2 6" xfId="2510" xr:uid="{00000000-0005-0000-0000-0000DE120000}"/>
    <cellStyle name="Normal 2 2 2 7 2 7" xfId="2511" xr:uid="{00000000-0005-0000-0000-0000DF120000}"/>
    <cellStyle name="Normal 2 2 2 7 2 8" xfId="2512" xr:uid="{00000000-0005-0000-0000-0000E0120000}"/>
    <cellStyle name="Normal 2 2 2 7 2 9" xfId="2513" xr:uid="{00000000-0005-0000-0000-0000E1120000}"/>
    <cellStyle name="Normal 2 2 2 8" xfId="2514" xr:uid="{00000000-0005-0000-0000-0000E2120000}"/>
    <cellStyle name="Normal 2 2 2 8 2" xfId="2515" xr:uid="{00000000-0005-0000-0000-0000E3120000}"/>
    <cellStyle name="Normal 2 2 2 8 2 10" xfId="2516" xr:uid="{00000000-0005-0000-0000-0000E4120000}"/>
    <cellStyle name="Normal 2 2 2 8 2 11" xfId="2517" xr:uid="{00000000-0005-0000-0000-0000E5120000}"/>
    <cellStyle name="Normal 2 2 2 8 2 12" xfId="2518" xr:uid="{00000000-0005-0000-0000-0000E6120000}"/>
    <cellStyle name="Normal 2 2 2 8 2 13" xfId="2519" xr:uid="{00000000-0005-0000-0000-0000E7120000}"/>
    <cellStyle name="Normal 2 2 2 8 2 14" xfId="2520" xr:uid="{00000000-0005-0000-0000-0000E8120000}"/>
    <cellStyle name="Normal 2 2 2 8 2 15" xfId="2521" xr:uid="{00000000-0005-0000-0000-0000E9120000}"/>
    <cellStyle name="Normal 2 2 2 8 2 16" xfId="2522" xr:uid="{00000000-0005-0000-0000-0000EA120000}"/>
    <cellStyle name="Normal 2 2 2 8 2 17" xfId="2523" xr:uid="{00000000-0005-0000-0000-0000EB120000}"/>
    <cellStyle name="Normal 2 2 2 8 2 18" xfId="2524" xr:uid="{00000000-0005-0000-0000-0000EC120000}"/>
    <cellStyle name="Normal 2 2 2 8 2 19" xfId="2525" xr:uid="{00000000-0005-0000-0000-0000ED120000}"/>
    <cellStyle name="Normal 2 2 2 8 2 2" xfId="2526" xr:uid="{00000000-0005-0000-0000-0000EE120000}"/>
    <cellStyle name="Normal 2 2 2 8 2 20" xfId="2527" xr:uid="{00000000-0005-0000-0000-0000EF120000}"/>
    <cellStyle name="Normal 2 2 2 8 2 21" xfId="2528" xr:uid="{00000000-0005-0000-0000-0000F0120000}"/>
    <cellStyle name="Normal 2 2 2 8 2 22" xfId="2529" xr:uid="{00000000-0005-0000-0000-0000F1120000}"/>
    <cellStyle name="Normal 2 2 2 8 2 23" xfId="2530" xr:uid="{00000000-0005-0000-0000-0000F2120000}"/>
    <cellStyle name="Normal 2 2 2 8 2 24" xfId="2531" xr:uid="{00000000-0005-0000-0000-0000F3120000}"/>
    <cellStyle name="Normal 2 2 2 8 2 25" xfId="2532" xr:uid="{00000000-0005-0000-0000-0000F4120000}"/>
    <cellStyle name="Normal 2 2 2 8 2 26" xfId="2533" xr:uid="{00000000-0005-0000-0000-0000F5120000}"/>
    <cellStyle name="Normal 2 2 2 8 2 27" xfId="2534" xr:uid="{00000000-0005-0000-0000-0000F6120000}"/>
    <cellStyle name="Normal 2 2 2 8 2 28" xfId="2535" xr:uid="{00000000-0005-0000-0000-0000F7120000}"/>
    <cellStyle name="Normal 2 2 2 8 2 29" xfId="2536" xr:uid="{00000000-0005-0000-0000-0000F8120000}"/>
    <cellStyle name="Normal 2 2 2 8 2 3" xfId="2537" xr:uid="{00000000-0005-0000-0000-0000F9120000}"/>
    <cellStyle name="Normal 2 2 2 8 2 30" xfId="2538" xr:uid="{00000000-0005-0000-0000-0000FA120000}"/>
    <cellStyle name="Normal 2 2 2 8 2 31" xfId="2539" xr:uid="{00000000-0005-0000-0000-0000FB120000}"/>
    <cellStyle name="Normal 2 2 2 8 2 32" xfId="2540" xr:uid="{00000000-0005-0000-0000-0000FC120000}"/>
    <cellStyle name="Normal 2 2 2 8 2 33" xfId="2541" xr:uid="{00000000-0005-0000-0000-0000FD120000}"/>
    <cellStyle name="Normal 2 2 2 8 2 34" xfId="2542" xr:uid="{00000000-0005-0000-0000-0000FE120000}"/>
    <cellStyle name="Normal 2 2 2 8 2 35" xfId="2543" xr:uid="{00000000-0005-0000-0000-0000FF120000}"/>
    <cellStyle name="Normal 2 2 2 8 2 36" xfId="2544" xr:uid="{00000000-0005-0000-0000-000000130000}"/>
    <cellStyle name="Normal 2 2 2 8 2 37" xfId="2545" xr:uid="{00000000-0005-0000-0000-000001130000}"/>
    <cellStyle name="Normal 2 2 2 8 2 38" xfId="2546" xr:uid="{00000000-0005-0000-0000-000002130000}"/>
    <cellStyle name="Normal 2 2 2 8 2 39" xfId="2547" xr:uid="{00000000-0005-0000-0000-000003130000}"/>
    <cellStyle name="Normal 2 2 2 8 2 4" xfId="2548" xr:uid="{00000000-0005-0000-0000-000004130000}"/>
    <cellStyle name="Normal 2 2 2 8 2 40" xfId="2549" xr:uid="{00000000-0005-0000-0000-000005130000}"/>
    <cellStyle name="Normal 2 2 2 8 2 41" xfId="2550" xr:uid="{00000000-0005-0000-0000-000006130000}"/>
    <cellStyle name="Normal 2 2 2 8 2 42" xfId="2551" xr:uid="{00000000-0005-0000-0000-000007130000}"/>
    <cellStyle name="Normal 2 2 2 8 2 43" xfId="2552" xr:uid="{00000000-0005-0000-0000-000008130000}"/>
    <cellStyle name="Normal 2 2 2 8 2 44" xfId="2553" xr:uid="{00000000-0005-0000-0000-000009130000}"/>
    <cellStyle name="Normal 2 2 2 8 2 45" xfId="2554" xr:uid="{00000000-0005-0000-0000-00000A130000}"/>
    <cellStyle name="Normal 2 2 2 8 2 5" xfId="2555" xr:uid="{00000000-0005-0000-0000-00000B130000}"/>
    <cellStyle name="Normal 2 2 2 8 2 6" xfId="2556" xr:uid="{00000000-0005-0000-0000-00000C130000}"/>
    <cellStyle name="Normal 2 2 2 8 2 7" xfId="2557" xr:uid="{00000000-0005-0000-0000-00000D130000}"/>
    <cellStyle name="Normal 2 2 2 8 2 8" xfId="2558" xr:uid="{00000000-0005-0000-0000-00000E130000}"/>
    <cellStyle name="Normal 2 2 2 8 2 9" xfId="2559" xr:uid="{00000000-0005-0000-0000-00000F130000}"/>
    <cellStyle name="Normal 2 2 2 9" xfId="2560" xr:uid="{00000000-0005-0000-0000-000010130000}"/>
    <cellStyle name="Normal 2 2 2 9 2" xfId="2561" xr:uid="{00000000-0005-0000-0000-000011130000}"/>
    <cellStyle name="Normal 2 2 2 9 2 10" xfId="2562" xr:uid="{00000000-0005-0000-0000-000012130000}"/>
    <cellStyle name="Normal 2 2 2 9 2 11" xfId="2563" xr:uid="{00000000-0005-0000-0000-000013130000}"/>
    <cellStyle name="Normal 2 2 2 9 2 12" xfId="2564" xr:uid="{00000000-0005-0000-0000-000014130000}"/>
    <cellStyle name="Normal 2 2 2 9 2 13" xfId="2565" xr:uid="{00000000-0005-0000-0000-000015130000}"/>
    <cellStyle name="Normal 2 2 2 9 2 14" xfId="2566" xr:uid="{00000000-0005-0000-0000-000016130000}"/>
    <cellStyle name="Normal 2 2 2 9 2 15" xfId="2567" xr:uid="{00000000-0005-0000-0000-000017130000}"/>
    <cellStyle name="Normal 2 2 2 9 2 16" xfId="2568" xr:uid="{00000000-0005-0000-0000-000018130000}"/>
    <cellStyle name="Normal 2 2 2 9 2 17" xfId="2569" xr:uid="{00000000-0005-0000-0000-000019130000}"/>
    <cellStyle name="Normal 2 2 2 9 2 18" xfId="2570" xr:uid="{00000000-0005-0000-0000-00001A130000}"/>
    <cellStyle name="Normal 2 2 2 9 2 19" xfId="2571" xr:uid="{00000000-0005-0000-0000-00001B130000}"/>
    <cellStyle name="Normal 2 2 2 9 2 2" xfId="2572" xr:uid="{00000000-0005-0000-0000-00001C130000}"/>
    <cellStyle name="Normal 2 2 2 9 2 20" xfId="2573" xr:uid="{00000000-0005-0000-0000-00001D130000}"/>
    <cellStyle name="Normal 2 2 2 9 2 21" xfId="2574" xr:uid="{00000000-0005-0000-0000-00001E130000}"/>
    <cellStyle name="Normal 2 2 2 9 2 22" xfId="2575" xr:uid="{00000000-0005-0000-0000-00001F130000}"/>
    <cellStyle name="Normal 2 2 2 9 2 23" xfId="2576" xr:uid="{00000000-0005-0000-0000-000020130000}"/>
    <cellStyle name="Normal 2 2 2 9 2 24" xfId="2577" xr:uid="{00000000-0005-0000-0000-000021130000}"/>
    <cellStyle name="Normal 2 2 2 9 2 25" xfId="2578" xr:uid="{00000000-0005-0000-0000-000022130000}"/>
    <cellStyle name="Normal 2 2 2 9 2 26" xfId="2579" xr:uid="{00000000-0005-0000-0000-000023130000}"/>
    <cellStyle name="Normal 2 2 2 9 2 27" xfId="2580" xr:uid="{00000000-0005-0000-0000-000024130000}"/>
    <cellStyle name="Normal 2 2 2 9 2 28" xfId="2581" xr:uid="{00000000-0005-0000-0000-000025130000}"/>
    <cellStyle name="Normal 2 2 2 9 2 29" xfId="2582" xr:uid="{00000000-0005-0000-0000-000026130000}"/>
    <cellStyle name="Normal 2 2 2 9 2 3" xfId="2583" xr:uid="{00000000-0005-0000-0000-000027130000}"/>
    <cellStyle name="Normal 2 2 2 9 2 30" xfId="2584" xr:uid="{00000000-0005-0000-0000-000028130000}"/>
    <cellStyle name="Normal 2 2 2 9 2 31" xfId="2585" xr:uid="{00000000-0005-0000-0000-000029130000}"/>
    <cellStyle name="Normal 2 2 2 9 2 32" xfId="2586" xr:uid="{00000000-0005-0000-0000-00002A130000}"/>
    <cellStyle name="Normal 2 2 2 9 2 33" xfId="2587" xr:uid="{00000000-0005-0000-0000-00002B130000}"/>
    <cellStyle name="Normal 2 2 2 9 2 34" xfId="2588" xr:uid="{00000000-0005-0000-0000-00002C130000}"/>
    <cellStyle name="Normal 2 2 2 9 2 35" xfId="2589" xr:uid="{00000000-0005-0000-0000-00002D130000}"/>
    <cellStyle name="Normal 2 2 2 9 2 36" xfId="2590" xr:uid="{00000000-0005-0000-0000-00002E130000}"/>
    <cellStyle name="Normal 2 2 2 9 2 37" xfId="2591" xr:uid="{00000000-0005-0000-0000-00002F130000}"/>
    <cellStyle name="Normal 2 2 2 9 2 38" xfId="2592" xr:uid="{00000000-0005-0000-0000-000030130000}"/>
    <cellStyle name="Normal 2 2 2 9 2 39" xfId="2593" xr:uid="{00000000-0005-0000-0000-000031130000}"/>
    <cellStyle name="Normal 2 2 2 9 2 4" xfId="2594" xr:uid="{00000000-0005-0000-0000-000032130000}"/>
    <cellStyle name="Normal 2 2 2 9 2 40" xfId="2595" xr:uid="{00000000-0005-0000-0000-000033130000}"/>
    <cellStyle name="Normal 2 2 2 9 2 41" xfId="2596" xr:uid="{00000000-0005-0000-0000-000034130000}"/>
    <cellStyle name="Normal 2 2 2 9 2 42" xfId="2597" xr:uid="{00000000-0005-0000-0000-000035130000}"/>
    <cellStyle name="Normal 2 2 2 9 2 43" xfId="2598" xr:uid="{00000000-0005-0000-0000-000036130000}"/>
    <cellStyle name="Normal 2 2 2 9 2 44" xfId="2599" xr:uid="{00000000-0005-0000-0000-000037130000}"/>
    <cellStyle name="Normal 2 2 2 9 2 45" xfId="2600" xr:uid="{00000000-0005-0000-0000-000038130000}"/>
    <cellStyle name="Normal 2 2 2 9 2 5" xfId="2601" xr:uid="{00000000-0005-0000-0000-000039130000}"/>
    <cellStyle name="Normal 2 2 2 9 2 6" xfId="2602" xr:uid="{00000000-0005-0000-0000-00003A130000}"/>
    <cellStyle name="Normal 2 2 2 9 2 7" xfId="2603" xr:uid="{00000000-0005-0000-0000-00003B130000}"/>
    <cellStyle name="Normal 2 2 2 9 2 8" xfId="2604" xr:uid="{00000000-0005-0000-0000-00003C130000}"/>
    <cellStyle name="Normal 2 2 2 9 2 9" xfId="2605" xr:uid="{00000000-0005-0000-0000-00003D130000}"/>
    <cellStyle name="Normal 2 2 3" xfId="2606" xr:uid="{00000000-0005-0000-0000-00003E130000}"/>
    <cellStyle name="Normal 2 2 3 2" xfId="6222" xr:uid="{00000000-0005-0000-0000-00003F130000}"/>
    <cellStyle name="Normal 2 2 3 3" xfId="6223" xr:uid="{00000000-0005-0000-0000-000040130000}"/>
    <cellStyle name="Normal 2 2 3 4" xfId="6343" xr:uid="{00000000-0005-0000-0000-000041130000}"/>
    <cellStyle name="Normal 2 2 3 4 2" xfId="9882" xr:uid="{00000000-0005-0000-0000-000042130000}"/>
    <cellStyle name="Normal 2 2 3 4 2 2" xfId="13322" xr:uid="{00000000-0005-0000-0000-000043130000}"/>
    <cellStyle name="Normal 2 2 3 4 2 3" xfId="13323" xr:uid="{00000000-0005-0000-0000-000044130000}"/>
    <cellStyle name="Normal 2 2 3 4 3" xfId="13324" xr:uid="{00000000-0005-0000-0000-000045130000}"/>
    <cellStyle name="Normal 2 2 3 4 4" xfId="13325" xr:uid="{00000000-0005-0000-0000-000046130000}"/>
    <cellStyle name="Normal 2 2 3 5" xfId="8120" xr:uid="{00000000-0005-0000-0000-000047130000}"/>
    <cellStyle name="Normal 2 2 3 5 2" xfId="13326" xr:uid="{00000000-0005-0000-0000-000048130000}"/>
    <cellStyle name="Normal 2 2 3 5 2 2" xfId="13327" xr:uid="{00000000-0005-0000-0000-000049130000}"/>
    <cellStyle name="Normal 2 2 3 5 3" xfId="13328" xr:uid="{00000000-0005-0000-0000-00004A130000}"/>
    <cellStyle name="Normal 2 2 3 5 4" xfId="13329" xr:uid="{00000000-0005-0000-0000-00004B130000}"/>
    <cellStyle name="Normal 2 2 3 6" xfId="13330" xr:uid="{00000000-0005-0000-0000-00004C130000}"/>
    <cellStyle name="Normal 2 2 3 6 2" xfId="13331" xr:uid="{00000000-0005-0000-0000-00004D130000}"/>
    <cellStyle name="Normal 2 2 3 7" xfId="13332" xr:uid="{00000000-0005-0000-0000-00004E130000}"/>
    <cellStyle name="Normal 2 2 3 8" xfId="13333" xr:uid="{00000000-0005-0000-0000-00004F130000}"/>
    <cellStyle name="Normal 2 2 4" xfId="2607" xr:uid="{00000000-0005-0000-0000-000050130000}"/>
    <cellStyle name="Normal 2 2 4 10" xfId="2608" xr:uid="{00000000-0005-0000-0000-000051130000}"/>
    <cellStyle name="Normal 2 2 4 11" xfId="2609" xr:uid="{00000000-0005-0000-0000-000052130000}"/>
    <cellStyle name="Normal 2 2 4 12" xfId="2610" xr:uid="{00000000-0005-0000-0000-000053130000}"/>
    <cellStyle name="Normal 2 2 4 13" xfId="2611" xr:uid="{00000000-0005-0000-0000-000054130000}"/>
    <cellStyle name="Normal 2 2 4 14" xfId="2612" xr:uid="{00000000-0005-0000-0000-000055130000}"/>
    <cellStyle name="Normal 2 2 4 15" xfId="2613" xr:uid="{00000000-0005-0000-0000-000056130000}"/>
    <cellStyle name="Normal 2 2 4 16" xfId="2614" xr:uid="{00000000-0005-0000-0000-000057130000}"/>
    <cellStyle name="Normal 2 2 4 17" xfId="2615" xr:uid="{00000000-0005-0000-0000-000058130000}"/>
    <cellStyle name="Normal 2 2 4 18" xfId="2616" xr:uid="{00000000-0005-0000-0000-000059130000}"/>
    <cellStyle name="Normal 2 2 4 19" xfId="2617" xr:uid="{00000000-0005-0000-0000-00005A130000}"/>
    <cellStyle name="Normal 2 2 4 2" xfId="2618" xr:uid="{00000000-0005-0000-0000-00005B130000}"/>
    <cellStyle name="Normal 2 2 4 2 2" xfId="6344" xr:uid="{00000000-0005-0000-0000-00005C130000}"/>
    <cellStyle name="Normal 2 2 4 2 2 2" xfId="9883" xr:uid="{00000000-0005-0000-0000-00005D130000}"/>
    <cellStyle name="Normal 2 2 4 2 2 2 2" xfId="13334" xr:uid="{00000000-0005-0000-0000-00005E130000}"/>
    <cellStyle name="Normal 2 2 4 2 2 2 3" xfId="13335" xr:uid="{00000000-0005-0000-0000-00005F130000}"/>
    <cellStyle name="Normal 2 2 4 2 2 3" xfId="13336" xr:uid="{00000000-0005-0000-0000-000060130000}"/>
    <cellStyle name="Normal 2 2 4 2 2 4" xfId="13337" xr:uid="{00000000-0005-0000-0000-000061130000}"/>
    <cellStyle name="Normal 2 2 4 2 3" xfId="8121" xr:uid="{00000000-0005-0000-0000-000062130000}"/>
    <cellStyle name="Normal 2 2 4 2 3 2" xfId="13338" xr:uid="{00000000-0005-0000-0000-000063130000}"/>
    <cellStyle name="Normal 2 2 4 2 3 2 2" xfId="13339" xr:uid="{00000000-0005-0000-0000-000064130000}"/>
    <cellStyle name="Normal 2 2 4 2 3 3" xfId="13340" xr:uid="{00000000-0005-0000-0000-000065130000}"/>
    <cellStyle name="Normal 2 2 4 2 3 4" xfId="13341" xr:uid="{00000000-0005-0000-0000-000066130000}"/>
    <cellStyle name="Normal 2 2 4 2 4" xfId="13342" xr:uid="{00000000-0005-0000-0000-000067130000}"/>
    <cellStyle name="Normal 2 2 4 2 4 2" xfId="13343" xr:uid="{00000000-0005-0000-0000-000068130000}"/>
    <cellStyle name="Normal 2 2 4 2 5" xfId="13344" xr:uid="{00000000-0005-0000-0000-000069130000}"/>
    <cellStyle name="Normal 2 2 4 2 6" xfId="13345" xr:uid="{00000000-0005-0000-0000-00006A130000}"/>
    <cellStyle name="Normal 2 2 4 20" xfId="2619" xr:uid="{00000000-0005-0000-0000-00006B130000}"/>
    <cellStyle name="Normal 2 2 4 21" xfId="2620" xr:uid="{00000000-0005-0000-0000-00006C130000}"/>
    <cellStyle name="Normal 2 2 4 22" xfId="2621" xr:uid="{00000000-0005-0000-0000-00006D130000}"/>
    <cellStyle name="Normal 2 2 4 23" xfId="2622" xr:uid="{00000000-0005-0000-0000-00006E130000}"/>
    <cellStyle name="Normal 2 2 4 24" xfId="2623" xr:uid="{00000000-0005-0000-0000-00006F130000}"/>
    <cellStyle name="Normal 2 2 4 25" xfId="2624" xr:uid="{00000000-0005-0000-0000-000070130000}"/>
    <cellStyle name="Normal 2 2 4 26" xfId="2625" xr:uid="{00000000-0005-0000-0000-000071130000}"/>
    <cellStyle name="Normal 2 2 4 27" xfId="2626" xr:uid="{00000000-0005-0000-0000-000072130000}"/>
    <cellStyle name="Normal 2 2 4 28" xfId="2627" xr:uid="{00000000-0005-0000-0000-000073130000}"/>
    <cellStyle name="Normal 2 2 4 29" xfId="2628" xr:uid="{00000000-0005-0000-0000-000074130000}"/>
    <cellStyle name="Normal 2 2 4 3" xfId="2629" xr:uid="{00000000-0005-0000-0000-000075130000}"/>
    <cellStyle name="Normal 2 2 4 3 2" xfId="6345" xr:uid="{00000000-0005-0000-0000-000076130000}"/>
    <cellStyle name="Normal 2 2 4 3 2 2" xfId="9884" xr:uid="{00000000-0005-0000-0000-000077130000}"/>
    <cellStyle name="Normal 2 2 4 3 2 2 2" xfId="13346" xr:uid="{00000000-0005-0000-0000-000078130000}"/>
    <cellStyle name="Normal 2 2 4 3 2 2 3" xfId="13347" xr:uid="{00000000-0005-0000-0000-000079130000}"/>
    <cellStyle name="Normal 2 2 4 3 2 3" xfId="13348" xr:uid="{00000000-0005-0000-0000-00007A130000}"/>
    <cellStyle name="Normal 2 2 4 3 2 4" xfId="13349" xr:uid="{00000000-0005-0000-0000-00007B130000}"/>
    <cellStyle name="Normal 2 2 4 3 3" xfId="8122" xr:uid="{00000000-0005-0000-0000-00007C130000}"/>
    <cellStyle name="Normal 2 2 4 3 3 2" xfId="13350" xr:uid="{00000000-0005-0000-0000-00007D130000}"/>
    <cellStyle name="Normal 2 2 4 3 3 2 2" xfId="13351" xr:uid="{00000000-0005-0000-0000-00007E130000}"/>
    <cellStyle name="Normal 2 2 4 3 3 3" xfId="13352" xr:uid="{00000000-0005-0000-0000-00007F130000}"/>
    <cellStyle name="Normal 2 2 4 3 3 4" xfId="13353" xr:uid="{00000000-0005-0000-0000-000080130000}"/>
    <cellStyle name="Normal 2 2 4 3 4" xfId="13354" xr:uid="{00000000-0005-0000-0000-000081130000}"/>
    <cellStyle name="Normal 2 2 4 3 4 2" xfId="13355" xr:uid="{00000000-0005-0000-0000-000082130000}"/>
    <cellStyle name="Normal 2 2 4 3 5" xfId="13356" xr:uid="{00000000-0005-0000-0000-000083130000}"/>
    <cellStyle name="Normal 2 2 4 3 6" xfId="13357" xr:uid="{00000000-0005-0000-0000-000084130000}"/>
    <cellStyle name="Normal 2 2 4 30" xfId="2630" xr:uid="{00000000-0005-0000-0000-000085130000}"/>
    <cellStyle name="Normal 2 2 4 31" xfId="2631" xr:uid="{00000000-0005-0000-0000-000086130000}"/>
    <cellStyle name="Normal 2 2 4 32" xfId="2632" xr:uid="{00000000-0005-0000-0000-000087130000}"/>
    <cellStyle name="Normal 2 2 4 33" xfId="2633" xr:uid="{00000000-0005-0000-0000-000088130000}"/>
    <cellStyle name="Normal 2 2 4 34" xfId="2634" xr:uid="{00000000-0005-0000-0000-000089130000}"/>
    <cellStyle name="Normal 2 2 4 35" xfId="2635" xr:uid="{00000000-0005-0000-0000-00008A130000}"/>
    <cellStyle name="Normal 2 2 4 36" xfId="2636" xr:uid="{00000000-0005-0000-0000-00008B130000}"/>
    <cellStyle name="Normal 2 2 4 37" xfId="2637" xr:uid="{00000000-0005-0000-0000-00008C130000}"/>
    <cellStyle name="Normal 2 2 4 38" xfId="2638" xr:uid="{00000000-0005-0000-0000-00008D130000}"/>
    <cellStyle name="Normal 2 2 4 39" xfId="2639" xr:uid="{00000000-0005-0000-0000-00008E130000}"/>
    <cellStyle name="Normal 2 2 4 4" xfId="2640" xr:uid="{00000000-0005-0000-0000-00008F130000}"/>
    <cellStyle name="Normal 2 2 4 40" xfId="2641" xr:uid="{00000000-0005-0000-0000-000090130000}"/>
    <cellStyle name="Normal 2 2 4 41" xfId="2642" xr:uid="{00000000-0005-0000-0000-000091130000}"/>
    <cellStyle name="Normal 2 2 4 42" xfId="2643" xr:uid="{00000000-0005-0000-0000-000092130000}"/>
    <cellStyle name="Normal 2 2 4 43" xfId="2644" xr:uid="{00000000-0005-0000-0000-000093130000}"/>
    <cellStyle name="Normal 2 2 4 44" xfId="2645" xr:uid="{00000000-0005-0000-0000-000094130000}"/>
    <cellStyle name="Normal 2 2 4 45" xfId="2646" xr:uid="{00000000-0005-0000-0000-000095130000}"/>
    <cellStyle name="Normal 2 2 4 46" xfId="2647" xr:uid="{00000000-0005-0000-0000-000096130000}"/>
    <cellStyle name="Normal 2 2 4 47" xfId="2648" xr:uid="{00000000-0005-0000-0000-000097130000}"/>
    <cellStyle name="Normal 2 2 4 5" xfId="2649" xr:uid="{00000000-0005-0000-0000-000098130000}"/>
    <cellStyle name="Normal 2 2 4 6" xfId="2650" xr:uid="{00000000-0005-0000-0000-000099130000}"/>
    <cellStyle name="Normal 2 2 4 7" xfId="2651" xr:uid="{00000000-0005-0000-0000-00009A130000}"/>
    <cellStyle name="Normal 2 2 4 8" xfId="2652" xr:uid="{00000000-0005-0000-0000-00009B130000}"/>
    <cellStyle name="Normal 2 2 4 9" xfId="2653" xr:uid="{00000000-0005-0000-0000-00009C130000}"/>
    <cellStyle name="Normal 2 2 5" xfId="2654" xr:uid="{00000000-0005-0000-0000-00009D130000}"/>
    <cellStyle name="Normal 2 2 5 2" xfId="6346" xr:uid="{00000000-0005-0000-0000-00009E130000}"/>
    <cellStyle name="Normal 2 2 5 2 2" xfId="9885" xr:uid="{00000000-0005-0000-0000-00009F130000}"/>
    <cellStyle name="Normal 2 2 5 2 2 2" xfId="13358" xr:uid="{00000000-0005-0000-0000-0000A0130000}"/>
    <cellStyle name="Normal 2 2 5 2 2 3" xfId="13359" xr:uid="{00000000-0005-0000-0000-0000A1130000}"/>
    <cellStyle name="Normal 2 2 5 2 3" xfId="13360" xr:uid="{00000000-0005-0000-0000-0000A2130000}"/>
    <cellStyle name="Normal 2 2 5 2 4" xfId="13361" xr:uid="{00000000-0005-0000-0000-0000A3130000}"/>
    <cellStyle name="Normal 2 2 5 3" xfId="8123" xr:uid="{00000000-0005-0000-0000-0000A4130000}"/>
    <cellStyle name="Normal 2 2 5 3 2" xfId="13362" xr:uid="{00000000-0005-0000-0000-0000A5130000}"/>
    <cellStyle name="Normal 2 2 5 3 2 2" xfId="13363" xr:uid="{00000000-0005-0000-0000-0000A6130000}"/>
    <cellStyle name="Normal 2 2 5 3 3" xfId="13364" xr:uid="{00000000-0005-0000-0000-0000A7130000}"/>
    <cellStyle name="Normal 2 2 5 3 4" xfId="13365" xr:uid="{00000000-0005-0000-0000-0000A8130000}"/>
    <cellStyle name="Normal 2 2 5 4" xfId="13366" xr:uid="{00000000-0005-0000-0000-0000A9130000}"/>
    <cellStyle name="Normal 2 2 5 4 2" xfId="13367" xr:uid="{00000000-0005-0000-0000-0000AA130000}"/>
    <cellStyle name="Normal 2 2 5 5" xfId="13368" xr:uid="{00000000-0005-0000-0000-0000AB130000}"/>
    <cellStyle name="Normal 2 2 5 6" xfId="13369" xr:uid="{00000000-0005-0000-0000-0000AC130000}"/>
    <cellStyle name="Normal 2 2 6" xfId="2655" xr:uid="{00000000-0005-0000-0000-0000AD130000}"/>
    <cellStyle name="Normal 2 2 6 10" xfId="2656" xr:uid="{00000000-0005-0000-0000-0000AE130000}"/>
    <cellStyle name="Normal 2 2 6 11" xfId="2657" xr:uid="{00000000-0005-0000-0000-0000AF130000}"/>
    <cellStyle name="Normal 2 2 6 12" xfId="2658" xr:uid="{00000000-0005-0000-0000-0000B0130000}"/>
    <cellStyle name="Normal 2 2 6 13" xfId="2659" xr:uid="{00000000-0005-0000-0000-0000B1130000}"/>
    <cellStyle name="Normal 2 2 6 14" xfId="2660" xr:uid="{00000000-0005-0000-0000-0000B2130000}"/>
    <cellStyle name="Normal 2 2 6 15" xfId="2661" xr:uid="{00000000-0005-0000-0000-0000B3130000}"/>
    <cellStyle name="Normal 2 2 6 16" xfId="2662" xr:uid="{00000000-0005-0000-0000-0000B4130000}"/>
    <cellStyle name="Normal 2 2 6 17" xfId="2663" xr:uid="{00000000-0005-0000-0000-0000B5130000}"/>
    <cellStyle name="Normal 2 2 6 18" xfId="2664" xr:uid="{00000000-0005-0000-0000-0000B6130000}"/>
    <cellStyle name="Normal 2 2 6 19" xfId="2665" xr:uid="{00000000-0005-0000-0000-0000B7130000}"/>
    <cellStyle name="Normal 2 2 6 2" xfId="2666" xr:uid="{00000000-0005-0000-0000-0000B8130000}"/>
    <cellStyle name="Normal 2 2 6 20" xfId="2667" xr:uid="{00000000-0005-0000-0000-0000B9130000}"/>
    <cellStyle name="Normal 2 2 6 21" xfId="2668" xr:uid="{00000000-0005-0000-0000-0000BA130000}"/>
    <cellStyle name="Normal 2 2 6 22" xfId="2669" xr:uid="{00000000-0005-0000-0000-0000BB130000}"/>
    <cellStyle name="Normal 2 2 6 23" xfId="2670" xr:uid="{00000000-0005-0000-0000-0000BC130000}"/>
    <cellStyle name="Normal 2 2 6 24" xfId="2671" xr:uid="{00000000-0005-0000-0000-0000BD130000}"/>
    <cellStyle name="Normal 2 2 6 25" xfId="2672" xr:uid="{00000000-0005-0000-0000-0000BE130000}"/>
    <cellStyle name="Normal 2 2 6 26" xfId="2673" xr:uid="{00000000-0005-0000-0000-0000BF130000}"/>
    <cellStyle name="Normal 2 2 6 27" xfId="2674" xr:uid="{00000000-0005-0000-0000-0000C0130000}"/>
    <cellStyle name="Normal 2 2 6 28" xfId="2675" xr:uid="{00000000-0005-0000-0000-0000C1130000}"/>
    <cellStyle name="Normal 2 2 6 29" xfId="2676" xr:uid="{00000000-0005-0000-0000-0000C2130000}"/>
    <cellStyle name="Normal 2 2 6 3" xfId="2677" xr:uid="{00000000-0005-0000-0000-0000C3130000}"/>
    <cellStyle name="Normal 2 2 6 30" xfId="2678" xr:uid="{00000000-0005-0000-0000-0000C4130000}"/>
    <cellStyle name="Normal 2 2 6 31" xfId="2679" xr:uid="{00000000-0005-0000-0000-0000C5130000}"/>
    <cellStyle name="Normal 2 2 6 32" xfId="2680" xr:uid="{00000000-0005-0000-0000-0000C6130000}"/>
    <cellStyle name="Normal 2 2 6 33" xfId="2681" xr:uid="{00000000-0005-0000-0000-0000C7130000}"/>
    <cellStyle name="Normal 2 2 6 34" xfId="2682" xr:uid="{00000000-0005-0000-0000-0000C8130000}"/>
    <cellStyle name="Normal 2 2 6 35" xfId="2683" xr:uid="{00000000-0005-0000-0000-0000C9130000}"/>
    <cellStyle name="Normal 2 2 6 36" xfId="2684" xr:uid="{00000000-0005-0000-0000-0000CA130000}"/>
    <cellStyle name="Normal 2 2 6 37" xfId="2685" xr:uid="{00000000-0005-0000-0000-0000CB130000}"/>
    <cellStyle name="Normal 2 2 6 38" xfId="2686" xr:uid="{00000000-0005-0000-0000-0000CC130000}"/>
    <cellStyle name="Normal 2 2 6 39" xfId="2687" xr:uid="{00000000-0005-0000-0000-0000CD130000}"/>
    <cellStyle name="Normal 2 2 6 4" xfId="2688" xr:uid="{00000000-0005-0000-0000-0000CE130000}"/>
    <cellStyle name="Normal 2 2 6 40" xfId="2689" xr:uid="{00000000-0005-0000-0000-0000CF130000}"/>
    <cellStyle name="Normal 2 2 6 41" xfId="2690" xr:uid="{00000000-0005-0000-0000-0000D0130000}"/>
    <cellStyle name="Normal 2 2 6 42" xfId="2691" xr:uid="{00000000-0005-0000-0000-0000D1130000}"/>
    <cellStyle name="Normal 2 2 6 43" xfId="2692" xr:uid="{00000000-0005-0000-0000-0000D2130000}"/>
    <cellStyle name="Normal 2 2 6 44" xfId="2693" xr:uid="{00000000-0005-0000-0000-0000D3130000}"/>
    <cellStyle name="Normal 2 2 6 45" xfId="2694" xr:uid="{00000000-0005-0000-0000-0000D4130000}"/>
    <cellStyle name="Normal 2 2 6 5" xfId="2695" xr:uid="{00000000-0005-0000-0000-0000D5130000}"/>
    <cellStyle name="Normal 2 2 6 6" xfId="2696" xr:uid="{00000000-0005-0000-0000-0000D6130000}"/>
    <cellStyle name="Normal 2 2 6 7" xfId="2697" xr:uid="{00000000-0005-0000-0000-0000D7130000}"/>
    <cellStyle name="Normal 2 2 6 8" xfId="2698" xr:uid="{00000000-0005-0000-0000-0000D8130000}"/>
    <cellStyle name="Normal 2 2 6 9" xfId="2699" xr:uid="{00000000-0005-0000-0000-0000D9130000}"/>
    <cellStyle name="Normal 2 2 7" xfId="2700" xr:uid="{00000000-0005-0000-0000-0000DA130000}"/>
    <cellStyle name="Normal 2 2 7 2" xfId="6347" xr:uid="{00000000-0005-0000-0000-0000DB130000}"/>
    <cellStyle name="Normal 2 2 7 2 2" xfId="9886" xr:uid="{00000000-0005-0000-0000-0000DC130000}"/>
    <cellStyle name="Normal 2 2 7 2 2 2" xfId="13370" xr:uid="{00000000-0005-0000-0000-0000DD130000}"/>
    <cellStyle name="Normal 2 2 7 2 2 3" xfId="13371" xr:uid="{00000000-0005-0000-0000-0000DE130000}"/>
    <cellStyle name="Normal 2 2 7 2 3" xfId="13372" xr:uid="{00000000-0005-0000-0000-0000DF130000}"/>
    <cellStyle name="Normal 2 2 7 2 4" xfId="13373" xr:uid="{00000000-0005-0000-0000-0000E0130000}"/>
    <cellStyle name="Normal 2 2 7 3" xfId="8124" xr:uid="{00000000-0005-0000-0000-0000E1130000}"/>
    <cellStyle name="Normal 2 2 7 3 2" xfId="13374" xr:uid="{00000000-0005-0000-0000-0000E2130000}"/>
    <cellStyle name="Normal 2 2 7 3 2 2" xfId="13375" xr:uid="{00000000-0005-0000-0000-0000E3130000}"/>
    <cellStyle name="Normal 2 2 7 3 3" xfId="13376" xr:uid="{00000000-0005-0000-0000-0000E4130000}"/>
    <cellStyle name="Normal 2 2 7 3 4" xfId="13377" xr:uid="{00000000-0005-0000-0000-0000E5130000}"/>
    <cellStyle name="Normal 2 2 7 4" xfId="13378" xr:uid="{00000000-0005-0000-0000-0000E6130000}"/>
    <cellStyle name="Normal 2 2 7 4 2" xfId="13379" xr:uid="{00000000-0005-0000-0000-0000E7130000}"/>
    <cellStyle name="Normal 2 2 7 5" xfId="13380" xr:uid="{00000000-0005-0000-0000-0000E8130000}"/>
    <cellStyle name="Normal 2 2 7 6" xfId="13381" xr:uid="{00000000-0005-0000-0000-0000E9130000}"/>
    <cellStyle name="Normal 2 2 8" xfId="2701" xr:uid="{00000000-0005-0000-0000-0000EA130000}"/>
    <cellStyle name="Normal 2 2 8 2" xfId="6348" xr:uid="{00000000-0005-0000-0000-0000EB130000}"/>
    <cellStyle name="Normal 2 2 8 2 2" xfId="9887" xr:uid="{00000000-0005-0000-0000-0000EC130000}"/>
    <cellStyle name="Normal 2 2 8 2 2 2" xfId="13382" xr:uid="{00000000-0005-0000-0000-0000ED130000}"/>
    <cellStyle name="Normal 2 2 8 2 2 3" xfId="13383" xr:uid="{00000000-0005-0000-0000-0000EE130000}"/>
    <cellStyle name="Normal 2 2 8 2 3" xfId="13384" xr:uid="{00000000-0005-0000-0000-0000EF130000}"/>
    <cellStyle name="Normal 2 2 8 2 4" xfId="13385" xr:uid="{00000000-0005-0000-0000-0000F0130000}"/>
    <cellStyle name="Normal 2 2 8 3" xfId="8125" xr:uid="{00000000-0005-0000-0000-0000F1130000}"/>
    <cellStyle name="Normal 2 2 8 3 2" xfId="13386" xr:uid="{00000000-0005-0000-0000-0000F2130000}"/>
    <cellStyle name="Normal 2 2 8 3 2 2" xfId="13387" xr:uid="{00000000-0005-0000-0000-0000F3130000}"/>
    <cellStyle name="Normal 2 2 8 3 3" xfId="13388" xr:uid="{00000000-0005-0000-0000-0000F4130000}"/>
    <cellStyle name="Normal 2 2 8 3 4" xfId="13389" xr:uid="{00000000-0005-0000-0000-0000F5130000}"/>
    <cellStyle name="Normal 2 2 8 4" xfId="13390" xr:uid="{00000000-0005-0000-0000-0000F6130000}"/>
    <cellStyle name="Normal 2 2 8 4 2" xfId="13391" xr:uid="{00000000-0005-0000-0000-0000F7130000}"/>
    <cellStyle name="Normal 2 2 8 5" xfId="13392" xr:uid="{00000000-0005-0000-0000-0000F8130000}"/>
    <cellStyle name="Normal 2 2 8 6" xfId="13393" xr:uid="{00000000-0005-0000-0000-0000F9130000}"/>
    <cellStyle name="Normal 2 2 9" xfId="2702" xr:uid="{00000000-0005-0000-0000-0000FA130000}"/>
    <cellStyle name="Normal 2 2 9 2" xfId="6349" xr:uid="{00000000-0005-0000-0000-0000FB130000}"/>
    <cellStyle name="Normal 2 2 9 2 2" xfId="9888" xr:uid="{00000000-0005-0000-0000-0000FC130000}"/>
    <cellStyle name="Normal 2 2 9 2 2 2" xfId="13394" xr:uid="{00000000-0005-0000-0000-0000FD130000}"/>
    <cellStyle name="Normal 2 2 9 2 2 3" xfId="13395" xr:uid="{00000000-0005-0000-0000-0000FE130000}"/>
    <cellStyle name="Normal 2 2 9 2 3" xfId="13396" xr:uid="{00000000-0005-0000-0000-0000FF130000}"/>
    <cellStyle name="Normal 2 2 9 2 4" xfId="13397" xr:uid="{00000000-0005-0000-0000-000000140000}"/>
    <cellStyle name="Normal 2 2 9 3" xfId="8126" xr:uid="{00000000-0005-0000-0000-000001140000}"/>
    <cellStyle name="Normal 2 2 9 3 2" xfId="13398" xr:uid="{00000000-0005-0000-0000-000002140000}"/>
    <cellStyle name="Normal 2 2 9 3 2 2" xfId="13399" xr:uid="{00000000-0005-0000-0000-000003140000}"/>
    <cellStyle name="Normal 2 2 9 3 3" xfId="13400" xr:uid="{00000000-0005-0000-0000-000004140000}"/>
    <cellStyle name="Normal 2 2 9 3 4" xfId="13401" xr:uid="{00000000-0005-0000-0000-000005140000}"/>
    <cellStyle name="Normal 2 2 9 4" xfId="13402" xr:uid="{00000000-0005-0000-0000-000006140000}"/>
    <cellStyle name="Normal 2 2 9 4 2" xfId="13403" xr:uid="{00000000-0005-0000-0000-000007140000}"/>
    <cellStyle name="Normal 2 2 9 5" xfId="13404" xr:uid="{00000000-0005-0000-0000-000008140000}"/>
    <cellStyle name="Normal 2 2 9 6" xfId="13405" xr:uid="{00000000-0005-0000-0000-000009140000}"/>
    <cellStyle name="Normal 2 20" xfId="13406" xr:uid="{00000000-0005-0000-0000-00000A140000}"/>
    <cellStyle name="Normal 2 21" xfId="33928" xr:uid="{00000000-0005-0000-0000-00000B140000}"/>
    <cellStyle name="Normal 2 3" xfId="90" xr:uid="{00000000-0005-0000-0000-00000C140000}"/>
    <cellStyle name="Normal 2 3 1" xfId="13407" xr:uid="{00000000-0005-0000-0000-00000D140000}"/>
    <cellStyle name="Normal 2 3 10" xfId="2703" xr:uid="{00000000-0005-0000-0000-00000E140000}"/>
    <cellStyle name="Normal 2 3 11" xfId="2704" xr:uid="{00000000-0005-0000-0000-00000F140000}"/>
    <cellStyle name="Normal 2 3 12" xfId="2705" xr:uid="{00000000-0005-0000-0000-000010140000}"/>
    <cellStyle name="Normal 2 3 13" xfId="2706" xr:uid="{00000000-0005-0000-0000-000011140000}"/>
    <cellStyle name="Normal 2 3 14" xfId="2707" xr:uid="{00000000-0005-0000-0000-000012140000}"/>
    <cellStyle name="Normal 2 3 15" xfId="2708" xr:uid="{00000000-0005-0000-0000-000013140000}"/>
    <cellStyle name="Normal 2 3 16" xfId="2709" xr:uid="{00000000-0005-0000-0000-000014140000}"/>
    <cellStyle name="Normal 2 3 17" xfId="2710" xr:uid="{00000000-0005-0000-0000-000015140000}"/>
    <cellStyle name="Normal 2 3 18" xfId="2711" xr:uid="{00000000-0005-0000-0000-000016140000}"/>
    <cellStyle name="Normal 2 3 19" xfId="2712" xr:uid="{00000000-0005-0000-0000-000017140000}"/>
    <cellStyle name="Normal 2 3 2" xfId="2713" xr:uid="{00000000-0005-0000-0000-000018140000}"/>
    <cellStyle name="Normal 2 3 2 2" xfId="6350" xr:uid="{00000000-0005-0000-0000-000019140000}"/>
    <cellStyle name="Normal 2 3 2 2 2" xfId="9889" xr:uid="{00000000-0005-0000-0000-00001A140000}"/>
    <cellStyle name="Normal 2 3 2 2 2 2" xfId="13408" xr:uid="{00000000-0005-0000-0000-00001B140000}"/>
    <cellStyle name="Normal 2 3 2 2 2 3" xfId="13409" xr:uid="{00000000-0005-0000-0000-00001C140000}"/>
    <cellStyle name="Normal 2 3 2 2 3" xfId="13410" xr:uid="{00000000-0005-0000-0000-00001D140000}"/>
    <cellStyle name="Normal 2 3 2 2 4" xfId="13411" xr:uid="{00000000-0005-0000-0000-00001E140000}"/>
    <cellStyle name="Normal 2 3 2 3" xfId="8127" xr:uid="{00000000-0005-0000-0000-00001F140000}"/>
    <cellStyle name="Normal 2 3 2 3 2" xfId="13412" xr:uid="{00000000-0005-0000-0000-000020140000}"/>
    <cellStyle name="Normal 2 3 2 3 2 2" xfId="13413" xr:uid="{00000000-0005-0000-0000-000021140000}"/>
    <cellStyle name="Normal 2 3 2 3 3" xfId="13414" xr:uid="{00000000-0005-0000-0000-000022140000}"/>
    <cellStyle name="Normal 2 3 2 3 4" xfId="13415" xr:uid="{00000000-0005-0000-0000-000023140000}"/>
    <cellStyle name="Normal 2 3 2 4" xfId="13416" xr:uid="{00000000-0005-0000-0000-000024140000}"/>
    <cellStyle name="Normal 2 3 2 4 2" xfId="13417" xr:uid="{00000000-0005-0000-0000-000025140000}"/>
    <cellStyle name="Normal 2 3 2 5" xfId="13418" xr:uid="{00000000-0005-0000-0000-000026140000}"/>
    <cellStyle name="Normal 2 3 2 6" xfId="13419" xr:uid="{00000000-0005-0000-0000-000027140000}"/>
    <cellStyle name="Normal 2 3 20" xfId="2714" xr:uid="{00000000-0005-0000-0000-000028140000}"/>
    <cellStyle name="Normal 2 3 21" xfId="2715" xr:uid="{00000000-0005-0000-0000-000029140000}"/>
    <cellStyle name="Normal 2 3 22" xfId="2716" xr:uid="{00000000-0005-0000-0000-00002A140000}"/>
    <cellStyle name="Normal 2 3 23" xfId="2717" xr:uid="{00000000-0005-0000-0000-00002B140000}"/>
    <cellStyle name="Normal 2 3 24" xfId="2718" xr:uid="{00000000-0005-0000-0000-00002C140000}"/>
    <cellStyle name="Normal 2 3 25" xfId="2719" xr:uid="{00000000-0005-0000-0000-00002D140000}"/>
    <cellStyle name="Normal 2 3 26" xfId="2720" xr:uid="{00000000-0005-0000-0000-00002E140000}"/>
    <cellStyle name="Normal 2 3 27" xfId="2721" xr:uid="{00000000-0005-0000-0000-00002F140000}"/>
    <cellStyle name="Normal 2 3 28" xfId="2722" xr:uid="{00000000-0005-0000-0000-000030140000}"/>
    <cellStyle name="Normal 2 3 29" xfId="2723" xr:uid="{00000000-0005-0000-0000-000031140000}"/>
    <cellStyle name="Normal 2 3 3" xfId="2724" xr:uid="{00000000-0005-0000-0000-000032140000}"/>
    <cellStyle name="Normal 2 3 30" xfId="2725" xr:uid="{00000000-0005-0000-0000-000033140000}"/>
    <cellStyle name="Normal 2 3 31" xfId="2726" xr:uid="{00000000-0005-0000-0000-000034140000}"/>
    <cellStyle name="Normal 2 3 32" xfId="2727" xr:uid="{00000000-0005-0000-0000-000035140000}"/>
    <cellStyle name="Normal 2 3 33" xfId="2728" xr:uid="{00000000-0005-0000-0000-000036140000}"/>
    <cellStyle name="Normal 2 3 34" xfId="2729" xr:uid="{00000000-0005-0000-0000-000037140000}"/>
    <cellStyle name="Normal 2 3 35" xfId="2730" xr:uid="{00000000-0005-0000-0000-000038140000}"/>
    <cellStyle name="Normal 2 3 36" xfId="2731" xr:uid="{00000000-0005-0000-0000-000039140000}"/>
    <cellStyle name="Normal 2 3 37" xfId="2732" xr:uid="{00000000-0005-0000-0000-00003A140000}"/>
    <cellStyle name="Normal 2 3 38" xfId="2733" xr:uid="{00000000-0005-0000-0000-00003B140000}"/>
    <cellStyle name="Normal 2 3 39" xfId="2734" xr:uid="{00000000-0005-0000-0000-00003C140000}"/>
    <cellStyle name="Normal 2 3 4" xfId="2735" xr:uid="{00000000-0005-0000-0000-00003D140000}"/>
    <cellStyle name="Normal 2 3 40" xfId="2736" xr:uid="{00000000-0005-0000-0000-00003E140000}"/>
    <cellStyle name="Normal 2 3 41" xfId="2737" xr:uid="{00000000-0005-0000-0000-00003F140000}"/>
    <cellStyle name="Normal 2 3 42" xfId="2738" xr:uid="{00000000-0005-0000-0000-000040140000}"/>
    <cellStyle name="Normal 2 3 43" xfId="2739" xr:uid="{00000000-0005-0000-0000-000041140000}"/>
    <cellStyle name="Normal 2 3 44" xfId="2740" xr:uid="{00000000-0005-0000-0000-000042140000}"/>
    <cellStyle name="Normal 2 3 45" xfId="2741" xr:uid="{00000000-0005-0000-0000-000043140000}"/>
    <cellStyle name="Normal 2 3 46" xfId="2742" xr:uid="{00000000-0005-0000-0000-000044140000}"/>
    <cellStyle name="Normal 2 3 47" xfId="2743" xr:uid="{00000000-0005-0000-0000-000045140000}"/>
    <cellStyle name="Normal 2 3 5" xfId="2744" xr:uid="{00000000-0005-0000-0000-000046140000}"/>
    <cellStyle name="Normal 2 3 6" xfId="2745" xr:uid="{00000000-0005-0000-0000-000047140000}"/>
    <cellStyle name="Normal 2 3 7" xfId="2746" xr:uid="{00000000-0005-0000-0000-000048140000}"/>
    <cellStyle name="Normal 2 3 8" xfId="2747" xr:uid="{00000000-0005-0000-0000-000049140000}"/>
    <cellStyle name="Normal 2 3 9" xfId="2748" xr:uid="{00000000-0005-0000-0000-00004A140000}"/>
    <cellStyle name="Normal 2 4" xfId="2749" xr:uid="{00000000-0005-0000-0000-00004B140000}"/>
    <cellStyle name="Normal 2 4 1" xfId="13420" xr:uid="{00000000-0005-0000-0000-00004C140000}"/>
    <cellStyle name="Normal 2 4 2" xfId="6224" xr:uid="{00000000-0005-0000-0000-00004D140000}"/>
    <cellStyle name="Normal 2 4 3" xfId="6351" xr:uid="{00000000-0005-0000-0000-00004E140000}"/>
    <cellStyle name="Normal 2 4 3 2" xfId="9890" xr:uid="{00000000-0005-0000-0000-00004F140000}"/>
    <cellStyle name="Normal 2 4 3 2 2" xfId="13421" xr:uid="{00000000-0005-0000-0000-000050140000}"/>
    <cellStyle name="Normal 2 4 3 2 3" xfId="13422" xr:uid="{00000000-0005-0000-0000-000051140000}"/>
    <cellStyle name="Normal 2 4 3 3" xfId="13423" xr:uid="{00000000-0005-0000-0000-000052140000}"/>
    <cellStyle name="Normal 2 4 3 4" xfId="13424" xr:uid="{00000000-0005-0000-0000-000053140000}"/>
    <cellStyle name="Normal 2 4 4" xfId="8128" xr:uid="{00000000-0005-0000-0000-000054140000}"/>
    <cellStyle name="Normal 2 4 4 2" xfId="13425" xr:uid="{00000000-0005-0000-0000-000055140000}"/>
    <cellStyle name="Normal 2 4 4 2 2" xfId="13426" xr:uid="{00000000-0005-0000-0000-000056140000}"/>
    <cellStyle name="Normal 2 4 4 3" xfId="13427" xr:uid="{00000000-0005-0000-0000-000057140000}"/>
    <cellStyle name="Normal 2 4 4 4" xfId="13428" xr:uid="{00000000-0005-0000-0000-000058140000}"/>
    <cellStyle name="Normal 2 4 5" xfId="13429" xr:uid="{00000000-0005-0000-0000-000059140000}"/>
    <cellStyle name="Normal 2 4 5 2" xfId="13430" xr:uid="{00000000-0005-0000-0000-00005A140000}"/>
    <cellStyle name="Normal 2 4 6" xfId="13431" xr:uid="{00000000-0005-0000-0000-00005B140000}"/>
    <cellStyle name="Normal 2 4 7" xfId="13432" xr:uid="{00000000-0005-0000-0000-00005C140000}"/>
    <cellStyle name="Normal 2 5" xfId="2750" xr:uid="{00000000-0005-0000-0000-00005D140000}"/>
    <cellStyle name="Normal 2 5 1" xfId="13433" xr:uid="{00000000-0005-0000-0000-00005E140000}"/>
    <cellStyle name="Normal 2 5 2" xfId="2751" xr:uid="{00000000-0005-0000-0000-00005F140000}"/>
    <cellStyle name="Normal 2 5 2 2" xfId="2752" xr:uid="{00000000-0005-0000-0000-000060140000}"/>
    <cellStyle name="Normal 2 5 2 2 10" xfId="2753" xr:uid="{00000000-0005-0000-0000-000061140000}"/>
    <cellStyle name="Normal 2 5 2 2 11" xfId="2754" xr:uid="{00000000-0005-0000-0000-000062140000}"/>
    <cellStyle name="Normal 2 5 2 2 12" xfId="2755" xr:uid="{00000000-0005-0000-0000-000063140000}"/>
    <cellStyle name="Normal 2 5 2 2 13" xfId="2756" xr:uid="{00000000-0005-0000-0000-000064140000}"/>
    <cellStyle name="Normal 2 5 2 2 14" xfId="2757" xr:uid="{00000000-0005-0000-0000-000065140000}"/>
    <cellStyle name="Normal 2 5 2 2 15" xfId="2758" xr:uid="{00000000-0005-0000-0000-000066140000}"/>
    <cellStyle name="Normal 2 5 2 2 16" xfId="2759" xr:uid="{00000000-0005-0000-0000-000067140000}"/>
    <cellStyle name="Normal 2 5 2 2 17" xfId="2760" xr:uid="{00000000-0005-0000-0000-000068140000}"/>
    <cellStyle name="Normal 2 5 2 2 18" xfId="2761" xr:uid="{00000000-0005-0000-0000-000069140000}"/>
    <cellStyle name="Normal 2 5 2 2 19" xfId="2762" xr:uid="{00000000-0005-0000-0000-00006A140000}"/>
    <cellStyle name="Normal 2 5 2 2 2" xfId="2763" xr:uid="{00000000-0005-0000-0000-00006B140000}"/>
    <cellStyle name="Normal 2 5 2 2 20" xfId="2764" xr:uid="{00000000-0005-0000-0000-00006C140000}"/>
    <cellStyle name="Normal 2 5 2 2 21" xfId="2765" xr:uid="{00000000-0005-0000-0000-00006D140000}"/>
    <cellStyle name="Normal 2 5 2 2 22" xfId="2766" xr:uid="{00000000-0005-0000-0000-00006E140000}"/>
    <cellStyle name="Normal 2 5 2 2 23" xfId="2767" xr:uid="{00000000-0005-0000-0000-00006F140000}"/>
    <cellStyle name="Normal 2 5 2 2 24" xfId="2768" xr:uid="{00000000-0005-0000-0000-000070140000}"/>
    <cellStyle name="Normal 2 5 2 2 25" xfId="2769" xr:uid="{00000000-0005-0000-0000-000071140000}"/>
    <cellStyle name="Normal 2 5 2 2 26" xfId="2770" xr:uid="{00000000-0005-0000-0000-000072140000}"/>
    <cellStyle name="Normal 2 5 2 2 27" xfId="2771" xr:uid="{00000000-0005-0000-0000-000073140000}"/>
    <cellStyle name="Normal 2 5 2 2 28" xfId="2772" xr:uid="{00000000-0005-0000-0000-000074140000}"/>
    <cellStyle name="Normal 2 5 2 2 29" xfId="2773" xr:uid="{00000000-0005-0000-0000-000075140000}"/>
    <cellStyle name="Normal 2 5 2 2 3" xfId="2774" xr:uid="{00000000-0005-0000-0000-000076140000}"/>
    <cellStyle name="Normal 2 5 2 2 30" xfId="2775" xr:uid="{00000000-0005-0000-0000-000077140000}"/>
    <cellStyle name="Normal 2 5 2 2 31" xfId="2776" xr:uid="{00000000-0005-0000-0000-000078140000}"/>
    <cellStyle name="Normal 2 5 2 2 32" xfId="2777" xr:uid="{00000000-0005-0000-0000-000079140000}"/>
    <cellStyle name="Normal 2 5 2 2 33" xfId="2778" xr:uid="{00000000-0005-0000-0000-00007A140000}"/>
    <cellStyle name="Normal 2 5 2 2 34" xfId="2779" xr:uid="{00000000-0005-0000-0000-00007B140000}"/>
    <cellStyle name="Normal 2 5 2 2 35" xfId="2780" xr:uid="{00000000-0005-0000-0000-00007C140000}"/>
    <cellStyle name="Normal 2 5 2 2 36" xfId="2781" xr:uid="{00000000-0005-0000-0000-00007D140000}"/>
    <cellStyle name="Normal 2 5 2 2 37" xfId="2782" xr:uid="{00000000-0005-0000-0000-00007E140000}"/>
    <cellStyle name="Normal 2 5 2 2 38" xfId="2783" xr:uid="{00000000-0005-0000-0000-00007F140000}"/>
    <cellStyle name="Normal 2 5 2 2 39" xfId="2784" xr:uid="{00000000-0005-0000-0000-000080140000}"/>
    <cellStyle name="Normal 2 5 2 2 4" xfId="2785" xr:uid="{00000000-0005-0000-0000-000081140000}"/>
    <cellStyle name="Normal 2 5 2 2 40" xfId="2786" xr:uid="{00000000-0005-0000-0000-000082140000}"/>
    <cellStyle name="Normal 2 5 2 2 41" xfId="2787" xr:uid="{00000000-0005-0000-0000-000083140000}"/>
    <cellStyle name="Normal 2 5 2 2 42" xfId="2788" xr:uid="{00000000-0005-0000-0000-000084140000}"/>
    <cellStyle name="Normal 2 5 2 2 43" xfId="2789" xr:uid="{00000000-0005-0000-0000-000085140000}"/>
    <cellStyle name="Normal 2 5 2 2 44" xfId="2790" xr:uid="{00000000-0005-0000-0000-000086140000}"/>
    <cellStyle name="Normal 2 5 2 2 45" xfId="2791" xr:uid="{00000000-0005-0000-0000-000087140000}"/>
    <cellStyle name="Normal 2 5 2 2 5" xfId="2792" xr:uid="{00000000-0005-0000-0000-000088140000}"/>
    <cellStyle name="Normal 2 5 2 2 6" xfId="2793" xr:uid="{00000000-0005-0000-0000-000089140000}"/>
    <cellStyle name="Normal 2 5 2 2 7" xfId="2794" xr:uid="{00000000-0005-0000-0000-00008A140000}"/>
    <cellStyle name="Normal 2 5 2 2 8" xfId="2795" xr:uid="{00000000-0005-0000-0000-00008B140000}"/>
    <cellStyle name="Normal 2 5 2 2 9" xfId="2796" xr:uid="{00000000-0005-0000-0000-00008C140000}"/>
    <cellStyle name="Normal 2 5 2 3" xfId="2797" xr:uid="{00000000-0005-0000-0000-00008D140000}"/>
    <cellStyle name="Normal 2 5 2 3 10" xfId="2798" xr:uid="{00000000-0005-0000-0000-00008E140000}"/>
    <cellStyle name="Normal 2 5 2 3 11" xfId="2799" xr:uid="{00000000-0005-0000-0000-00008F140000}"/>
    <cellStyle name="Normal 2 5 2 3 12" xfId="2800" xr:uid="{00000000-0005-0000-0000-000090140000}"/>
    <cellStyle name="Normal 2 5 2 3 13" xfId="2801" xr:uid="{00000000-0005-0000-0000-000091140000}"/>
    <cellStyle name="Normal 2 5 2 3 14" xfId="2802" xr:uid="{00000000-0005-0000-0000-000092140000}"/>
    <cellStyle name="Normal 2 5 2 3 15" xfId="2803" xr:uid="{00000000-0005-0000-0000-000093140000}"/>
    <cellStyle name="Normal 2 5 2 3 16" xfId="2804" xr:uid="{00000000-0005-0000-0000-000094140000}"/>
    <cellStyle name="Normal 2 5 2 3 17" xfId="2805" xr:uid="{00000000-0005-0000-0000-000095140000}"/>
    <cellStyle name="Normal 2 5 2 3 18" xfId="2806" xr:uid="{00000000-0005-0000-0000-000096140000}"/>
    <cellStyle name="Normal 2 5 2 3 19" xfId="2807" xr:uid="{00000000-0005-0000-0000-000097140000}"/>
    <cellStyle name="Normal 2 5 2 3 2" xfId="2808" xr:uid="{00000000-0005-0000-0000-000098140000}"/>
    <cellStyle name="Normal 2 5 2 3 20" xfId="2809" xr:uid="{00000000-0005-0000-0000-000099140000}"/>
    <cellStyle name="Normal 2 5 2 3 21" xfId="2810" xr:uid="{00000000-0005-0000-0000-00009A140000}"/>
    <cellStyle name="Normal 2 5 2 3 22" xfId="2811" xr:uid="{00000000-0005-0000-0000-00009B140000}"/>
    <cellStyle name="Normal 2 5 2 3 23" xfId="2812" xr:uid="{00000000-0005-0000-0000-00009C140000}"/>
    <cellStyle name="Normal 2 5 2 3 24" xfId="2813" xr:uid="{00000000-0005-0000-0000-00009D140000}"/>
    <cellStyle name="Normal 2 5 2 3 25" xfId="2814" xr:uid="{00000000-0005-0000-0000-00009E140000}"/>
    <cellStyle name="Normal 2 5 2 3 26" xfId="2815" xr:uid="{00000000-0005-0000-0000-00009F140000}"/>
    <cellStyle name="Normal 2 5 2 3 27" xfId="2816" xr:uid="{00000000-0005-0000-0000-0000A0140000}"/>
    <cellStyle name="Normal 2 5 2 3 28" xfId="2817" xr:uid="{00000000-0005-0000-0000-0000A1140000}"/>
    <cellStyle name="Normal 2 5 2 3 29" xfId="2818" xr:uid="{00000000-0005-0000-0000-0000A2140000}"/>
    <cellStyle name="Normal 2 5 2 3 3" xfId="2819" xr:uid="{00000000-0005-0000-0000-0000A3140000}"/>
    <cellStyle name="Normal 2 5 2 3 30" xfId="2820" xr:uid="{00000000-0005-0000-0000-0000A4140000}"/>
    <cellStyle name="Normal 2 5 2 3 31" xfId="2821" xr:uid="{00000000-0005-0000-0000-0000A5140000}"/>
    <cellStyle name="Normal 2 5 2 3 32" xfId="2822" xr:uid="{00000000-0005-0000-0000-0000A6140000}"/>
    <cellStyle name="Normal 2 5 2 3 33" xfId="2823" xr:uid="{00000000-0005-0000-0000-0000A7140000}"/>
    <cellStyle name="Normal 2 5 2 3 34" xfId="2824" xr:uid="{00000000-0005-0000-0000-0000A8140000}"/>
    <cellStyle name="Normal 2 5 2 3 35" xfId="2825" xr:uid="{00000000-0005-0000-0000-0000A9140000}"/>
    <cellStyle name="Normal 2 5 2 3 36" xfId="2826" xr:uid="{00000000-0005-0000-0000-0000AA140000}"/>
    <cellStyle name="Normal 2 5 2 3 37" xfId="2827" xr:uid="{00000000-0005-0000-0000-0000AB140000}"/>
    <cellStyle name="Normal 2 5 2 3 38" xfId="2828" xr:uid="{00000000-0005-0000-0000-0000AC140000}"/>
    <cellStyle name="Normal 2 5 2 3 39" xfId="2829" xr:uid="{00000000-0005-0000-0000-0000AD140000}"/>
    <cellStyle name="Normal 2 5 2 3 4" xfId="2830" xr:uid="{00000000-0005-0000-0000-0000AE140000}"/>
    <cellStyle name="Normal 2 5 2 3 40" xfId="2831" xr:uid="{00000000-0005-0000-0000-0000AF140000}"/>
    <cellStyle name="Normal 2 5 2 3 41" xfId="2832" xr:uid="{00000000-0005-0000-0000-0000B0140000}"/>
    <cellStyle name="Normal 2 5 2 3 42" xfId="2833" xr:uid="{00000000-0005-0000-0000-0000B1140000}"/>
    <cellStyle name="Normal 2 5 2 3 43" xfId="2834" xr:uid="{00000000-0005-0000-0000-0000B2140000}"/>
    <cellStyle name="Normal 2 5 2 3 44" xfId="2835" xr:uid="{00000000-0005-0000-0000-0000B3140000}"/>
    <cellStyle name="Normal 2 5 2 3 45" xfId="2836" xr:uid="{00000000-0005-0000-0000-0000B4140000}"/>
    <cellStyle name="Normal 2 5 2 3 5" xfId="2837" xr:uid="{00000000-0005-0000-0000-0000B5140000}"/>
    <cellStyle name="Normal 2 5 2 3 6" xfId="2838" xr:uid="{00000000-0005-0000-0000-0000B6140000}"/>
    <cellStyle name="Normal 2 5 2 3 7" xfId="2839" xr:uid="{00000000-0005-0000-0000-0000B7140000}"/>
    <cellStyle name="Normal 2 5 2 3 8" xfId="2840" xr:uid="{00000000-0005-0000-0000-0000B8140000}"/>
    <cellStyle name="Normal 2 5 2 3 9" xfId="2841" xr:uid="{00000000-0005-0000-0000-0000B9140000}"/>
    <cellStyle name="Normal 2 5 3" xfId="6352" xr:uid="{00000000-0005-0000-0000-0000BA140000}"/>
    <cellStyle name="Normal 2 5 3 2" xfId="9891" xr:uid="{00000000-0005-0000-0000-0000BB140000}"/>
    <cellStyle name="Normal 2 5 3 2 2" xfId="13434" xr:uid="{00000000-0005-0000-0000-0000BC140000}"/>
    <cellStyle name="Normal 2 5 3 2 3" xfId="13435" xr:uid="{00000000-0005-0000-0000-0000BD140000}"/>
    <cellStyle name="Normal 2 5 3 3" xfId="13436" xr:uid="{00000000-0005-0000-0000-0000BE140000}"/>
    <cellStyle name="Normal 2 5 3 4" xfId="13437" xr:uid="{00000000-0005-0000-0000-0000BF140000}"/>
    <cellStyle name="Normal 2 5 4" xfId="8129" xr:uid="{00000000-0005-0000-0000-0000C0140000}"/>
    <cellStyle name="Normal 2 5 4 2" xfId="13438" xr:uid="{00000000-0005-0000-0000-0000C1140000}"/>
    <cellStyle name="Normal 2 5 4 2 2" xfId="13439" xr:uid="{00000000-0005-0000-0000-0000C2140000}"/>
    <cellStyle name="Normal 2 5 4 3" xfId="13440" xr:uid="{00000000-0005-0000-0000-0000C3140000}"/>
    <cellStyle name="Normal 2 5 4 4" xfId="13441" xr:uid="{00000000-0005-0000-0000-0000C4140000}"/>
    <cellStyle name="Normal 2 5 5" xfId="13442" xr:uid="{00000000-0005-0000-0000-0000C5140000}"/>
    <cellStyle name="Normal 2 5 5 2" xfId="13443" xr:uid="{00000000-0005-0000-0000-0000C6140000}"/>
    <cellStyle name="Normal 2 5 6" xfId="13444" xr:uid="{00000000-0005-0000-0000-0000C7140000}"/>
    <cellStyle name="Normal 2 5 7" xfId="13445" xr:uid="{00000000-0005-0000-0000-0000C8140000}"/>
    <cellStyle name="Normal 2 6" xfId="2842" xr:uid="{00000000-0005-0000-0000-0000C9140000}"/>
    <cellStyle name="Normal 2 6 1" xfId="13446" xr:uid="{00000000-0005-0000-0000-0000CA140000}"/>
    <cellStyle name="Normal 2 6 2" xfId="6225" xr:uid="{00000000-0005-0000-0000-0000CB140000}"/>
    <cellStyle name="Normal 2 6 3" xfId="6353" xr:uid="{00000000-0005-0000-0000-0000CC140000}"/>
    <cellStyle name="Normal 2 6 3 2" xfId="9892" xr:uid="{00000000-0005-0000-0000-0000CD140000}"/>
    <cellStyle name="Normal 2 6 3 2 2" xfId="13447" xr:uid="{00000000-0005-0000-0000-0000CE140000}"/>
    <cellStyle name="Normal 2 6 3 2 3" xfId="13448" xr:uid="{00000000-0005-0000-0000-0000CF140000}"/>
    <cellStyle name="Normal 2 6 3 3" xfId="13449" xr:uid="{00000000-0005-0000-0000-0000D0140000}"/>
    <cellStyle name="Normal 2 6 3 4" xfId="13450" xr:uid="{00000000-0005-0000-0000-0000D1140000}"/>
    <cellStyle name="Normal 2 6 4" xfId="8130" xr:uid="{00000000-0005-0000-0000-0000D2140000}"/>
    <cellStyle name="Normal 2 6 4 2" xfId="13451" xr:uid="{00000000-0005-0000-0000-0000D3140000}"/>
    <cellStyle name="Normal 2 6 4 2 2" xfId="13452" xr:uid="{00000000-0005-0000-0000-0000D4140000}"/>
    <cellStyle name="Normal 2 6 4 3" xfId="13453" xr:uid="{00000000-0005-0000-0000-0000D5140000}"/>
    <cellStyle name="Normal 2 6 4 4" xfId="13454" xr:uid="{00000000-0005-0000-0000-0000D6140000}"/>
    <cellStyle name="Normal 2 6 5" xfId="13455" xr:uid="{00000000-0005-0000-0000-0000D7140000}"/>
    <cellStyle name="Normal 2 6 5 2" xfId="13456" xr:uid="{00000000-0005-0000-0000-0000D8140000}"/>
    <cellStyle name="Normal 2 6 6" xfId="13457" xr:uid="{00000000-0005-0000-0000-0000D9140000}"/>
    <cellStyle name="Normal 2 6 7" xfId="13458" xr:uid="{00000000-0005-0000-0000-0000DA140000}"/>
    <cellStyle name="Normal 2 7" xfId="2843" xr:uid="{00000000-0005-0000-0000-0000DB140000}"/>
    <cellStyle name="Normal 2 7 1" xfId="13459" xr:uid="{00000000-0005-0000-0000-0000DC140000}"/>
    <cellStyle name="Normal 2 7 10" xfId="2844" xr:uid="{00000000-0005-0000-0000-0000DD140000}"/>
    <cellStyle name="Normal 2 7 11" xfId="2845" xr:uid="{00000000-0005-0000-0000-0000DE140000}"/>
    <cellStyle name="Normal 2 7 12" xfId="2846" xr:uid="{00000000-0005-0000-0000-0000DF140000}"/>
    <cellStyle name="Normal 2 7 13" xfId="2847" xr:uid="{00000000-0005-0000-0000-0000E0140000}"/>
    <cellStyle name="Normal 2 7 14" xfId="2848" xr:uid="{00000000-0005-0000-0000-0000E1140000}"/>
    <cellStyle name="Normal 2 7 15" xfId="2849" xr:uid="{00000000-0005-0000-0000-0000E2140000}"/>
    <cellStyle name="Normal 2 7 16" xfId="2850" xr:uid="{00000000-0005-0000-0000-0000E3140000}"/>
    <cellStyle name="Normal 2 7 17" xfId="2851" xr:uid="{00000000-0005-0000-0000-0000E4140000}"/>
    <cellStyle name="Normal 2 7 18" xfId="2852" xr:uid="{00000000-0005-0000-0000-0000E5140000}"/>
    <cellStyle name="Normal 2 7 19" xfId="2853" xr:uid="{00000000-0005-0000-0000-0000E6140000}"/>
    <cellStyle name="Normal 2 7 2" xfId="2854" xr:uid="{00000000-0005-0000-0000-0000E7140000}"/>
    <cellStyle name="Normal 2 7 2 2" xfId="2855" xr:uid="{00000000-0005-0000-0000-0000E8140000}"/>
    <cellStyle name="Normal 2 7 2 2 10" xfId="2856" xr:uid="{00000000-0005-0000-0000-0000E9140000}"/>
    <cellStyle name="Normal 2 7 2 2 11" xfId="2857" xr:uid="{00000000-0005-0000-0000-0000EA140000}"/>
    <cellStyle name="Normal 2 7 2 2 12" xfId="2858" xr:uid="{00000000-0005-0000-0000-0000EB140000}"/>
    <cellStyle name="Normal 2 7 2 2 13" xfId="2859" xr:uid="{00000000-0005-0000-0000-0000EC140000}"/>
    <cellStyle name="Normal 2 7 2 2 14" xfId="2860" xr:uid="{00000000-0005-0000-0000-0000ED140000}"/>
    <cellStyle name="Normal 2 7 2 2 15" xfId="2861" xr:uid="{00000000-0005-0000-0000-0000EE140000}"/>
    <cellStyle name="Normal 2 7 2 2 16" xfId="2862" xr:uid="{00000000-0005-0000-0000-0000EF140000}"/>
    <cellStyle name="Normal 2 7 2 2 17" xfId="2863" xr:uid="{00000000-0005-0000-0000-0000F0140000}"/>
    <cellStyle name="Normal 2 7 2 2 18" xfId="2864" xr:uid="{00000000-0005-0000-0000-0000F1140000}"/>
    <cellStyle name="Normal 2 7 2 2 19" xfId="2865" xr:uid="{00000000-0005-0000-0000-0000F2140000}"/>
    <cellStyle name="Normal 2 7 2 2 2" xfId="2866" xr:uid="{00000000-0005-0000-0000-0000F3140000}"/>
    <cellStyle name="Normal 2 7 2 2 20" xfId="2867" xr:uid="{00000000-0005-0000-0000-0000F4140000}"/>
    <cellStyle name="Normal 2 7 2 2 21" xfId="2868" xr:uid="{00000000-0005-0000-0000-0000F5140000}"/>
    <cellStyle name="Normal 2 7 2 2 22" xfId="2869" xr:uid="{00000000-0005-0000-0000-0000F6140000}"/>
    <cellStyle name="Normal 2 7 2 2 23" xfId="2870" xr:uid="{00000000-0005-0000-0000-0000F7140000}"/>
    <cellStyle name="Normal 2 7 2 2 24" xfId="2871" xr:uid="{00000000-0005-0000-0000-0000F8140000}"/>
    <cellStyle name="Normal 2 7 2 2 25" xfId="2872" xr:uid="{00000000-0005-0000-0000-0000F9140000}"/>
    <cellStyle name="Normal 2 7 2 2 26" xfId="2873" xr:uid="{00000000-0005-0000-0000-0000FA140000}"/>
    <cellStyle name="Normal 2 7 2 2 27" xfId="2874" xr:uid="{00000000-0005-0000-0000-0000FB140000}"/>
    <cellStyle name="Normal 2 7 2 2 28" xfId="2875" xr:uid="{00000000-0005-0000-0000-0000FC140000}"/>
    <cellStyle name="Normal 2 7 2 2 29" xfId="2876" xr:uid="{00000000-0005-0000-0000-0000FD140000}"/>
    <cellStyle name="Normal 2 7 2 2 3" xfId="2877" xr:uid="{00000000-0005-0000-0000-0000FE140000}"/>
    <cellStyle name="Normal 2 7 2 2 30" xfId="2878" xr:uid="{00000000-0005-0000-0000-0000FF140000}"/>
    <cellStyle name="Normal 2 7 2 2 31" xfId="2879" xr:uid="{00000000-0005-0000-0000-000000150000}"/>
    <cellStyle name="Normal 2 7 2 2 32" xfId="2880" xr:uid="{00000000-0005-0000-0000-000001150000}"/>
    <cellStyle name="Normal 2 7 2 2 33" xfId="2881" xr:uid="{00000000-0005-0000-0000-000002150000}"/>
    <cellStyle name="Normal 2 7 2 2 34" xfId="2882" xr:uid="{00000000-0005-0000-0000-000003150000}"/>
    <cellStyle name="Normal 2 7 2 2 35" xfId="2883" xr:uid="{00000000-0005-0000-0000-000004150000}"/>
    <cellStyle name="Normal 2 7 2 2 36" xfId="2884" xr:uid="{00000000-0005-0000-0000-000005150000}"/>
    <cellStyle name="Normal 2 7 2 2 37" xfId="2885" xr:uid="{00000000-0005-0000-0000-000006150000}"/>
    <cellStyle name="Normal 2 7 2 2 38" xfId="2886" xr:uid="{00000000-0005-0000-0000-000007150000}"/>
    <cellStyle name="Normal 2 7 2 2 39" xfId="2887" xr:uid="{00000000-0005-0000-0000-000008150000}"/>
    <cellStyle name="Normal 2 7 2 2 4" xfId="2888" xr:uid="{00000000-0005-0000-0000-000009150000}"/>
    <cellStyle name="Normal 2 7 2 2 40" xfId="2889" xr:uid="{00000000-0005-0000-0000-00000A150000}"/>
    <cellStyle name="Normal 2 7 2 2 41" xfId="2890" xr:uid="{00000000-0005-0000-0000-00000B150000}"/>
    <cellStyle name="Normal 2 7 2 2 42" xfId="2891" xr:uid="{00000000-0005-0000-0000-00000C150000}"/>
    <cellStyle name="Normal 2 7 2 2 43" xfId="2892" xr:uid="{00000000-0005-0000-0000-00000D150000}"/>
    <cellStyle name="Normal 2 7 2 2 44" xfId="2893" xr:uid="{00000000-0005-0000-0000-00000E150000}"/>
    <cellStyle name="Normal 2 7 2 2 45" xfId="2894" xr:uid="{00000000-0005-0000-0000-00000F150000}"/>
    <cellStyle name="Normal 2 7 2 2 5" xfId="2895" xr:uid="{00000000-0005-0000-0000-000010150000}"/>
    <cellStyle name="Normal 2 7 2 2 6" xfId="2896" xr:uid="{00000000-0005-0000-0000-000011150000}"/>
    <cellStyle name="Normal 2 7 2 2 7" xfId="2897" xr:uid="{00000000-0005-0000-0000-000012150000}"/>
    <cellStyle name="Normal 2 7 2 2 8" xfId="2898" xr:uid="{00000000-0005-0000-0000-000013150000}"/>
    <cellStyle name="Normal 2 7 2 2 9" xfId="2899" xr:uid="{00000000-0005-0000-0000-000014150000}"/>
    <cellStyle name="Normal 2 7 2 3" xfId="2900" xr:uid="{00000000-0005-0000-0000-000015150000}"/>
    <cellStyle name="Normal 2 7 2 3 10" xfId="2901" xr:uid="{00000000-0005-0000-0000-000016150000}"/>
    <cellStyle name="Normal 2 7 2 3 11" xfId="2902" xr:uid="{00000000-0005-0000-0000-000017150000}"/>
    <cellStyle name="Normal 2 7 2 3 12" xfId="2903" xr:uid="{00000000-0005-0000-0000-000018150000}"/>
    <cellStyle name="Normal 2 7 2 3 13" xfId="2904" xr:uid="{00000000-0005-0000-0000-000019150000}"/>
    <cellStyle name="Normal 2 7 2 3 14" xfId="2905" xr:uid="{00000000-0005-0000-0000-00001A150000}"/>
    <cellStyle name="Normal 2 7 2 3 15" xfId="2906" xr:uid="{00000000-0005-0000-0000-00001B150000}"/>
    <cellStyle name="Normal 2 7 2 3 16" xfId="2907" xr:uid="{00000000-0005-0000-0000-00001C150000}"/>
    <cellStyle name="Normal 2 7 2 3 17" xfId="2908" xr:uid="{00000000-0005-0000-0000-00001D150000}"/>
    <cellStyle name="Normal 2 7 2 3 18" xfId="2909" xr:uid="{00000000-0005-0000-0000-00001E150000}"/>
    <cellStyle name="Normal 2 7 2 3 19" xfId="2910" xr:uid="{00000000-0005-0000-0000-00001F150000}"/>
    <cellStyle name="Normal 2 7 2 3 2" xfId="2911" xr:uid="{00000000-0005-0000-0000-000020150000}"/>
    <cellStyle name="Normal 2 7 2 3 20" xfId="2912" xr:uid="{00000000-0005-0000-0000-000021150000}"/>
    <cellStyle name="Normal 2 7 2 3 21" xfId="2913" xr:uid="{00000000-0005-0000-0000-000022150000}"/>
    <cellStyle name="Normal 2 7 2 3 22" xfId="2914" xr:uid="{00000000-0005-0000-0000-000023150000}"/>
    <cellStyle name="Normal 2 7 2 3 23" xfId="2915" xr:uid="{00000000-0005-0000-0000-000024150000}"/>
    <cellStyle name="Normal 2 7 2 3 24" xfId="2916" xr:uid="{00000000-0005-0000-0000-000025150000}"/>
    <cellStyle name="Normal 2 7 2 3 25" xfId="2917" xr:uid="{00000000-0005-0000-0000-000026150000}"/>
    <cellStyle name="Normal 2 7 2 3 26" xfId="2918" xr:uid="{00000000-0005-0000-0000-000027150000}"/>
    <cellStyle name="Normal 2 7 2 3 27" xfId="2919" xr:uid="{00000000-0005-0000-0000-000028150000}"/>
    <cellStyle name="Normal 2 7 2 3 28" xfId="2920" xr:uid="{00000000-0005-0000-0000-000029150000}"/>
    <cellStyle name="Normal 2 7 2 3 29" xfId="2921" xr:uid="{00000000-0005-0000-0000-00002A150000}"/>
    <cellStyle name="Normal 2 7 2 3 3" xfId="2922" xr:uid="{00000000-0005-0000-0000-00002B150000}"/>
    <cellStyle name="Normal 2 7 2 3 30" xfId="2923" xr:uid="{00000000-0005-0000-0000-00002C150000}"/>
    <cellStyle name="Normal 2 7 2 3 31" xfId="2924" xr:uid="{00000000-0005-0000-0000-00002D150000}"/>
    <cellStyle name="Normal 2 7 2 3 32" xfId="2925" xr:uid="{00000000-0005-0000-0000-00002E150000}"/>
    <cellStyle name="Normal 2 7 2 3 33" xfId="2926" xr:uid="{00000000-0005-0000-0000-00002F150000}"/>
    <cellStyle name="Normal 2 7 2 3 34" xfId="2927" xr:uid="{00000000-0005-0000-0000-000030150000}"/>
    <cellStyle name="Normal 2 7 2 3 35" xfId="2928" xr:uid="{00000000-0005-0000-0000-000031150000}"/>
    <cellStyle name="Normal 2 7 2 3 36" xfId="2929" xr:uid="{00000000-0005-0000-0000-000032150000}"/>
    <cellStyle name="Normal 2 7 2 3 37" xfId="2930" xr:uid="{00000000-0005-0000-0000-000033150000}"/>
    <cellStyle name="Normal 2 7 2 3 38" xfId="2931" xr:uid="{00000000-0005-0000-0000-000034150000}"/>
    <cellStyle name="Normal 2 7 2 3 39" xfId="2932" xr:uid="{00000000-0005-0000-0000-000035150000}"/>
    <cellStyle name="Normal 2 7 2 3 4" xfId="2933" xr:uid="{00000000-0005-0000-0000-000036150000}"/>
    <cellStyle name="Normal 2 7 2 3 40" xfId="2934" xr:uid="{00000000-0005-0000-0000-000037150000}"/>
    <cellStyle name="Normal 2 7 2 3 41" xfId="2935" xr:uid="{00000000-0005-0000-0000-000038150000}"/>
    <cellStyle name="Normal 2 7 2 3 42" xfId="2936" xr:uid="{00000000-0005-0000-0000-000039150000}"/>
    <cellStyle name="Normal 2 7 2 3 43" xfId="2937" xr:uid="{00000000-0005-0000-0000-00003A150000}"/>
    <cellStyle name="Normal 2 7 2 3 44" xfId="2938" xr:uid="{00000000-0005-0000-0000-00003B150000}"/>
    <cellStyle name="Normal 2 7 2 3 45" xfId="2939" xr:uid="{00000000-0005-0000-0000-00003C150000}"/>
    <cellStyle name="Normal 2 7 2 3 5" xfId="2940" xr:uid="{00000000-0005-0000-0000-00003D150000}"/>
    <cellStyle name="Normal 2 7 2 3 6" xfId="2941" xr:uid="{00000000-0005-0000-0000-00003E150000}"/>
    <cellStyle name="Normal 2 7 2 3 7" xfId="2942" xr:uid="{00000000-0005-0000-0000-00003F150000}"/>
    <cellStyle name="Normal 2 7 2 3 8" xfId="2943" xr:uid="{00000000-0005-0000-0000-000040150000}"/>
    <cellStyle name="Normal 2 7 2 3 9" xfId="2944" xr:uid="{00000000-0005-0000-0000-000041150000}"/>
    <cellStyle name="Normal 2 7 20" xfId="2945" xr:uid="{00000000-0005-0000-0000-000042150000}"/>
    <cellStyle name="Normal 2 7 21" xfId="2946" xr:uid="{00000000-0005-0000-0000-000043150000}"/>
    <cellStyle name="Normal 2 7 22" xfId="2947" xr:uid="{00000000-0005-0000-0000-000044150000}"/>
    <cellStyle name="Normal 2 7 23" xfId="2948" xr:uid="{00000000-0005-0000-0000-000045150000}"/>
    <cellStyle name="Normal 2 7 24" xfId="2949" xr:uid="{00000000-0005-0000-0000-000046150000}"/>
    <cellStyle name="Normal 2 7 25" xfId="2950" xr:uid="{00000000-0005-0000-0000-000047150000}"/>
    <cellStyle name="Normal 2 7 26" xfId="2951" xr:uid="{00000000-0005-0000-0000-000048150000}"/>
    <cellStyle name="Normal 2 7 27" xfId="2952" xr:uid="{00000000-0005-0000-0000-000049150000}"/>
    <cellStyle name="Normal 2 7 28" xfId="2953" xr:uid="{00000000-0005-0000-0000-00004A150000}"/>
    <cellStyle name="Normal 2 7 29" xfId="2954" xr:uid="{00000000-0005-0000-0000-00004B150000}"/>
    <cellStyle name="Normal 2 7 3" xfId="2955" xr:uid="{00000000-0005-0000-0000-00004C150000}"/>
    <cellStyle name="Normal 2 7 3 10" xfId="2956" xr:uid="{00000000-0005-0000-0000-00004D150000}"/>
    <cellStyle name="Normal 2 7 3 11" xfId="2957" xr:uid="{00000000-0005-0000-0000-00004E150000}"/>
    <cellStyle name="Normal 2 7 3 12" xfId="2958" xr:uid="{00000000-0005-0000-0000-00004F150000}"/>
    <cellStyle name="Normal 2 7 3 13" xfId="2959" xr:uid="{00000000-0005-0000-0000-000050150000}"/>
    <cellStyle name="Normal 2 7 3 14" xfId="2960" xr:uid="{00000000-0005-0000-0000-000051150000}"/>
    <cellStyle name="Normal 2 7 3 15" xfId="2961" xr:uid="{00000000-0005-0000-0000-000052150000}"/>
    <cellStyle name="Normal 2 7 3 16" xfId="2962" xr:uid="{00000000-0005-0000-0000-000053150000}"/>
    <cellStyle name="Normal 2 7 3 17" xfId="2963" xr:uid="{00000000-0005-0000-0000-000054150000}"/>
    <cellStyle name="Normal 2 7 3 18" xfId="2964" xr:uid="{00000000-0005-0000-0000-000055150000}"/>
    <cellStyle name="Normal 2 7 3 19" xfId="2965" xr:uid="{00000000-0005-0000-0000-000056150000}"/>
    <cellStyle name="Normal 2 7 3 2" xfId="2966" xr:uid="{00000000-0005-0000-0000-000057150000}"/>
    <cellStyle name="Normal 2 7 3 20" xfId="2967" xr:uid="{00000000-0005-0000-0000-000058150000}"/>
    <cellStyle name="Normal 2 7 3 21" xfId="2968" xr:uid="{00000000-0005-0000-0000-000059150000}"/>
    <cellStyle name="Normal 2 7 3 22" xfId="2969" xr:uid="{00000000-0005-0000-0000-00005A150000}"/>
    <cellStyle name="Normal 2 7 3 23" xfId="2970" xr:uid="{00000000-0005-0000-0000-00005B150000}"/>
    <cellStyle name="Normal 2 7 3 24" xfId="2971" xr:uid="{00000000-0005-0000-0000-00005C150000}"/>
    <cellStyle name="Normal 2 7 3 25" xfId="2972" xr:uid="{00000000-0005-0000-0000-00005D150000}"/>
    <cellStyle name="Normal 2 7 3 26" xfId="2973" xr:uid="{00000000-0005-0000-0000-00005E150000}"/>
    <cellStyle name="Normal 2 7 3 27" xfId="2974" xr:uid="{00000000-0005-0000-0000-00005F150000}"/>
    <cellStyle name="Normal 2 7 3 28" xfId="2975" xr:uid="{00000000-0005-0000-0000-000060150000}"/>
    <cellStyle name="Normal 2 7 3 29" xfId="2976" xr:uid="{00000000-0005-0000-0000-000061150000}"/>
    <cellStyle name="Normal 2 7 3 3" xfId="2977" xr:uid="{00000000-0005-0000-0000-000062150000}"/>
    <cellStyle name="Normal 2 7 3 30" xfId="2978" xr:uid="{00000000-0005-0000-0000-000063150000}"/>
    <cellStyle name="Normal 2 7 3 31" xfId="2979" xr:uid="{00000000-0005-0000-0000-000064150000}"/>
    <cellStyle name="Normal 2 7 3 32" xfId="2980" xr:uid="{00000000-0005-0000-0000-000065150000}"/>
    <cellStyle name="Normal 2 7 3 33" xfId="2981" xr:uid="{00000000-0005-0000-0000-000066150000}"/>
    <cellStyle name="Normal 2 7 3 34" xfId="2982" xr:uid="{00000000-0005-0000-0000-000067150000}"/>
    <cellStyle name="Normal 2 7 3 35" xfId="2983" xr:uid="{00000000-0005-0000-0000-000068150000}"/>
    <cellStyle name="Normal 2 7 3 36" xfId="2984" xr:uid="{00000000-0005-0000-0000-000069150000}"/>
    <cellStyle name="Normal 2 7 3 37" xfId="2985" xr:uid="{00000000-0005-0000-0000-00006A150000}"/>
    <cellStyle name="Normal 2 7 3 38" xfId="2986" xr:uid="{00000000-0005-0000-0000-00006B150000}"/>
    <cellStyle name="Normal 2 7 3 39" xfId="2987" xr:uid="{00000000-0005-0000-0000-00006C150000}"/>
    <cellStyle name="Normal 2 7 3 4" xfId="2988" xr:uid="{00000000-0005-0000-0000-00006D150000}"/>
    <cellStyle name="Normal 2 7 3 40" xfId="2989" xr:uid="{00000000-0005-0000-0000-00006E150000}"/>
    <cellStyle name="Normal 2 7 3 41" xfId="2990" xr:uid="{00000000-0005-0000-0000-00006F150000}"/>
    <cellStyle name="Normal 2 7 3 42" xfId="2991" xr:uid="{00000000-0005-0000-0000-000070150000}"/>
    <cellStyle name="Normal 2 7 3 43" xfId="2992" xr:uid="{00000000-0005-0000-0000-000071150000}"/>
    <cellStyle name="Normal 2 7 3 44" xfId="2993" xr:uid="{00000000-0005-0000-0000-000072150000}"/>
    <cellStyle name="Normal 2 7 3 45" xfId="2994" xr:uid="{00000000-0005-0000-0000-000073150000}"/>
    <cellStyle name="Normal 2 7 3 5" xfId="2995" xr:uid="{00000000-0005-0000-0000-000074150000}"/>
    <cellStyle name="Normal 2 7 3 6" xfId="2996" xr:uid="{00000000-0005-0000-0000-000075150000}"/>
    <cellStyle name="Normal 2 7 3 7" xfId="2997" xr:uid="{00000000-0005-0000-0000-000076150000}"/>
    <cellStyle name="Normal 2 7 3 8" xfId="2998" xr:uid="{00000000-0005-0000-0000-000077150000}"/>
    <cellStyle name="Normal 2 7 3 9" xfId="2999" xr:uid="{00000000-0005-0000-0000-000078150000}"/>
    <cellStyle name="Normal 2 7 30" xfId="3000" xr:uid="{00000000-0005-0000-0000-000079150000}"/>
    <cellStyle name="Normal 2 7 31" xfId="3001" xr:uid="{00000000-0005-0000-0000-00007A150000}"/>
    <cellStyle name="Normal 2 7 32" xfId="3002" xr:uid="{00000000-0005-0000-0000-00007B150000}"/>
    <cellStyle name="Normal 2 7 33" xfId="3003" xr:uid="{00000000-0005-0000-0000-00007C150000}"/>
    <cellStyle name="Normal 2 7 34" xfId="3004" xr:uid="{00000000-0005-0000-0000-00007D150000}"/>
    <cellStyle name="Normal 2 7 35" xfId="3005" xr:uid="{00000000-0005-0000-0000-00007E150000}"/>
    <cellStyle name="Normal 2 7 36" xfId="3006" xr:uid="{00000000-0005-0000-0000-00007F150000}"/>
    <cellStyle name="Normal 2 7 37" xfId="3007" xr:uid="{00000000-0005-0000-0000-000080150000}"/>
    <cellStyle name="Normal 2 7 38" xfId="3008" xr:uid="{00000000-0005-0000-0000-000081150000}"/>
    <cellStyle name="Normal 2 7 39" xfId="3009" xr:uid="{00000000-0005-0000-0000-000082150000}"/>
    <cellStyle name="Normal 2 7 4" xfId="3010" xr:uid="{00000000-0005-0000-0000-000083150000}"/>
    <cellStyle name="Normal 2 7 4 2" xfId="3011" xr:uid="{00000000-0005-0000-0000-000084150000}"/>
    <cellStyle name="Normal 2 7 4 2 10" xfId="3012" xr:uid="{00000000-0005-0000-0000-000085150000}"/>
    <cellStyle name="Normal 2 7 4 2 11" xfId="3013" xr:uid="{00000000-0005-0000-0000-000086150000}"/>
    <cellStyle name="Normal 2 7 4 2 12" xfId="3014" xr:uid="{00000000-0005-0000-0000-000087150000}"/>
    <cellStyle name="Normal 2 7 4 2 13" xfId="3015" xr:uid="{00000000-0005-0000-0000-000088150000}"/>
    <cellStyle name="Normal 2 7 4 2 14" xfId="3016" xr:uid="{00000000-0005-0000-0000-000089150000}"/>
    <cellStyle name="Normal 2 7 4 2 15" xfId="3017" xr:uid="{00000000-0005-0000-0000-00008A150000}"/>
    <cellStyle name="Normal 2 7 4 2 16" xfId="3018" xr:uid="{00000000-0005-0000-0000-00008B150000}"/>
    <cellStyle name="Normal 2 7 4 2 17" xfId="3019" xr:uid="{00000000-0005-0000-0000-00008C150000}"/>
    <cellStyle name="Normal 2 7 4 2 18" xfId="3020" xr:uid="{00000000-0005-0000-0000-00008D150000}"/>
    <cellStyle name="Normal 2 7 4 2 19" xfId="3021" xr:uid="{00000000-0005-0000-0000-00008E150000}"/>
    <cellStyle name="Normal 2 7 4 2 2" xfId="3022" xr:uid="{00000000-0005-0000-0000-00008F150000}"/>
    <cellStyle name="Normal 2 7 4 2 20" xfId="3023" xr:uid="{00000000-0005-0000-0000-000090150000}"/>
    <cellStyle name="Normal 2 7 4 2 21" xfId="3024" xr:uid="{00000000-0005-0000-0000-000091150000}"/>
    <cellStyle name="Normal 2 7 4 2 22" xfId="3025" xr:uid="{00000000-0005-0000-0000-000092150000}"/>
    <cellStyle name="Normal 2 7 4 2 23" xfId="3026" xr:uid="{00000000-0005-0000-0000-000093150000}"/>
    <cellStyle name="Normal 2 7 4 2 24" xfId="3027" xr:uid="{00000000-0005-0000-0000-000094150000}"/>
    <cellStyle name="Normal 2 7 4 2 25" xfId="3028" xr:uid="{00000000-0005-0000-0000-000095150000}"/>
    <cellStyle name="Normal 2 7 4 2 26" xfId="3029" xr:uid="{00000000-0005-0000-0000-000096150000}"/>
    <cellStyle name="Normal 2 7 4 2 27" xfId="3030" xr:uid="{00000000-0005-0000-0000-000097150000}"/>
    <cellStyle name="Normal 2 7 4 2 28" xfId="3031" xr:uid="{00000000-0005-0000-0000-000098150000}"/>
    <cellStyle name="Normal 2 7 4 2 29" xfId="3032" xr:uid="{00000000-0005-0000-0000-000099150000}"/>
    <cellStyle name="Normal 2 7 4 2 3" xfId="3033" xr:uid="{00000000-0005-0000-0000-00009A150000}"/>
    <cellStyle name="Normal 2 7 4 2 30" xfId="3034" xr:uid="{00000000-0005-0000-0000-00009B150000}"/>
    <cellStyle name="Normal 2 7 4 2 31" xfId="3035" xr:uid="{00000000-0005-0000-0000-00009C150000}"/>
    <cellStyle name="Normal 2 7 4 2 32" xfId="3036" xr:uid="{00000000-0005-0000-0000-00009D150000}"/>
    <cellStyle name="Normal 2 7 4 2 33" xfId="3037" xr:uid="{00000000-0005-0000-0000-00009E150000}"/>
    <cellStyle name="Normal 2 7 4 2 34" xfId="3038" xr:uid="{00000000-0005-0000-0000-00009F150000}"/>
    <cellStyle name="Normal 2 7 4 2 35" xfId="3039" xr:uid="{00000000-0005-0000-0000-0000A0150000}"/>
    <cellStyle name="Normal 2 7 4 2 36" xfId="3040" xr:uid="{00000000-0005-0000-0000-0000A1150000}"/>
    <cellStyle name="Normal 2 7 4 2 37" xfId="3041" xr:uid="{00000000-0005-0000-0000-0000A2150000}"/>
    <cellStyle name="Normal 2 7 4 2 38" xfId="3042" xr:uid="{00000000-0005-0000-0000-0000A3150000}"/>
    <cellStyle name="Normal 2 7 4 2 39" xfId="3043" xr:uid="{00000000-0005-0000-0000-0000A4150000}"/>
    <cellStyle name="Normal 2 7 4 2 4" xfId="3044" xr:uid="{00000000-0005-0000-0000-0000A5150000}"/>
    <cellStyle name="Normal 2 7 4 2 40" xfId="3045" xr:uid="{00000000-0005-0000-0000-0000A6150000}"/>
    <cellStyle name="Normal 2 7 4 2 41" xfId="3046" xr:uid="{00000000-0005-0000-0000-0000A7150000}"/>
    <cellStyle name="Normal 2 7 4 2 42" xfId="3047" xr:uid="{00000000-0005-0000-0000-0000A8150000}"/>
    <cellStyle name="Normal 2 7 4 2 43" xfId="3048" xr:uid="{00000000-0005-0000-0000-0000A9150000}"/>
    <cellStyle name="Normal 2 7 4 2 44" xfId="3049" xr:uid="{00000000-0005-0000-0000-0000AA150000}"/>
    <cellStyle name="Normal 2 7 4 2 45" xfId="3050" xr:uid="{00000000-0005-0000-0000-0000AB150000}"/>
    <cellStyle name="Normal 2 7 4 2 5" xfId="3051" xr:uid="{00000000-0005-0000-0000-0000AC150000}"/>
    <cellStyle name="Normal 2 7 4 2 6" xfId="3052" xr:uid="{00000000-0005-0000-0000-0000AD150000}"/>
    <cellStyle name="Normal 2 7 4 2 7" xfId="3053" xr:uid="{00000000-0005-0000-0000-0000AE150000}"/>
    <cellStyle name="Normal 2 7 4 2 8" xfId="3054" xr:uid="{00000000-0005-0000-0000-0000AF150000}"/>
    <cellStyle name="Normal 2 7 4 2 9" xfId="3055" xr:uid="{00000000-0005-0000-0000-0000B0150000}"/>
    <cellStyle name="Normal 2 7 40" xfId="3056" xr:uid="{00000000-0005-0000-0000-0000B1150000}"/>
    <cellStyle name="Normal 2 7 41" xfId="3057" xr:uid="{00000000-0005-0000-0000-0000B2150000}"/>
    <cellStyle name="Normal 2 7 42" xfId="3058" xr:uid="{00000000-0005-0000-0000-0000B3150000}"/>
    <cellStyle name="Normal 2 7 43" xfId="3059" xr:uid="{00000000-0005-0000-0000-0000B4150000}"/>
    <cellStyle name="Normal 2 7 44" xfId="3060" xr:uid="{00000000-0005-0000-0000-0000B5150000}"/>
    <cellStyle name="Normal 2 7 45" xfId="3061" xr:uid="{00000000-0005-0000-0000-0000B6150000}"/>
    <cellStyle name="Normal 2 7 46" xfId="3062" xr:uid="{00000000-0005-0000-0000-0000B7150000}"/>
    <cellStyle name="Normal 2 7 47" xfId="3063" xr:uid="{00000000-0005-0000-0000-0000B8150000}"/>
    <cellStyle name="Normal 2 7 48" xfId="3064" xr:uid="{00000000-0005-0000-0000-0000B9150000}"/>
    <cellStyle name="Normal 2 7 5" xfId="3065" xr:uid="{00000000-0005-0000-0000-0000BA150000}"/>
    <cellStyle name="Normal 2 7 6" xfId="3066" xr:uid="{00000000-0005-0000-0000-0000BB150000}"/>
    <cellStyle name="Normal 2 7 7" xfId="3067" xr:uid="{00000000-0005-0000-0000-0000BC150000}"/>
    <cellStyle name="Normal 2 7 8" xfId="3068" xr:uid="{00000000-0005-0000-0000-0000BD150000}"/>
    <cellStyle name="Normal 2 7 9" xfId="3069" xr:uid="{00000000-0005-0000-0000-0000BE150000}"/>
    <cellStyle name="Normal 2 8" xfId="3070" xr:uid="{00000000-0005-0000-0000-0000BF150000}"/>
    <cellStyle name="Normal 2 8 1" xfId="13460" xr:uid="{00000000-0005-0000-0000-0000C0150000}"/>
    <cellStyle name="Normal 2 8 10" xfId="3071" xr:uid="{00000000-0005-0000-0000-0000C1150000}"/>
    <cellStyle name="Normal 2 8 11" xfId="3072" xr:uid="{00000000-0005-0000-0000-0000C2150000}"/>
    <cellStyle name="Normal 2 8 12" xfId="3073" xr:uid="{00000000-0005-0000-0000-0000C3150000}"/>
    <cellStyle name="Normal 2 8 13" xfId="3074" xr:uid="{00000000-0005-0000-0000-0000C4150000}"/>
    <cellStyle name="Normal 2 8 14" xfId="3075" xr:uid="{00000000-0005-0000-0000-0000C5150000}"/>
    <cellStyle name="Normal 2 8 15" xfId="3076" xr:uid="{00000000-0005-0000-0000-0000C6150000}"/>
    <cellStyle name="Normal 2 8 16" xfId="3077" xr:uid="{00000000-0005-0000-0000-0000C7150000}"/>
    <cellStyle name="Normal 2 8 17" xfId="3078" xr:uid="{00000000-0005-0000-0000-0000C8150000}"/>
    <cellStyle name="Normal 2 8 18" xfId="3079" xr:uid="{00000000-0005-0000-0000-0000C9150000}"/>
    <cellStyle name="Normal 2 8 19" xfId="3080" xr:uid="{00000000-0005-0000-0000-0000CA150000}"/>
    <cellStyle name="Normal 2 8 2" xfId="3081" xr:uid="{00000000-0005-0000-0000-0000CB150000}"/>
    <cellStyle name="Normal 2 8 20" xfId="3082" xr:uid="{00000000-0005-0000-0000-0000CC150000}"/>
    <cellStyle name="Normal 2 8 21" xfId="3083" xr:uid="{00000000-0005-0000-0000-0000CD150000}"/>
    <cellStyle name="Normal 2 8 22" xfId="3084" xr:uid="{00000000-0005-0000-0000-0000CE150000}"/>
    <cellStyle name="Normal 2 8 23" xfId="3085" xr:uid="{00000000-0005-0000-0000-0000CF150000}"/>
    <cellStyle name="Normal 2 8 24" xfId="3086" xr:uid="{00000000-0005-0000-0000-0000D0150000}"/>
    <cellStyle name="Normal 2 8 25" xfId="3087" xr:uid="{00000000-0005-0000-0000-0000D1150000}"/>
    <cellStyle name="Normal 2 8 26" xfId="3088" xr:uid="{00000000-0005-0000-0000-0000D2150000}"/>
    <cellStyle name="Normal 2 8 27" xfId="3089" xr:uid="{00000000-0005-0000-0000-0000D3150000}"/>
    <cellStyle name="Normal 2 8 28" xfId="3090" xr:uid="{00000000-0005-0000-0000-0000D4150000}"/>
    <cellStyle name="Normal 2 8 29" xfId="3091" xr:uid="{00000000-0005-0000-0000-0000D5150000}"/>
    <cellStyle name="Normal 2 8 3" xfId="3092" xr:uid="{00000000-0005-0000-0000-0000D6150000}"/>
    <cellStyle name="Normal 2 8 30" xfId="3093" xr:uid="{00000000-0005-0000-0000-0000D7150000}"/>
    <cellStyle name="Normal 2 8 31" xfId="3094" xr:uid="{00000000-0005-0000-0000-0000D8150000}"/>
    <cellStyle name="Normal 2 8 32" xfId="3095" xr:uid="{00000000-0005-0000-0000-0000D9150000}"/>
    <cellStyle name="Normal 2 8 33" xfId="3096" xr:uid="{00000000-0005-0000-0000-0000DA150000}"/>
    <cellStyle name="Normal 2 8 34" xfId="3097" xr:uid="{00000000-0005-0000-0000-0000DB150000}"/>
    <cellStyle name="Normal 2 8 35" xfId="3098" xr:uid="{00000000-0005-0000-0000-0000DC150000}"/>
    <cellStyle name="Normal 2 8 36" xfId="3099" xr:uid="{00000000-0005-0000-0000-0000DD150000}"/>
    <cellStyle name="Normal 2 8 37" xfId="3100" xr:uid="{00000000-0005-0000-0000-0000DE150000}"/>
    <cellStyle name="Normal 2 8 38" xfId="3101" xr:uid="{00000000-0005-0000-0000-0000DF150000}"/>
    <cellStyle name="Normal 2 8 39" xfId="3102" xr:uid="{00000000-0005-0000-0000-0000E0150000}"/>
    <cellStyle name="Normal 2 8 4" xfId="3103" xr:uid="{00000000-0005-0000-0000-0000E1150000}"/>
    <cellStyle name="Normal 2 8 40" xfId="3104" xr:uid="{00000000-0005-0000-0000-0000E2150000}"/>
    <cellStyle name="Normal 2 8 41" xfId="3105" xr:uid="{00000000-0005-0000-0000-0000E3150000}"/>
    <cellStyle name="Normal 2 8 42" xfId="3106" xr:uid="{00000000-0005-0000-0000-0000E4150000}"/>
    <cellStyle name="Normal 2 8 43" xfId="3107" xr:uid="{00000000-0005-0000-0000-0000E5150000}"/>
    <cellStyle name="Normal 2 8 44" xfId="3108" xr:uid="{00000000-0005-0000-0000-0000E6150000}"/>
    <cellStyle name="Normal 2 8 45" xfId="3109" xr:uid="{00000000-0005-0000-0000-0000E7150000}"/>
    <cellStyle name="Normal 2 8 5" xfId="3110" xr:uid="{00000000-0005-0000-0000-0000E8150000}"/>
    <cellStyle name="Normal 2 8 6" xfId="3111" xr:uid="{00000000-0005-0000-0000-0000E9150000}"/>
    <cellStyle name="Normal 2 8 7" xfId="3112" xr:uid="{00000000-0005-0000-0000-0000EA150000}"/>
    <cellStyle name="Normal 2 8 8" xfId="3113" xr:uid="{00000000-0005-0000-0000-0000EB150000}"/>
    <cellStyle name="Normal 2 8 9" xfId="3114" xr:uid="{00000000-0005-0000-0000-0000EC150000}"/>
    <cellStyle name="Normal 2 9" xfId="3115" xr:uid="{00000000-0005-0000-0000-0000ED150000}"/>
    <cellStyle name="Normal 2 9 1" xfId="13461" xr:uid="{00000000-0005-0000-0000-0000EE150000}"/>
    <cellStyle name="Normal 2 9 2" xfId="3116" xr:uid="{00000000-0005-0000-0000-0000EF150000}"/>
    <cellStyle name="Normal 2 9 2 10" xfId="3117" xr:uid="{00000000-0005-0000-0000-0000F0150000}"/>
    <cellStyle name="Normal 2 9 2 11" xfId="3118" xr:uid="{00000000-0005-0000-0000-0000F1150000}"/>
    <cellStyle name="Normal 2 9 2 12" xfId="3119" xr:uid="{00000000-0005-0000-0000-0000F2150000}"/>
    <cellStyle name="Normal 2 9 2 13" xfId="3120" xr:uid="{00000000-0005-0000-0000-0000F3150000}"/>
    <cellStyle name="Normal 2 9 2 14" xfId="3121" xr:uid="{00000000-0005-0000-0000-0000F4150000}"/>
    <cellStyle name="Normal 2 9 2 15" xfId="3122" xr:uid="{00000000-0005-0000-0000-0000F5150000}"/>
    <cellStyle name="Normal 2 9 2 16" xfId="3123" xr:uid="{00000000-0005-0000-0000-0000F6150000}"/>
    <cellStyle name="Normal 2 9 2 17" xfId="3124" xr:uid="{00000000-0005-0000-0000-0000F7150000}"/>
    <cellStyle name="Normal 2 9 2 18" xfId="3125" xr:uid="{00000000-0005-0000-0000-0000F8150000}"/>
    <cellStyle name="Normal 2 9 2 19" xfId="3126" xr:uid="{00000000-0005-0000-0000-0000F9150000}"/>
    <cellStyle name="Normal 2 9 2 2" xfId="3127" xr:uid="{00000000-0005-0000-0000-0000FA150000}"/>
    <cellStyle name="Normal 2 9 2 20" xfId="3128" xr:uid="{00000000-0005-0000-0000-0000FB150000}"/>
    <cellStyle name="Normal 2 9 2 21" xfId="3129" xr:uid="{00000000-0005-0000-0000-0000FC150000}"/>
    <cellStyle name="Normal 2 9 2 22" xfId="3130" xr:uid="{00000000-0005-0000-0000-0000FD150000}"/>
    <cellStyle name="Normal 2 9 2 23" xfId="3131" xr:uid="{00000000-0005-0000-0000-0000FE150000}"/>
    <cellStyle name="Normal 2 9 2 24" xfId="3132" xr:uid="{00000000-0005-0000-0000-0000FF150000}"/>
    <cellStyle name="Normal 2 9 2 25" xfId="3133" xr:uid="{00000000-0005-0000-0000-000000160000}"/>
    <cellStyle name="Normal 2 9 2 26" xfId="3134" xr:uid="{00000000-0005-0000-0000-000001160000}"/>
    <cellStyle name="Normal 2 9 2 27" xfId="3135" xr:uid="{00000000-0005-0000-0000-000002160000}"/>
    <cellStyle name="Normal 2 9 2 28" xfId="3136" xr:uid="{00000000-0005-0000-0000-000003160000}"/>
    <cellStyle name="Normal 2 9 2 29" xfId="3137" xr:uid="{00000000-0005-0000-0000-000004160000}"/>
    <cellStyle name="Normal 2 9 2 3" xfId="3138" xr:uid="{00000000-0005-0000-0000-000005160000}"/>
    <cellStyle name="Normal 2 9 2 30" xfId="3139" xr:uid="{00000000-0005-0000-0000-000006160000}"/>
    <cellStyle name="Normal 2 9 2 31" xfId="3140" xr:uid="{00000000-0005-0000-0000-000007160000}"/>
    <cellStyle name="Normal 2 9 2 32" xfId="3141" xr:uid="{00000000-0005-0000-0000-000008160000}"/>
    <cellStyle name="Normal 2 9 2 33" xfId="3142" xr:uid="{00000000-0005-0000-0000-000009160000}"/>
    <cellStyle name="Normal 2 9 2 34" xfId="3143" xr:uid="{00000000-0005-0000-0000-00000A160000}"/>
    <cellStyle name="Normal 2 9 2 35" xfId="3144" xr:uid="{00000000-0005-0000-0000-00000B160000}"/>
    <cellStyle name="Normal 2 9 2 36" xfId="3145" xr:uid="{00000000-0005-0000-0000-00000C160000}"/>
    <cellStyle name="Normal 2 9 2 37" xfId="3146" xr:uid="{00000000-0005-0000-0000-00000D160000}"/>
    <cellStyle name="Normal 2 9 2 38" xfId="3147" xr:uid="{00000000-0005-0000-0000-00000E160000}"/>
    <cellStyle name="Normal 2 9 2 39" xfId="3148" xr:uid="{00000000-0005-0000-0000-00000F160000}"/>
    <cellStyle name="Normal 2 9 2 4" xfId="3149" xr:uid="{00000000-0005-0000-0000-000010160000}"/>
    <cellStyle name="Normal 2 9 2 40" xfId="3150" xr:uid="{00000000-0005-0000-0000-000011160000}"/>
    <cellStyle name="Normal 2 9 2 41" xfId="3151" xr:uid="{00000000-0005-0000-0000-000012160000}"/>
    <cellStyle name="Normal 2 9 2 42" xfId="3152" xr:uid="{00000000-0005-0000-0000-000013160000}"/>
    <cellStyle name="Normal 2 9 2 43" xfId="3153" xr:uid="{00000000-0005-0000-0000-000014160000}"/>
    <cellStyle name="Normal 2 9 2 44" xfId="3154" xr:uid="{00000000-0005-0000-0000-000015160000}"/>
    <cellStyle name="Normal 2 9 2 45" xfId="3155" xr:uid="{00000000-0005-0000-0000-000016160000}"/>
    <cellStyle name="Normal 2 9 2 5" xfId="3156" xr:uid="{00000000-0005-0000-0000-000017160000}"/>
    <cellStyle name="Normal 2 9 2 6" xfId="3157" xr:uid="{00000000-0005-0000-0000-000018160000}"/>
    <cellStyle name="Normal 2 9 2 7" xfId="3158" xr:uid="{00000000-0005-0000-0000-000019160000}"/>
    <cellStyle name="Normal 2 9 2 8" xfId="3159" xr:uid="{00000000-0005-0000-0000-00001A160000}"/>
    <cellStyle name="Normal 2 9 2 9" xfId="3160" xr:uid="{00000000-0005-0000-0000-00001B160000}"/>
    <cellStyle name="Normal 2_concentrados TIJUANA" xfId="13462" xr:uid="{00000000-0005-0000-0000-00001C160000}"/>
    <cellStyle name="Normal 20" xfId="11" xr:uid="{00000000-0005-0000-0000-00001D160000}"/>
    <cellStyle name="Normal 20 2" xfId="3161" xr:uid="{00000000-0005-0000-0000-00001E160000}"/>
    <cellStyle name="Normal 20 2 10" xfId="3162" xr:uid="{00000000-0005-0000-0000-00001F160000}"/>
    <cellStyle name="Normal 20 2 11" xfId="3163" xr:uid="{00000000-0005-0000-0000-000020160000}"/>
    <cellStyle name="Normal 20 2 12" xfId="3164" xr:uid="{00000000-0005-0000-0000-000021160000}"/>
    <cellStyle name="Normal 20 2 13" xfId="3165" xr:uid="{00000000-0005-0000-0000-000022160000}"/>
    <cellStyle name="Normal 20 2 14" xfId="3166" xr:uid="{00000000-0005-0000-0000-000023160000}"/>
    <cellStyle name="Normal 20 2 15" xfId="3167" xr:uid="{00000000-0005-0000-0000-000024160000}"/>
    <cellStyle name="Normal 20 2 16" xfId="3168" xr:uid="{00000000-0005-0000-0000-000025160000}"/>
    <cellStyle name="Normal 20 2 17" xfId="3169" xr:uid="{00000000-0005-0000-0000-000026160000}"/>
    <cellStyle name="Normal 20 2 18" xfId="3170" xr:uid="{00000000-0005-0000-0000-000027160000}"/>
    <cellStyle name="Normal 20 2 19" xfId="3171" xr:uid="{00000000-0005-0000-0000-000028160000}"/>
    <cellStyle name="Normal 20 2 2" xfId="3172" xr:uid="{00000000-0005-0000-0000-000029160000}"/>
    <cellStyle name="Normal 20 2 20" xfId="3173" xr:uid="{00000000-0005-0000-0000-00002A160000}"/>
    <cellStyle name="Normal 20 2 21" xfId="3174" xr:uid="{00000000-0005-0000-0000-00002B160000}"/>
    <cellStyle name="Normal 20 2 22" xfId="3175" xr:uid="{00000000-0005-0000-0000-00002C160000}"/>
    <cellStyle name="Normal 20 2 23" xfId="3176" xr:uid="{00000000-0005-0000-0000-00002D160000}"/>
    <cellStyle name="Normal 20 2 24" xfId="3177" xr:uid="{00000000-0005-0000-0000-00002E160000}"/>
    <cellStyle name="Normal 20 2 25" xfId="3178" xr:uid="{00000000-0005-0000-0000-00002F160000}"/>
    <cellStyle name="Normal 20 2 26" xfId="3179" xr:uid="{00000000-0005-0000-0000-000030160000}"/>
    <cellStyle name="Normal 20 2 27" xfId="3180" xr:uid="{00000000-0005-0000-0000-000031160000}"/>
    <cellStyle name="Normal 20 2 28" xfId="3181" xr:uid="{00000000-0005-0000-0000-000032160000}"/>
    <cellStyle name="Normal 20 2 29" xfId="3182" xr:uid="{00000000-0005-0000-0000-000033160000}"/>
    <cellStyle name="Normal 20 2 3" xfId="3183" xr:uid="{00000000-0005-0000-0000-000034160000}"/>
    <cellStyle name="Normal 20 2 30" xfId="3184" xr:uid="{00000000-0005-0000-0000-000035160000}"/>
    <cellStyle name="Normal 20 2 31" xfId="3185" xr:uid="{00000000-0005-0000-0000-000036160000}"/>
    <cellStyle name="Normal 20 2 32" xfId="3186" xr:uid="{00000000-0005-0000-0000-000037160000}"/>
    <cellStyle name="Normal 20 2 33" xfId="3187" xr:uid="{00000000-0005-0000-0000-000038160000}"/>
    <cellStyle name="Normal 20 2 34" xfId="3188" xr:uid="{00000000-0005-0000-0000-000039160000}"/>
    <cellStyle name="Normal 20 2 35" xfId="3189" xr:uid="{00000000-0005-0000-0000-00003A160000}"/>
    <cellStyle name="Normal 20 2 36" xfId="3190" xr:uid="{00000000-0005-0000-0000-00003B160000}"/>
    <cellStyle name="Normal 20 2 37" xfId="3191" xr:uid="{00000000-0005-0000-0000-00003C160000}"/>
    <cellStyle name="Normal 20 2 38" xfId="3192" xr:uid="{00000000-0005-0000-0000-00003D160000}"/>
    <cellStyle name="Normal 20 2 39" xfId="3193" xr:uid="{00000000-0005-0000-0000-00003E160000}"/>
    <cellStyle name="Normal 20 2 4" xfId="3194" xr:uid="{00000000-0005-0000-0000-00003F160000}"/>
    <cellStyle name="Normal 20 2 40" xfId="3195" xr:uid="{00000000-0005-0000-0000-000040160000}"/>
    <cellStyle name="Normal 20 2 41" xfId="3196" xr:uid="{00000000-0005-0000-0000-000041160000}"/>
    <cellStyle name="Normal 20 2 42" xfId="3197" xr:uid="{00000000-0005-0000-0000-000042160000}"/>
    <cellStyle name="Normal 20 2 43" xfId="3198" xr:uid="{00000000-0005-0000-0000-000043160000}"/>
    <cellStyle name="Normal 20 2 44" xfId="3199" xr:uid="{00000000-0005-0000-0000-000044160000}"/>
    <cellStyle name="Normal 20 2 45" xfId="3200" xr:uid="{00000000-0005-0000-0000-000045160000}"/>
    <cellStyle name="Normal 20 2 5" xfId="3201" xr:uid="{00000000-0005-0000-0000-000046160000}"/>
    <cellStyle name="Normal 20 2 6" xfId="3202" xr:uid="{00000000-0005-0000-0000-000047160000}"/>
    <cellStyle name="Normal 20 2 7" xfId="3203" xr:uid="{00000000-0005-0000-0000-000048160000}"/>
    <cellStyle name="Normal 20 2 8" xfId="3204" xr:uid="{00000000-0005-0000-0000-000049160000}"/>
    <cellStyle name="Normal 20 2 9" xfId="3205" xr:uid="{00000000-0005-0000-0000-00004A160000}"/>
    <cellStyle name="Normal 21" xfId="12" xr:uid="{00000000-0005-0000-0000-00004B160000}"/>
    <cellStyle name="Normal 21 2" xfId="3206" xr:uid="{00000000-0005-0000-0000-00004C160000}"/>
    <cellStyle name="Normal 21 2 10" xfId="3207" xr:uid="{00000000-0005-0000-0000-00004D160000}"/>
    <cellStyle name="Normal 21 2 11" xfId="3208" xr:uid="{00000000-0005-0000-0000-00004E160000}"/>
    <cellStyle name="Normal 21 2 12" xfId="3209" xr:uid="{00000000-0005-0000-0000-00004F160000}"/>
    <cellStyle name="Normal 21 2 13" xfId="3210" xr:uid="{00000000-0005-0000-0000-000050160000}"/>
    <cellStyle name="Normal 21 2 14" xfId="3211" xr:uid="{00000000-0005-0000-0000-000051160000}"/>
    <cellStyle name="Normal 21 2 15" xfId="3212" xr:uid="{00000000-0005-0000-0000-000052160000}"/>
    <cellStyle name="Normal 21 2 16" xfId="3213" xr:uid="{00000000-0005-0000-0000-000053160000}"/>
    <cellStyle name="Normal 21 2 17" xfId="3214" xr:uid="{00000000-0005-0000-0000-000054160000}"/>
    <cellStyle name="Normal 21 2 18" xfId="3215" xr:uid="{00000000-0005-0000-0000-000055160000}"/>
    <cellStyle name="Normal 21 2 19" xfId="3216" xr:uid="{00000000-0005-0000-0000-000056160000}"/>
    <cellStyle name="Normal 21 2 2" xfId="3217" xr:uid="{00000000-0005-0000-0000-000057160000}"/>
    <cellStyle name="Normal 21 2 20" xfId="3218" xr:uid="{00000000-0005-0000-0000-000058160000}"/>
    <cellStyle name="Normal 21 2 21" xfId="3219" xr:uid="{00000000-0005-0000-0000-000059160000}"/>
    <cellStyle name="Normal 21 2 22" xfId="3220" xr:uid="{00000000-0005-0000-0000-00005A160000}"/>
    <cellStyle name="Normal 21 2 23" xfId="3221" xr:uid="{00000000-0005-0000-0000-00005B160000}"/>
    <cellStyle name="Normal 21 2 24" xfId="3222" xr:uid="{00000000-0005-0000-0000-00005C160000}"/>
    <cellStyle name="Normal 21 2 25" xfId="3223" xr:uid="{00000000-0005-0000-0000-00005D160000}"/>
    <cellStyle name="Normal 21 2 26" xfId="3224" xr:uid="{00000000-0005-0000-0000-00005E160000}"/>
    <cellStyle name="Normal 21 2 27" xfId="3225" xr:uid="{00000000-0005-0000-0000-00005F160000}"/>
    <cellStyle name="Normal 21 2 28" xfId="3226" xr:uid="{00000000-0005-0000-0000-000060160000}"/>
    <cellStyle name="Normal 21 2 29" xfId="3227" xr:uid="{00000000-0005-0000-0000-000061160000}"/>
    <cellStyle name="Normal 21 2 3" xfId="3228" xr:uid="{00000000-0005-0000-0000-000062160000}"/>
    <cellStyle name="Normal 21 2 30" xfId="3229" xr:uid="{00000000-0005-0000-0000-000063160000}"/>
    <cellStyle name="Normal 21 2 31" xfId="3230" xr:uid="{00000000-0005-0000-0000-000064160000}"/>
    <cellStyle name="Normal 21 2 32" xfId="3231" xr:uid="{00000000-0005-0000-0000-000065160000}"/>
    <cellStyle name="Normal 21 2 33" xfId="3232" xr:uid="{00000000-0005-0000-0000-000066160000}"/>
    <cellStyle name="Normal 21 2 34" xfId="3233" xr:uid="{00000000-0005-0000-0000-000067160000}"/>
    <cellStyle name="Normal 21 2 35" xfId="3234" xr:uid="{00000000-0005-0000-0000-000068160000}"/>
    <cellStyle name="Normal 21 2 36" xfId="3235" xr:uid="{00000000-0005-0000-0000-000069160000}"/>
    <cellStyle name="Normal 21 2 37" xfId="3236" xr:uid="{00000000-0005-0000-0000-00006A160000}"/>
    <cellStyle name="Normal 21 2 38" xfId="3237" xr:uid="{00000000-0005-0000-0000-00006B160000}"/>
    <cellStyle name="Normal 21 2 39" xfId="3238" xr:uid="{00000000-0005-0000-0000-00006C160000}"/>
    <cellStyle name="Normal 21 2 4" xfId="3239" xr:uid="{00000000-0005-0000-0000-00006D160000}"/>
    <cellStyle name="Normal 21 2 40" xfId="3240" xr:uid="{00000000-0005-0000-0000-00006E160000}"/>
    <cellStyle name="Normal 21 2 41" xfId="3241" xr:uid="{00000000-0005-0000-0000-00006F160000}"/>
    <cellStyle name="Normal 21 2 42" xfId="3242" xr:uid="{00000000-0005-0000-0000-000070160000}"/>
    <cellStyle name="Normal 21 2 43" xfId="3243" xr:uid="{00000000-0005-0000-0000-000071160000}"/>
    <cellStyle name="Normal 21 2 44" xfId="3244" xr:uid="{00000000-0005-0000-0000-000072160000}"/>
    <cellStyle name="Normal 21 2 45" xfId="3245" xr:uid="{00000000-0005-0000-0000-000073160000}"/>
    <cellStyle name="Normal 21 2 5" xfId="3246" xr:uid="{00000000-0005-0000-0000-000074160000}"/>
    <cellStyle name="Normal 21 2 6" xfId="3247" xr:uid="{00000000-0005-0000-0000-000075160000}"/>
    <cellStyle name="Normal 21 2 7" xfId="3248" xr:uid="{00000000-0005-0000-0000-000076160000}"/>
    <cellStyle name="Normal 21 2 8" xfId="3249" xr:uid="{00000000-0005-0000-0000-000077160000}"/>
    <cellStyle name="Normal 21 2 9" xfId="3250" xr:uid="{00000000-0005-0000-0000-000078160000}"/>
    <cellStyle name="Normal 22" xfId="13" xr:uid="{00000000-0005-0000-0000-000079160000}"/>
    <cellStyle name="Normal 22 2" xfId="3251" xr:uid="{00000000-0005-0000-0000-00007A160000}"/>
    <cellStyle name="Normal 22 2 10" xfId="3252" xr:uid="{00000000-0005-0000-0000-00007B160000}"/>
    <cellStyle name="Normal 22 2 11" xfId="3253" xr:uid="{00000000-0005-0000-0000-00007C160000}"/>
    <cellStyle name="Normal 22 2 12" xfId="3254" xr:uid="{00000000-0005-0000-0000-00007D160000}"/>
    <cellStyle name="Normal 22 2 13" xfId="3255" xr:uid="{00000000-0005-0000-0000-00007E160000}"/>
    <cellStyle name="Normal 22 2 14" xfId="3256" xr:uid="{00000000-0005-0000-0000-00007F160000}"/>
    <cellStyle name="Normal 22 2 15" xfId="3257" xr:uid="{00000000-0005-0000-0000-000080160000}"/>
    <cellStyle name="Normal 22 2 16" xfId="3258" xr:uid="{00000000-0005-0000-0000-000081160000}"/>
    <cellStyle name="Normal 22 2 17" xfId="3259" xr:uid="{00000000-0005-0000-0000-000082160000}"/>
    <cellStyle name="Normal 22 2 18" xfId="3260" xr:uid="{00000000-0005-0000-0000-000083160000}"/>
    <cellStyle name="Normal 22 2 19" xfId="3261" xr:uid="{00000000-0005-0000-0000-000084160000}"/>
    <cellStyle name="Normal 22 2 2" xfId="3262" xr:uid="{00000000-0005-0000-0000-000085160000}"/>
    <cellStyle name="Normal 22 2 20" xfId="3263" xr:uid="{00000000-0005-0000-0000-000086160000}"/>
    <cellStyle name="Normal 22 2 21" xfId="3264" xr:uid="{00000000-0005-0000-0000-000087160000}"/>
    <cellStyle name="Normal 22 2 22" xfId="3265" xr:uid="{00000000-0005-0000-0000-000088160000}"/>
    <cellStyle name="Normal 22 2 23" xfId="3266" xr:uid="{00000000-0005-0000-0000-000089160000}"/>
    <cellStyle name="Normal 22 2 24" xfId="3267" xr:uid="{00000000-0005-0000-0000-00008A160000}"/>
    <cellStyle name="Normal 22 2 25" xfId="3268" xr:uid="{00000000-0005-0000-0000-00008B160000}"/>
    <cellStyle name="Normal 22 2 26" xfId="3269" xr:uid="{00000000-0005-0000-0000-00008C160000}"/>
    <cellStyle name="Normal 22 2 27" xfId="3270" xr:uid="{00000000-0005-0000-0000-00008D160000}"/>
    <cellStyle name="Normal 22 2 28" xfId="3271" xr:uid="{00000000-0005-0000-0000-00008E160000}"/>
    <cellStyle name="Normal 22 2 29" xfId="3272" xr:uid="{00000000-0005-0000-0000-00008F160000}"/>
    <cellStyle name="Normal 22 2 3" xfId="3273" xr:uid="{00000000-0005-0000-0000-000090160000}"/>
    <cellStyle name="Normal 22 2 30" xfId="3274" xr:uid="{00000000-0005-0000-0000-000091160000}"/>
    <cellStyle name="Normal 22 2 31" xfId="3275" xr:uid="{00000000-0005-0000-0000-000092160000}"/>
    <cellStyle name="Normal 22 2 32" xfId="3276" xr:uid="{00000000-0005-0000-0000-000093160000}"/>
    <cellStyle name="Normal 22 2 33" xfId="3277" xr:uid="{00000000-0005-0000-0000-000094160000}"/>
    <cellStyle name="Normal 22 2 34" xfId="3278" xr:uid="{00000000-0005-0000-0000-000095160000}"/>
    <cellStyle name="Normal 22 2 35" xfId="3279" xr:uid="{00000000-0005-0000-0000-000096160000}"/>
    <cellStyle name="Normal 22 2 36" xfId="3280" xr:uid="{00000000-0005-0000-0000-000097160000}"/>
    <cellStyle name="Normal 22 2 37" xfId="3281" xr:uid="{00000000-0005-0000-0000-000098160000}"/>
    <cellStyle name="Normal 22 2 38" xfId="3282" xr:uid="{00000000-0005-0000-0000-000099160000}"/>
    <cellStyle name="Normal 22 2 39" xfId="3283" xr:uid="{00000000-0005-0000-0000-00009A160000}"/>
    <cellStyle name="Normal 22 2 4" xfId="3284" xr:uid="{00000000-0005-0000-0000-00009B160000}"/>
    <cellStyle name="Normal 22 2 40" xfId="3285" xr:uid="{00000000-0005-0000-0000-00009C160000}"/>
    <cellStyle name="Normal 22 2 41" xfId="3286" xr:uid="{00000000-0005-0000-0000-00009D160000}"/>
    <cellStyle name="Normal 22 2 42" xfId="3287" xr:uid="{00000000-0005-0000-0000-00009E160000}"/>
    <cellStyle name="Normal 22 2 43" xfId="3288" xr:uid="{00000000-0005-0000-0000-00009F160000}"/>
    <cellStyle name="Normal 22 2 44" xfId="3289" xr:uid="{00000000-0005-0000-0000-0000A0160000}"/>
    <cellStyle name="Normal 22 2 45" xfId="3290" xr:uid="{00000000-0005-0000-0000-0000A1160000}"/>
    <cellStyle name="Normal 22 2 5" xfId="3291" xr:uid="{00000000-0005-0000-0000-0000A2160000}"/>
    <cellStyle name="Normal 22 2 6" xfId="3292" xr:uid="{00000000-0005-0000-0000-0000A3160000}"/>
    <cellStyle name="Normal 22 2 7" xfId="3293" xr:uid="{00000000-0005-0000-0000-0000A4160000}"/>
    <cellStyle name="Normal 22 2 8" xfId="3294" xr:uid="{00000000-0005-0000-0000-0000A5160000}"/>
    <cellStyle name="Normal 22 2 9" xfId="3295" xr:uid="{00000000-0005-0000-0000-0000A6160000}"/>
    <cellStyle name="Normal 23" xfId="14" xr:uid="{00000000-0005-0000-0000-0000A7160000}"/>
    <cellStyle name="Normal 23 2" xfId="3296" xr:uid="{00000000-0005-0000-0000-0000A8160000}"/>
    <cellStyle name="Normal 23 2 10" xfId="3297" xr:uid="{00000000-0005-0000-0000-0000A9160000}"/>
    <cellStyle name="Normal 23 2 11" xfId="3298" xr:uid="{00000000-0005-0000-0000-0000AA160000}"/>
    <cellStyle name="Normal 23 2 12" xfId="3299" xr:uid="{00000000-0005-0000-0000-0000AB160000}"/>
    <cellStyle name="Normal 23 2 13" xfId="3300" xr:uid="{00000000-0005-0000-0000-0000AC160000}"/>
    <cellStyle name="Normal 23 2 14" xfId="3301" xr:uid="{00000000-0005-0000-0000-0000AD160000}"/>
    <cellStyle name="Normal 23 2 15" xfId="3302" xr:uid="{00000000-0005-0000-0000-0000AE160000}"/>
    <cellStyle name="Normal 23 2 16" xfId="3303" xr:uid="{00000000-0005-0000-0000-0000AF160000}"/>
    <cellStyle name="Normal 23 2 17" xfId="3304" xr:uid="{00000000-0005-0000-0000-0000B0160000}"/>
    <cellStyle name="Normal 23 2 18" xfId="3305" xr:uid="{00000000-0005-0000-0000-0000B1160000}"/>
    <cellStyle name="Normal 23 2 19" xfId="3306" xr:uid="{00000000-0005-0000-0000-0000B2160000}"/>
    <cellStyle name="Normal 23 2 2" xfId="3307" xr:uid="{00000000-0005-0000-0000-0000B3160000}"/>
    <cellStyle name="Normal 23 2 20" xfId="3308" xr:uid="{00000000-0005-0000-0000-0000B4160000}"/>
    <cellStyle name="Normal 23 2 21" xfId="3309" xr:uid="{00000000-0005-0000-0000-0000B5160000}"/>
    <cellStyle name="Normal 23 2 22" xfId="3310" xr:uid="{00000000-0005-0000-0000-0000B6160000}"/>
    <cellStyle name="Normal 23 2 23" xfId="3311" xr:uid="{00000000-0005-0000-0000-0000B7160000}"/>
    <cellStyle name="Normal 23 2 24" xfId="3312" xr:uid="{00000000-0005-0000-0000-0000B8160000}"/>
    <cellStyle name="Normal 23 2 25" xfId="3313" xr:uid="{00000000-0005-0000-0000-0000B9160000}"/>
    <cellStyle name="Normal 23 2 26" xfId="3314" xr:uid="{00000000-0005-0000-0000-0000BA160000}"/>
    <cellStyle name="Normal 23 2 27" xfId="3315" xr:uid="{00000000-0005-0000-0000-0000BB160000}"/>
    <cellStyle name="Normal 23 2 28" xfId="3316" xr:uid="{00000000-0005-0000-0000-0000BC160000}"/>
    <cellStyle name="Normal 23 2 29" xfId="3317" xr:uid="{00000000-0005-0000-0000-0000BD160000}"/>
    <cellStyle name="Normal 23 2 3" xfId="3318" xr:uid="{00000000-0005-0000-0000-0000BE160000}"/>
    <cellStyle name="Normal 23 2 30" xfId="3319" xr:uid="{00000000-0005-0000-0000-0000BF160000}"/>
    <cellStyle name="Normal 23 2 31" xfId="3320" xr:uid="{00000000-0005-0000-0000-0000C0160000}"/>
    <cellStyle name="Normal 23 2 32" xfId="3321" xr:uid="{00000000-0005-0000-0000-0000C1160000}"/>
    <cellStyle name="Normal 23 2 33" xfId="3322" xr:uid="{00000000-0005-0000-0000-0000C2160000}"/>
    <cellStyle name="Normal 23 2 34" xfId="3323" xr:uid="{00000000-0005-0000-0000-0000C3160000}"/>
    <cellStyle name="Normal 23 2 35" xfId="3324" xr:uid="{00000000-0005-0000-0000-0000C4160000}"/>
    <cellStyle name="Normal 23 2 36" xfId="3325" xr:uid="{00000000-0005-0000-0000-0000C5160000}"/>
    <cellStyle name="Normal 23 2 37" xfId="3326" xr:uid="{00000000-0005-0000-0000-0000C6160000}"/>
    <cellStyle name="Normal 23 2 38" xfId="3327" xr:uid="{00000000-0005-0000-0000-0000C7160000}"/>
    <cellStyle name="Normal 23 2 39" xfId="3328" xr:uid="{00000000-0005-0000-0000-0000C8160000}"/>
    <cellStyle name="Normal 23 2 4" xfId="3329" xr:uid="{00000000-0005-0000-0000-0000C9160000}"/>
    <cellStyle name="Normal 23 2 40" xfId="3330" xr:uid="{00000000-0005-0000-0000-0000CA160000}"/>
    <cellStyle name="Normal 23 2 41" xfId="3331" xr:uid="{00000000-0005-0000-0000-0000CB160000}"/>
    <cellStyle name="Normal 23 2 42" xfId="3332" xr:uid="{00000000-0005-0000-0000-0000CC160000}"/>
    <cellStyle name="Normal 23 2 43" xfId="3333" xr:uid="{00000000-0005-0000-0000-0000CD160000}"/>
    <cellStyle name="Normal 23 2 44" xfId="3334" xr:uid="{00000000-0005-0000-0000-0000CE160000}"/>
    <cellStyle name="Normal 23 2 45" xfId="3335" xr:uid="{00000000-0005-0000-0000-0000CF160000}"/>
    <cellStyle name="Normal 23 2 5" xfId="3336" xr:uid="{00000000-0005-0000-0000-0000D0160000}"/>
    <cellStyle name="Normal 23 2 6" xfId="3337" xr:uid="{00000000-0005-0000-0000-0000D1160000}"/>
    <cellStyle name="Normal 23 2 7" xfId="3338" xr:uid="{00000000-0005-0000-0000-0000D2160000}"/>
    <cellStyle name="Normal 23 2 8" xfId="3339" xr:uid="{00000000-0005-0000-0000-0000D3160000}"/>
    <cellStyle name="Normal 23 2 9" xfId="3340" xr:uid="{00000000-0005-0000-0000-0000D4160000}"/>
    <cellStyle name="Normal 24" xfId="15" xr:uid="{00000000-0005-0000-0000-0000D5160000}"/>
    <cellStyle name="Normal 24 2" xfId="3341" xr:uid="{00000000-0005-0000-0000-0000D6160000}"/>
    <cellStyle name="Normal 24 2 10" xfId="3342" xr:uid="{00000000-0005-0000-0000-0000D7160000}"/>
    <cellStyle name="Normal 24 2 11" xfId="3343" xr:uid="{00000000-0005-0000-0000-0000D8160000}"/>
    <cellStyle name="Normal 24 2 12" xfId="3344" xr:uid="{00000000-0005-0000-0000-0000D9160000}"/>
    <cellStyle name="Normal 24 2 13" xfId="3345" xr:uid="{00000000-0005-0000-0000-0000DA160000}"/>
    <cellStyle name="Normal 24 2 14" xfId="3346" xr:uid="{00000000-0005-0000-0000-0000DB160000}"/>
    <cellStyle name="Normal 24 2 15" xfId="3347" xr:uid="{00000000-0005-0000-0000-0000DC160000}"/>
    <cellStyle name="Normal 24 2 16" xfId="3348" xr:uid="{00000000-0005-0000-0000-0000DD160000}"/>
    <cellStyle name="Normal 24 2 17" xfId="3349" xr:uid="{00000000-0005-0000-0000-0000DE160000}"/>
    <cellStyle name="Normal 24 2 18" xfId="3350" xr:uid="{00000000-0005-0000-0000-0000DF160000}"/>
    <cellStyle name="Normal 24 2 19" xfId="3351" xr:uid="{00000000-0005-0000-0000-0000E0160000}"/>
    <cellStyle name="Normal 24 2 2" xfId="3352" xr:uid="{00000000-0005-0000-0000-0000E1160000}"/>
    <cellStyle name="Normal 24 2 20" xfId="3353" xr:uid="{00000000-0005-0000-0000-0000E2160000}"/>
    <cellStyle name="Normal 24 2 21" xfId="3354" xr:uid="{00000000-0005-0000-0000-0000E3160000}"/>
    <cellStyle name="Normal 24 2 22" xfId="3355" xr:uid="{00000000-0005-0000-0000-0000E4160000}"/>
    <cellStyle name="Normal 24 2 23" xfId="3356" xr:uid="{00000000-0005-0000-0000-0000E5160000}"/>
    <cellStyle name="Normal 24 2 24" xfId="3357" xr:uid="{00000000-0005-0000-0000-0000E6160000}"/>
    <cellStyle name="Normal 24 2 25" xfId="3358" xr:uid="{00000000-0005-0000-0000-0000E7160000}"/>
    <cellStyle name="Normal 24 2 26" xfId="3359" xr:uid="{00000000-0005-0000-0000-0000E8160000}"/>
    <cellStyle name="Normal 24 2 27" xfId="3360" xr:uid="{00000000-0005-0000-0000-0000E9160000}"/>
    <cellStyle name="Normal 24 2 28" xfId="3361" xr:uid="{00000000-0005-0000-0000-0000EA160000}"/>
    <cellStyle name="Normal 24 2 29" xfId="3362" xr:uid="{00000000-0005-0000-0000-0000EB160000}"/>
    <cellStyle name="Normal 24 2 3" xfId="3363" xr:uid="{00000000-0005-0000-0000-0000EC160000}"/>
    <cellStyle name="Normal 24 2 30" xfId="3364" xr:uid="{00000000-0005-0000-0000-0000ED160000}"/>
    <cellStyle name="Normal 24 2 31" xfId="3365" xr:uid="{00000000-0005-0000-0000-0000EE160000}"/>
    <cellStyle name="Normal 24 2 32" xfId="3366" xr:uid="{00000000-0005-0000-0000-0000EF160000}"/>
    <cellStyle name="Normal 24 2 33" xfId="3367" xr:uid="{00000000-0005-0000-0000-0000F0160000}"/>
    <cellStyle name="Normal 24 2 34" xfId="3368" xr:uid="{00000000-0005-0000-0000-0000F1160000}"/>
    <cellStyle name="Normal 24 2 35" xfId="3369" xr:uid="{00000000-0005-0000-0000-0000F2160000}"/>
    <cellStyle name="Normal 24 2 36" xfId="3370" xr:uid="{00000000-0005-0000-0000-0000F3160000}"/>
    <cellStyle name="Normal 24 2 37" xfId="3371" xr:uid="{00000000-0005-0000-0000-0000F4160000}"/>
    <cellStyle name="Normal 24 2 38" xfId="3372" xr:uid="{00000000-0005-0000-0000-0000F5160000}"/>
    <cellStyle name="Normal 24 2 39" xfId="3373" xr:uid="{00000000-0005-0000-0000-0000F6160000}"/>
    <cellStyle name="Normal 24 2 4" xfId="3374" xr:uid="{00000000-0005-0000-0000-0000F7160000}"/>
    <cellStyle name="Normal 24 2 40" xfId="3375" xr:uid="{00000000-0005-0000-0000-0000F8160000}"/>
    <cellStyle name="Normal 24 2 41" xfId="3376" xr:uid="{00000000-0005-0000-0000-0000F9160000}"/>
    <cellStyle name="Normal 24 2 42" xfId="3377" xr:uid="{00000000-0005-0000-0000-0000FA160000}"/>
    <cellStyle name="Normal 24 2 43" xfId="3378" xr:uid="{00000000-0005-0000-0000-0000FB160000}"/>
    <cellStyle name="Normal 24 2 44" xfId="3379" xr:uid="{00000000-0005-0000-0000-0000FC160000}"/>
    <cellStyle name="Normal 24 2 45" xfId="3380" xr:uid="{00000000-0005-0000-0000-0000FD160000}"/>
    <cellStyle name="Normal 24 2 5" xfId="3381" xr:uid="{00000000-0005-0000-0000-0000FE160000}"/>
    <cellStyle name="Normal 24 2 6" xfId="3382" xr:uid="{00000000-0005-0000-0000-0000FF160000}"/>
    <cellStyle name="Normal 24 2 7" xfId="3383" xr:uid="{00000000-0005-0000-0000-000000170000}"/>
    <cellStyle name="Normal 24 2 8" xfId="3384" xr:uid="{00000000-0005-0000-0000-000001170000}"/>
    <cellStyle name="Normal 24 2 9" xfId="3385" xr:uid="{00000000-0005-0000-0000-000002170000}"/>
    <cellStyle name="Normal 25" xfId="16" xr:uid="{00000000-0005-0000-0000-000003170000}"/>
    <cellStyle name="Normal 25 2" xfId="3386" xr:uid="{00000000-0005-0000-0000-000004170000}"/>
    <cellStyle name="Normal 25 2 10" xfId="3387" xr:uid="{00000000-0005-0000-0000-000005170000}"/>
    <cellStyle name="Normal 25 2 11" xfId="3388" xr:uid="{00000000-0005-0000-0000-000006170000}"/>
    <cellStyle name="Normal 25 2 12" xfId="3389" xr:uid="{00000000-0005-0000-0000-000007170000}"/>
    <cellStyle name="Normal 25 2 13" xfId="3390" xr:uid="{00000000-0005-0000-0000-000008170000}"/>
    <cellStyle name="Normal 25 2 14" xfId="3391" xr:uid="{00000000-0005-0000-0000-000009170000}"/>
    <cellStyle name="Normal 25 2 15" xfId="3392" xr:uid="{00000000-0005-0000-0000-00000A170000}"/>
    <cellStyle name="Normal 25 2 16" xfId="3393" xr:uid="{00000000-0005-0000-0000-00000B170000}"/>
    <cellStyle name="Normal 25 2 17" xfId="3394" xr:uid="{00000000-0005-0000-0000-00000C170000}"/>
    <cellStyle name="Normal 25 2 18" xfId="3395" xr:uid="{00000000-0005-0000-0000-00000D170000}"/>
    <cellStyle name="Normal 25 2 19" xfId="3396" xr:uid="{00000000-0005-0000-0000-00000E170000}"/>
    <cellStyle name="Normal 25 2 2" xfId="3397" xr:uid="{00000000-0005-0000-0000-00000F170000}"/>
    <cellStyle name="Normal 25 2 20" xfId="3398" xr:uid="{00000000-0005-0000-0000-000010170000}"/>
    <cellStyle name="Normal 25 2 21" xfId="3399" xr:uid="{00000000-0005-0000-0000-000011170000}"/>
    <cellStyle name="Normal 25 2 22" xfId="3400" xr:uid="{00000000-0005-0000-0000-000012170000}"/>
    <cellStyle name="Normal 25 2 23" xfId="3401" xr:uid="{00000000-0005-0000-0000-000013170000}"/>
    <cellStyle name="Normal 25 2 24" xfId="3402" xr:uid="{00000000-0005-0000-0000-000014170000}"/>
    <cellStyle name="Normal 25 2 25" xfId="3403" xr:uid="{00000000-0005-0000-0000-000015170000}"/>
    <cellStyle name="Normal 25 2 26" xfId="3404" xr:uid="{00000000-0005-0000-0000-000016170000}"/>
    <cellStyle name="Normal 25 2 27" xfId="3405" xr:uid="{00000000-0005-0000-0000-000017170000}"/>
    <cellStyle name="Normal 25 2 28" xfId="3406" xr:uid="{00000000-0005-0000-0000-000018170000}"/>
    <cellStyle name="Normal 25 2 29" xfId="3407" xr:uid="{00000000-0005-0000-0000-000019170000}"/>
    <cellStyle name="Normal 25 2 3" xfId="3408" xr:uid="{00000000-0005-0000-0000-00001A170000}"/>
    <cellStyle name="Normal 25 2 30" xfId="3409" xr:uid="{00000000-0005-0000-0000-00001B170000}"/>
    <cellStyle name="Normal 25 2 31" xfId="3410" xr:uid="{00000000-0005-0000-0000-00001C170000}"/>
    <cellStyle name="Normal 25 2 32" xfId="3411" xr:uid="{00000000-0005-0000-0000-00001D170000}"/>
    <cellStyle name="Normal 25 2 33" xfId="3412" xr:uid="{00000000-0005-0000-0000-00001E170000}"/>
    <cellStyle name="Normal 25 2 34" xfId="3413" xr:uid="{00000000-0005-0000-0000-00001F170000}"/>
    <cellStyle name="Normal 25 2 35" xfId="3414" xr:uid="{00000000-0005-0000-0000-000020170000}"/>
    <cellStyle name="Normal 25 2 36" xfId="3415" xr:uid="{00000000-0005-0000-0000-000021170000}"/>
    <cellStyle name="Normal 25 2 37" xfId="3416" xr:uid="{00000000-0005-0000-0000-000022170000}"/>
    <cellStyle name="Normal 25 2 38" xfId="3417" xr:uid="{00000000-0005-0000-0000-000023170000}"/>
    <cellStyle name="Normal 25 2 39" xfId="3418" xr:uid="{00000000-0005-0000-0000-000024170000}"/>
    <cellStyle name="Normal 25 2 4" xfId="3419" xr:uid="{00000000-0005-0000-0000-000025170000}"/>
    <cellStyle name="Normal 25 2 40" xfId="3420" xr:uid="{00000000-0005-0000-0000-000026170000}"/>
    <cellStyle name="Normal 25 2 41" xfId="3421" xr:uid="{00000000-0005-0000-0000-000027170000}"/>
    <cellStyle name="Normal 25 2 42" xfId="3422" xr:uid="{00000000-0005-0000-0000-000028170000}"/>
    <cellStyle name="Normal 25 2 43" xfId="3423" xr:uid="{00000000-0005-0000-0000-000029170000}"/>
    <cellStyle name="Normal 25 2 44" xfId="3424" xr:uid="{00000000-0005-0000-0000-00002A170000}"/>
    <cellStyle name="Normal 25 2 45" xfId="3425" xr:uid="{00000000-0005-0000-0000-00002B170000}"/>
    <cellStyle name="Normal 25 2 5" xfId="3426" xr:uid="{00000000-0005-0000-0000-00002C170000}"/>
    <cellStyle name="Normal 25 2 6" xfId="3427" xr:uid="{00000000-0005-0000-0000-00002D170000}"/>
    <cellStyle name="Normal 25 2 7" xfId="3428" xr:uid="{00000000-0005-0000-0000-00002E170000}"/>
    <cellStyle name="Normal 25 2 8" xfId="3429" xr:uid="{00000000-0005-0000-0000-00002F170000}"/>
    <cellStyle name="Normal 25 2 9" xfId="3430" xr:uid="{00000000-0005-0000-0000-000030170000}"/>
    <cellStyle name="Normal 26" xfId="17" xr:uid="{00000000-0005-0000-0000-000031170000}"/>
    <cellStyle name="Normal 26 2" xfId="3431" xr:uid="{00000000-0005-0000-0000-000032170000}"/>
    <cellStyle name="Normal 26 2 10" xfId="3432" xr:uid="{00000000-0005-0000-0000-000033170000}"/>
    <cellStyle name="Normal 26 2 11" xfId="3433" xr:uid="{00000000-0005-0000-0000-000034170000}"/>
    <cellStyle name="Normal 26 2 12" xfId="3434" xr:uid="{00000000-0005-0000-0000-000035170000}"/>
    <cellStyle name="Normal 26 2 13" xfId="3435" xr:uid="{00000000-0005-0000-0000-000036170000}"/>
    <cellStyle name="Normal 26 2 14" xfId="3436" xr:uid="{00000000-0005-0000-0000-000037170000}"/>
    <cellStyle name="Normal 26 2 15" xfId="3437" xr:uid="{00000000-0005-0000-0000-000038170000}"/>
    <cellStyle name="Normal 26 2 16" xfId="3438" xr:uid="{00000000-0005-0000-0000-000039170000}"/>
    <cellStyle name="Normal 26 2 17" xfId="3439" xr:uid="{00000000-0005-0000-0000-00003A170000}"/>
    <cellStyle name="Normal 26 2 18" xfId="3440" xr:uid="{00000000-0005-0000-0000-00003B170000}"/>
    <cellStyle name="Normal 26 2 19" xfId="3441" xr:uid="{00000000-0005-0000-0000-00003C170000}"/>
    <cellStyle name="Normal 26 2 2" xfId="3442" xr:uid="{00000000-0005-0000-0000-00003D170000}"/>
    <cellStyle name="Normal 26 2 20" xfId="3443" xr:uid="{00000000-0005-0000-0000-00003E170000}"/>
    <cellStyle name="Normal 26 2 21" xfId="3444" xr:uid="{00000000-0005-0000-0000-00003F170000}"/>
    <cellStyle name="Normal 26 2 22" xfId="3445" xr:uid="{00000000-0005-0000-0000-000040170000}"/>
    <cellStyle name="Normal 26 2 23" xfId="3446" xr:uid="{00000000-0005-0000-0000-000041170000}"/>
    <cellStyle name="Normal 26 2 24" xfId="3447" xr:uid="{00000000-0005-0000-0000-000042170000}"/>
    <cellStyle name="Normal 26 2 25" xfId="3448" xr:uid="{00000000-0005-0000-0000-000043170000}"/>
    <cellStyle name="Normal 26 2 26" xfId="3449" xr:uid="{00000000-0005-0000-0000-000044170000}"/>
    <cellStyle name="Normal 26 2 27" xfId="3450" xr:uid="{00000000-0005-0000-0000-000045170000}"/>
    <cellStyle name="Normal 26 2 28" xfId="3451" xr:uid="{00000000-0005-0000-0000-000046170000}"/>
    <cellStyle name="Normal 26 2 29" xfId="3452" xr:uid="{00000000-0005-0000-0000-000047170000}"/>
    <cellStyle name="Normal 26 2 3" xfId="3453" xr:uid="{00000000-0005-0000-0000-000048170000}"/>
    <cellStyle name="Normal 26 2 30" xfId="3454" xr:uid="{00000000-0005-0000-0000-000049170000}"/>
    <cellStyle name="Normal 26 2 31" xfId="3455" xr:uid="{00000000-0005-0000-0000-00004A170000}"/>
    <cellStyle name="Normal 26 2 32" xfId="3456" xr:uid="{00000000-0005-0000-0000-00004B170000}"/>
    <cellStyle name="Normal 26 2 33" xfId="3457" xr:uid="{00000000-0005-0000-0000-00004C170000}"/>
    <cellStyle name="Normal 26 2 34" xfId="3458" xr:uid="{00000000-0005-0000-0000-00004D170000}"/>
    <cellStyle name="Normal 26 2 35" xfId="3459" xr:uid="{00000000-0005-0000-0000-00004E170000}"/>
    <cellStyle name="Normal 26 2 36" xfId="3460" xr:uid="{00000000-0005-0000-0000-00004F170000}"/>
    <cellStyle name="Normal 26 2 37" xfId="3461" xr:uid="{00000000-0005-0000-0000-000050170000}"/>
    <cellStyle name="Normal 26 2 38" xfId="3462" xr:uid="{00000000-0005-0000-0000-000051170000}"/>
    <cellStyle name="Normal 26 2 39" xfId="3463" xr:uid="{00000000-0005-0000-0000-000052170000}"/>
    <cellStyle name="Normal 26 2 4" xfId="3464" xr:uid="{00000000-0005-0000-0000-000053170000}"/>
    <cellStyle name="Normal 26 2 40" xfId="3465" xr:uid="{00000000-0005-0000-0000-000054170000}"/>
    <cellStyle name="Normal 26 2 41" xfId="3466" xr:uid="{00000000-0005-0000-0000-000055170000}"/>
    <cellStyle name="Normal 26 2 42" xfId="3467" xr:uid="{00000000-0005-0000-0000-000056170000}"/>
    <cellStyle name="Normal 26 2 43" xfId="3468" xr:uid="{00000000-0005-0000-0000-000057170000}"/>
    <cellStyle name="Normal 26 2 44" xfId="3469" xr:uid="{00000000-0005-0000-0000-000058170000}"/>
    <cellStyle name="Normal 26 2 45" xfId="3470" xr:uid="{00000000-0005-0000-0000-000059170000}"/>
    <cellStyle name="Normal 26 2 5" xfId="3471" xr:uid="{00000000-0005-0000-0000-00005A170000}"/>
    <cellStyle name="Normal 26 2 6" xfId="3472" xr:uid="{00000000-0005-0000-0000-00005B170000}"/>
    <cellStyle name="Normal 26 2 7" xfId="3473" xr:uid="{00000000-0005-0000-0000-00005C170000}"/>
    <cellStyle name="Normal 26 2 8" xfId="3474" xr:uid="{00000000-0005-0000-0000-00005D170000}"/>
    <cellStyle name="Normal 26 2 9" xfId="3475" xr:uid="{00000000-0005-0000-0000-00005E170000}"/>
    <cellStyle name="Normal 27" xfId="18" xr:uid="{00000000-0005-0000-0000-00005F170000}"/>
    <cellStyle name="Normal 27 2" xfId="3476" xr:uid="{00000000-0005-0000-0000-000060170000}"/>
    <cellStyle name="Normal 27 2 10" xfId="3477" xr:uid="{00000000-0005-0000-0000-000061170000}"/>
    <cellStyle name="Normal 27 2 11" xfId="3478" xr:uid="{00000000-0005-0000-0000-000062170000}"/>
    <cellStyle name="Normal 27 2 12" xfId="3479" xr:uid="{00000000-0005-0000-0000-000063170000}"/>
    <cellStyle name="Normal 27 2 13" xfId="3480" xr:uid="{00000000-0005-0000-0000-000064170000}"/>
    <cellStyle name="Normal 27 2 14" xfId="3481" xr:uid="{00000000-0005-0000-0000-000065170000}"/>
    <cellStyle name="Normal 27 2 15" xfId="3482" xr:uid="{00000000-0005-0000-0000-000066170000}"/>
    <cellStyle name="Normal 27 2 16" xfId="3483" xr:uid="{00000000-0005-0000-0000-000067170000}"/>
    <cellStyle name="Normal 27 2 17" xfId="3484" xr:uid="{00000000-0005-0000-0000-000068170000}"/>
    <cellStyle name="Normal 27 2 18" xfId="3485" xr:uid="{00000000-0005-0000-0000-000069170000}"/>
    <cellStyle name="Normal 27 2 19" xfId="3486" xr:uid="{00000000-0005-0000-0000-00006A170000}"/>
    <cellStyle name="Normal 27 2 2" xfId="3487" xr:uid="{00000000-0005-0000-0000-00006B170000}"/>
    <cellStyle name="Normal 27 2 20" xfId="3488" xr:uid="{00000000-0005-0000-0000-00006C170000}"/>
    <cellStyle name="Normal 27 2 21" xfId="3489" xr:uid="{00000000-0005-0000-0000-00006D170000}"/>
    <cellStyle name="Normal 27 2 22" xfId="3490" xr:uid="{00000000-0005-0000-0000-00006E170000}"/>
    <cellStyle name="Normal 27 2 23" xfId="3491" xr:uid="{00000000-0005-0000-0000-00006F170000}"/>
    <cellStyle name="Normal 27 2 24" xfId="3492" xr:uid="{00000000-0005-0000-0000-000070170000}"/>
    <cellStyle name="Normal 27 2 25" xfId="3493" xr:uid="{00000000-0005-0000-0000-000071170000}"/>
    <cellStyle name="Normal 27 2 26" xfId="3494" xr:uid="{00000000-0005-0000-0000-000072170000}"/>
    <cellStyle name="Normal 27 2 27" xfId="3495" xr:uid="{00000000-0005-0000-0000-000073170000}"/>
    <cellStyle name="Normal 27 2 28" xfId="3496" xr:uid="{00000000-0005-0000-0000-000074170000}"/>
    <cellStyle name="Normal 27 2 29" xfId="3497" xr:uid="{00000000-0005-0000-0000-000075170000}"/>
    <cellStyle name="Normal 27 2 3" xfId="3498" xr:uid="{00000000-0005-0000-0000-000076170000}"/>
    <cellStyle name="Normal 27 2 30" xfId="3499" xr:uid="{00000000-0005-0000-0000-000077170000}"/>
    <cellStyle name="Normal 27 2 31" xfId="3500" xr:uid="{00000000-0005-0000-0000-000078170000}"/>
    <cellStyle name="Normal 27 2 32" xfId="3501" xr:uid="{00000000-0005-0000-0000-000079170000}"/>
    <cellStyle name="Normal 27 2 33" xfId="3502" xr:uid="{00000000-0005-0000-0000-00007A170000}"/>
    <cellStyle name="Normal 27 2 34" xfId="3503" xr:uid="{00000000-0005-0000-0000-00007B170000}"/>
    <cellStyle name="Normal 27 2 35" xfId="3504" xr:uid="{00000000-0005-0000-0000-00007C170000}"/>
    <cellStyle name="Normal 27 2 36" xfId="3505" xr:uid="{00000000-0005-0000-0000-00007D170000}"/>
    <cellStyle name="Normal 27 2 37" xfId="3506" xr:uid="{00000000-0005-0000-0000-00007E170000}"/>
    <cellStyle name="Normal 27 2 38" xfId="3507" xr:uid="{00000000-0005-0000-0000-00007F170000}"/>
    <cellStyle name="Normal 27 2 39" xfId="3508" xr:uid="{00000000-0005-0000-0000-000080170000}"/>
    <cellStyle name="Normal 27 2 4" xfId="3509" xr:uid="{00000000-0005-0000-0000-000081170000}"/>
    <cellStyle name="Normal 27 2 40" xfId="3510" xr:uid="{00000000-0005-0000-0000-000082170000}"/>
    <cellStyle name="Normal 27 2 41" xfId="3511" xr:uid="{00000000-0005-0000-0000-000083170000}"/>
    <cellStyle name="Normal 27 2 42" xfId="3512" xr:uid="{00000000-0005-0000-0000-000084170000}"/>
    <cellStyle name="Normal 27 2 43" xfId="3513" xr:uid="{00000000-0005-0000-0000-000085170000}"/>
    <cellStyle name="Normal 27 2 44" xfId="3514" xr:uid="{00000000-0005-0000-0000-000086170000}"/>
    <cellStyle name="Normal 27 2 45" xfId="3515" xr:uid="{00000000-0005-0000-0000-000087170000}"/>
    <cellStyle name="Normal 27 2 5" xfId="3516" xr:uid="{00000000-0005-0000-0000-000088170000}"/>
    <cellStyle name="Normal 27 2 6" xfId="3517" xr:uid="{00000000-0005-0000-0000-000089170000}"/>
    <cellStyle name="Normal 27 2 7" xfId="3518" xr:uid="{00000000-0005-0000-0000-00008A170000}"/>
    <cellStyle name="Normal 27 2 8" xfId="3519" xr:uid="{00000000-0005-0000-0000-00008B170000}"/>
    <cellStyle name="Normal 27 2 9" xfId="3520" xr:uid="{00000000-0005-0000-0000-00008C170000}"/>
    <cellStyle name="Normal 28" xfId="19" xr:uid="{00000000-0005-0000-0000-00008D170000}"/>
    <cellStyle name="Normal 28 2" xfId="5802" xr:uid="{00000000-0005-0000-0000-00008E170000}"/>
    <cellStyle name="Normal 28 2 2" xfId="9811" xr:uid="{00000000-0005-0000-0000-00008F170000}"/>
    <cellStyle name="Normal 28 2 2 2" xfId="13463" xr:uid="{00000000-0005-0000-0000-000090170000}"/>
    <cellStyle name="Normal 28 2 2 2 2" xfId="13464" xr:uid="{00000000-0005-0000-0000-000091170000}"/>
    <cellStyle name="Normal 28 2 2 3" xfId="13465" xr:uid="{00000000-0005-0000-0000-000092170000}"/>
    <cellStyle name="Normal 28 2 2 4" xfId="13466" xr:uid="{00000000-0005-0000-0000-000093170000}"/>
    <cellStyle name="Normal 28 2 3" xfId="13467" xr:uid="{00000000-0005-0000-0000-000094170000}"/>
    <cellStyle name="Normal 28 2 3 2" xfId="13468" xr:uid="{00000000-0005-0000-0000-000095170000}"/>
    <cellStyle name="Normal 28 2 4" xfId="13469" xr:uid="{00000000-0005-0000-0000-000096170000}"/>
    <cellStyle name="Normal 28 2 5" xfId="13470" xr:uid="{00000000-0005-0000-0000-000097170000}"/>
    <cellStyle name="Normal 28 3" xfId="8131" xr:uid="{00000000-0005-0000-0000-000098170000}"/>
    <cellStyle name="Normal 28 3 2" xfId="13471" xr:uid="{00000000-0005-0000-0000-000099170000}"/>
    <cellStyle name="Normal 28 3 2 2" xfId="13472" xr:uid="{00000000-0005-0000-0000-00009A170000}"/>
    <cellStyle name="Normal 28 3 3" xfId="13473" xr:uid="{00000000-0005-0000-0000-00009B170000}"/>
    <cellStyle name="Normal 28 3 4" xfId="13474" xr:uid="{00000000-0005-0000-0000-00009C170000}"/>
    <cellStyle name="Normal 28 4" xfId="13475" xr:uid="{00000000-0005-0000-0000-00009D170000}"/>
    <cellStyle name="Normal 28 4 2" xfId="13476" xr:uid="{00000000-0005-0000-0000-00009E170000}"/>
    <cellStyle name="Normal 28 5" xfId="13477" xr:uid="{00000000-0005-0000-0000-00009F170000}"/>
    <cellStyle name="Normal 28 6" xfId="13478" xr:uid="{00000000-0005-0000-0000-0000A0170000}"/>
    <cellStyle name="Normal 28 7" xfId="3521" xr:uid="{00000000-0005-0000-0000-0000A1170000}"/>
    <cellStyle name="Normal 29" xfId="20" xr:uid="{00000000-0005-0000-0000-0000A2170000}"/>
    <cellStyle name="Normal 29 2" xfId="6354" xr:uid="{00000000-0005-0000-0000-0000A3170000}"/>
    <cellStyle name="Normal 29 2 2" xfId="9893" xr:uid="{00000000-0005-0000-0000-0000A4170000}"/>
    <cellStyle name="Normal 29 2 2 2" xfId="13479" xr:uid="{00000000-0005-0000-0000-0000A5170000}"/>
    <cellStyle name="Normal 29 2 2 3" xfId="13480" xr:uid="{00000000-0005-0000-0000-0000A6170000}"/>
    <cellStyle name="Normal 29 2 3" xfId="13481" xr:uid="{00000000-0005-0000-0000-0000A7170000}"/>
    <cellStyle name="Normal 29 2 4" xfId="13482" xr:uid="{00000000-0005-0000-0000-0000A8170000}"/>
    <cellStyle name="Normal 29 3" xfId="8132" xr:uid="{00000000-0005-0000-0000-0000A9170000}"/>
    <cellStyle name="Normal 29 3 2" xfId="13483" xr:uid="{00000000-0005-0000-0000-0000AA170000}"/>
    <cellStyle name="Normal 29 3 2 2" xfId="13484" xr:uid="{00000000-0005-0000-0000-0000AB170000}"/>
    <cellStyle name="Normal 29 3 3" xfId="13485" xr:uid="{00000000-0005-0000-0000-0000AC170000}"/>
    <cellStyle name="Normal 29 3 4" xfId="13486" xr:uid="{00000000-0005-0000-0000-0000AD170000}"/>
    <cellStyle name="Normal 29 4" xfId="13487" xr:uid="{00000000-0005-0000-0000-0000AE170000}"/>
    <cellStyle name="Normal 29 4 2" xfId="13488" xr:uid="{00000000-0005-0000-0000-0000AF170000}"/>
    <cellStyle name="Normal 29 5" xfId="13489" xr:uid="{00000000-0005-0000-0000-0000B0170000}"/>
    <cellStyle name="Normal 29 6" xfId="13490" xr:uid="{00000000-0005-0000-0000-0000B1170000}"/>
    <cellStyle name="Normal 29 7" xfId="3522" xr:uid="{00000000-0005-0000-0000-0000B2170000}"/>
    <cellStyle name="Normal 3" xfId="21" xr:uid="{00000000-0005-0000-0000-0000B3170000}"/>
    <cellStyle name="Normal 3 10" xfId="13491" xr:uid="{00000000-0005-0000-0000-0000B4170000}"/>
    <cellStyle name="Normal 3 11" xfId="13492" xr:uid="{00000000-0005-0000-0000-0000B5170000}"/>
    <cellStyle name="Normal 3 12" xfId="93" xr:uid="{00000000-0005-0000-0000-0000B6170000}"/>
    <cellStyle name="Normal 3 2" xfId="3523" xr:uid="{00000000-0005-0000-0000-0000B7170000}"/>
    <cellStyle name="Normal 3 2 2" xfId="3524" xr:uid="{00000000-0005-0000-0000-0000B8170000}"/>
    <cellStyle name="Normal 3 2 2 10" xfId="3525" xr:uid="{00000000-0005-0000-0000-0000B9170000}"/>
    <cellStyle name="Normal 3 2 2 11" xfId="3526" xr:uid="{00000000-0005-0000-0000-0000BA170000}"/>
    <cellStyle name="Normal 3 2 2 12" xfId="3527" xr:uid="{00000000-0005-0000-0000-0000BB170000}"/>
    <cellStyle name="Normal 3 2 2 13" xfId="3528" xr:uid="{00000000-0005-0000-0000-0000BC170000}"/>
    <cellStyle name="Normal 3 2 2 14" xfId="3529" xr:uid="{00000000-0005-0000-0000-0000BD170000}"/>
    <cellStyle name="Normal 3 2 2 15" xfId="3530" xr:uid="{00000000-0005-0000-0000-0000BE170000}"/>
    <cellStyle name="Normal 3 2 2 16" xfId="3531" xr:uid="{00000000-0005-0000-0000-0000BF170000}"/>
    <cellStyle name="Normal 3 2 2 17" xfId="3532" xr:uid="{00000000-0005-0000-0000-0000C0170000}"/>
    <cellStyle name="Normal 3 2 2 18" xfId="3533" xr:uid="{00000000-0005-0000-0000-0000C1170000}"/>
    <cellStyle name="Normal 3 2 2 19" xfId="3534" xr:uid="{00000000-0005-0000-0000-0000C2170000}"/>
    <cellStyle name="Normal 3 2 2 2" xfId="3535" xr:uid="{00000000-0005-0000-0000-0000C3170000}"/>
    <cellStyle name="Normal 3 2 2 2 2" xfId="3536" xr:uid="{00000000-0005-0000-0000-0000C4170000}"/>
    <cellStyle name="Normal 3 2 2 2 2 10" xfId="3537" xr:uid="{00000000-0005-0000-0000-0000C5170000}"/>
    <cellStyle name="Normal 3 2 2 2 2 11" xfId="3538" xr:uid="{00000000-0005-0000-0000-0000C6170000}"/>
    <cellStyle name="Normal 3 2 2 2 2 12" xfId="3539" xr:uid="{00000000-0005-0000-0000-0000C7170000}"/>
    <cellStyle name="Normal 3 2 2 2 2 13" xfId="3540" xr:uid="{00000000-0005-0000-0000-0000C8170000}"/>
    <cellStyle name="Normal 3 2 2 2 2 14" xfId="3541" xr:uid="{00000000-0005-0000-0000-0000C9170000}"/>
    <cellStyle name="Normal 3 2 2 2 2 15" xfId="3542" xr:uid="{00000000-0005-0000-0000-0000CA170000}"/>
    <cellStyle name="Normal 3 2 2 2 2 16" xfId="3543" xr:uid="{00000000-0005-0000-0000-0000CB170000}"/>
    <cellStyle name="Normal 3 2 2 2 2 17" xfId="3544" xr:uid="{00000000-0005-0000-0000-0000CC170000}"/>
    <cellStyle name="Normal 3 2 2 2 2 18" xfId="3545" xr:uid="{00000000-0005-0000-0000-0000CD170000}"/>
    <cellStyle name="Normal 3 2 2 2 2 19" xfId="3546" xr:uid="{00000000-0005-0000-0000-0000CE170000}"/>
    <cellStyle name="Normal 3 2 2 2 2 2" xfId="3547" xr:uid="{00000000-0005-0000-0000-0000CF170000}"/>
    <cellStyle name="Normal 3 2 2 2 2 20" xfId="3548" xr:uid="{00000000-0005-0000-0000-0000D0170000}"/>
    <cellStyle name="Normal 3 2 2 2 2 21" xfId="3549" xr:uid="{00000000-0005-0000-0000-0000D1170000}"/>
    <cellStyle name="Normal 3 2 2 2 2 22" xfId="3550" xr:uid="{00000000-0005-0000-0000-0000D2170000}"/>
    <cellStyle name="Normal 3 2 2 2 2 23" xfId="3551" xr:uid="{00000000-0005-0000-0000-0000D3170000}"/>
    <cellStyle name="Normal 3 2 2 2 2 24" xfId="3552" xr:uid="{00000000-0005-0000-0000-0000D4170000}"/>
    <cellStyle name="Normal 3 2 2 2 2 25" xfId="3553" xr:uid="{00000000-0005-0000-0000-0000D5170000}"/>
    <cellStyle name="Normal 3 2 2 2 2 26" xfId="3554" xr:uid="{00000000-0005-0000-0000-0000D6170000}"/>
    <cellStyle name="Normal 3 2 2 2 2 27" xfId="3555" xr:uid="{00000000-0005-0000-0000-0000D7170000}"/>
    <cellStyle name="Normal 3 2 2 2 2 28" xfId="3556" xr:uid="{00000000-0005-0000-0000-0000D8170000}"/>
    <cellStyle name="Normal 3 2 2 2 2 29" xfId="3557" xr:uid="{00000000-0005-0000-0000-0000D9170000}"/>
    <cellStyle name="Normal 3 2 2 2 2 3" xfId="3558" xr:uid="{00000000-0005-0000-0000-0000DA170000}"/>
    <cellStyle name="Normal 3 2 2 2 2 30" xfId="3559" xr:uid="{00000000-0005-0000-0000-0000DB170000}"/>
    <cellStyle name="Normal 3 2 2 2 2 31" xfId="3560" xr:uid="{00000000-0005-0000-0000-0000DC170000}"/>
    <cellStyle name="Normal 3 2 2 2 2 32" xfId="3561" xr:uid="{00000000-0005-0000-0000-0000DD170000}"/>
    <cellStyle name="Normal 3 2 2 2 2 33" xfId="3562" xr:uid="{00000000-0005-0000-0000-0000DE170000}"/>
    <cellStyle name="Normal 3 2 2 2 2 34" xfId="3563" xr:uid="{00000000-0005-0000-0000-0000DF170000}"/>
    <cellStyle name="Normal 3 2 2 2 2 35" xfId="3564" xr:uid="{00000000-0005-0000-0000-0000E0170000}"/>
    <cellStyle name="Normal 3 2 2 2 2 36" xfId="3565" xr:uid="{00000000-0005-0000-0000-0000E1170000}"/>
    <cellStyle name="Normal 3 2 2 2 2 37" xfId="3566" xr:uid="{00000000-0005-0000-0000-0000E2170000}"/>
    <cellStyle name="Normal 3 2 2 2 2 38" xfId="3567" xr:uid="{00000000-0005-0000-0000-0000E3170000}"/>
    <cellStyle name="Normal 3 2 2 2 2 39" xfId="3568" xr:uid="{00000000-0005-0000-0000-0000E4170000}"/>
    <cellStyle name="Normal 3 2 2 2 2 4" xfId="3569" xr:uid="{00000000-0005-0000-0000-0000E5170000}"/>
    <cellStyle name="Normal 3 2 2 2 2 40" xfId="3570" xr:uid="{00000000-0005-0000-0000-0000E6170000}"/>
    <cellStyle name="Normal 3 2 2 2 2 41" xfId="3571" xr:uid="{00000000-0005-0000-0000-0000E7170000}"/>
    <cellStyle name="Normal 3 2 2 2 2 42" xfId="3572" xr:uid="{00000000-0005-0000-0000-0000E8170000}"/>
    <cellStyle name="Normal 3 2 2 2 2 43" xfId="3573" xr:uid="{00000000-0005-0000-0000-0000E9170000}"/>
    <cellStyle name="Normal 3 2 2 2 2 44" xfId="3574" xr:uid="{00000000-0005-0000-0000-0000EA170000}"/>
    <cellStyle name="Normal 3 2 2 2 2 45" xfId="3575" xr:uid="{00000000-0005-0000-0000-0000EB170000}"/>
    <cellStyle name="Normal 3 2 2 2 2 5" xfId="3576" xr:uid="{00000000-0005-0000-0000-0000EC170000}"/>
    <cellStyle name="Normal 3 2 2 2 2 6" xfId="3577" xr:uid="{00000000-0005-0000-0000-0000ED170000}"/>
    <cellStyle name="Normal 3 2 2 2 2 7" xfId="3578" xr:uid="{00000000-0005-0000-0000-0000EE170000}"/>
    <cellStyle name="Normal 3 2 2 2 2 8" xfId="3579" xr:uid="{00000000-0005-0000-0000-0000EF170000}"/>
    <cellStyle name="Normal 3 2 2 2 2 9" xfId="3580" xr:uid="{00000000-0005-0000-0000-0000F0170000}"/>
    <cellStyle name="Normal 3 2 2 2 3" xfId="3581" xr:uid="{00000000-0005-0000-0000-0000F1170000}"/>
    <cellStyle name="Normal 3 2 2 2 3 10" xfId="3582" xr:uid="{00000000-0005-0000-0000-0000F2170000}"/>
    <cellStyle name="Normal 3 2 2 2 3 11" xfId="3583" xr:uid="{00000000-0005-0000-0000-0000F3170000}"/>
    <cellStyle name="Normal 3 2 2 2 3 12" xfId="3584" xr:uid="{00000000-0005-0000-0000-0000F4170000}"/>
    <cellStyle name="Normal 3 2 2 2 3 13" xfId="3585" xr:uid="{00000000-0005-0000-0000-0000F5170000}"/>
    <cellStyle name="Normal 3 2 2 2 3 14" xfId="3586" xr:uid="{00000000-0005-0000-0000-0000F6170000}"/>
    <cellStyle name="Normal 3 2 2 2 3 15" xfId="3587" xr:uid="{00000000-0005-0000-0000-0000F7170000}"/>
    <cellStyle name="Normal 3 2 2 2 3 16" xfId="3588" xr:uid="{00000000-0005-0000-0000-0000F8170000}"/>
    <cellStyle name="Normal 3 2 2 2 3 17" xfId="3589" xr:uid="{00000000-0005-0000-0000-0000F9170000}"/>
    <cellStyle name="Normal 3 2 2 2 3 18" xfId="3590" xr:uid="{00000000-0005-0000-0000-0000FA170000}"/>
    <cellStyle name="Normal 3 2 2 2 3 19" xfId="3591" xr:uid="{00000000-0005-0000-0000-0000FB170000}"/>
    <cellStyle name="Normal 3 2 2 2 3 2" xfId="3592" xr:uid="{00000000-0005-0000-0000-0000FC170000}"/>
    <cellStyle name="Normal 3 2 2 2 3 20" xfId="3593" xr:uid="{00000000-0005-0000-0000-0000FD170000}"/>
    <cellStyle name="Normal 3 2 2 2 3 21" xfId="3594" xr:uid="{00000000-0005-0000-0000-0000FE170000}"/>
    <cellStyle name="Normal 3 2 2 2 3 22" xfId="3595" xr:uid="{00000000-0005-0000-0000-0000FF170000}"/>
    <cellStyle name="Normal 3 2 2 2 3 23" xfId="3596" xr:uid="{00000000-0005-0000-0000-000000180000}"/>
    <cellStyle name="Normal 3 2 2 2 3 24" xfId="3597" xr:uid="{00000000-0005-0000-0000-000001180000}"/>
    <cellStyle name="Normal 3 2 2 2 3 25" xfId="3598" xr:uid="{00000000-0005-0000-0000-000002180000}"/>
    <cellStyle name="Normal 3 2 2 2 3 26" xfId="3599" xr:uid="{00000000-0005-0000-0000-000003180000}"/>
    <cellStyle name="Normal 3 2 2 2 3 27" xfId="3600" xr:uid="{00000000-0005-0000-0000-000004180000}"/>
    <cellStyle name="Normal 3 2 2 2 3 28" xfId="3601" xr:uid="{00000000-0005-0000-0000-000005180000}"/>
    <cellStyle name="Normal 3 2 2 2 3 29" xfId="3602" xr:uid="{00000000-0005-0000-0000-000006180000}"/>
    <cellStyle name="Normal 3 2 2 2 3 3" xfId="3603" xr:uid="{00000000-0005-0000-0000-000007180000}"/>
    <cellStyle name="Normal 3 2 2 2 3 30" xfId="3604" xr:uid="{00000000-0005-0000-0000-000008180000}"/>
    <cellStyle name="Normal 3 2 2 2 3 31" xfId="3605" xr:uid="{00000000-0005-0000-0000-000009180000}"/>
    <cellStyle name="Normal 3 2 2 2 3 32" xfId="3606" xr:uid="{00000000-0005-0000-0000-00000A180000}"/>
    <cellStyle name="Normal 3 2 2 2 3 33" xfId="3607" xr:uid="{00000000-0005-0000-0000-00000B180000}"/>
    <cellStyle name="Normal 3 2 2 2 3 34" xfId="3608" xr:uid="{00000000-0005-0000-0000-00000C180000}"/>
    <cellStyle name="Normal 3 2 2 2 3 35" xfId="3609" xr:uid="{00000000-0005-0000-0000-00000D180000}"/>
    <cellStyle name="Normal 3 2 2 2 3 36" xfId="3610" xr:uid="{00000000-0005-0000-0000-00000E180000}"/>
    <cellStyle name="Normal 3 2 2 2 3 37" xfId="3611" xr:uid="{00000000-0005-0000-0000-00000F180000}"/>
    <cellStyle name="Normal 3 2 2 2 3 38" xfId="3612" xr:uid="{00000000-0005-0000-0000-000010180000}"/>
    <cellStyle name="Normal 3 2 2 2 3 39" xfId="3613" xr:uid="{00000000-0005-0000-0000-000011180000}"/>
    <cellStyle name="Normal 3 2 2 2 3 4" xfId="3614" xr:uid="{00000000-0005-0000-0000-000012180000}"/>
    <cellStyle name="Normal 3 2 2 2 3 40" xfId="3615" xr:uid="{00000000-0005-0000-0000-000013180000}"/>
    <cellStyle name="Normal 3 2 2 2 3 41" xfId="3616" xr:uid="{00000000-0005-0000-0000-000014180000}"/>
    <cellStyle name="Normal 3 2 2 2 3 42" xfId="3617" xr:uid="{00000000-0005-0000-0000-000015180000}"/>
    <cellStyle name="Normal 3 2 2 2 3 43" xfId="3618" xr:uid="{00000000-0005-0000-0000-000016180000}"/>
    <cellStyle name="Normal 3 2 2 2 3 44" xfId="3619" xr:uid="{00000000-0005-0000-0000-000017180000}"/>
    <cellStyle name="Normal 3 2 2 2 3 45" xfId="3620" xr:uid="{00000000-0005-0000-0000-000018180000}"/>
    <cellStyle name="Normal 3 2 2 2 3 5" xfId="3621" xr:uid="{00000000-0005-0000-0000-000019180000}"/>
    <cellStyle name="Normal 3 2 2 2 3 6" xfId="3622" xr:uid="{00000000-0005-0000-0000-00001A180000}"/>
    <cellStyle name="Normal 3 2 2 2 3 7" xfId="3623" xr:uid="{00000000-0005-0000-0000-00001B180000}"/>
    <cellStyle name="Normal 3 2 2 2 3 8" xfId="3624" xr:uid="{00000000-0005-0000-0000-00001C180000}"/>
    <cellStyle name="Normal 3 2 2 2 3 9" xfId="3625" xr:uid="{00000000-0005-0000-0000-00001D180000}"/>
    <cellStyle name="Normal 3 2 2 2 4" xfId="6355" xr:uid="{00000000-0005-0000-0000-00001E180000}"/>
    <cellStyle name="Normal 3 2 2 2 4 2" xfId="9894" xr:uid="{00000000-0005-0000-0000-00001F180000}"/>
    <cellStyle name="Normal 3 2 2 2 4 2 2" xfId="13493" xr:uid="{00000000-0005-0000-0000-000020180000}"/>
    <cellStyle name="Normal 3 2 2 2 4 2 3" xfId="13494" xr:uid="{00000000-0005-0000-0000-000021180000}"/>
    <cellStyle name="Normal 3 2 2 2 4 3" xfId="13495" xr:uid="{00000000-0005-0000-0000-000022180000}"/>
    <cellStyle name="Normal 3 2 2 2 4 4" xfId="13496" xr:uid="{00000000-0005-0000-0000-000023180000}"/>
    <cellStyle name="Normal 3 2 2 2 5" xfId="8133" xr:uid="{00000000-0005-0000-0000-000024180000}"/>
    <cellStyle name="Normal 3 2 2 2 5 2" xfId="13497" xr:uid="{00000000-0005-0000-0000-000025180000}"/>
    <cellStyle name="Normal 3 2 2 2 5 2 2" xfId="13498" xr:uid="{00000000-0005-0000-0000-000026180000}"/>
    <cellStyle name="Normal 3 2 2 2 5 3" xfId="13499" xr:uid="{00000000-0005-0000-0000-000027180000}"/>
    <cellStyle name="Normal 3 2 2 2 5 4" xfId="13500" xr:uid="{00000000-0005-0000-0000-000028180000}"/>
    <cellStyle name="Normal 3 2 2 2 6" xfId="13501" xr:uid="{00000000-0005-0000-0000-000029180000}"/>
    <cellStyle name="Normal 3 2 2 2 6 2" xfId="13502" xr:uid="{00000000-0005-0000-0000-00002A180000}"/>
    <cellStyle name="Normal 3 2 2 2 7" xfId="13503" xr:uid="{00000000-0005-0000-0000-00002B180000}"/>
    <cellStyle name="Normal 3 2 2 2 8" xfId="13504" xr:uid="{00000000-0005-0000-0000-00002C180000}"/>
    <cellStyle name="Normal 3 2 2 20" xfId="3626" xr:uid="{00000000-0005-0000-0000-00002D180000}"/>
    <cellStyle name="Normal 3 2 2 21" xfId="3627" xr:uid="{00000000-0005-0000-0000-00002E180000}"/>
    <cellStyle name="Normal 3 2 2 22" xfId="3628" xr:uid="{00000000-0005-0000-0000-00002F180000}"/>
    <cellStyle name="Normal 3 2 2 23" xfId="3629" xr:uid="{00000000-0005-0000-0000-000030180000}"/>
    <cellStyle name="Normal 3 2 2 24" xfId="3630" xr:uid="{00000000-0005-0000-0000-000031180000}"/>
    <cellStyle name="Normal 3 2 2 25" xfId="3631" xr:uid="{00000000-0005-0000-0000-000032180000}"/>
    <cellStyle name="Normal 3 2 2 26" xfId="3632" xr:uid="{00000000-0005-0000-0000-000033180000}"/>
    <cellStyle name="Normal 3 2 2 27" xfId="3633" xr:uid="{00000000-0005-0000-0000-000034180000}"/>
    <cellStyle name="Normal 3 2 2 28" xfId="3634" xr:uid="{00000000-0005-0000-0000-000035180000}"/>
    <cellStyle name="Normal 3 2 2 29" xfId="3635" xr:uid="{00000000-0005-0000-0000-000036180000}"/>
    <cellStyle name="Normal 3 2 2 3" xfId="3636" xr:uid="{00000000-0005-0000-0000-000037180000}"/>
    <cellStyle name="Normal 3 2 2 3 10" xfId="3637" xr:uid="{00000000-0005-0000-0000-000038180000}"/>
    <cellStyle name="Normal 3 2 2 3 11" xfId="3638" xr:uid="{00000000-0005-0000-0000-000039180000}"/>
    <cellStyle name="Normal 3 2 2 3 12" xfId="3639" xr:uid="{00000000-0005-0000-0000-00003A180000}"/>
    <cellStyle name="Normal 3 2 2 3 13" xfId="3640" xr:uid="{00000000-0005-0000-0000-00003B180000}"/>
    <cellStyle name="Normal 3 2 2 3 14" xfId="3641" xr:uid="{00000000-0005-0000-0000-00003C180000}"/>
    <cellStyle name="Normal 3 2 2 3 15" xfId="3642" xr:uid="{00000000-0005-0000-0000-00003D180000}"/>
    <cellStyle name="Normal 3 2 2 3 16" xfId="3643" xr:uid="{00000000-0005-0000-0000-00003E180000}"/>
    <cellStyle name="Normal 3 2 2 3 17" xfId="3644" xr:uid="{00000000-0005-0000-0000-00003F180000}"/>
    <cellStyle name="Normal 3 2 2 3 18" xfId="3645" xr:uid="{00000000-0005-0000-0000-000040180000}"/>
    <cellStyle name="Normal 3 2 2 3 19" xfId="3646" xr:uid="{00000000-0005-0000-0000-000041180000}"/>
    <cellStyle name="Normal 3 2 2 3 2" xfId="3647" xr:uid="{00000000-0005-0000-0000-000042180000}"/>
    <cellStyle name="Normal 3 2 2 3 20" xfId="3648" xr:uid="{00000000-0005-0000-0000-000043180000}"/>
    <cellStyle name="Normal 3 2 2 3 21" xfId="3649" xr:uid="{00000000-0005-0000-0000-000044180000}"/>
    <cellStyle name="Normal 3 2 2 3 22" xfId="3650" xr:uid="{00000000-0005-0000-0000-000045180000}"/>
    <cellStyle name="Normal 3 2 2 3 23" xfId="3651" xr:uid="{00000000-0005-0000-0000-000046180000}"/>
    <cellStyle name="Normal 3 2 2 3 24" xfId="3652" xr:uid="{00000000-0005-0000-0000-000047180000}"/>
    <cellStyle name="Normal 3 2 2 3 25" xfId="3653" xr:uid="{00000000-0005-0000-0000-000048180000}"/>
    <cellStyle name="Normal 3 2 2 3 26" xfId="3654" xr:uid="{00000000-0005-0000-0000-000049180000}"/>
    <cellStyle name="Normal 3 2 2 3 27" xfId="3655" xr:uid="{00000000-0005-0000-0000-00004A180000}"/>
    <cellStyle name="Normal 3 2 2 3 28" xfId="3656" xr:uid="{00000000-0005-0000-0000-00004B180000}"/>
    <cellStyle name="Normal 3 2 2 3 29" xfId="3657" xr:uid="{00000000-0005-0000-0000-00004C180000}"/>
    <cellStyle name="Normal 3 2 2 3 3" xfId="3658" xr:uid="{00000000-0005-0000-0000-00004D180000}"/>
    <cellStyle name="Normal 3 2 2 3 30" xfId="3659" xr:uid="{00000000-0005-0000-0000-00004E180000}"/>
    <cellStyle name="Normal 3 2 2 3 31" xfId="3660" xr:uid="{00000000-0005-0000-0000-00004F180000}"/>
    <cellStyle name="Normal 3 2 2 3 32" xfId="3661" xr:uid="{00000000-0005-0000-0000-000050180000}"/>
    <cellStyle name="Normal 3 2 2 3 33" xfId="3662" xr:uid="{00000000-0005-0000-0000-000051180000}"/>
    <cellStyle name="Normal 3 2 2 3 34" xfId="3663" xr:uid="{00000000-0005-0000-0000-000052180000}"/>
    <cellStyle name="Normal 3 2 2 3 35" xfId="3664" xr:uid="{00000000-0005-0000-0000-000053180000}"/>
    <cellStyle name="Normal 3 2 2 3 36" xfId="3665" xr:uid="{00000000-0005-0000-0000-000054180000}"/>
    <cellStyle name="Normal 3 2 2 3 37" xfId="3666" xr:uid="{00000000-0005-0000-0000-000055180000}"/>
    <cellStyle name="Normal 3 2 2 3 38" xfId="3667" xr:uid="{00000000-0005-0000-0000-000056180000}"/>
    <cellStyle name="Normal 3 2 2 3 39" xfId="3668" xr:uid="{00000000-0005-0000-0000-000057180000}"/>
    <cellStyle name="Normal 3 2 2 3 4" xfId="3669" xr:uid="{00000000-0005-0000-0000-000058180000}"/>
    <cellStyle name="Normal 3 2 2 3 40" xfId="3670" xr:uid="{00000000-0005-0000-0000-000059180000}"/>
    <cellStyle name="Normal 3 2 2 3 41" xfId="3671" xr:uid="{00000000-0005-0000-0000-00005A180000}"/>
    <cellStyle name="Normal 3 2 2 3 42" xfId="3672" xr:uid="{00000000-0005-0000-0000-00005B180000}"/>
    <cellStyle name="Normal 3 2 2 3 43" xfId="3673" xr:uid="{00000000-0005-0000-0000-00005C180000}"/>
    <cellStyle name="Normal 3 2 2 3 44" xfId="3674" xr:uid="{00000000-0005-0000-0000-00005D180000}"/>
    <cellStyle name="Normal 3 2 2 3 45" xfId="3675" xr:uid="{00000000-0005-0000-0000-00005E180000}"/>
    <cellStyle name="Normal 3 2 2 3 5" xfId="3676" xr:uid="{00000000-0005-0000-0000-00005F180000}"/>
    <cellStyle name="Normal 3 2 2 3 6" xfId="3677" xr:uid="{00000000-0005-0000-0000-000060180000}"/>
    <cellStyle name="Normal 3 2 2 3 7" xfId="3678" xr:uid="{00000000-0005-0000-0000-000061180000}"/>
    <cellStyle name="Normal 3 2 2 3 8" xfId="3679" xr:uid="{00000000-0005-0000-0000-000062180000}"/>
    <cellStyle name="Normal 3 2 2 3 9" xfId="3680" xr:uid="{00000000-0005-0000-0000-000063180000}"/>
    <cellStyle name="Normal 3 2 2 30" xfId="3681" xr:uid="{00000000-0005-0000-0000-000064180000}"/>
    <cellStyle name="Normal 3 2 2 31" xfId="3682" xr:uid="{00000000-0005-0000-0000-000065180000}"/>
    <cellStyle name="Normal 3 2 2 32" xfId="3683" xr:uid="{00000000-0005-0000-0000-000066180000}"/>
    <cellStyle name="Normal 3 2 2 33" xfId="3684" xr:uid="{00000000-0005-0000-0000-000067180000}"/>
    <cellStyle name="Normal 3 2 2 34" xfId="3685" xr:uid="{00000000-0005-0000-0000-000068180000}"/>
    <cellStyle name="Normal 3 2 2 35" xfId="3686" xr:uid="{00000000-0005-0000-0000-000069180000}"/>
    <cellStyle name="Normal 3 2 2 36" xfId="3687" xr:uid="{00000000-0005-0000-0000-00006A180000}"/>
    <cellStyle name="Normal 3 2 2 37" xfId="3688" xr:uid="{00000000-0005-0000-0000-00006B180000}"/>
    <cellStyle name="Normal 3 2 2 38" xfId="3689" xr:uid="{00000000-0005-0000-0000-00006C180000}"/>
    <cellStyle name="Normal 3 2 2 39" xfId="3690" xr:uid="{00000000-0005-0000-0000-00006D180000}"/>
    <cellStyle name="Normal 3 2 2 4" xfId="3691" xr:uid="{00000000-0005-0000-0000-00006E180000}"/>
    <cellStyle name="Normal 3 2 2 4 2" xfId="6356" xr:uid="{00000000-0005-0000-0000-00006F180000}"/>
    <cellStyle name="Normal 3 2 2 4 2 2" xfId="9895" xr:uid="{00000000-0005-0000-0000-000070180000}"/>
    <cellStyle name="Normal 3 2 2 4 2 2 2" xfId="13505" xr:uid="{00000000-0005-0000-0000-000071180000}"/>
    <cellStyle name="Normal 3 2 2 4 2 2 3" xfId="13506" xr:uid="{00000000-0005-0000-0000-000072180000}"/>
    <cellStyle name="Normal 3 2 2 4 2 3" xfId="13507" xr:uid="{00000000-0005-0000-0000-000073180000}"/>
    <cellStyle name="Normal 3 2 2 4 2 4" xfId="13508" xr:uid="{00000000-0005-0000-0000-000074180000}"/>
    <cellStyle name="Normal 3 2 2 4 3" xfId="8134" xr:uid="{00000000-0005-0000-0000-000075180000}"/>
    <cellStyle name="Normal 3 2 2 4 3 2" xfId="13509" xr:uid="{00000000-0005-0000-0000-000076180000}"/>
    <cellStyle name="Normal 3 2 2 4 3 2 2" xfId="13510" xr:uid="{00000000-0005-0000-0000-000077180000}"/>
    <cellStyle name="Normal 3 2 2 4 3 3" xfId="13511" xr:uid="{00000000-0005-0000-0000-000078180000}"/>
    <cellStyle name="Normal 3 2 2 4 3 4" xfId="13512" xr:uid="{00000000-0005-0000-0000-000079180000}"/>
    <cellStyle name="Normal 3 2 2 4 4" xfId="13513" xr:uid="{00000000-0005-0000-0000-00007A180000}"/>
    <cellStyle name="Normal 3 2 2 4 4 2" xfId="13514" xr:uid="{00000000-0005-0000-0000-00007B180000}"/>
    <cellStyle name="Normal 3 2 2 4 5" xfId="13515" xr:uid="{00000000-0005-0000-0000-00007C180000}"/>
    <cellStyle name="Normal 3 2 2 4 6" xfId="13516" xr:uid="{00000000-0005-0000-0000-00007D180000}"/>
    <cellStyle name="Normal 3 2 2 40" xfId="3692" xr:uid="{00000000-0005-0000-0000-00007E180000}"/>
    <cellStyle name="Normal 3 2 2 41" xfId="3693" xr:uid="{00000000-0005-0000-0000-00007F180000}"/>
    <cellStyle name="Normal 3 2 2 42" xfId="3694" xr:uid="{00000000-0005-0000-0000-000080180000}"/>
    <cellStyle name="Normal 3 2 2 43" xfId="3695" xr:uid="{00000000-0005-0000-0000-000081180000}"/>
    <cellStyle name="Normal 3 2 2 44" xfId="3696" xr:uid="{00000000-0005-0000-0000-000082180000}"/>
    <cellStyle name="Normal 3 2 2 45" xfId="3697" xr:uid="{00000000-0005-0000-0000-000083180000}"/>
    <cellStyle name="Normal 3 2 2 46" xfId="3698" xr:uid="{00000000-0005-0000-0000-000084180000}"/>
    <cellStyle name="Normal 3 2 2 47" xfId="3699" xr:uid="{00000000-0005-0000-0000-000085180000}"/>
    <cellStyle name="Normal 3 2 2 48" xfId="3700" xr:uid="{00000000-0005-0000-0000-000086180000}"/>
    <cellStyle name="Normal 3 2 2 5" xfId="3701" xr:uid="{00000000-0005-0000-0000-000087180000}"/>
    <cellStyle name="Normal 3 2 2 6" xfId="3702" xr:uid="{00000000-0005-0000-0000-000088180000}"/>
    <cellStyle name="Normal 3 2 2 7" xfId="3703" xr:uid="{00000000-0005-0000-0000-000089180000}"/>
    <cellStyle name="Normal 3 2 2 8" xfId="3704" xr:uid="{00000000-0005-0000-0000-00008A180000}"/>
    <cellStyle name="Normal 3 2 2 9" xfId="3705" xr:uid="{00000000-0005-0000-0000-00008B180000}"/>
    <cellStyle name="Normal 3 2 21" xfId="13517" xr:uid="{00000000-0005-0000-0000-00008C180000}"/>
    <cellStyle name="Normal 3 2 3" xfId="3706" xr:uid="{00000000-0005-0000-0000-00008D180000}"/>
    <cellStyle name="Normal 3 2 3 10" xfId="3707" xr:uid="{00000000-0005-0000-0000-00008E180000}"/>
    <cellStyle name="Normal 3 2 3 11" xfId="3708" xr:uid="{00000000-0005-0000-0000-00008F180000}"/>
    <cellStyle name="Normal 3 2 3 12" xfId="3709" xr:uid="{00000000-0005-0000-0000-000090180000}"/>
    <cellStyle name="Normal 3 2 3 13" xfId="3710" xr:uid="{00000000-0005-0000-0000-000091180000}"/>
    <cellStyle name="Normal 3 2 3 14" xfId="3711" xr:uid="{00000000-0005-0000-0000-000092180000}"/>
    <cellStyle name="Normal 3 2 3 15" xfId="3712" xr:uid="{00000000-0005-0000-0000-000093180000}"/>
    <cellStyle name="Normal 3 2 3 16" xfId="3713" xr:uid="{00000000-0005-0000-0000-000094180000}"/>
    <cellStyle name="Normal 3 2 3 17" xfId="3714" xr:uid="{00000000-0005-0000-0000-000095180000}"/>
    <cellStyle name="Normal 3 2 3 18" xfId="3715" xr:uid="{00000000-0005-0000-0000-000096180000}"/>
    <cellStyle name="Normal 3 2 3 19" xfId="3716" xr:uid="{00000000-0005-0000-0000-000097180000}"/>
    <cellStyle name="Normal 3 2 3 2" xfId="3717" xr:uid="{00000000-0005-0000-0000-000098180000}"/>
    <cellStyle name="Normal 3 2 3 20" xfId="3718" xr:uid="{00000000-0005-0000-0000-000099180000}"/>
    <cellStyle name="Normal 3 2 3 21" xfId="3719" xr:uid="{00000000-0005-0000-0000-00009A180000}"/>
    <cellStyle name="Normal 3 2 3 22" xfId="3720" xr:uid="{00000000-0005-0000-0000-00009B180000}"/>
    <cellStyle name="Normal 3 2 3 23" xfId="3721" xr:uid="{00000000-0005-0000-0000-00009C180000}"/>
    <cellStyle name="Normal 3 2 3 24" xfId="3722" xr:uid="{00000000-0005-0000-0000-00009D180000}"/>
    <cellStyle name="Normal 3 2 3 25" xfId="3723" xr:uid="{00000000-0005-0000-0000-00009E180000}"/>
    <cellStyle name="Normal 3 2 3 26" xfId="3724" xr:uid="{00000000-0005-0000-0000-00009F180000}"/>
    <cellStyle name="Normal 3 2 3 27" xfId="3725" xr:uid="{00000000-0005-0000-0000-0000A0180000}"/>
    <cellStyle name="Normal 3 2 3 28" xfId="3726" xr:uid="{00000000-0005-0000-0000-0000A1180000}"/>
    <cellStyle name="Normal 3 2 3 29" xfId="3727" xr:uid="{00000000-0005-0000-0000-0000A2180000}"/>
    <cellStyle name="Normal 3 2 3 3" xfId="3728" xr:uid="{00000000-0005-0000-0000-0000A3180000}"/>
    <cellStyle name="Normal 3 2 3 30" xfId="3729" xr:uid="{00000000-0005-0000-0000-0000A4180000}"/>
    <cellStyle name="Normal 3 2 3 31" xfId="3730" xr:uid="{00000000-0005-0000-0000-0000A5180000}"/>
    <cellStyle name="Normal 3 2 3 32" xfId="3731" xr:uid="{00000000-0005-0000-0000-0000A6180000}"/>
    <cellStyle name="Normal 3 2 3 33" xfId="3732" xr:uid="{00000000-0005-0000-0000-0000A7180000}"/>
    <cellStyle name="Normal 3 2 3 34" xfId="3733" xr:uid="{00000000-0005-0000-0000-0000A8180000}"/>
    <cellStyle name="Normal 3 2 3 35" xfId="3734" xr:uid="{00000000-0005-0000-0000-0000A9180000}"/>
    <cellStyle name="Normal 3 2 3 36" xfId="3735" xr:uid="{00000000-0005-0000-0000-0000AA180000}"/>
    <cellStyle name="Normal 3 2 3 37" xfId="3736" xr:uid="{00000000-0005-0000-0000-0000AB180000}"/>
    <cellStyle name="Normal 3 2 3 38" xfId="3737" xr:uid="{00000000-0005-0000-0000-0000AC180000}"/>
    <cellStyle name="Normal 3 2 3 39" xfId="3738" xr:uid="{00000000-0005-0000-0000-0000AD180000}"/>
    <cellStyle name="Normal 3 2 3 4" xfId="3739" xr:uid="{00000000-0005-0000-0000-0000AE180000}"/>
    <cellStyle name="Normal 3 2 3 40" xfId="3740" xr:uid="{00000000-0005-0000-0000-0000AF180000}"/>
    <cellStyle name="Normal 3 2 3 41" xfId="3741" xr:uid="{00000000-0005-0000-0000-0000B0180000}"/>
    <cellStyle name="Normal 3 2 3 42" xfId="3742" xr:uid="{00000000-0005-0000-0000-0000B1180000}"/>
    <cellStyle name="Normal 3 2 3 43" xfId="3743" xr:uid="{00000000-0005-0000-0000-0000B2180000}"/>
    <cellStyle name="Normal 3 2 3 44" xfId="3744" xr:uid="{00000000-0005-0000-0000-0000B3180000}"/>
    <cellStyle name="Normal 3 2 3 45" xfId="3745" xr:uid="{00000000-0005-0000-0000-0000B4180000}"/>
    <cellStyle name="Normal 3 2 3 5" xfId="3746" xr:uid="{00000000-0005-0000-0000-0000B5180000}"/>
    <cellStyle name="Normal 3 2 3 6" xfId="3747" xr:uid="{00000000-0005-0000-0000-0000B6180000}"/>
    <cellStyle name="Normal 3 2 3 7" xfId="3748" xr:uid="{00000000-0005-0000-0000-0000B7180000}"/>
    <cellStyle name="Normal 3 2 3 8" xfId="3749" xr:uid="{00000000-0005-0000-0000-0000B8180000}"/>
    <cellStyle name="Normal 3 2 3 9" xfId="3750" xr:uid="{00000000-0005-0000-0000-0000B9180000}"/>
    <cellStyle name="Normal 3 2 4" xfId="3751" xr:uid="{00000000-0005-0000-0000-0000BA180000}"/>
    <cellStyle name="Normal 3 2 4 10" xfId="3752" xr:uid="{00000000-0005-0000-0000-0000BB180000}"/>
    <cellStyle name="Normal 3 2 4 11" xfId="3753" xr:uid="{00000000-0005-0000-0000-0000BC180000}"/>
    <cellStyle name="Normal 3 2 4 12" xfId="3754" xr:uid="{00000000-0005-0000-0000-0000BD180000}"/>
    <cellStyle name="Normal 3 2 4 13" xfId="3755" xr:uid="{00000000-0005-0000-0000-0000BE180000}"/>
    <cellStyle name="Normal 3 2 4 14" xfId="3756" xr:uid="{00000000-0005-0000-0000-0000BF180000}"/>
    <cellStyle name="Normal 3 2 4 15" xfId="3757" xr:uid="{00000000-0005-0000-0000-0000C0180000}"/>
    <cellStyle name="Normal 3 2 4 16" xfId="3758" xr:uid="{00000000-0005-0000-0000-0000C1180000}"/>
    <cellStyle name="Normal 3 2 4 17" xfId="3759" xr:uid="{00000000-0005-0000-0000-0000C2180000}"/>
    <cellStyle name="Normal 3 2 4 18" xfId="3760" xr:uid="{00000000-0005-0000-0000-0000C3180000}"/>
    <cellStyle name="Normal 3 2 4 19" xfId="3761" xr:uid="{00000000-0005-0000-0000-0000C4180000}"/>
    <cellStyle name="Normal 3 2 4 2" xfId="3762" xr:uid="{00000000-0005-0000-0000-0000C5180000}"/>
    <cellStyle name="Normal 3 2 4 20" xfId="3763" xr:uid="{00000000-0005-0000-0000-0000C6180000}"/>
    <cellStyle name="Normal 3 2 4 21" xfId="3764" xr:uid="{00000000-0005-0000-0000-0000C7180000}"/>
    <cellStyle name="Normal 3 2 4 22" xfId="3765" xr:uid="{00000000-0005-0000-0000-0000C8180000}"/>
    <cellStyle name="Normal 3 2 4 23" xfId="3766" xr:uid="{00000000-0005-0000-0000-0000C9180000}"/>
    <cellStyle name="Normal 3 2 4 24" xfId="3767" xr:uid="{00000000-0005-0000-0000-0000CA180000}"/>
    <cellStyle name="Normal 3 2 4 25" xfId="3768" xr:uid="{00000000-0005-0000-0000-0000CB180000}"/>
    <cellStyle name="Normal 3 2 4 26" xfId="3769" xr:uid="{00000000-0005-0000-0000-0000CC180000}"/>
    <cellStyle name="Normal 3 2 4 27" xfId="3770" xr:uid="{00000000-0005-0000-0000-0000CD180000}"/>
    <cellStyle name="Normal 3 2 4 28" xfId="3771" xr:uid="{00000000-0005-0000-0000-0000CE180000}"/>
    <cellStyle name="Normal 3 2 4 29" xfId="3772" xr:uid="{00000000-0005-0000-0000-0000CF180000}"/>
    <cellStyle name="Normal 3 2 4 3" xfId="3773" xr:uid="{00000000-0005-0000-0000-0000D0180000}"/>
    <cellStyle name="Normal 3 2 4 30" xfId="3774" xr:uid="{00000000-0005-0000-0000-0000D1180000}"/>
    <cellStyle name="Normal 3 2 4 31" xfId="3775" xr:uid="{00000000-0005-0000-0000-0000D2180000}"/>
    <cellStyle name="Normal 3 2 4 32" xfId="3776" xr:uid="{00000000-0005-0000-0000-0000D3180000}"/>
    <cellStyle name="Normal 3 2 4 33" xfId="3777" xr:uid="{00000000-0005-0000-0000-0000D4180000}"/>
    <cellStyle name="Normal 3 2 4 34" xfId="3778" xr:uid="{00000000-0005-0000-0000-0000D5180000}"/>
    <cellStyle name="Normal 3 2 4 35" xfId="3779" xr:uid="{00000000-0005-0000-0000-0000D6180000}"/>
    <cellStyle name="Normal 3 2 4 36" xfId="3780" xr:uid="{00000000-0005-0000-0000-0000D7180000}"/>
    <cellStyle name="Normal 3 2 4 37" xfId="3781" xr:uid="{00000000-0005-0000-0000-0000D8180000}"/>
    <cellStyle name="Normal 3 2 4 38" xfId="3782" xr:uid="{00000000-0005-0000-0000-0000D9180000}"/>
    <cellStyle name="Normal 3 2 4 39" xfId="3783" xr:uid="{00000000-0005-0000-0000-0000DA180000}"/>
    <cellStyle name="Normal 3 2 4 4" xfId="3784" xr:uid="{00000000-0005-0000-0000-0000DB180000}"/>
    <cellStyle name="Normal 3 2 4 40" xfId="3785" xr:uid="{00000000-0005-0000-0000-0000DC180000}"/>
    <cellStyle name="Normal 3 2 4 41" xfId="3786" xr:uid="{00000000-0005-0000-0000-0000DD180000}"/>
    <cellStyle name="Normal 3 2 4 42" xfId="3787" xr:uid="{00000000-0005-0000-0000-0000DE180000}"/>
    <cellStyle name="Normal 3 2 4 43" xfId="3788" xr:uid="{00000000-0005-0000-0000-0000DF180000}"/>
    <cellStyle name="Normal 3 2 4 44" xfId="3789" xr:uid="{00000000-0005-0000-0000-0000E0180000}"/>
    <cellStyle name="Normal 3 2 4 45" xfId="3790" xr:uid="{00000000-0005-0000-0000-0000E1180000}"/>
    <cellStyle name="Normal 3 2 4 5" xfId="3791" xr:uid="{00000000-0005-0000-0000-0000E2180000}"/>
    <cellStyle name="Normal 3 2 4 6" xfId="3792" xr:uid="{00000000-0005-0000-0000-0000E3180000}"/>
    <cellStyle name="Normal 3 2 4 7" xfId="3793" xr:uid="{00000000-0005-0000-0000-0000E4180000}"/>
    <cellStyle name="Normal 3 2 4 8" xfId="3794" xr:uid="{00000000-0005-0000-0000-0000E5180000}"/>
    <cellStyle name="Normal 3 2 4 9" xfId="3795" xr:uid="{00000000-0005-0000-0000-0000E6180000}"/>
    <cellStyle name="Normal 3 2 5" xfId="3796" xr:uid="{00000000-0005-0000-0000-0000E7180000}"/>
    <cellStyle name="Normal 3 2 5 2" xfId="6357" xr:uid="{00000000-0005-0000-0000-0000E8180000}"/>
    <cellStyle name="Normal 3 2 5 2 2" xfId="9896" xr:uid="{00000000-0005-0000-0000-0000E9180000}"/>
    <cellStyle name="Normal 3 2 5 2 2 2" xfId="13518" xr:uid="{00000000-0005-0000-0000-0000EA180000}"/>
    <cellStyle name="Normal 3 2 5 2 2 3" xfId="13519" xr:uid="{00000000-0005-0000-0000-0000EB180000}"/>
    <cellStyle name="Normal 3 2 5 2 3" xfId="13520" xr:uid="{00000000-0005-0000-0000-0000EC180000}"/>
    <cellStyle name="Normal 3 2 5 2 4" xfId="13521" xr:uid="{00000000-0005-0000-0000-0000ED180000}"/>
    <cellStyle name="Normal 3 2 5 3" xfId="8135" xr:uid="{00000000-0005-0000-0000-0000EE180000}"/>
    <cellStyle name="Normal 3 2 5 3 2" xfId="13522" xr:uid="{00000000-0005-0000-0000-0000EF180000}"/>
    <cellStyle name="Normal 3 2 5 3 2 2" xfId="13523" xr:uid="{00000000-0005-0000-0000-0000F0180000}"/>
    <cellStyle name="Normal 3 2 5 3 3" xfId="13524" xr:uid="{00000000-0005-0000-0000-0000F1180000}"/>
    <cellStyle name="Normal 3 2 5 3 4" xfId="13525" xr:uid="{00000000-0005-0000-0000-0000F2180000}"/>
    <cellStyle name="Normal 3 2 5 4" xfId="13526" xr:uid="{00000000-0005-0000-0000-0000F3180000}"/>
    <cellStyle name="Normal 3 2 5 4 2" xfId="13527" xr:uid="{00000000-0005-0000-0000-0000F4180000}"/>
    <cellStyle name="Normal 3 2 5 5" xfId="13528" xr:uid="{00000000-0005-0000-0000-0000F5180000}"/>
    <cellStyle name="Normal 3 2 5 6" xfId="13529" xr:uid="{00000000-0005-0000-0000-0000F6180000}"/>
    <cellStyle name="Normal 3 2 6" xfId="3797" xr:uid="{00000000-0005-0000-0000-0000F7180000}"/>
    <cellStyle name="Normal 3 2 6 10" xfId="3798" xr:uid="{00000000-0005-0000-0000-0000F8180000}"/>
    <cellStyle name="Normal 3 2 6 11" xfId="3799" xr:uid="{00000000-0005-0000-0000-0000F9180000}"/>
    <cellStyle name="Normal 3 2 6 12" xfId="3800" xr:uid="{00000000-0005-0000-0000-0000FA180000}"/>
    <cellStyle name="Normal 3 2 6 13" xfId="3801" xr:uid="{00000000-0005-0000-0000-0000FB180000}"/>
    <cellStyle name="Normal 3 2 6 14" xfId="3802" xr:uid="{00000000-0005-0000-0000-0000FC180000}"/>
    <cellStyle name="Normal 3 2 6 15" xfId="3803" xr:uid="{00000000-0005-0000-0000-0000FD180000}"/>
    <cellStyle name="Normal 3 2 6 16" xfId="3804" xr:uid="{00000000-0005-0000-0000-0000FE180000}"/>
    <cellStyle name="Normal 3 2 6 17" xfId="3805" xr:uid="{00000000-0005-0000-0000-0000FF180000}"/>
    <cellStyle name="Normal 3 2 6 18" xfId="3806" xr:uid="{00000000-0005-0000-0000-000000190000}"/>
    <cellStyle name="Normal 3 2 6 19" xfId="3807" xr:uid="{00000000-0005-0000-0000-000001190000}"/>
    <cellStyle name="Normal 3 2 6 2" xfId="3808" xr:uid="{00000000-0005-0000-0000-000002190000}"/>
    <cellStyle name="Normal 3 2 6 20" xfId="3809" xr:uid="{00000000-0005-0000-0000-000003190000}"/>
    <cellStyle name="Normal 3 2 6 21" xfId="3810" xr:uid="{00000000-0005-0000-0000-000004190000}"/>
    <cellStyle name="Normal 3 2 6 22" xfId="3811" xr:uid="{00000000-0005-0000-0000-000005190000}"/>
    <cellStyle name="Normal 3 2 6 23" xfId="3812" xr:uid="{00000000-0005-0000-0000-000006190000}"/>
    <cellStyle name="Normal 3 2 6 24" xfId="3813" xr:uid="{00000000-0005-0000-0000-000007190000}"/>
    <cellStyle name="Normal 3 2 6 25" xfId="3814" xr:uid="{00000000-0005-0000-0000-000008190000}"/>
    <cellStyle name="Normal 3 2 6 26" xfId="3815" xr:uid="{00000000-0005-0000-0000-000009190000}"/>
    <cellStyle name="Normal 3 2 6 27" xfId="3816" xr:uid="{00000000-0005-0000-0000-00000A190000}"/>
    <cellStyle name="Normal 3 2 6 28" xfId="3817" xr:uid="{00000000-0005-0000-0000-00000B190000}"/>
    <cellStyle name="Normal 3 2 6 29" xfId="3818" xr:uid="{00000000-0005-0000-0000-00000C190000}"/>
    <cellStyle name="Normal 3 2 6 3" xfId="3819" xr:uid="{00000000-0005-0000-0000-00000D190000}"/>
    <cellStyle name="Normal 3 2 6 30" xfId="3820" xr:uid="{00000000-0005-0000-0000-00000E190000}"/>
    <cellStyle name="Normal 3 2 6 31" xfId="3821" xr:uid="{00000000-0005-0000-0000-00000F190000}"/>
    <cellStyle name="Normal 3 2 6 32" xfId="3822" xr:uid="{00000000-0005-0000-0000-000010190000}"/>
    <cellStyle name="Normal 3 2 6 33" xfId="3823" xr:uid="{00000000-0005-0000-0000-000011190000}"/>
    <cellStyle name="Normal 3 2 6 34" xfId="3824" xr:uid="{00000000-0005-0000-0000-000012190000}"/>
    <cellStyle name="Normal 3 2 6 35" xfId="3825" xr:uid="{00000000-0005-0000-0000-000013190000}"/>
    <cellStyle name="Normal 3 2 6 36" xfId="3826" xr:uid="{00000000-0005-0000-0000-000014190000}"/>
    <cellStyle name="Normal 3 2 6 37" xfId="3827" xr:uid="{00000000-0005-0000-0000-000015190000}"/>
    <cellStyle name="Normal 3 2 6 38" xfId="3828" xr:uid="{00000000-0005-0000-0000-000016190000}"/>
    <cellStyle name="Normal 3 2 6 39" xfId="3829" xr:uid="{00000000-0005-0000-0000-000017190000}"/>
    <cellStyle name="Normal 3 2 6 4" xfId="3830" xr:uid="{00000000-0005-0000-0000-000018190000}"/>
    <cellStyle name="Normal 3 2 6 40" xfId="3831" xr:uid="{00000000-0005-0000-0000-000019190000}"/>
    <cellStyle name="Normal 3 2 6 41" xfId="3832" xr:uid="{00000000-0005-0000-0000-00001A190000}"/>
    <cellStyle name="Normal 3 2 6 42" xfId="3833" xr:uid="{00000000-0005-0000-0000-00001B190000}"/>
    <cellStyle name="Normal 3 2 6 43" xfId="3834" xr:uid="{00000000-0005-0000-0000-00001C190000}"/>
    <cellStyle name="Normal 3 2 6 44" xfId="3835" xr:uid="{00000000-0005-0000-0000-00001D190000}"/>
    <cellStyle name="Normal 3 2 6 45" xfId="3836" xr:uid="{00000000-0005-0000-0000-00001E190000}"/>
    <cellStyle name="Normal 3 2 6 5" xfId="3837" xr:uid="{00000000-0005-0000-0000-00001F190000}"/>
    <cellStyle name="Normal 3 2 6 6" xfId="3838" xr:uid="{00000000-0005-0000-0000-000020190000}"/>
    <cellStyle name="Normal 3 2 6 7" xfId="3839" xr:uid="{00000000-0005-0000-0000-000021190000}"/>
    <cellStyle name="Normal 3 2 6 8" xfId="3840" xr:uid="{00000000-0005-0000-0000-000022190000}"/>
    <cellStyle name="Normal 3 2 6 9" xfId="3841" xr:uid="{00000000-0005-0000-0000-000023190000}"/>
    <cellStyle name="Normal 3 2 7" xfId="3842" xr:uid="{00000000-0005-0000-0000-000024190000}"/>
    <cellStyle name="Normal 3 2 7 2" xfId="3843" xr:uid="{00000000-0005-0000-0000-000025190000}"/>
    <cellStyle name="Normal 3 2 7 2 10" xfId="3844" xr:uid="{00000000-0005-0000-0000-000026190000}"/>
    <cellStyle name="Normal 3 2 7 2 11" xfId="3845" xr:uid="{00000000-0005-0000-0000-000027190000}"/>
    <cellStyle name="Normal 3 2 7 2 12" xfId="3846" xr:uid="{00000000-0005-0000-0000-000028190000}"/>
    <cellStyle name="Normal 3 2 7 2 13" xfId="3847" xr:uid="{00000000-0005-0000-0000-000029190000}"/>
    <cellStyle name="Normal 3 2 7 2 14" xfId="3848" xr:uid="{00000000-0005-0000-0000-00002A190000}"/>
    <cellStyle name="Normal 3 2 7 2 15" xfId="3849" xr:uid="{00000000-0005-0000-0000-00002B190000}"/>
    <cellStyle name="Normal 3 2 7 2 16" xfId="3850" xr:uid="{00000000-0005-0000-0000-00002C190000}"/>
    <cellStyle name="Normal 3 2 7 2 17" xfId="3851" xr:uid="{00000000-0005-0000-0000-00002D190000}"/>
    <cellStyle name="Normal 3 2 7 2 18" xfId="3852" xr:uid="{00000000-0005-0000-0000-00002E190000}"/>
    <cellStyle name="Normal 3 2 7 2 19" xfId="3853" xr:uid="{00000000-0005-0000-0000-00002F190000}"/>
    <cellStyle name="Normal 3 2 7 2 2" xfId="3854" xr:uid="{00000000-0005-0000-0000-000030190000}"/>
    <cellStyle name="Normal 3 2 7 2 20" xfId="3855" xr:uid="{00000000-0005-0000-0000-000031190000}"/>
    <cellStyle name="Normal 3 2 7 2 21" xfId="3856" xr:uid="{00000000-0005-0000-0000-000032190000}"/>
    <cellStyle name="Normal 3 2 7 2 22" xfId="3857" xr:uid="{00000000-0005-0000-0000-000033190000}"/>
    <cellStyle name="Normal 3 2 7 2 23" xfId="3858" xr:uid="{00000000-0005-0000-0000-000034190000}"/>
    <cellStyle name="Normal 3 2 7 2 24" xfId="3859" xr:uid="{00000000-0005-0000-0000-000035190000}"/>
    <cellStyle name="Normal 3 2 7 2 25" xfId="3860" xr:uid="{00000000-0005-0000-0000-000036190000}"/>
    <cellStyle name="Normal 3 2 7 2 26" xfId="3861" xr:uid="{00000000-0005-0000-0000-000037190000}"/>
    <cellStyle name="Normal 3 2 7 2 27" xfId="3862" xr:uid="{00000000-0005-0000-0000-000038190000}"/>
    <cellStyle name="Normal 3 2 7 2 28" xfId="3863" xr:uid="{00000000-0005-0000-0000-000039190000}"/>
    <cellStyle name="Normal 3 2 7 2 29" xfId="3864" xr:uid="{00000000-0005-0000-0000-00003A190000}"/>
    <cellStyle name="Normal 3 2 7 2 3" xfId="3865" xr:uid="{00000000-0005-0000-0000-00003B190000}"/>
    <cellStyle name="Normal 3 2 7 2 30" xfId="3866" xr:uid="{00000000-0005-0000-0000-00003C190000}"/>
    <cellStyle name="Normal 3 2 7 2 31" xfId="3867" xr:uid="{00000000-0005-0000-0000-00003D190000}"/>
    <cellStyle name="Normal 3 2 7 2 32" xfId="3868" xr:uid="{00000000-0005-0000-0000-00003E190000}"/>
    <cellStyle name="Normal 3 2 7 2 33" xfId="3869" xr:uid="{00000000-0005-0000-0000-00003F190000}"/>
    <cellStyle name="Normal 3 2 7 2 34" xfId="3870" xr:uid="{00000000-0005-0000-0000-000040190000}"/>
    <cellStyle name="Normal 3 2 7 2 35" xfId="3871" xr:uid="{00000000-0005-0000-0000-000041190000}"/>
    <cellStyle name="Normal 3 2 7 2 36" xfId="3872" xr:uid="{00000000-0005-0000-0000-000042190000}"/>
    <cellStyle name="Normal 3 2 7 2 37" xfId="3873" xr:uid="{00000000-0005-0000-0000-000043190000}"/>
    <cellStyle name="Normal 3 2 7 2 38" xfId="3874" xr:uid="{00000000-0005-0000-0000-000044190000}"/>
    <cellStyle name="Normal 3 2 7 2 39" xfId="3875" xr:uid="{00000000-0005-0000-0000-000045190000}"/>
    <cellStyle name="Normal 3 2 7 2 4" xfId="3876" xr:uid="{00000000-0005-0000-0000-000046190000}"/>
    <cellStyle name="Normal 3 2 7 2 40" xfId="3877" xr:uid="{00000000-0005-0000-0000-000047190000}"/>
    <cellStyle name="Normal 3 2 7 2 41" xfId="3878" xr:uid="{00000000-0005-0000-0000-000048190000}"/>
    <cellStyle name="Normal 3 2 7 2 42" xfId="3879" xr:uid="{00000000-0005-0000-0000-000049190000}"/>
    <cellStyle name="Normal 3 2 7 2 43" xfId="3880" xr:uid="{00000000-0005-0000-0000-00004A190000}"/>
    <cellStyle name="Normal 3 2 7 2 44" xfId="3881" xr:uid="{00000000-0005-0000-0000-00004B190000}"/>
    <cellStyle name="Normal 3 2 7 2 45" xfId="3882" xr:uid="{00000000-0005-0000-0000-00004C190000}"/>
    <cellStyle name="Normal 3 2 7 2 5" xfId="3883" xr:uid="{00000000-0005-0000-0000-00004D190000}"/>
    <cellStyle name="Normal 3 2 7 2 6" xfId="3884" xr:uid="{00000000-0005-0000-0000-00004E190000}"/>
    <cellStyle name="Normal 3 2 7 2 7" xfId="3885" xr:uid="{00000000-0005-0000-0000-00004F190000}"/>
    <cellStyle name="Normal 3 2 7 2 8" xfId="3886" xr:uid="{00000000-0005-0000-0000-000050190000}"/>
    <cellStyle name="Normal 3 2 7 2 9" xfId="3887" xr:uid="{00000000-0005-0000-0000-000051190000}"/>
    <cellStyle name="Normal 3 2 8" xfId="3888" xr:uid="{00000000-0005-0000-0000-000052190000}"/>
    <cellStyle name="Normal 3 3" xfId="3889" xr:uid="{00000000-0005-0000-0000-000053190000}"/>
    <cellStyle name="Normal 3 3 2" xfId="3890" xr:uid="{00000000-0005-0000-0000-000054190000}"/>
    <cellStyle name="Normal 3 3 2 2" xfId="6358" xr:uid="{00000000-0005-0000-0000-000055190000}"/>
    <cellStyle name="Normal 3 3 2 2 2" xfId="9897" xr:uid="{00000000-0005-0000-0000-000056190000}"/>
    <cellStyle name="Normal 3 3 2 2 2 2" xfId="13530" xr:uid="{00000000-0005-0000-0000-000057190000}"/>
    <cellStyle name="Normal 3 3 2 2 2 3" xfId="13531" xr:uid="{00000000-0005-0000-0000-000058190000}"/>
    <cellStyle name="Normal 3 3 2 2 3" xfId="13532" xr:uid="{00000000-0005-0000-0000-000059190000}"/>
    <cellStyle name="Normal 3 3 2 2 4" xfId="13533" xr:uid="{00000000-0005-0000-0000-00005A190000}"/>
    <cellStyle name="Normal 3 3 2 3" xfId="8136" xr:uid="{00000000-0005-0000-0000-00005B190000}"/>
    <cellStyle name="Normal 3 3 2 3 2" xfId="13534" xr:uid="{00000000-0005-0000-0000-00005C190000}"/>
    <cellStyle name="Normal 3 3 2 3 2 2" xfId="13535" xr:uid="{00000000-0005-0000-0000-00005D190000}"/>
    <cellStyle name="Normal 3 3 2 3 3" xfId="13536" xr:uid="{00000000-0005-0000-0000-00005E190000}"/>
    <cellStyle name="Normal 3 3 2 3 4" xfId="13537" xr:uid="{00000000-0005-0000-0000-00005F190000}"/>
    <cellStyle name="Normal 3 3 2 4" xfId="13538" xr:uid="{00000000-0005-0000-0000-000060190000}"/>
    <cellStyle name="Normal 3 3 2 4 2" xfId="13539" xr:uid="{00000000-0005-0000-0000-000061190000}"/>
    <cellStyle name="Normal 3 3 2 5" xfId="13540" xr:uid="{00000000-0005-0000-0000-000062190000}"/>
    <cellStyle name="Normal 3 3 2 6" xfId="13541" xr:uid="{00000000-0005-0000-0000-000063190000}"/>
    <cellStyle name="Normal 3 3 3" xfId="3891" xr:uid="{00000000-0005-0000-0000-000064190000}"/>
    <cellStyle name="Normal 3 3 3 2" xfId="6359" xr:uid="{00000000-0005-0000-0000-000065190000}"/>
    <cellStyle name="Normal 3 3 3 2 2" xfId="9898" xr:uid="{00000000-0005-0000-0000-000066190000}"/>
    <cellStyle name="Normal 3 3 3 2 2 2" xfId="13542" xr:uid="{00000000-0005-0000-0000-000067190000}"/>
    <cellStyle name="Normal 3 3 3 2 2 3" xfId="13543" xr:uid="{00000000-0005-0000-0000-000068190000}"/>
    <cellStyle name="Normal 3 3 3 2 3" xfId="13544" xr:uid="{00000000-0005-0000-0000-000069190000}"/>
    <cellStyle name="Normal 3 3 3 2 4" xfId="13545" xr:uid="{00000000-0005-0000-0000-00006A190000}"/>
    <cellStyle name="Normal 3 3 3 3" xfId="8137" xr:uid="{00000000-0005-0000-0000-00006B190000}"/>
    <cellStyle name="Normal 3 3 3 3 2" xfId="13546" xr:uid="{00000000-0005-0000-0000-00006C190000}"/>
    <cellStyle name="Normal 3 3 3 3 2 2" xfId="13547" xr:uid="{00000000-0005-0000-0000-00006D190000}"/>
    <cellStyle name="Normal 3 3 3 3 3" xfId="13548" xr:uid="{00000000-0005-0000-0000-00006E190000}"/>
    <cellStyle name="Normal 3 3 3 3 4" xfId="13549" xr:uid="{00000000-0005-0000-0000-00006F190000}"/>
    <cellStyle name="Normal 3 3 3 4" xfId="13550" xr:uid="{00000000-0005-0000-0000-000070190000}"/>
    <cellStyle name="Normal 3 3 3 4 2" xfId="13551" xr:uid="{00000000-0005-0000-0000-000071190000}"/>
    <cellStyle name="Normal 3 3 3 5" xfId="13552" xr:uid="{00000000-0005-0000-0000-000072190000}"/>
    <cellStyle name="Normal 3 3 3 6" xfId="13553" xr:uid="{00000000-0005-0000-0000-000073190000}"/>
    <cellStyle name="Normal 3 3 4" xfId="3892" xr:uid="{00000000-0005-0000-0000-000074190000}"/>
    <cellStyle name="Normal 3 3 4 10" xfId="3893" xr:uid="{00000000-0005-0000-0000-000075190000}"/>
    <cellStyle name="Normal 3 3 4 11" xfId="3894" xr:uid="{00000000-0005-0000-0000-000076190000}"/>
    <cellStyle name="Normal 3 3 4 12" xfId="3895" xr:uid="{00000000-0005-0000-0000-000077190000}"/>
    <cellStyle name="Normal 3 3 4 13" xfId="3896" xr:uid="{00000000-0005-0000-0000-000078190000}"/>
    <cellStyle name="Normal 3 3 4 14" xfId="3897" xr:uid="{00000000-0005-0000-0000-000079190000}"/>
    <cellStyle name="Normal 3 3 4 15" xfId="3898" xr:uid="{00000000-0005-0000-0000-00007A190000}"/>
    <cellStyle name="Normal 3 3 4 16" xfId="3899" xr:uid="{00000000-0005-0000-0000-00007B190000}"/>
    <cellStyle name="Normal 3 3 4 17" xfId="3900" xr:uid="{00000000-0005-0000-0000-00007C190000}"/>
    <cellStyle name="Normal 3 3 4 18" xfId="3901" xr:uid="{00000000-0005-0000-0000-00007D190000}"/>
    <cellStyle name="Normal 3 3 4 19" xfId="3902" xr:uid="{00000000-0005-0000-0000-00007E190000}"/>
    <cellStyle name="Normal 3 3 4 2" xfId="3903" xr:uid="{00000000-0005-0000-0000-00007F190000}"/>
    <cellStyle name="Normal 3 3 4 20" xfId="3904" xr:uid="{00000000-0005-0000-0000-000080190000}"/>
    <cellStyle name="Normal 3 3 4 21" xfId="3905" xr:uid="{00000000-0005-0000-0000-000081190000}"/>
    <cellStyle name="Normal 3 3 4 22" xfId="3906" xr:uid="{00000000-0005-0000-0000-000082190000}"/>
    <cellStyle name="Normal 3 3 4 23" xfId="3907" xr:uid="{00000000-0005-0000-0000-000083190000}"/>
    <cellStyle name="Normal 3 3 4 24" xfId="3908" xr:uid="{00000000-0005-0000-0000-000084190000}"/>
    <cellStyle name="Normal 3 3 4 25" xfId="3909" xr:uid="{00000000-0005-0000-0000-000085190000}"/>
    <cellStyle name="Normal 3 3 4 26" xfId="3910" xr:uid="{00000000-0005-0000-0000-000086190000}"/>
    <cellStyle name="Normal 3 3 4 27" xfId="3911" xr:uid="{00000000-0005-0000-0000-000087190000}"/>
    <cellStyle name="Normal 3 3 4 28" xfId="3912" xr:uid="{00000000-0005-0000-0000-000088190000}"/>
    <cellStyle name="Normal 3 3 4 29" xfId="3913" xr:uid="{00000000-0005-0000-0000-000089190000}"/>
    <cellStyle name="Normal 3 3 4 3" xfId="3914" xr:uid="{00000000-0005-0000-0000-00008A190000}"/>
    <cellStyle name="Normal 3 3 4 30" xfId="3915" xr:uid="{00000000-0005-0000-0000-00008B190000}"/>
    <cellStyle name="Normal 3 3 4 31" xfId="3916" xr:uid="{00000000-0005-0000-0000-00008C190000}"/>
    <cellStyle name="Normal 3 3 4 32" xfId="3917" xr:uid="{00000000-0005-0000-0000-00008D190000}"/>
    <cellStyle name="Normal 3 3 4 33" xfId="3918" xr:uid="{00000000-0005-0000-0000-00008E190000}"/>
    <cellStyle name="Normal 3 3 4 34" xfId="3919" xr:uid="{00000000-0005-0000-0000-00008F190000}"/>
    <cellStyle name="Normal 3 3 4 35" xfId="3920" xr:uid="{00000000-0005-0000-0000-000090190000}"/>
    <cellStyle name="Normal 3 3 4 36" xfId="3921" xr:uid="{00000000-0005-0000-0000-000091190000}"/>
    <cellStyle name="Normal 3 3 4 37" xfId="3922" xr:uid="{00000000-0005-0000-0000-000092190000}"/>
    <cellStyle name="Normal 3 3 4 38" xfId="3923" xr:uid="{00000000-0005-0000-0000-000093190000}"/>
    <cellStyle name="Normal 3 3 4 39" xfId="3924" xr:uid="{00000000-0005-0000-0000-000094190000}"/>
    <cellStyle name="Normal 3 3 4 4" xfId="3925" xr:uid="{00000000-0005-0000-0000-000095190000}"/>
    <cellStyle name="Normal 3 3 4 40" xfId="3926" xr:uid="{00000000-0005-0000-0000-000096190000}"/>
    <cellStyle name="Normal 3 3 4 41" xfId="3927" xr:uid="{00000000-0005-0000-0000-000097190000}"/>
    <cellStyle name="Normal 3 3 4 42" xfId="3928" xr:uid="{00000000-0005-0000-0000-000098190000}"/>
    <cellStyle name="Normal 3 3 4 43" xfId="3929" xr:uid="{00000000-0005-0000-0000-000099190000}"/>
    <cellStyle name="Normal 3 3 4 44" xfId="3930" xr:uid="{00000000-0005-0000-0000-00009A190000}"/>
    <cellStyle name="Normal 3 3 4 45" xfId="3931" xr:uid="{00000000-0005-0000-0000-00009B190000}"/>
    <cellStyle name="Normal 3 3 4 5" xfId="3932" xr:uid="{00000000-0005-0000-0000-00009C190000}"/>
    <cellStyle name="Normal 3 3 4 6" xfId="3933" xr:uid="{00000000-0005-0000-0000-00009D190000}"/>
    <cellStyle name="Normal 3 3 4 7" xfId="3934" xr:uid="{00000000-0005-0000-0000-00009E190000}"/>
    <cellStyle name="Normal 3 3 4 8" xfId="3935" xr:uid="{00000000-0005-0000-0000-00009F190000}"/>
    <cellStyle name="Normal 3 3 4 9" xfId="3936" xr:uid="{00000000-0005-0000-0000-0000A0190000}"/>
    <cellStyle name="Normal 3 3 5" xfId="3937" xr:uid="{00000000-0005-0000-0000-0000A1190000}"/>
    <cellStyle name="Normal 3 4" xfId="3938" xr:uid="{00000000-0005-0000-0000-0000A2190000}"/>
    <cellStyle name="Normal 3 4 2" xfId="6360" xr:uid="{00000000-0005-0000-0000-0000A3190000}"/>
    <cellStyle name="Normal 3 4 2 2" xfId="9899" xr:uid="{00000000-0005-0000-0000-0000A4190000}"/>
    <cellStyle name="Normal 3 4 2 2 2" xfId="13554" xr:uid="{00000000-0005-0000-0000-0000A5190000}"/>
    <cellStyle name="Normal 3 4 2 2 3" xfId="13555" xr:uid="{00000000-0005-0000-0000-0000A6190000}"/>
    <cellStyle name="Normal 3 4 2 3" xfId="13556" xr:uid="{00000000-0005-0000-0000-0000A7190000}"/>
    <cellStyle name="Normal 3 4 2 4" xfId="13557" xr:uid="{00000000-0005-0000-0000-0000A8190000}"/>
    <cellStyle name="Normal 3 4 3" xfId="8138" xr:uid="{00000000-0005-0000-0000-0000A9190000}"/>
    <cellStyle name="Normal 3 4 3 2" xfId="13558" xr:uid="{00000000-0005-0000-0000-0000AA190000}"/>
    <cellStyle name="Normal 3 4 3 2 2" xfId="13559" xr:uid="{00000000-0005-0000-0000-0000AB190000}"/>
    <cellStyle name="Normal 3 4 3 3" xfId="13560" xr:uid="{00000000-0005-0000-0000-0000AC190000}"/>
    <cellStyle name="Normal 3 4 3 4" xfId="13561" xr:uid="{00000000-0005-0000-0000-0000AD190000}"/>
    <cellStyle name="Normal 3 4 4" xfId="13562" xr:uid="{00000000-0005-0000-0000-0000AE190000}"/>
    <cellStyle name="Normal 3 4 4 2" xfId="13563" xr:uid="{00000000-0005-0000-0000-0000AF190000}"/>
    <cellStyle name="Normal 3 4 5" xfId="13564" xr:uid="{00000000-0005-0000-0000-0000B0190000}"/>
    <cellStyle name="Normal 3 4 6" xfId="13565" xr:uid="{00000000-0005-0000-0000-0000B1190000}"/>
    <cellStyle name="Normal 3 5" xfId="3939" xr:uid="{00000000-0005-0000-0000-0000B2190000}"/>
    <cellStyle name="Normal 3 5 2" xfId="3940" xr:uid="{00000000-0005-0000-0000-0000B3190000}"/>
    <cellStyle name="Normal 3 5 2 10" xfId="3941" xr:uid="{00000000-0005-0000-0000-0000B4190000}"/>
    <cellStyle name="Normal 3 5 2 11" xfId="3942" xr:uid="{00000000-0005-0000-0000-0000B5190000}"/>
    <cellStyle name="Normal 3 5 2 12" xfId="3943" xr:uid="{00000000-0005-0000-0000-0000B6190000}"/>
    <cellStyle name="Normal 3 5 2 13" xfId="3944" xr:uid="{00000000-0005-0000-0000-0000B7190000}"/>
    <cellStyle name="Normal 3 5 2 14" xfId="3945" xr:uid="{00000000-0005-0000-0000-0000B8190000}"/>
    <cellStyle name="Normal 3 5 2 15" xfId="3946" xr:uid="{00000000-0005-0000-0000-0000B9190000}"/>
    <cellStyle name="Normal 3 5 2 16" xfId="3947" xr:uid="{00000000-0005-0000-0000-0000BA190000}"/>
    <cellStyle name="Normal 3 5 2 17" xfId="3948" xr:uid="{00000000-0005-0000-0000-0000BB190000}"/>
    <cellStyle name="Normal 3 5 2 18" xfId="3949" xr:uid="{00000000-0005-0000-0000-0000BC190000}"/>
    <cellStyle name="Normal 3 5 2 19" xfId="3950" xr:uid="{00000000-0005-0000-0000-0000BD190000}"/>
    <cellStyle name="Normal 3 5 2 2" xfId="3951" xr:uid="{00000000-0005-0000-0000-0000BE190000}"/>
    <cellStyle name="Normal 3 5 2 20" xfId="3952" xr:uid="{00000000-0005-0000-0000-0000BF190000}"/>
    <cellStyle name="Normal 3 5 2 21" xfId="3953" xr:uid="{00000000-0005-0000-0000-0000C0190000}"/>
    <cellStyle name="Normal 3 5 2 22" xfId="3954" xr:uid="{00000000-0005-0000-0000-0000C1190000}"/>
    <cellStyle name="Normal 3 5 2 23" xfId="3955" xr:uid="{00000000-0005-0000-0000-0000C2190000}"/>
    <cellStyle name="Normal 3 5 2 24" xfId="3956" xr:uid="{00000000-0005-0000-0000-0000C3190000}"/>
    <cellStyle name="Normal 3 5 2 25" xfId="3957" xr:uid="{00000000-0005-0000-0000-0000C4190000}"/>
    <cellStyle name="Normal 3 5 2 26" xfId="3958" xr:uid="{00000000-0005-0000-0000-0000C5190000}"/>
    <cellStyle name="Normal 3 5 2 27" xfId="3959" xr:uid="{00000000-0005-0000-0000-0000C6190000}"/>
    <cellStyle name="Normal 3 5 2 28" xfId="3960" xr:uid="{00000000-0005-0000-0000-0000C7190000}"/>
    <cellStyle name="Normal 3 5 2 29" xfId="3961" xr:uid="{00000000-0005-0000-0000-0000C8190000}"/>
    <cellStyle name="Normal 3 5 2 3" xfId="3962" xr:uid="{00000000-0005-0000-0000-0000C9190000}"/>
    <cellStyle name="Normal 3 5 2 30" xfId="3963" xr:uid="{00000000-0005-0000-0000-0000CA190000}"/>
    <cellStyle name="Normal 3 5 2 31" xfId="3964" xr:uid="{00000000-0005-0000-0000-0000CB190000}"/>
    <cellStyle name="Normal 3 5 2 32" xfId="3965" xr:uid="{00000000-0005-0000-0000-0000CC190000}"/>
    <cellStyle name="Normal 3 5 2 33" xfId="3966" xr:uid="{00000000-0005-0000-0000-0000CD190000}"/>
    <cellStyle name="Normal 3 5 2 34" xfId="3967" xr:uid="{00000000-0005-0000-0000-0000CE190000}"/>
    <cellStyle name="Normal 3 5 2 35" xfId="3968" xr:uid="{00000000-0005-0000-0000-0000CF190000}"/>
    <cellStyle name="Normal 3 5 2 36" xfId="3969" xr:uid="{00000000-0005-0000-0000-0000D0190000}"/>
    <cellStyle name="Normal 3 5 2 37" xfId="3970" xr:uid="{00000000-0005-0000-0000-0000D1190000}"/>
    <cellStyle name="Normal 3 5 2 38" xfId="3971" xr:uid="{00000000-0005-0000-0000-0000D2190000}"/>
    <cellStyle name="Normal 3 5 2 39" xfId="3972" xr:uid="{00000000-0005-0000-0000-0000D3190000}"/>
    <cellStyle name="Normal 3 5 2 4" xfId="3973" xr:uid="{00000000-0005-0000-0000-0000D4190000}"/>
    <cellStyle name="Normal 3 5 2 40" xfId="3974" xr:uid="{00000000-0005-0000-0000-0000D5190000}"/>
    <cellStyle name="Normal 3 5 2 41" xfId="3975" xr:uid="{00000000-0005-0000-0000-0000D6190000}"/>
    <cellStyle name="Normal 3 5 2 42" xfId="3976" xr:uid="{00000000-0005-0000-0000-0000D7190000}"/>
    <cellStyle name="Normal 3 5 2 43" xfId="3977" xr:uid="{00000000-0005-0000-0000-0000D8190000}"/>
    <cellStyle name="Normal 3 5 2 44" xfId="3978" xr:uid="{00000000-0005-0000-0000-0000D9190000}"/>
    <cellStyle name="Normal 3 5 2 45" xfId="3979" xr:uid="{00000000-0005-0000-0000-0000DA190000}"/>
    <cellStyle name="Normal 3 5 2 5" xfId="3980" xr:uid="{00000000-0005-0000-0000-0000DB190000}"/>
    <cellStyle name="Normal 3 5 2 6" xfId="3981" xr:uid="{00000000-0005-0000-0000-0000DC190000}"/>
    <cellStyle name="Normal 3 5 2 7" xfId="3982" xr:uid="{00000000-0005-0000-0000-0000DD190000}"/>
    <cellStyle name="Normal 3 5 2 8" xfId="3983" xr:uid="{00000000-0005-0000-0000-0000DE190000}"/>
    <cellStyle name="Normal 3 5 2 9" xfId="3984" xr:uid="{00000000-0005-0000-0000-0000DF190000}"/>
    <cellStyle name="Normal 3 6" xfId="3985" xr:uid="{00000000-0005-0000-0000-0000E0190000}"/>
    <cellStyle name="Normal 3 6 2" xfId="3986" xr:uid="{00000000-0005-0000-0000-0000E1190000}"/>
    <cellStyle name="Normal 3 7" xfId="6307" xr:uid="{00000000-0005-0000-0000-0000E2190000}"/>
    <cellStyle name="Normal 3 7 2" xfId="9847" xr:uid="{00000000-0005-0000-0000-0000E3190000}"/>
    <cellStyle name="Normal 3 7 2 2" xfId="13566" xr:uid="{00000000-0005-0000-0000-0000E4190000}"/>
    <cellStyle name="Normal 3 7 2 3" xfId="13567" xr:uid="{00000000-0005-0000-0000-0000E5190000}"/>
    <cellStyle name="Normal 3 7 3" xfId="13568" xr:uid="{00000000-0005-0000-0000-0000E6190000}"/>
    <cellStyle name="Normal 3 7 4" xfId="13569" xr:uid="{00000000-0005-0000-0000-0000E7190000}"/>
    <cellStyle name="Normal 3 8" xfId="8035" xr:uid="{00000000-0005-0000-0000-0000E8190000}"/>
    <cellStyle name="Normal 3 8 2" xfId="13570" xr:uid="{00000000-0005-0000-0000-0000E9190000}"/>
    <cellStyle name="Normal 3 8 2 2" xfId="13571" xr:uid="{00000000-0005-0000-0000-0000EA190000}"/>
    <cellStyle name="Normal 3 8 3" xfId="13572" xr:uid="{00000000-0005-0000-0000-0000EB190000}"/>
    <cellStyle name="Normal 3 8 4" xfId="13573" xr:uid="{00000000-0005-0000-0000-0000EC190000}"/>
    <cellStyle name="Normal 3 9" xfId="13574" xr:uid="{00000000-0005-0000-0000-0000ED190000}"/>
    <cellStyle name="Normal 3_Nuevo LeondistBGG" xfId="3987" xr:uid="{00000000-0005-0000-0000-0000EE190000}"/>
    <cellStyle name="Normal 30" xfId="22" xr:uid="{00000000-0005-0000-0000-0000EF190000}"/>
    <cellStyle name="Normal 30 2" xfId="8030" xr:uid="{00000000-0005-0000-0000-0000F0190000}"/>
    <cellStyle name="Normal 30 3" xfId="5795" xr:uid="{00000000-0005-0000-0000-0000F1190000}"/>
    <cellStyle name="Normal 31" xfId="23" xr:uid="{00000000-0005-0000-0000-0000F2190000}"/>
    <cellStyle name="Normal 31 2" xfId="8032" xr:uid="{00000000-0005-0000-0000-0000F3190000}"/>
    <cellStyle name="Normal 31 2 2" xfId="11570" xr:uid="{00000000-0005-0000-0000-0000F4190000}"/>
    <cellStyle name="Normal 31 2 2 2" xfId="13575" xr:uid="{00000000-0005-0000-0000-0000F5190000}"/>
    <cellStyle name="Normal 31 2 2 3" xfId="13576" xr:uid="{00000000-0005-0000-0000-0000F6190000}"/>
    <cellStyle name="Normal 31 2 3" xfId="13577" xr:uid="{00000000-0005-0000-0000-0000F7190000}"/>
    <cellStyle name="Normal 31 2 4" xfId="13578" xr:uid="{00000000-0005-0000-0000-0000F8190000}"/>
    <cellStyle name="Normal 31 3" xfId="9809" xr:uid="{00000000-0005-0000-0000-0000F9190000}"/>
    <cellStyle name="Normal 31 3 2" xfId="13579" xr:uid="{00000000-0005-0000-0000-0000FA190000}"/>
    <cellStyle name="Normal 31 3 2 2" xfId="13580" xr:uid="{00000000-0005-0000-0000-0000FB190000}"/>
    <cellStyle name="Normal 31 3 3" xfId="13581" xr:uid="{00000000-0005-0000-0000-0000FC190000}"/>
    <cellStyle name="Normal 31 3 4" xfId="13582" xr:uid="{00000000-0005-0000-0000-0000FD190000}"/>
    <cellStyle name="Normal 31 4" xfId="13583" xr:uid="{00000000-0005-0000-0000-0000FE190000}"/>
    <cellStyle name="Normal 31 4 2" xfId="13584" xr:uid="{00000000-0005-0000-0000-0000FF190000}"/>
    <cellStyle name="Normal 31 5" xfId="13585" xr:uid="{00000000-0005-0000-0000-0000001A0000}"/>
    <cellStyle name="Normal 31 6" xfId="13586" xr:uid="{00000000-0005-0000-0000-0000011A0000}"/>
    <cellStyle name="Normal 31 7" xfId="5797" xr:uid="{00000000-0005-0000-0000-0000021A0000}"/>
    <cellStyle name="Normal 32" xfId="24" xr:uid="{00000000-0005-0000-0000-0000031A0000}"/>
    <cellStyle name="Normal 32 2" xfId="8033" xr:uid="{00000000-0005-0000-0000-0000041A0000}"/>
    <cellStyle name="Normal 32 2 2" xfId="11571" xr:uid="{00000000-0005-0000-0000-0000051A0000}"/>
    <cellStyle name="Normal 32 2 2 2" xfId="13587" xr:uid="{00000000-0005-0000-0000-0000061A0000}"/>
    <cellStyle name="Normal 32 2 2 3" xfId="13588" xr:uid="{00000000-0005-0000-0000-0000071A0000}"/>
    <cellStyle name="Normal 32 2 3" xfId="13589" xr:uid="{00000000-0005-0000-0000-0000081A0000}"/>
    <cellStyle name="Normal 32 2 4" xfId="13590" xr:uid="{00000000-0005-0000-0000-0000091A0000}"/>
    <cellStyle name="Normal 32 3" xfId="9810" xr:uid="{00000000-0005-0000-0000-00000A1A0000}"/>
    <cellStyle name="Normal 32 3 2" xfId="13591" xr:uid="{00000000-0005-0000-0000-00000B1A0000}"/>
    <cellStyle name="Normal 32 3 2 2" xfId="13592" xr:uid="{00000000-0005-0000-0000-00000C1A0000}"/>
    <cellStyle name="Normal 32 3 3" xfId="13593" xr:uid="{00000000-0005-0000-0000-00000D1A0000}"/>
    <cellStyle name="Normal 32 3 4" xfId="13594" xr:uid="{00000000-0005-0000-0000-00000E1A0000}"/>
    <cellStyle name="Normal 32 4" xfId="13595" xr:uid="{00000000-0005-0000-0000-00000F1A0000}"/>
    <cellStyle name="Normal 32 4 2" xfId="13596" xr:uid="{00000000-0005-0000-0000-0000101A0000}"/>
    <cellStyle name="Normal 32 5" xfId="13597" xr:uid="{00000000-0005-0000-0000-0000111A0000}"/>
    <cellStyle name="Normal 32 6" xfId="13598" xr:uid="{00000000-0005-0000-0000-0000121A0000}"/>
    <cellStyle name="Normal 32 7" xfId="5798" xr:uid="{00000000-0005-0000-0000-0000131A0000}"/>
    <cellStyle name="Normal 33" xfId="25" xr:uid="{00000000-0005-0000-0000-0000141A0000}"/>
    <cellStyle name="Normal 33 2" xfId="5801" xr:uid="{00000000-0005-0000-0000-0000151A0000}"/>
    <cellStyle name="Normal 33 3" xfId="5799" xr:uid="{00000000-0005-0000-0000-0000161A0000}"/>
    <cellStyle name="Normal 34" xfId="26" xr:uid="{00000000-0005-0000-0000-0000171A0000}"/>
    <cellStyle name="Normal 34 2" xfId="11573" xr:uid="{00000000-0005-0000-0000-0000181A0000}"/>
    <cellStyle name="Normal 34 2 2" xfId="13599" xr:uid="{00000000-0005-0000-0000-0000191A0000}"/>
    <cellStyle name="Normal 34 3" xfId="13600" xr:uid="{00000000-0005-0000-0000-00001A1A0000}"/>
    <cellStyle name="Normal 34 3 2" xfId="13601" xr:uid="{00000000-0005-0000-0000-00001B1A0000}"/>
    <cellStyle name="Normal 34 4" xfId="13602" xr:uid="{00000000-0005-0000-0000-00001C1A0000}"/>
    <cellStyle name="Normal 34 5" xfId="13603" xr:uid="{00000000-0005-0000-0000-00001D1A0000}"/>
    <cellStyle name="Normal 34 6" xfId="9843" xr:uid="{00000000-0005-0000-0000-00001E1A0000}"/>
    <cellStyle name="Normal 35" xfId="27" xr:uid="{00000000-0005-0000-0000-00001F1A0000}"/>
    <cellStyle name="Normal 35 2" xfId="13604" xr:uid="{00000000-0005-0000-0000-0000201A0000}"/>
    <cellStyle name="Normal 35 2 2" xfId="13605" xr:uid="{00000000-0005-0000-0000-0000211A0000}"/>
    <cellStyle name="Normal 35 2 3" xfId="13606" xr:uid="{00000000-0005-0000-0000-0000221A0000}"/>
    <cellStyle name="Normal 35 3" xfId="13607" xr:uid="{00000000-0005-0000-0000-0000231A0000}"/>
    <cellStyle name="Normal 35 4" xfId="13608" xr:uid="{00000000-0005-0000-0000-0000241A0000}"/>
    <cellStyle name="Normal 35 5" xfId="13609" xr:uid="{00000000-0005-0000-0000-0000251A0000}"/>
    <cellStyle name="Normal 35 6" xfId="13610" xr:uid="{00000000-0005-0000-0000-0000261A0000}"/>
    <cellStyle name="Normal 35 7" xfId="9845" xr:uid="{00000000-0005-0000-0000-0000271A0000}"/>
    <cellStyle name="Normal 36" xfId="28" xr:uid="{00000000-0005-0000-0000-0000281A0000}"/>
    <cellStyle name="Normal 36 2" xfId="13611" xr:uid="{00000000-0005-0000-0000-0000291A0000}"/>
    <cellStyle name="Normal 36 2 2" xfId="13612" xr:uid="{00000000-0005-0000-0000-00002A1A0000}"/>
    <cellStyle name="Normal 36 2 2 2" xfId="13613" xr:uid="{00000000-0005-0000-0000-00002B1A0000}"/>
    <cellStyle name="Normal 36 2 2 2 2" xfId="13614" xr:uid="{00000000-0005-0000-0000-00002C1A0000}"/>
    <cellStyle name="Normal 36 2 2 3" xfId="13615" xr:uid="{00000000-0005-0000-0000-00002D1A0000}"/>
    <cellStyle name="Normal 36 2 2 4" xfId="13616" xr:uid="{00000000-0005-0000-0000-00002E1A0000}"/>
    <cellStyle name="Normal 36 2 3" xfId="13617" xr:uid="{00000000-0005-0000-0000-00002F1A0000}"/>
    <cellStyle name="Normal 36 3" xfId="13618" xr:uid="{00000000-0005-0000-0000-0000301A0000}"/>
    <cellStyle name="Normal 36 4" xfId="13619" xr:uid="{00000000-0005-0000-0000-0000311A0000}"/>
    <cellStyle name="Normal 36 5" xfId="13620" xr:uid="{00000000-0005-0000-0000-0000321A0000}"/>
    <cellStyle name="Normal 36 6" xfId="9844" xr:uid="{00000000-0005-0000-0000-0000331A0000}"/>
    <cellStyle name="Normal 37" xfId="29" xr:uid="{00000000-0005-0000-0000-0000341A0000}"/>
    <cellStyle name="Normal 37 2" xfId="13621" xr:uid="{00000000-0005-0000-0000-0000351A0000}"/>
    <cellStyle name="Normal 37 3" xfId="13622" xr:uid="{00000000-0005-0000-0000-0000361A0000}"/>
    <cellStyle name="Normal 37 4" xfId="13623" xr:uid="{00000000-0005-0000-0000-0000371A0000}"/>
    <cellStyle name="Normal 37 5" xfId="11574" xr:uid="{00000000-0005-0000-0000-0000381A0000}"/>
    <cellStyle name="Normal 38" xfId="30" xr:uid="{00000000-0005-0000-0000-0000391A0000}"/>
    <cellStyle name="Normal 38 1" xfId="13625" xr:uid="{00000000-0005-0000-0000-00003A1A0000}"/>
    <cellStyle name="Normal 38 2" xfId="13626" xr:uid="{00000000-0005-0000-0000-00003B1A0000}"/>
    <cellStyle name="Normal 38 3" xfId="13624" xr:uid="{00000000-0005-0000-0000-00003C1A0000}"/>
    <cellStyle name="Normal 39" xfId="31" xr:uid="{00000000-0005-0000-0000-00003D1A0000}"/>
    <cellStyle name="Normal 39 2" xfId="13628" xr:uid="{00000000-0005-0000-0000-00003E1A0000}"/>
    <cellStyle name="Normal 39 3" xfId="13627" xr:uid="{00000000-0005-0000-0000-00003F1A0000}"/>
    <cellStyle name="Normal 4" xfId="32" xr:uid="{00000000-0005-0000-0000-0000401A0000}"/>
    <cellStyle name="Normal 4 10" xfId="3988" xr:uid="{00000000-0005-0000-0000-0000411A0000}"/>
    <cellStyle name="Normal 4 10 2" xfId="3989" xr:uid="{00000000-0005-0000-0000-0000421A0000}"/>
    <cellStyle name="Normal 4 10 2 10" xfId="3990" xr:uid="{00000000-0005-0000-0000-0000431A0000}"/>
    <cellStyle name="Normal 4 10 2 11" xfId="3991" xr:uid="{00000000-0005-0000-0000-0000441A0000}"/>
    <cellStyle name="Normal 4 10 2 12" xfId="3992" xr:uid="{00000000-0005-0000-0000-0000451A0000}"/>
    <cellStyle name="Normal 4 10 2 13" xfId="3993" xr:uid="{00000000-0005-0000-0000-0000461A0000}"/>
    <cellStyle name="Normal 4 10 2 14" xfId="3994" xr:uid="{00000000-0005-0000-0000-0000471A0000}"/>
    <cellStyle name="Normal 4 10 2 15" xfId="3995" xr:uid="{00000000-0005-0000-0000-0000481A0000}"/>
    <cellStyle name="Normal 4 10 2 16" xfId="3996" xr:uid="{00000000-0005-0000-0000-0000491A0000}"/>
    <cellStyle name="Normal 4 10 2 17" xfId="3997" xr:uid="{00000000-0005-0000-0000-00004A1A0000}"/>
    <cellStyle name="Normal 4 10 2 18" xfId="3998" xr:uid="{00000000-0005-0000-0000-00004B1A0000}"/>
    <cellStyle name="Normal 4 10 2 19" xfId="3999" xr:uid="{00000000-0005-0000-0000-00004C1A0000}"/>
    <cellStyle name="Normal 4 10 2 2" xfId="4000" xr:uid="{00000000-0005-0000-0000-00004D1A0000}"/>
    <cellStyle name="Normal 4 10 2 20" xfId="4001" xr:uid="{00000000-0005-0000-0000-00004E1A0000}"/>
    <cellStyle name="Normal 4 10 2 21" xfId="4002" xr:uid="{00000000-0005-0000-0000-00004F1A0000}"/>
    <cellStyle name="Normal 4 10 2 22" xfId="4003" xr:uid="{00000000-0005-0000-0000-0000501A0000}"/>
    <cellStyle name="Normal 4 10 2 23" xfId="4004" xr:uid="{00000000-0005-0000-0000-0000511A0000}"/>
    <cellStyle name="Normal 4 10 2 24" xfId="4005" xr:uid="{00000000-0005-0000-0000-0000521A0000}"/>
    <cellStyle name="Normal 4 10 2 25" xfId="4006" xr:uid="{00000000-0005-0000-0000-0000531A0000}"/>
    <cellStyle name="Normal 4 10 2 26" xfId="4007" xr:uid="{00000000-0005-0000-0000-0000541A0000}"/>
    <cellStyle name="Normal 4 10 2 27" xfId="4008" xr:uid="{00000000-0005-0000-0000-0000551A0000}"/>
    <cellStyle name="Normal 4 10 2 28" xfId="4009" xr:uid="{00000000-0005-0000-0000-0000561A0000}"/>
    <cellStyle name="Normal 4 10 2 29" xfId="4010" xr:uid="{00000000-0005-0000-0000-0000571A0000}"/>
    <cellStyle name="Normal 4 10 2 3" xfId="4011" xr:uid="{00000000-0005-0000-0000-0000581A0000}"/>
    <cellStyle name="Normal 4 10 2 30" xfId="4012" xr:uid="{00000000-0005-0000-0000-0000591A0000}"/>
    <cellStyle name="Normal 4 10 2 31" xfId="4013" xr:uid="{00000000-0005-0000-0000-00005A1A0000}"/>
    <cellStyle name="Normal 4 10 2 32" xfId="4014" xr:uid="{00000000-0005-0000-0000-00005B1A0000}"/>
    <cellStyle name="Normal 4 10 2 33" xfId="4015" xr:uid="{00000000-0005-0000-0000-00005C1A0000}"/>
    <cellStyle name="Normal 4 10 2 34" xfId="4016" xr:uid="{00000000-0005-0000-0000-00005D1A0000}"/>
    <cellStyle name="Normal 4 10 2 35" xfId="4017" xr:uid="{00000000-0005-0000-0000-00005E1A0000}"/>
    <cellStyle name="Normal 4 10 2 36" xfId="4018" xr:uid="{00000000-0005-0000-0000-00005F1A0000}"/>
    <cellStyle name="Normal 4 10 2 37" xfId="4019" xr:uid="{00000000-0005-0000-0000-0000601A0000}"/>
    <cellStyle name="Normal 4 10 2 38" xfId="4020" xr:uid="{00000000-0005-0000-0000-0000611A0000}"/>
    <cellStyle name="Normal 4 10 2 39" xfId="4021" xr:uid="{00000000-0005-0000-0000-0000621A0000}"/>
    <cellStyle name="Normal 4 10 2 4" xfId="4022" xr:uid="{00000000-0005-0000-0000-0000631A0000}"/>
    <cellStyle name="Normal 4 10 2 40" xfId="4023" xr:uid="{00000000-0005-0000-0000-0000641A0000}"/>
    <cellStyle name="Normal 4 10 2 41" xfId="4024" xr:uid="{00000000-0005-0000-0000-0000651A0000}"/>
    <cellStyle name="Normal 4 10 2 42" xfId="4025" xr:uid="{00000000-0005-0000-0000-0000661A0000}"/>
    <cellStyle name="Normal 4 10 2 43" xfId="4026" xr:uid="{00000000-0005-0000-0000-0000671A0000}"/>
    <cellStyle name="Normal 4 10 2 44" xfId="4027" xr:uid="{00000000-0005-0000-0000-0000681A0000}"/>
    <cellStyle name="Normal 4 10 2 45" xfId="4028" xr:uid="{00000000-0005-0000-0000-0000691A0000}"/>
    <cellStyle name="Normal 4 10 2 5" xfId="4029" xr:uid="{00000000-0005-0000-0000-00006A1A0000}"/>
    <cellStyle name="Normal 4 10 2 6" xfId="4030" xr:uid="{00000000-0005-0000-0000-00006B1A0000}"/>
    <cellStyle name="Normal 4 10 2 7" xfId="4031" xr:uid="{00000000-0005-0000-0000-00006C1A0000}"/>
    <cellStyle name="Normal 4 10 2 8" xfId="4032" xr:uid="{00000000-0005-0000-0000-00006D1A0000}"/>
    <cellStyle name="Normal 4 10 2 9" xfId="4033" xr:uid="{00000000-0005-0000-0000-00006E1A0000}"/>
    <cellStyle name="Normal 4 11" xfId="4034" xr:uid="{00000000-0005-0000-0000-00006F1A0000}"/>
    <cellStyle name="Normal 4 12" xfId="4035" xr:uid="{00000000-0005-0000-0000-0000701A0000}"/>
    <cellStyle name="Normal 4 13" xfId="4036" xr:uid="{00000000-0005-0000-0000-0000711A0000}"/>
    <cellStyle name="Normal 4 14" xfId="4037" xr:uid="{00000000-0005-0000-0000-0000721A0000}"/>
    <cellStyle name="Normal 4 15" xfId="4038" xr:uid="{00000000-0005-0000-0000-0000731A0000}"/>
    <cellStyle name="Normal 4 16" xfId="4039" xr:uid="{00000000-0005-0000-0000-0000741A0000}"/>
    <cellStyle name="Normal 4 17" xfId="4040" xr:uid="{00000000-0005-0000-0000-0000751A0000}"/>
    <cellStyle name="Normal 4 18" xfId="4041" xr:uid="{00000000-0005-0000-0000-0000761A0000}"/>
    <cellStyle name="Normal 4 19" xfId="4042" xr:uid="{00000000-0005-0000-0000-0000771A0000}"/>
    <cellStyle name="Normal 4 2" xfId="95" xr:uid="{00000000-0005-0000-0000-0000781A0000}"/>
    <cellStyle name="Normal 4 2 10" xfId="4043" xr:uid="{00000000-0005-0000-0000-0000791A0000}"/>
    <cellStyle name="Normal 4 2 2" xfId="4044" xr:uid="{00000000-0005-0000-0000-00007A1A0000}"/>
    <cellStyle name="Normal 4 2 2 10" xfId="4045" xr:uid="{00000000-0005-0000-0000-00007B1A0000}"/>
    <cellStyle name="Normal 4 2 2 11" xfId="4046" xr:uid="{00000000-0005-0000-0000-00007C1A0000}"/>
    <cellStyle name="Normal 4 2 2 12" xfId="4047" xr:uid="{00000000-0005-0000-0000-00007D1A0000}"/>
    <cellStyle name="Normal 4 2 2 13" xfId="4048" xr:uid="{00000000-0005-0000-0000-00007E1A0000}"/>
    <cellStyle name="Normal 4 2 2 14" xfId="4049" xr:uid="{00000000-0005-0000-0000-00007F1A0000}"/>
    <cellStyle name="Normal 4 2 2 15" xfId="4050" xr:uid="{00000000-0005-0000-0000-0000801A0000}"/>
    <cellStyle name="Normal 4 2 2 16" xfId="4051" xr:uid="{00000000-0005-0000-0000-0000811A0000}"/>
    <cellStyle name="Normal 4 2 2 17" xfId="4052" xr:uid="{00000000-0005-0000-0000-0000821A0000}"/>
    <cellStyle name="Normal 4 2 2 18" xfId="4053" xr:uid="{00000000-0005-0000-0000-0000831A0000}"/>
    <cellStyle name="Normal 4 2 2 19" xfId="4054" xr:uid="{00000000-0005-0000-0000-0000841A0000}"/>
    <cellStyle name="Normal 4 2 2 2" xfId="4055" xr:uid="{00000000-0005-0000-0000-0000851A0000}"/>
    <cellStyle name="Normal 4 2 2 20" xfId="4056" xr:uid="{00000000-0005-0000-0000-0000861A0000}"/>
    <cellStyle name="Normal 4 2 2 21" xfId="4057" xr:uid="{00000000-0005-0000-0000-0000871A0000}"/>
    <cellStyle name="Normal 4 2 2 22" xfId="4058" xr:uid="{00000000-0005-0000-0000-0000881A0000}"/>
    <cellStyle name="Normal 4 2 2 23" xfId="4059" xr:uid="{00000000-0005-0000-0000-0000891A0000}"/>
    <cellStyle name="Normal 4 2 2 24" xfId="4060" xr:uid="{00000000-0005-0000-0000-00008A1A0000}"/>
    <cellStyle name="Normal 4 2 2 25" xfId="4061" xr:uid="{00000000-0005-0000-0000-00008B1A0000}"/>
    <cellStyle name="Normal 4 2 2 26" xfId="4062" xr:uid="{00000000-0005-0000-0000-00008C1A0000}"/>
    <cellStyle name="Normal 4 2 2 27" xfId="4063" xr:uid="{00000000-0005-0000-0000-00008D1A0000}"/>
    <cellStyle name="Normal 4 2 2 28" xfId="4064" xr:uid="{00000000-0005-0000-0000-00008E1A0000}"/>
    <cellStyle name="Normal 4 2 2 29" xfId="4065" xr:uid="{00000000-0005-0000-0000-00008F1A0000}"/>
    <cellStyle name="Normal 4 2 2 3" xfId="4066" xr:uid="{00000000-0005-0000-0000-0000901A0000}"/>
    <cellStyle name="Normal 4 2 2 30" xfId="4067" xr:uid="{00000000-0005-0000-0000-0000911A0000}"/>
    <cellStyle name="Normal 4 2 2 31" xfId="4068" xr:uid="{00000000-0005-0000-0000-0000921A0000}"/>
    <cellStyle name="Normal 4 2 2 32" xfId="4069" xr:uid="{00000000-0005-0000-0000-0000931A0000}"/>
    <cellStyle name="Normal 4 2 2 33" xfId="4070" xr:uid="{00000000-0005-0000-0000-0000941A0000}"/>
    <cellStyle name="Normal 4 2 2 34" xfId="4071" xr:uid="{00000000-0005-0000-0000-0000951A0000}"/>
    <cellStyle name="Normal 4 2 2 35" xfId="4072" xr:uid="{00000000-0005-0000-0000-0000961A0000}"/>
    <cellStyle name="Normal 4 2 2 36" xfId="4073" xr:uid="{00000000-0005-0000-0000-0000971A0000}"/>
    <cellStyle name="Normal 4 2 2 37" xfId="4074" xr:uid="{00000000-0005-0000-0000-0000981A0000}"/>
    <cellStyle name="Normal 4 2 2 38" xfId="4075" xr:uid="{00000000-0005-0000-0000-0000991A0000}"/>
    <cellStyle name="Normal 4 2 2 39" xfId="4076" xr:uid="{00000000-0005-0000-0000-00009A1A0000}"/>
    <cellStyle name="Normal 4 2 2 4" xfId="4077" xr:uid="{00000000-0005-0000-0000-00009B1A0000}"/>
    <cellStyle name="Normal 4 2 2 40" xfId="4078" xr:uid="{00000000-0005-0000-0000-00009C1A0000}"/>
    <cellStyle name="Normal 4 2 2 41" xfId="4079" xr:uid="{00000000-0005-0000-0000-00009D1A0000}"/>
    <cellStyle name="Normal 4 2 2 42" xfId="4080" xr:uid="{00000000-0005-0000-0000-00009E1A0000}"/>
    <cellStyle name="Normal 4 2 2 43" xfId="4081" xr:uid="{00000000-0005-0000-0000-00009F1A0000}"/>
    <cellStyle name="Normal 4 2 2 44" xfId="4082" xr:uid="{00000000-0005-0000-0000-0000A01A0000}"/>
    <cellStyle name="Normal 4 2 2 45" xfId="4083" xr:uid="{00000000-0005-0000-0000-0000A11A0000}"/>
    <cellStyle name="Normal 4 2 2 5" xfId="4084" xr:uid="{00000000-0005-0000-0000-0000A21A0000}"/>
    <cellStyle name="Normal 4 2 2 6" xfId="4085" xr:uid="{00000000-0005-0000-0000-0000A31A0000}"/>
    <cellStyle name="Normal 4 2 2 7" xfId="4086" xr:uid="{00000000-0005-0000-0000-0000A41A0000}"/>
    <cellStyle name="Normal 4 2 2 8" xfId="4087" xr:uid="{00000000-0005-0000-0000-0000A51A0000}"/>
    <cellStyle name="Normal 4 2 2 9" xfId="4088" xr:uid="{00000000-0005-0000-0000-0000A61A0000}"/>
    <cellStyle name="Normal 4 2 3" xfId="4089" xr:uid="{00000000-0005-0000-0000-0000A71A0000}"/>
    <cellStyle name="Normal 4 2 3 10" xfId="4090" xr:uid="{00000000-0005-0000-0000-0000A81A0000}"/>
    <cellStyle name="Normal 4 2 3 11" xfId="4091" xr:uid="{00000000-0005-0000-0000-0000A91A0000}"/>
    <cellStyle name="Normal 4 2 3 12" xfId="4092" xr:uid="{00000000-0005-0000-0000-0000AA1A0000}"/>
    <cellStyle name="Normal 4 2 3 13" xfId="4093" xr:uid="{00000000-0005-0000-0000-0000AB1A0000}"/>
    <cellStyle name="Normal 4 2 3 14" xfId="4094" xr:uid="{00000000-0005-0000-0000-0000AC1A0000}"/>
    <cellStyle name="Normal 4 2 3 15" xfId="4095" xr:uid="{00000000-0005-0000-0000-0000AD1A0000}"/>
    <cellStyle name="Normal 4 2 3 16" xfId="4096" xr:uid="{00000000-0005-0000-0000-0000AE1A0000}"/>
    <cellStyle name="Normal 4 2 3 17" xfId="4097" xr:uid="{00000000-0005-0000-0000-0000AF1A0000}"/>
    <cellStyle name="Normal 4 2 3 18" xfId="4098" xr:uid="{00000000-0005-0000-0000-0000B01A0000}"/>
    <cellStyle name="Normal 4 2 3 19" xfId="4099" xr:uid="{00000000-0005-0000-0000-0000B11A0000}"/>
    <cellStyle name="Normal 4 2 3 2" xfId="4100" xr:uid="{00000000-0005-0000-0000-0000B21A0000}"/>
    <cellStyle name="Normal 4 2 3 20" xfId="4101" xr:uid="{00000000-0005-0000-0000-0000B31A0000}"/>
    <cellStyle name="Normal 4 2 3 21" xfId="4102" xr:uid="{00000000-0005-0000-0000-0000B41A0000}"/>
    <cellStyle name="Normal 4 2 3 22" xfId="4103" xr:uid="{00000000-0005-0000-0000-0000B51A0000}"/>
    <cellStyle name="Normal 4 2 3 23" xfId="4104" xr:uid="{00000000-0005-0000-0000-0000B61A0000}"/>
    <cellStyle name="Normal 4 2 3 24" xfId="4105" xr:uid="{00000000-0005-0000-0000-0000B71A0000}"/>
    <cellStyle name="Normal 4 2 3 25" xfId="4106" xr:uid="{00000000-0005-0000-0000-0000B81A0000}"/>
    <cellStyle name="Normal 4 2 3 26" xfId="4107" xr:uid="{00000000-0005-0000-0000-0000B91A0000}"/>
    <cellStyle name="Normal 4 2 3 27" xfId="4108" xr:uid="{00000000-0005-0000-0000-0000BA1A0000}"/>
    <cellStyle name="Normal 4 2 3 28" xfId="4109" xr:uid="{00000000-0005-0000-0000-0000BB1A0000}"/>
    <cellStyle name="Normal 4 2 3 29" xfId="4110" xr:uid="{00000000-0005-0000-0000-0000BC1A0000}"/>
    <cellStyle name="Normal 4 2 3 3" xfId="4111" xr:uid="{00000000-0005-0000-0000-0000BD1A0000}"/>
    <cellStyle name="Normal 4 2 3 30" xfId="4112" xr:uid="{00000000-0005-0000-0000-0000BE1A0000}"/>
    <cellStyle name="Normal 4 2 3 30 2" xfId="6361" xr:uid="{00000000-0005-0000-0000-0000BF1A0000}"/>
    <cellStyle name="Normal 4 2 3 30 2 2" xfId="9900" xr:uid="{00000000-0005-0000-0000-0000C01A0000}"/>
    <cellStyle name="Normal 4 2 3 30 2 2 2" xfId="13629" xr:uid="{00000000-0005-0000-0000-0000C11A0000}"/>
    <cellStyle name="Normal 4 2 3 30 2 2 3" xfId="13630" xr:uid="{00000000-0005-0000-0000-0000C21A0000}"/>
    <cellStyle name="Normal 4 2 3 30 2 3" xfId="13631" xr:uid="{00000000-0005-0000-0000-0000C31A0000}"/>
    <cellStyle name="Normal 4 2 3 30 2 4" xfId="13632" xr:uid="{00000000-0005-0000-0000-0000C41A0000}"/>
    <cellStyle name="Normal 4 2 3 30 3" xfId="8139" xr:uid="{00000000-0005-0000-0000-0000C51A0000}"/>
    <cellStyle name="Normal 4 2 3 30 3 2" xfId="13633" xr:uid="{00000000-0005-0000-0000-0000C61A0000}"/>
    <cellStyle name="Normal 4 2 3 30 3 2 2" xfId="13634" xr:uid="{00000000-0005-0000-0000-0000C71A0000}"/>
    <cellStyle name="Normal 4 2 3 30 3 3" xfId="13635" xr:uid="{00000000-0005-0000-0000-0000C81A0000}"/>
    <cellStyle name="Normal 4 2 3 30 3 4" xfId="13636" xr:uid="{00000000-0005-0000-0000-0000C91A0000}"/>
    <cellStyle name="Normal 4 2 3 30 4" xfId="13637" xr:uid="{00000000-0005-0000-0000-0000CA1A0000}"/>
    <cellStyle name="Normal 4 2 3 30 4 2" xfId="13638" xr:uid="{00000000-0005-0000-0000-0000CB1A0000}"/>
    <cellStyle name="Normal 4 2 3 30 5" xfId="13639" xr:uid="{00000000-0005-0000-0000-0000CC1A0000}"/>
    <cellStyle name="Normal 4 2 3 30 6" xfId="13640" xr:uid="{00000000-0005-0000-0000-0000CD1A0000}"/>
    <cellStyle name="Normal 4 2 3 31" xfId="4113" xr:uid="{00000000-0005-0000-0000-0000CE1A0000}"/>
    <cellStyle name="Normal 4 2 3 31 2" xfId="6362" xr:uid="{00000000-0005-0000-0000-0000CF1A0000}"/>
    <cellStyle name="Normal 4 2 3 31 2 2" xfId="9901" xr:uid="{00000000-0005-0000-0000-0000D01A0000}"/>
    <cellStyle name="Normal 4 2 3 31 2 2 2" xfId="13641" xr:uid="{00000000-0005-0000-0000-0000D11A0000}"/>
    <cellStyle name="Normal 4 2 3 31 2 2 3" xfId="13642" xr:uid="{00000000-0005-0000-0000-0000D21A0000}"/>
    <cellStyle name="Normal 4 2 3 31 2 3" xfId="13643" xr:uid="{00000000-0005-0000-0000-0000D31A0000}"/>
    <cellStyle name="Normal 4 2 3 31 2 4" xfId="13644" xr:uid="{00000000-0005-0000-0000-0000D41A0000}"/>
    <cellStyle name="Normal 4 2 3 31 3" xfId="8140" xr:uid="{00000000-0005-0000-0000-0000D51A0000}"/>
    <cellStyle name="Normal 4 2 3 31 3 2" xfId="13645" xr:uid="{00000000-0005-0000-0000-0000D61A0000}"/>
    <cellStyle name="Normal 4 2 3 31 3 2 2" xfId="13646" xr:uid="{00000000-0005-0000-0000-0000D71A0000}"/>
    <cellStyle name="Normal 4 2 3 31 3 3" xfId="13647" xr:uid="{00000000-0005-0000-0000-0000D81A0000}"/>
    <cellStyle name="Normal 4 2 3 31 3 4" xfId="13648" xr:uid="{00000000-0005-0000-0000-0000D91A0000}"/>
    <cellStyle name="Normal 4 2 3 31 4" xfId="13649" xr:uid="{00000000-0005-0000-0000-0000DA1A0000}"/>
    <cellStyle name="Normal 4 2 3 31 4 2" xfId="13650" xr:uid="{00000000-0005-0000-0000-0000DB1A0000}"/>
    <cellStyle name="Normal 4 2 3 31 5" xfId="13651" xr:uid="{00000000-0005-0000-0000-0000DC1A0000}"/>
    <cellStyle name="Normal 4 2 3 31 6" xfId="13652" xr:uid="{00000000-0005-0000-0000-0000DD1A0000}"/>
    <cellStyle name="Normal 4 2 3 32" xfId="4114" xr:uid="{00000000-0005-0000-0000-0000DE1A0000}"/>
    <cellStyle name="Normal 4 2 3 32 2" xfId="6363" xr:uid="{00000000-0005-0000-0000-0000DF1A0000}"/>
    <cellStyle name="Normal 4 2 3 32 2 2" xfId="9902" xr:uid="{00000000-0005-0000-0000-0000E01A0000}"/>
    <cellStyle name="Normal 4 2 3 32 2 2 2" xfId="13653" xr:uid="{00000000-0005-0000-0000-0000E11A0000}"/>
    <cellStyle name="Normal 4 2 3 32 2 2 3" xfId="13654" xr:uid="{00000000-0005-0000-0000-0000E21A0000}"/>
    <cellStyle name="Normal 4 2 3 32 2 3" xfId="13655" xr:uid="{00000000-0005-0000-0000-0000E31A0000}"/>
    <cellStyle name="Normal 4 2 3 32 2 4" xfId="13656" xr:uid="{00000000-0005-0000-0000-0000E41A0000}"/>
    <cellStyle name="Normal 4 2 3 32 3" xfId="8141" xr:uid="{00000000-0005-0000-0000-0000E51A0000}"/>
    <cellStyle name="Normal 4 2 3 32 3 2" xfId="13657" xr:uid="{00000000-0005-0000-0000-0000E61A0000}"/>
    <cellStyle name="Normal 4 2 3 32 3 2 2" xfId="13658" xr:uid="{00000000-0005-0000-0000-0000E71A0000}"/>
    <cellStyle name="Normal 4 2 3 32 3 3" xfId="13659" xr:uid="{00000000-0005-0000-0000-0000E81A0000}"/>
    <cellStyle name="Normal 4 2 3 32 3 4" xfId="13660" xr:uid="{00000000-0005-0000-0000-0000E91A0000}"/>
    <cellStyle name="Normal 4 2 3 32 4" xfId="13661" xr:uid="{00000000-0005-0000-0000-0000EA1A0000}"/>
    <cellStyle name="Normal 4 2 3 32 4 2" xfId="13662" xr:uid="{00000000-0005-0000-0000-0000EB1A0000}"/>
    <cellStyle name="Normal 4 2 3 32 5" xfId="13663" xr:uid="{00000000-0005-0000-0000-0000EC1A0000}"/>
    <cellStyle name="Normal 4 2 3 32 6" xfId="13664" xr:uid="{00000000-0005-0000-0000-0000ED1A0000}"/>
    <cellStyle name="Normal 4 2 3 33" xfId="4115" xr:uid="{00000000-0005-0000-0000-0000EE1A0000}"/>
    <cellStyle name="Normal 4 2 3 33 2" xfId="6364" xr:uid="{00000000-0005-0000-0000-0000EF1A0000}"/>
    <cellStyle name="Normal 4 2 3 33 2 2" xfId="9903" xr:uid="{00000000-0005-0000-0000-0000F01A0000}"/>
    <cellStyle name="Normal 4 2 3 33 2 2 2" xfId="13665" xr:uid="{00000000-0005-0000-0000-0000F11A0000}"/>
    <cellStyle name="Normal 4 2 3 33 2 2 3" xfId="13666" xr:uid="{00000000-0005-0000-0000-0000F21A0000}"/>
    <cellStyle name="Normal 4 2 3 33 2 3" xfId="13667" xr:uid="{00000000-0005-0000-0000-0000F31A0000}"/>
    <cellStyle name="Normal 4 2 3 33 2 4" xfId="13668" xr:uid="{00000000-0005-0000-0000-0000F41A0000}"/>
    <cellStyle name="Normal 4 2 3 33 3" xfId="8142" xr:uid="{00000000-0005-0000-0000-0000F51A0000}"/>
    <cellStyle name="Normal 4 2 3 33 3 2" xfId="13669" xr:uid="{00000000-0005-0000-0000-0000F61A0000}"/>
    <cellStyle name="Normal 4 2 3 33 3 2 2" xfId="13670" xr:uid="{00000000-0005-0000-0000-0000F71A0000}"/>
    <cellStyle name="Normal 4 2 3 33 3 3" xfId="13671" xr:uid="{00000000-0005-0000-0000-0000F81A0000}"/>
    <cellStyle name="Normal 4 2 3 33 3 4" xfId="13672" xr:uid="{00000000-0005-0000-0000-0000F91A0000}"/>
    <cellStyle name="Normal 4 2 3 33 4" xfId="13673" xr:uid="{00000000-0005-0000-0000-0000FA1A0000}"/>
    <cellStyle name="Normal 4 2 3 33 4 2" xfId="13674" xr:uid="{00000000-0005-0000-0000-0000FB1A0000}"/>
    <cellStyle name="Normal 4 2 3 33 5" xfId="13675" xr:uid="{00000000-0005-0000-0000-0000FC1A0000}"/>
    <cellStyle name="Normal 4 2 3 33 6" xfId="13676" xr:uid="{00000000-0005-0000-0000-0000FD1A0000}"/>
    <cellStyle name="Normal 4 2 3 34" xfId="4116" xr:uid="{00000000-0005-0000-0000-0000FE1A0000}"/>
    <cellStyle name="Normal 4 2 3 34 2" xfId="6365" xr:uid="{00000000-0005-0000-0000-0000FF1A0000}"/>
    <cellStyle name="Normal 4 2 3 34 2 2" xfId="9904" xr:uid="{00000000-0005-0000-0000-0000001B0000}"/>
    <cellStyle name="Normal 4 2 3 34 2 2 2" xfId="13677" xr:uid="{00000000-0005-0000-0000-0000011B0000}"/>
    <cellStyle name="Normal 4 2 3 34 2 2 3" xfId="13678" xr:uid="{00000000-0005-0000-0000-0000021B0000}"/>
    <cellStyle name="Normal 4 2 3 34 2 3" xfId="13679" xr:uid="{00000000-0005-0000-0000-0000031B0000}"/>
    <cellStyle name="Normal 4 2 3 34 2 4" xfId="13680" xr:uid="{00000000-0005-0000-0000-0000041B0000}"/>
    <cellStyle name="Normal 4 2 3 34 3" xfId="8143" xr:uid="{00000000-0005-0000-0000-0000051B0000}"/>
    <cellStyle name="Normal 4 2 3 34 3 2" xfId="13681" xr:uid="{00000000-0005-0000-0000-0000061B0000}"/>
    <cellStyle name="Normal 4 2 3 34 3 2 2" xfId="13682" xr:uid="{00000000-0005-0000-0000-0000071B0000}"/>
    <cellStyle name="Normal 4 2 3 34 3 3" xfId="13683" xr:uid="{00000000-0005-0000-0000-0000081B0000}"/>
    <cellStyle name="Normal 4 2 3 34 3 4" xfId="13684" xr:uid="{00000000-0005-0000-0000-0000091B0000}"/>
    <cellStyle name="Normal 4 2 3 34 4" xfId="13685" xr:uid="{00000000-0005-0000-0000-00000A1B0000}"/>
    <cellStyle name="Normal 4 2 3 34 4 2" xfId="13686" xr:uid="{00000000-0005-0000-0000-00000B1B0000}"/>
    <cellStyle name="Normal 4 2 3 34 5" xfId="13687" xr:uid="{00000000-0005-0000-0000-00000C1B0000}"/>
    <cellStyle name="Normal 4 2 3 34 6" xfId="13688" xr:uid="{00000000-0005-0000-0000-00000D1B0000}"/>
    <cellStyle name="Normal 4 2 3 35" xfId="4117" xr:uid="{00000000-0005-0000-0000-00000E1B0000}"/>
    <cellStyle name="Normal 4 2 3 35 2" xfId="6366" xr:uid="{00000000-0005-0000-0000-00000F1B0000}"/>
    <cellStyle name="Normal 4 2 3 35 2 2" xfId="9905" xr:uid="{00000000-0005-0000-0000-0000101B0000}"/>
    <cellStyle name="Normal 4 2 3 35 2 2 2" xfId="13689" xr:uid="{00000000-0005-0000-0000-0000111B0000}"/>
    <cellStyle name="Normal 4 2 3 35 2 2 3" xfId="13690" xr:uid="{00000000-0005-0000-0000-0000121B0000}"/>
    <cellStyle name="Normal 4 2 3 35 2 3" xfId="13691" xr:uid="{00000000-0005-0000-0000-0000131B0000}"/>
    <cellStyle name="Normal 4 2 3 35 2 4" xfId="13692" xr:uid="{00000000-0005-0000-0000-0000141B0000}"/>
    <cellStyle name="Normal 4 2 3 35 3" xfId="8144" xr:uid="{00000000-0005-0000-0000-0000151B0000}"/>
    <cellStyle name="Normal 4 2 3 35 3 2" xfId="13693" xr:uid="{00000000-0005-0000-0000-0000161B0000}"/>
    <cellStyle name="Normal 4 2 3 35 3 2 2" xfId="13694" xr:uid="{00000000-0005-0000-0000-0000171B0000}"/>
    <cellStyle name="Normal 4 2 3 35 3 3" xfId="13695" xr:uid="{00000000-0005-0000-0000-0000181B0000}"/>
    <cellStyle name="Normal 4 2 3 35 3 4" xfId="13696" xr:uid="{00000000-0005-0000-0000-0000191B0000}"/>
    <cellStyle name="Normal 4 2 3 35 4" xfId="13697" xr:uid="{00000000-0005-0000-0000-00001A1B0000}"/>
    <cellStyle name="Normal 4 2 3 35 4 2" xfId="13698" xr:uid="{00000000-0005-0000-0000-00001B1B0000}"/>
    <cellStyle name="Normal 4 2 3 35 5" xfId="13699" xr:uid="{00000000-0005-0000-0000-00001C1B0000}"/>
    <cellStyle name="Normal 4 2 3 35 6" xfId="13700" xr:uid="{00000000-0005-0000-0000-00001D1B0000}"/>
    <cellStyle name="Normal 4 2 3 36" xfId="4118" xr:uid="{00000000-0005-0000-0000-00001E1B0000}"/>
    <cellStyle name="Normal 4 2 3 36 2" xfId="6367" xr:uid="{00000000-0005-0000-0000-00001F1B0000}"/>
    <cellStyle name="Normal 4 2 3 36 2 2" xfId="9906" xr:uid="{00000000-0005-0000-0000-0000201B0000}"/>
    <cellStyle name="Normal 4 2 3 36 2 2 2" xfId="13701" xr:uid="{00000000-0005-0000-0000-0000211B0000}"/>
    <cellStyle name="Normal 4 2 3 36 2 2 3" xfId="13702" xr:uid="{00000000-0005-0000-0000-0000221B0000}"/>
    <cellStyle name="Normal 4 2 3 36 2 3" xfId="13703" xr:uid="{00000000-0005-0000-0000-0000231B0000}"/>
    <cellStyle name="Normal 4 2 3 36 2 4" xfId="13704" xr:uid="{00000000-0005-0000-0000-0000241B0000}"/>
    <cellStyle name="Normal 4 2 3 36 3" xfId="8145" xr:uid="{00000000-0005-0000-0000-0000251B0000}"/>
    <cellStyle name="Normal 4 2 3 36 3 2" xfId="13705" xr:uid="{00000000-0005-0000-0000-0000261B0000}"/>
    <cellStyle name="Normal 4 2 3 36 3 2 2" xfId="13706" xr:uid="{00000000-0005-0000-0000-0000271B0000}"/>
    <cellStyle name="Normal 4 2 3 36 3 3" xfId="13707" xr:uid="{00000000-0005-0000-0000-0000281B0000}"/>
    <cellStyle name="Normal 4 2 3 36 3 4" xfId="13708" xr:uid="{00000000-0005-0000-0000-0000291B0000}"/>
    <cellStyle name="Normal 4 2 3 36 4" xfId="13709" xr:uid="{00000000-0005-0000-0000-00002A1B0000}"/>
    <cellStyle name="Normal 4 2 3 36 4 2" xfId="13710" xr:uid="{00000000-0005-0000-0000-00002B1B0000}"/>
    <cellStyle name="Normal 4 2 3 36 5" xfId="13711" xr:uid="{00000000-0005-0000-0000-00002C1B0000}"/>
    <cellStyle name="Normal 4 2 3 36 6" xfId="13712" xr:uid="{00000000-0005-0000-0000-00002D1B0000}"/>
    <cellStyle name="Normal 4 2 3 37" xfId="4119" xr:uid="{00000000-0005-0000-0000-00002E1B0000}"/>
    <cellStyle name="Normal 4 2 3 37 2" xfId="6368" xr:uid="{00000000-0005-0000-0000-00002F1B0000}"/>
    <cellStyle name="Normal 4 2 3 37 2 2" xfId="9907" xr:uid="{00000000-0005-0000-0000-0000301B0000}"/>
    <cellStyle name="Normal 4 2 3 37 2 2 2" xfId="13713" xr:uid="{00000000-0005-0000-0000-0000311B0000}"/>
    <cellStyle name="Normal 4 2 3 37 2 2 3" xfId="13714" xr:uid="{00000000-0005-0000-0000-0000321B0000}"/>
    <cellStyle name="Normal 4 2 3 37 2 3" xfId="13715" xr:uid="{00000000-0005-0000-0000-0000331B0000}"/>
    <cellStyle name="Normal 4 2 3 37 2 4" xfId="13716" xr:uid="{00000000-0005-0000-0000-0000341B0000}"/>
    <cellStyle name="Normal 4 2 3 37 3" xfId="8146" xr:uid="{00000000-0005-0000-0000-0000351B0000}"/>
    <cellStyle name="Normal 4 2 3 37 3 2" xfId="13717" xr:uid="{00000000-0005-0000-0000-0000361B0000}"/>
    <cellStyle name="Normal 4 2 3 37 3 2 2" xfId="13718" xr:uid="{00000000-0005-0000-0000-0000371B0000}"/>
    <cellStyle name="Normal 4 2 3 37 3 3" xfId="13719" xr:uid="{00000000-0005-0000-0000-0000381B0000}"/>
    <cellStyle name="Normal 4 2 3 37 3 4" xfId="13720" xr:uid="{00000000-0005-0000-0000-0000391B0000}"/>
    <cellStyle name="Normal 4 2 3 37 4" xfId="13721" xr:uid="{00000000-0005-0000-0000-00003A1B0000}"/>
    <cellStyle name="Normal 4 2 3 37 4 2" xfId="13722" xr:uid="{00000000-0005-0000-0000-00003B1B0000}"/>
    <cellStyle name="Normal 4 2 3 37 5" xfId="13723" xr:uid="{00000000-0005-0000-0000-00003C1B0000}"/>
    <cellStyle name="Normal 4 2 3 37 6" xfId="13724" xr:uid="{00000000-0005-0000-0000-00003D1B0000}"/>
    <cellStyle name="Normal 4 2 3 38" xfId="4120" xr:uid="{00000000-0005-0000-0000-00003E1B0000}"/>
    <cellStyle name="Normal 4 2 3 38 2" xfId="6369" xr:uid="{00000000-0005-0000-0000-00003F1B0000}"/>
    <cellStyle name="Normal 4 2 3 38 2 2" xfId="9908" xr:uid="{00000000-0005-0000-0000-0000401B0000}"/>
    <cellStyle name="Normal 4 2 3 38 2 2 2" xfId="13725" xr:uid="{00000000-0005-0000-0000-0000411B0000}"/>
    <cellStyle name="Normal 4 2 3 38 2 2 3" xfId="13726" xr:uid="{00000000-0005-0000-0000-0000421B0000}"/>
    <cellStyle name="Normal 4 2 3 38 2 3" xfId="13727" xr:uid="{00000000-0005-0000-0000-0000431B0000}"/>
    <cellStyle name="Normal 4 2 3 38 2 4" xfId="13728" xr:uid="{00000000-0005-0000-0000-0000441B0000}"/>
    <cellStyle name="Normal 4 2 3 38 3" xfId="8147" xr:uid="{00000000-0005-0000-0000-0000451B0000}"/>
    <cellStyle name="Normal 4 2 3 38 3 2" xfId="13729" xr:uid="{00000000-0005-0000-0000-0000461B0000}"/>
    <cellStyle name="Normal 4 2 3 38 3 2 2" xfId="13730" xr:uid="{00000000-0005-0000-0000-0000471B0000}"/>
    <cellStyle name="Normal 4 2 3 38 3 3" xfId="13731" xr:uid="{00000000-0005-0000-0000-0000481B0000}"/>
    <cellStyle name="Normal 4 2 3 38 3 4" xfId="13732" xr:uid="{00000000-0005-0000-0000-0000491B0000}"/>
    <cellStyle name="Normal 4 2 3 38 4" xfId="13733" xr:uid="{00000000-0005-0000-0000-00004A1B0000}"/>
    <cellStyle name="Normal 4 2 3 38 4 2" xfId="13734" xr:uid="{00000000-0005-0000-0000-00004B1B0000}"/>
    <cellStyle name="Normal 4 2 3 38 5" xfId="13735" xr:uid="{00000000-0005-0000-0000-00004C1B0000}"/>
    <cellStyle name="Normal 4 2 3 38 6" xfId="13736" xr:uid="{00000000-0005-0000-0000-00004D1B0000}"/>
    <cellStyle name="Normal 4 2 3 39" xfId="4121" xr:uid="{00000000-0005-0000-0000-00004E1B0000}"/>
    <cellStyle name="Normal 4 2 3 39 2" xfId="6370" xr:uid="{00000000-0005-0000-0000-00004F1B0000}"/>
    <cellStyle name="Normal 4 2 3 39 2 2" xfId="9909" xr:uid="{00000000-0005-0000-0000-0000501B0000}"/>
    <cellStyle name="Normal 4 2 3 39 2 2 2" xfId="13737" xr:uid="{00000000-0005-0000-0000-0000511B0000}"/>
    <cellStyle name="Normal 4 2 3 39 2 2 3" xfId="13738" xr:uid="{00000000-0005-0000-0000-0000521B0000}"/>
    <cellStyle name="Normal 4 2 3 39 2 3" xfId="13739" xr:uid="{00000000-0005-0000-0000-0000531B0000}"/>
    <cellStyle name="Normal 4 2 3 39 2 4" xfId="13740" xr:uid="{00000000-0005-0000-0000-0000541B0000}"/>
    <cellStyle name="Normal 4 2 3 39 3" xfId="8148" xr:uid="{00000000-0005-0000-0000-0000551B0000}"/>
    <cellStyle name="Normal 4 2 3 39 3 2" xfId="13741" xr:uid="{00000000-0005-0000-0000-0000561B0000}"/>
    <cellStyle name="Normal 4 2 3 39 3 2 2" xfId="13742" xr:uid="{00000000-0005-0000-0000-0000571B0000}"/>
    <cellStyle name="Normal 4 2 3 39 3 3" xfId="13743" xr:uid="{00000000-0005-0000-0000-0000581B0000}"/>
    <cellStyle name="Normal 4 2 3 39 3 4" xfId="13744" xr:uid="{00000000-0005-0000-0000-0000591B0000}"/>
    <cellStyle name="Normal 4 2 3 39 4" xfId="13745" xr:uid="{00000000-0005-0000-0000-00005A1B0000}"/>
    <cellStyle name="Normal 4 2 3 39 4 2" xfId="13746" xr:uid="{00000000-0005-0000-0000-00005B1B0000}"/>
    <cellStyle name="Normal 4 2 3 39 5" xfId="13747" xr:uid="{00000000-0005-0000-0000-00005C1B0000}"/>
    <cellStyle name="Normal 4 2 3 39 6" xfId="13748" xr:uid="{00000000-0005-0000-0000-00005D1B0000}"/>
    <cellStyle name="Normal 4 2 3 4" xfId="4122" xr:uid="{00000000-0005-0000-0000-00005E1B0000}"/>
    <cellStyle name="Normal 4 2 3 4 2" xfId="6371" xr:uid="{00000000-0005-0000-0000-00005F1B0000}"/>
    <cellStyle name="Normal 4 2 3 4 2 2" xfId="9910" xr:uid="{00000000-0005-0000-0000-0000601B0000}"/>
    <cellStyle name="Normal 4 2 3 4 2 2 2" xfId="13749" xr:uid="{00000000-0005-0000-0000-0000611B0000}"/>
    <cellStyle name="Normal 4 2 3 4 2 2 3" xfId="13750" xr:uid="{00000000-0005-0000-0000-0000621B0000}"/>
    <cellStyle name="Normal 4 2 3 4 2 3" xfId="13751" xr:uid="{00000000-0005-0000-0000-0000631B0000}"/>
    <cellStyle name="Normal 4 2 3 4 2 4" xfId="13752" xr:uid="{00000000-0005-0000-0000-0000641B0000}"/>
    <cellStyle name="Normal 4 2 3 4 3" xfId="8149" xr:uid="{00000000-0005-0000-0000-0000651B0000}"/>
    <cellStyle name="Normal 4 2 3 4 3 2" xfId="13753" xr:uid="{00000000-0005-0000-0000-0000661B0000}"/>
    <cellStyle name="Normal 4 2 3 4 3 2 2" xfId="13754" xr:uid="{00000000-0005-0000-0000-0000671B0000}"/>
    <cellStyle name="Normal 4 2 3 4 3 3" xfId="13755" xr:uid="{00000000-0005-0000-0000-0000681B0000}"/>
    <cellStyle name="Normal 4 2 3 4 3 4" xfId="13756" xr:uid="{00000000-0005-0000-0000-0000691B0000}"/>
    <cellStyle name="Normal 4 2 3 4 4" xfId="13757" xr:uid="{00000000-0005-0000-0000-00006A1B0000}"/>
    <cellStyle name="Normal 4 2 3 4 4 2" xfId="13758" xr:uid="{00000000-0005-0000-0000-00006B1B0000}"/>
    <cellStyle name="Normal 4 2 3 4 5" xfId="13759" xr:uid="{00000000-0005-0000-0000-00006C1B0000}"/>
    <cellStyle name="Normal 4 2 3 4 6" xfId="13760" xr:uid="{00000000-0005-0000-0000-00006D1B0000}"/>
    <cellStyle name="Normal 4 2 3 40" xfId="4123" xr:uid="{00000000-0005-0000-0000-00006E1B0000}"/>
    <cellStyle name="Normal 4 2 3 40 2" xfId="6372" xr:uid="{00000000-0005-0000-0000-00006F1B0000}"/>
    <cellStyle name="Normal 4 2 3 40 2 2" xfId="9911" xr:uid="{00000000-0005-0000-0000-0000701B0000}"/>
    <cellStyle name="Normal 4 2 3 40 2 2 2" xfId="13761" xr:uid="{00000000-0005-0000-0000-0000711B0000}"/>
    <cellStyle name="Normal 4 2 3 40 2 2 3" xfId="13762" xr:uid="{00000000-0005-0000-0000-0000721B0000}"/>
    <cellStyle name="Normal 4 2 3 40 2 3" xfId="13763" xr:uid="{00000000-0005-0000-0000-0000731B0000}"/>
    <cellStyle name="Normal 4 2 3 40 2 4" xfId="13764" xr:uid="{00000000-0005-0000-0000-0000741B0000}"/>
    <cellStyle name="Normal 4 2 3 40 3" xfId="8150" xr:uid="{00000000-0005-0000-0000-0000751B0000}"/>
    <cellStyle name="Normal 4 2 3 40 3 2" xfId="13765" xr:uid="{00000000-0005-0000-0000-0000761B0000}"/>
    <cellStyle name="Normal 4 2 3 40 3 2 2" xfId="13766" xr:uid="{00000000-0005-0000-0000-0000771B0000}"/>
    <cellStyle name="Normal 4 2 3 40 3 3" xfId="13767" xr:uid="{00000000-0005-0000-0000-0000781B0000}"/>
    <cellStyle name="Normal 4 2 3 40 3 4" xfId="13768" xr:uid="{00000000-0005-0000-0000-0000791B0000}"/>
    <cellStyle name="Normal 4 2 3 40 4" xfId="13769" xr:uid="{00000000-0005-0000-0000-00007A1B0000}"/>
    <cellStyle name="Normal 4 2 3 40 4 2" xfId="13770" xr:uid="{00000000-0005-0000-0000-00007B1B0000}"/>
    <cellStyle name="Normal 4 2 3 40 5" xfId="13771" xr:uid="{00000000-0005-0000-0000-00007C1B0000}"/>
    <cellStyle name="Normal 4 2 3 40 6" xfId="13772" xr:uid="{00000000-0005-0000-0000-00007D1B0000}"/>
    <cellStyle name="Normal 4 2 3 41" xfId="4124" xr:uid="{00000000-0005-0000-0000-00007E1B0000}"/>
    <cellStyle name="Normal 4 2 3 41 2" xfId="6373" xr:uid="{00000000-0005-0000-0000-00007F1B0000}"/>
    <cellStyle name="Normal 4 2 3 41 2 2" xfId="9912" xr:uid="{00000000-0005-0000-0000-0000801B0000}"/>
    <cellStyle name="Normal 4 2 3 41 2 2 2" xfId="13773" xr:uid="{00000000-0005-0000-0000-0000811B0000}"/>
    <cellStyle name="Normal 4 2 3 41 2 2 3" xfId="13774" xr:uid="{00000000-0005-0000-0000-0000821B0000}"/>
    <cellStyle name="Normal 4 2 3 41 2 3" xfId="13775" xr:uid="{00000000-0005-0000-0000-0000831B0000}"/>
    <cellStyle name="Normal 4 2 3 41 2 4" xfId="13776" xr:uid="{00000000-0005-0000-0000-0000841B0000}"/>
    <cellStyle name="Normal 4 2 3 41 3" xfId="8151" xr:uid="{00000000-0005-0000-0000-0000851B0000}"/>
    <cellStyle name="Normal 4 2 3 41 3 2" xfId="13777" xr:uid="{00000000-0005-0000-0000-0000861B0000}"/>
    <cellStyle name="Normal 4 2 3 41 3 2 2" xfId="13778" xr:uid="{00000000-0005-0000-0000-0000871B0000}"/>
    <cellStyle name="Normal 4 2 3 41 3 3" xfId="13779" xr:uid="{00000000-0005-0000-0000-0000881B0000}"/>
    <cellStyle name="Normal 4 2 3 41 3 4" xfId="13780" xr:uid="{00000000-0005-0000-0000-0000891B0000}"/>
    <cellStyle name="Normal 4 2 3 41 4" xfId="13781" xr:uid="{00000000-0005-0000-0000-00008A1B0000}"/>
    <cellStyle name="Normal 4 2 3 41 4 2" xfId="13782" xr:uid="{00000000-0005-0000-0000-00008B1B0000}"/>
    <cellStyle name="Normal 4 2 3 41 5" xfId="13783" xr:uid="{00000000-0005-0000-0000-00008C1B0000}"/>
    <cellStyle name="Normal 4 2 3 41 6" xfId="13784" xr:uid="{00000000-0005-0000-0000-00008D1B0000}"/>
    <cellStyle name="Normal 4 2 3 42" xfId="4125" xr:uid="{00000000-0005-0000-0000-00008E1B0000}"/>
    <cellStyle name="Normal 4 2 3 42 2" xfId="6374" xr:uid="{00000000-0005-0000-0000-00008F1B0000}"/>
    <cellStyle name="Normal 4 2 3 42 2 2" xfId="9913" xr:uid="{00000000-0005-0000-0000-0000901B0000}"/>
    <cellStyle name="Normal 4 2 3 42 2 2 2" xfId="13785" xr:uid="{00000000-0005-0000-0000-0000911B0000}"/>
    <cellStyle name="Normal 4 2 3 42 2 2 3" xfId="13786" xr:uid="{00000000-0005-0000-0000-0000921B0000}"/>
    <cellStyle name="Normal 4 2 3 42 2 3" xfId="13787" xr:uid="{00000000-0005-0000-0000-0000931B0000}"/>
    <cellStyle name="Normal 4 2 3 42 2 4" xfId="13788" xr:uid="{00000000-0005-0000-0000-0000941B0000}"/>
    <cellStyle name="Normal 4 2 3 42 3" xfId="8152" xr:uid="{00000000-0005-0000-0000-0000951B0000}"/>
    <cellStyle name="Normal 4 2 3 42 3 2" xfId="13789" xr:uid="{00000000-0005-0000-0000-0000961B0000}"/>
    <cellStyle name="Normal 4 2 3 42 3 2 2" xfId="13790" xr:uid="{00000000-0005-0000-0000-0000971B0000}"/>
    <cellStyle name="Normal 4 2 3 42 3 3" xfId="13791" xr:uid="{00000000-0005-0000-0000-0000981B0000}"/>
    <cellStyle name="Normal 4 2 3 42 3 4" xfId="13792" xr:uid="{00000000-0005-0000-0000-0000991B0000}"/>
    <cellStyle name="Normal 4 2 3 42 4" xfId="13793" xr:uid="{00000000-0005-0000-0000-00009A1B0000}"/>
    <cellStyle name="Normal 4 2 3 42 4 2" xfId="13794" xr:uid="{00000000-0005-0000-0000-00009B1B0000}"/>
    <cellStyle name="Normal 4 2 3 42 5" xfId="13795" xr:uid="{00000000-0005-0000-0000-00009C1B0000}"/>
    <cellStyle name="Normal 4 2 3 42 6" xfId="13796" xr:uid="{00000000-0005-0000-0000-00009D1B0000}"/>
    <cellStyle name="Normal 4 2 3 43" xfId="4126" xr:uid="{00000000-0005-0000-0000-00009E1B0000}"/>
    <cellStyle name="Normal 4 2 3 43 2" xfId="6375" xr:uid="{00000000-0005-0000-0000-00009F1B0000}"/>
    <cellStyle name="Normal 4 2 3 43 2 2" xfId="9914" xr:uid="{00000000-0005-0000-0000-0000A01B0000}"/>
    <cellStyle name="Normal 4 2 3 43 2 2 2" xfId="13797" xr:uid="{00000000-0005-0000-0000-0000A11B0000}"/>
    <cellStyle name="Normal 4 2 3 43 2 2 3" xfId="13798" xr:uid="{00000000-0005-0000-0000-0000A21B0000}"/>
    <cellStyle name="Normal 4 2 3 43 2 3" xfId="13799" xr:uid="{00000000-0005-0000-0000-0000A31B0000}"/>
    <cellStyle name="Normal 4 2 3 43 2 4" xfId="13800" xr:uid="{00000000-0005-0000-0000-0000A41B0000}"/>
    <cellStyle name="Normal 4 2 3 43 3" xfId="8153" xr:uid="{00000000-0005-0000-0000-0000A51B0000}"/>
    <cellStyle name="Normal 4 2 3 43 3 2" xfId="13801" xr:uid="{00000000-0005-0000-0000-0000A61B0000}"/>
    <cellStyle name="Normal 4 2 3 43 3 2 2" xfId="13802" xr:uid="{00000000-0005-0000-0000-0000A71B0000}"/>
    <cellStyle name="Normal 4 2 3 43 3 3" xfId="13803" xr:uid="{00000000-0005-0000-0000-0000A81B0000}"/>
    <cellStyle name="Normal 4 2 3 43 3 4" xfId="13804" xr:uid="{00000000-0005-0000-0000-0000A91B0000}"/>
    <cellStyle name="Normal 4 2 3 43 4" xfId="13805" xr:uid="{00000000-0005-0000-0000-0000AA1B0000}"/>
    <cellStyle name="Normal 4 2 3 43 4 2" xfId="13806" xr:uid="{00000000-0005-0000-0000-0000AB1B0000}"/>
    <cellStyle name="Normal 4 2 3 43 5" xfId="13807" xr:uid="{00000000-0005-0000-0000-0000AC1B0000}"/>
    <cellStyle name="Normal 4 2 3 43 6" xfId="13808" xr:uid="{00000000-0005-0000-0000-0000AD1B0000}"/>
    <cellStyle name="Normal 4 2 3 44" xfId="4127" xr:uid="{00000000-0005-0000-0000-0000AE1B0000}"/>
    <cellStyle name="Normal 4 2 3 44 2" xfId="6376" xr:uid="{00000000-0005-0000-0000-0000AF1B0000}"/>
    <cellStyle name="Normal 4 2 3 44 2 2" xfId="9915" xr:uid="{00000000-0005-0000-0000-0000B01B0000}"/>
    <cellStyle name="Normal 4 2 3 44 2 2 2" xfId="13809" xr:uid="{00000000-0005-0000-0000-0000B11B0000}"/>
    <cellStyle name="Normal 4 2 3 44 2 2 3" xfId="13810" xr:uid="{00000000-0005-0000-0000-0000B21B0000}"/>
    <cellStyle name="Normal 4 2 3 44 2 3" xfId="13811" xr:uid="{00000000-0005-0000-0000-0000B31B0000}"/>
    <cellStyle name="Normal 4 2 3 44 2 4" xfId="13812" xr:uid="{00000000-0005-0000-0000-0000B41B0000}"/>
    <cellStyle name="Normal 4 2 3 44 3" xfId="8154" xr:uid="{00000000-0005-0000-0000-0000B51B0000}"/>
    <cellStyle name="Normal 4 2 3 44 3 2" xfId="13813" xr:uid="{00000000-0005-0000-0000-0000B61B0000}"/>
    <cellStyle name="Normal 4 2 3 44 3 2 2" xfId="13814" xr:uid="{00000000-0005-0000-0000-0000B71B0000}"/>
    <cellStyle name="Normal 4 2 3 44 3 3" xfId="13815" xr:uid="{00000000-0005-0000-0000-0000B81B0000}"/>
    <cellStyle name="Normal 4 2 3 44 3 4" xfId="13816" xr:uid="{00000000-0005-0000-0000-0000B91B0000}"/>
    <cellStyle name="Normal 4 2 3 44 4" xfId="13817" xr:uid="{00000000-0005-0000-0000-0000BA1B0000}"/>
    <cellStyle name="Normal 4 2 3 44 4 2" xfId="13818" xr:uid="{00000000-0005-0000-0000-0000BB1B0000}"/>
    <cellStyle name="Normal 4 2 3 44 5" xfId="13819" xr:uid="{00000000-0005-0000-0000-0000BC1B0000}"/>
    <cellStyle name="Normal 4 2 3 44 6" xfId="13820" xr:uid="{00000000-0005-0000-0000-0000BD1B0000}"/>
    <cellStyle name="Normal 4 2 3 45" xfId="4128" xr:uid="{00000000-0005-0000-0000-0000BE1B0000}"/>
    <cellStyle name="Normal 4 2 3 45 2" xfId="6377" xr:uid="{00000000-0005-0000-0000-0000BF1B0000}"/>
    <cellStyle name="Normal 4 2 3 45 2 2" xfId="9916" xr:uid="{00000000-0005-0000-0000-0000C01B0000}"/>
    <cellStyle name="Normal 4 2 3 45 2 2 2" xfId="13821" xr:uid="{00000000-0005-0000-0000-0000C11B0000}"/>
    <cellStyle name="Normal 4 2 3 45 2 2 3" xfId="13822" xr:uid="{00000000-0005-0000-0000-0000C21B0000}"/>
    <cellStyle name="Normal 4 2 3 45 2 3" xfId="13823" xr:uid="{00000000-0005-0000-0000-0000C31B0000}"/>
    <cellStyle name="Normal 4 2 3 45 2 4" xfId="13824" xr:uid="{00000000-0005-0000-0000-0000C41B0000}"/>
    <cellStyle name="Normal 4 2 3 45 3" xfId="8155" xr:uid="{00000000-0005-0000-0000-0000C51B0000}"/>
    <cellStyle name="Normal 4 2 3 45 3 2" xfId="13825" xr:uid="{00000000-0005-0000-0000-0000C61B0000}"/>
    <cellStyle name="Normal 4 2 3 45 3 2 2" xfId="13826" xr:uid="{00000000-0005-0000-0000-0000C71B0000}"/>
    <cellStyle name="Normal 4 2 3 45 3 3" xfId="13827" xr:uid="{00000000-0005-0000-0000-0000C81B0000}"/>
    <cellStyle name="Normal 4 2 3 45 3 4" xfId="13828" xr:uid="{00000000-0005-0000-0000-0000C91B0000}"/>
    <cellStyle name="Normal 4 2 3 45 4" xfId="13829" xr:uid="{00000000-0005-0000-0000-0000CA1B0000}"/>
    <cellStyle name="Normal 4 2 3 45 4 2" xfId="13830" xr:uid="{00000000-0005-0000-0000-0000CB1B0000}"/>
    <cellStyle name="Normal 4 2 3 45 5" xfId="13831" xr:uid="{00000000-0005-0000-0000-0000CC1B0000}"/>
    <cellStyle name="Normal 4 2 3 45 6" xfId="13832" xr:uid="{00000000-0005-0000-0000-0000CD1B0000}"/>
    <cellStyle name="Normal 4 2 3 5" xfId="4129" xr:uid="{00000000-0005-0000-0000-0000CE1B0000}"/>
    <cellStyle name="Normal 4 2 3 5 2" xfId="6378" xr:uid="{00000000-0005-0000-0000-0000CF1B0000}"/>
    <cellStyle name="Normal 4 2 3 5 2 2" xfId="9917" xr:uid="{00000000-0005-0000-0000-0000D01B0000}"/>
    <cellStyle name="Normal 4 2 3 5 2 2 2" xfId="13833" xr:uid="{00000000-0005-0000-0000-0000D11B0000}"/>
    <cellStyle name="Normal 4 2 3 5 2 2 3" xfId="13834" xr:uid="{00000000-0005-0000-0000-0000D21B0000}"/>
    <cellStyle name="Normal 4 2 3 5 2 3" xfId="13835" xr:uid="{00000000-0005-0000-0000-0000D31B0000}"/>
    <cellStyle name="Normal 4 2 3 5 2 4" xfId="13836" xr:uid="{00000000-0005-0000-0000-0000D41B0000}"/>
    <cellStyle name="Normal 4 2 3 5 3" xfId="8156" xr:uid="{00000000-0005-0000-0000-0000D51B0000}"/>
    <cellStyle name="Normal 4 2 3 5 3 2" xfId="13837" xr:uid="{00000000-0005-0000-0000-0000D61B0000}"/>
    <cellStyle name="Normal 4 2 3 5 3 2 2" xfId="13838" xr:uid="{00000000-0005-0000-0000-0000D71B0000}"/>
    <cellStyle name="Normal 4 2 3 5 3 3" xfId="13839" xr:uid="{00000000-0005-0000-0000-0000D81B0000}"/>
    <cellStyle name="Normal 4 2 3 5 3 4" xfId="13840" xr:uid="{00000000-0005-0000-0000-0000D91B0000}"/>
    <cellStyle name="Normal 4 2 3 5 4" xfId="13841" xr:uid="{00000000-0005-0000-0000-0000DA1B0000}"/>
    <cellStyle name="Normal 4 2 3 5 4 2" xfId="13842" xr:uid="{00000000-0005-0000-0000-0000DB1B0000}"/>
    <cellStyle name="Normal 4 2 3 5 5" xfId="13843" xr:uid="{00000000-0005-0000-0000-0000DC1B0000}"/>
    <cellStyle name="Normal 4 2 3 5 6" xfId="13844" xr:uid="{00000000-0005-0000-0000-0000DD1B0000}"/>
    <cellStyle name="Normal 4 2 3 6" xfId="4130" xr:uid="{00000000-0005-0000-0000-0000DE1B0000}"/>
    <cellStyle name="Normal 4 2 3 6 2" xfId="6379" xr:uid="{00000000-0005-0000-0000-0000DF1B0000}"/>
    <cellStyle name="Normal 4 2 3 6 2 2" xfId="9918" xr:uid="{00000000-0005-0000-0000-0000E01B0000}"/>
    <cellStyle name="Normal 4 2 3 6 2 2 2" xfId="13845" xr:uid="{00000000-0005-0000-0000-0000E11B0000}"/>
    <cellStyle name="Normal 4 2 3 6 2 2 3" xfId="13846" xr:uid="{00000000-0005-0000-0000-0000E21B0000}"/>
    <cellStyle name="Normal 4 2 3 6 2 3" xfId="13847" xr:uid="{00000000-0005-0000-0000-0000E31B0000}"/>
    <cellStyle name="Normal 4 2 3 6 2 4" xfId="13848" xr:uid="{00000000-0005-0000-0000-0000E41B0000}"/>
    <cellStyle name="Normal 4 2 3 6 3" xfId="8157" xr:uid="{00000000-0005-0000-0000-0000E51B0000}"/>
    <cellStyle name="Normal 4 2 3 6 3 2" xfId="13849" xr:uid="{00000000-0005-0000-0000-0000E61B0000}"/>
    <cellStyle name="Normal 4 2 3 6 3 2 2" xfId="13850" xr:uid="{00000000-0005-0000-0000-0000E71B0000}"/>
    <cellStyle name="Normal 4 2 3 6 3 3" xfId="13851" xr:uid="{00000000-0005-0000-0000-0000E81B0000}"/>
    <cellStyle name="Normal 4 2 3 6 3 4" xfId="13852" xr:uid="{00000000-0005-0000-0000-0000E91B0000}"/>
    <cellStyle name="Normal 4 2 3 6 4" xfId="13853" xr:uid="{00000000-0005-0000-0000-0000EA1B0000}"/>
    <cellStyle name="Normal 4 2 3 6 4 2" xfId="13854" xr:uid="{00000000-0005-0000-0000-0000EB1B0000}"/>
    <cellStyle name="Normal 4 2 3 6 5" xfId="13855" xr:uid="{00000000-0005-0000-0000-0000EC1B0000}"/>
    <cellStyle name="Normal 4 2 3 6 6" xfId="13856" xr:uid="{00000000-0005-0000-0000-0000ED1B0000}"/>
    <cellStyle name="Normal 4 2 3 7" xfId="4131" xr:uid="{00000000-0005-0000-0000-0000EE1B0000}"/>
    <cellStyle name="Normal 4 2 3 7 2" xfId="6380" xr:uid="{00000000-0005-0000-0000-0000EF1B0000}"/>
    <cellStyle name="Normal 4 2 3 7 2 2" xfId="9919" xr:uid="{00000000-0005-0000-0000-0000F01B0000}"/>
    <cellStyle name="Normal 4 2 3 7 2 2 2" xfId="13857" xr:uid="{00000000-0005-0000-0000-0000F11B0000}"/>
    <cellStyle name="Normal 4 2 3 7 2 2 3" xfId="13858" xr:uid="{00000000-0005-0000-0000-0000F21B0000}"/>
    <cellStyle name="Normal 4 2 3 7 2 3" xfId="13859" xr:uid="{00000000-0005-0000-0000-0000F31B0000}"/>
    <cellStyle name="Normal 4 2 3 7 2 4" xfId="13860" xr:uid="{00000000-0005-0000-0000-0000F41B0000}"/>
    <cellStyle name="Normal 4 2 3 7 3" xfId="8158" xr:uid="{00000000-0005-0000-0000-0000F51B0000}"/>
    <cellStyle name="Normal 4 2 3 7 3 2" xfId="13861" xr:uid="{00000000-0005-0000-0000-0000F61B0000}"/>
    <cellStyle name="Normal 4 2 3 7 3 2 2" xfId="13862" xr:uid="{00000000-0005-0000-0000-0000F71B0000}"/>
    <cellStyle name="Normal 4 2 3 7 3 3" xfId="13863" xr:uid="{00000000-0005-0000-0000-0000F81B0000}"/>
    <cellStyle name="Normal 4 2 3 7 3 4" xfId="13864" xr:uid="{00000000-0005-0000-0000-0000F91B0000}"/>
    <cellStyle name="Normal 4 2 3 7 4" xfId="13865" xr:uid="{00000000-0005-0000-0000-0000FA1B0000}"/>
    <cellStyle name="Normal 4 2 3 7 4 2" xfId="13866" xr:uid="{00000000-0005-0000-0000-0000FB1B0000}"/>
    <cellStyle name="Normal 4 2 3 7 5" xfId="13867" xr:uid="{00000000-0005-0000-0000-0000FC1B0000}"/>
    <cellStyle name="Normal 4 2 3 7 6" xfId="13868" xr:uid="{00000000-0005-0000-0000-0000FD1B0000}"/>
    <cellStyle name="Normal 4 2 3 8" xfId="4132" xr:uid="{00000000-0005-0000-0000-0000FE1B0000}"/>
    <cellStyle name="Normal 4 2 3 8 2" xfId="6381" xr:uid="{00000000-0005-0000-0000-0000FF1B0000}"/>
    <cellStyle name="Normal 4 2 3 8 2 2" xfId="9920" xr:uid="{00000000-0005-0000-0000-0000001C0000}"/>
    <cellStyle name="Normal 4 2 3 8 2 2 2" xfId="13869" xr:uid="{00000000-0005-0000-0000-0000011C0000}"/>
    <cellStyle name="Normal 4 2 3 8 2 2 3" xfId="13870" xr:uid="{00000000-0005-0000-0000-0000021C0000}"/>
    <cellStyle name="Normal 4 2 3 8 2 3" xfId="13871" xr:uid="{00000000-0005-0000-0000-0000031C0000}"/>
    <cellStyle name="Normal 4 2 3 8 2 4" xfId="13872" xr:uid="{00000000-0005-0000-0000-0000041C0000}"/>
    <cellStyle name="Normal 4 2 3 8 3" xfId="8159" xr:uid="{00000000-0005-0000-0000-0000051C0000}"/>
    <cellStyle name="Normal 4 2 3 8 3 2" xfId="13873" xr:uid="{00000000-0005-0000-0000-0000061C0000}"/>
    <cellStyle name="Normal 4 2 3 8 3 2 2" xfId="13874" xr:uid="{00000000-0005-0000-0000-0000071C0000}"/>
    <cellStyle name="Normal 4 2 3 8 3 3" xfId="13875" xr:uid="{00000000-0005-0000-0000-0000081C0000}"/>
    <cellStyle name="Normal 4 2 3 8 3 4" xfId="13876" xr:uid="{00000000-0005-0000-0000-0000091C0000}"/>
    <cellStyle name="Normal 4 2 3 8 4" xfId="13877" xr:uid="{00000000-0005-0000-0000-00000A1C0000}"/>
    <cellStyle name="Normal 4 2 3 8 4 2" xfId="13878" xr:uid="{00000000-0005-0000-0000-00000B1C0000}"/>
    <cellStyle name="Normal 4 2 3 8 5" xfId="13879" xr:uid="{00000000-0005-0000-0000-00000C1C0000}"/>
    <cellStyle name="Normal 4 2 3 8 6" xfId="13880" xr:uid="{00000000-0005-0000-0000-00000D1C0000}"/>
    <cellStyle name="Normal 4 2 3 9" xfId="4133" xr:uid="{00000000-0005-0000-0000-00000E1C0000}"/>
    <cellStyle name="Normal 4 2 3 9 2" xfId="6382" xr:uid="{00000000-0005-0000-0000-00000F1C0000}"/>
    <cellStyle name="Normal 4 2 3 9 2 2" xfId="9921" xr:uid="{00000000-0005-0000-0000-0000101C0000}"/>
    <cellStyle name="Normal 4 2 3 9 2 2 2" xfId="13881" xr:uid="{00000000-0005-0000-0000-0000111C0000}"/>
    <cellStyle name="Normal 4 2 3 9 2 2 3" xfId="13882" xr:uid="{00000000-0005-0000-0000-0000121C0000}"/>
    <cellStyle name="Normal 4 2 3 9 2 3" xfId="13883" xr:uid="{00000000-0005-0000-0000-0000131C0000}"/>
    <cellStyle name="Normal 4 2 3 9 2 4" xfId="13884" xr:uid="{00000000-0005-0000-0000-0000141C0000}"/>
    <cellStyle name="Normal 4 2 3 9 3" xfId="8160" xr:uid="{00000000-0005-0000-0000-0000151C0000}"/>
    <cellStyle name="Normal 4 2 3 9 3 2" xfId="13885" xr:uid="{00000000-0005-0000-0000-0000161C0000}"/>
    <cellStyle name="Normal 4 2 3 9 3 2 2" xfId="13886" xr:uid="{00000000-0005-0000-0000-0000171C0000}"/>
    <cellStyle name="Normal 4 2 3 9 3 3" xfId="13887" xr:uid="{00000000-0005-0000-0000-0000181C0000}"/>
    <cellStyle name="Normal 4 2 3 9 3 4" xfId="13888" xr:uid="{00000000-0005-0000-0000-0000191C0000}"/>
    <cellStyle name="Normal 4 2 3 9 4" xfId="13889" xr:uid="{00000000-0005-0000-0000-00001A1C0000}"/>
    <cellStyle name="Normal 4 2 3 9 4 2" xfId="13890" xr:uid="{00000000-0005-0000-0000-00001B1C0000}"/>
    <cellStyle name="Normal 4 2 3 9 5" xfId="13891" xr:uid="{00000000-0005-0000-0000-00001C1C0000}"/>
    <cellStyle name="Normal 4 2 3 9 6" xfId="13892" xr:uid="{00000000-0005-0000-0000-00001D1C0000}"/>
    <cellStyle name="Normal 4 2 4" xfId="4134" xr:uid="{00000000-0005-0000-0000-00001E1C0000}"/>
    <cellStyle name="Normal 4 2 4 10" xfId="4135" xr:uid="{00000000-0005-0000-0000-00001F1C0000}"/>
    <cellStyle name="Normal 4 2 4 10 2" xfId="6384" xr:uid="{00000000-0005-0000-0000-0000201C0000}"/>
    <cellStyle name="Normal 4 2 4 10 2 2" xfId="9923" xr:uid="{00000000-0005-0000-0000-0000211C0000}"/>
    <cellStyle name="Normal 4 2 4 10 2 2 2" xfId="13893" xr:uid="{00000000-0005-0000-0000-0000221C0000}"/>
    <cellStyle name="Normal 4 2 4 10 2 2 3" xfId="13894" xr:uid="{00000000-0005-0000-0000-0000231C0000}"/>
    <cellStyle name="Normal 4 2 4 10 2 3" xfId="13895" xr:uid="{00000000-0005-0000-0000-0000241C0000}"/>
    <cellStyle name="Normal 4 2 4 10 2 4" xfId="13896" xr:uid="{00000000-0005-0000-0000-0000251C0000}"/>
    <cellStyle name="Normal 4 2 4 10 3" xfId="8162" xr:uid="{00000000-0005-0000-0000-0000261C0000}"/>
    <cellStyle name="Normal 4 2 4 10 3 2" xfId="13897" xr:uid="{00000000-0005-0000-0000-0000271C0000}"/>
    <cellStyle name="Normal 4 2 4 10 3 2 2" xfId="13898" xr:uid="{00000000-0005-0000-0000-0000281C0000}"/>
    <cellStyle name="Normal 4 2 4 10 3 3" xfId="13899" xr:uid="{00000000-0005-0000-0000-0000291C0000}"/>
    <cellStyle name="Normal 4 2 4 10 3 4" xfId="13900" xr:uid="{00000000-0005-0000-0000-00002A1C0000}"/>
    <cellStyle name="Normal 4 2 4 10 4" xfId="13901" xr:uid="{00000000-0005-0000-0000-00002B1C0000}"/>
    <cellStyle name="Normal 4 2 4 10 4 2" xfId="13902" xr:uid="{00000000-0005-0000-0000-00002C1C0000}"/>
    <cellStyle name="Normal 4 2 4 10 5" xfId="13903" xr:uid="{00000000-0005-0000-0000-00002D1C0000}"/>
    <cellStyle name="Normal 4 2 4 10 6" xfId="13904" xr:uid="{00000000-0005-0000-0000-00002E1C0000}"/>
    <cellStyle name="Normal 4 2 4 11" xfId="4136" xr:uid="{00000000-0005-0000-0000-00002F1C0000}"/>
    <cellStyle name="Normal 4 2 4 11 2" xfId="6385" xr:uid="{00000000-0005-0000-0000-0000301C0000}"/>
    <cellStyle name="Normal 4 2 4 11 2 2" xfId="9924" xr:uid="{00000000-0005-0000-0000-0000311C0000}"/>
    <cellStyle name="Normal 4 2 4 11 2 2 2" xfId="13905" xr:uid="{00000000-0005-0000-0000-0000321C0000}"/>
    <cellStyle name="Normal 4 2 4 11 2 2 3" xfId="13906" xr:uid="{00000000-0005-0000-0000-0000331C0000}"/>
    <cellStyle name="Normal 4 2 4 11 2 3" xfId="13907" xr:uid="{00000000-0005-0000-0000-0000341C0000}"/>
    <cellStyle name="Normal 4 2 4 11 2 4" xfId="13908" xr:uid="{00000000-0005-0000-0000-0000351C0000}"/>
    <cellStyle name="Normal 4 2 4 11 3" xfId="8163" xr:uid="{00000000-0005-0000-0000-0000361C0000}"/>
    <cellStyle name="Normal 4 2 4 11 3 2" xfId="13909" xr:uid="{00000000-0005-0000-0000-0000371C0000}"/>
    <cellStyle name="Normal 4 2 4 11 3 2 2" xfId="13910" xr:uid="{00000000-0005-0000-0000-0000381C0000}"/>
    <cellStyle name="Normal 4 2 4 11 3 3" xfId="13911" xr:uid="{00000000-0005-0000-0000-0000391C0000}"/>
    <cellStyle name="Normal 4 2 4 11 3 4" xfId="13912" xr:uid="{00000000-0005-0000-0000-00003A1C0000}"/>
    <cellStyle name="Normal 4 2 4 11 4" xfId="13913" xr:uid="{00000000-0005-0000-0000-00003B1C0000}"/>
    <cellStyle name="Normal 4 2 4 11 4 2" xfId="13914" xr:uid="{00000000-0005-0000-0000-00003C1C0000}"/>
    <cellStyle name="Normal 4 2 4 11 5" xfId="13915" xr:uid="{00000000-0005-0000-0000-00003D1C0000}"/>
    <cellStyle name="Normal 4 2 4 11 6" xfId="13916" xr:uid="{00000000-0005-0000-0000-00003E1C0000}"/>
    <cellStyle name="Normal 4 2 4 12" xfId="4137" xr:uid="{00000000-0005-0000-0000-00003F1C0000}"/>
    <cellStyle name="Normal 4 2 4 12 2" xfId="6386" xr:uid="{00000000-0005-0000-0000-0000401C0000}"/>
    <cellStyle name="Normal 4 2 4 12 2 2" xfId="9925" xr:uid="{00000000-0005-0000-0000-0000411C0000}"/>
    <cellStyle name="Normal 4 2 4 12 2 2 2" xfId="13917" xr:uid="{00000000-0005-0000-0000-0000421C0000}"/>
    <cellStyle name="Normal 4 2 4 12 2 2 3" xfId="13918" xr:uid="{00000000-0005-0000-0000-0000431C0000}"/>
    <cellStyle name="Normal 4 2 4 12 2 3" xfId="13919" xr:uid="{00000000-0005-0000-0000-0000441C0000}"/>
    <cellStyle name="Normal 4 2 4 12 2 4" xfId="13920" xr:uid="{00000000-0005-0000-0000-0000451C0000}"/>
    <cellStyle name="Normal 4 2 4 12 3" xfId="8164" xr:uid="{00000000-0005-0000-0000-0000461C0000}"/>
    <cellStyle name="Normal 4 2 4 12 3 2" xfId="13921" xr:uid="{00000000-0005-0000-0000-0000471C0000}"/>
    <cellStyle name="Normal 4 2 4 12 3 2 2" xfId="13922" xr:uid="{00000000-0005-0000-0000-0000481C0000}"/>
    <cellStyle name="Normal 4 2 4 12 3 3" xfId="13923" xr:uid="{00000000-0005-0000-0000-0000491C0000}"/>
    <cellStyle name="Normal 4 2 4 12 3 4" xfId="13924" xr:uid="{00000000-0005-0000-0000-00004A1C0000}"/>
    <cellStyle name="Normal 4 2 4 12 4" xfId="13925" xr:uid="{00000000-0005-0000-0000-00004B1C0000}"/>
    <cellStyle name="Normal 4 2 4 12 4 2" xfId="13926" xr:uid="{00000000-0005-0000-0000-00004C1C0000}"/>
    <cellStyle name="Normal 4 2 4 12 5" xfId="13927" xr:uid="{00000000-0005-0000-0000-00004D1C0000}"/>
    <cellStyle name="Normal 4 2 4 12 6" xfId="13928" xr:uid="{00000000-0005-0000-0000-00004E1C0000}"/>
    <cellStyle name="Normal 4 2 4 13" xfId="4138" xr:uid="{00000000-0005-0000-0000-00004F1C0000}"/>
    <cellStyle name="Normal 4 2 4 13 2" xfId="6387" xr:uid="{00000000-0005-0000-0000-0000501C0000}"/>
    <cellStyle name="Normal 4 2 4 13 2 2" xfId="9926" xr:uid="{00000000-0005-0000-0000-0000511C0000}"/>
    <cellStyle name="Normal 4 2 4 13 2 2 2" xfId="13929" xr:uid="{00000000-0005-0000-0000-0000521C0000}"/>
    <cellStyle name="Normal 4 2 4 13 2 2 3" xfId="13930" xr:uid="{00000000-0005-0000-0000-0000531C0000}"/>
    <cellStyle name="Normal 4 2 4 13 2 3" xfId="13931" xr:uid="{00000000-0005-0000-0000-0000541C0000}"/>
    <cellStyle name="Normal 4 2 4 13 2 4" xfId="13932" xr:uid="{00000000-0005-0000-0000-0000551C0000}"/>
    <cellStyle name="Normal 4 2 4 13 3" xfId="8165" xr:uid="{00000000-0005-0000-0000-0000561C0000}"/>
    <cellStyle name="Normal 4 2 4 13 3 2" xfId="13933" xr:uid="{00000000-0005-0000-0000-0000571C0000}"/>
    <cellStyle name="Normal 4 2 4 13 3 2 2" xfId="13934" xr:uid="{00000000-0005-0000-0000-0000581C0000}"/>
    <cellStyle name="Normal 4 2 4 13 3 3" xfId="13935" xr:uid="{00000000-0005-0000-0000-0000591C0000}"/>
    <cellStyle name="Normal 4 2 4 13 3 4" xfId="13936" xr:uid="{00000000-0005-0000-0000-00005A1C0000}"/>
    <cellStyle name="Normal 4 2 4 13 4" xfId="13937" xr:uid="{00000000-0005-0000-0000-00005B1C0000}"/>
    <cellStyle name="Normal 4 2 4 13 4 2" xfId="13938" xr:uid="{00000000-0005-0000-0000-00005C1C0000}"/>
    <cellStyle name="Normal 4 2 4 13 5" xfId="13939" xr:uid="{00000000-0005-0000-0000-00005D1C0000}"/>
    <cellStyle name="Normal 4 2 4 13 6" xfId="13940" xr:uid="{00000000-0005-0000-0000-00005E1C0000}"/>
    <cellStyle name="Normal 4 2 4 14" xfId="4139" xr:uid="{00000000-0005-0000-0000-00005F1C0000}"/>
    <cellStyle name="Normal 4 2 4 14 2" xfId="6388" xr:uid="{00000000-0005-0000-0000-0000601C0000}"/>
    <cellStyle name="Normal 4 2 4 14 2 2" xfId="9927" xr:uid="{00000000-0005-0000-0000-0000611C0000}"/>
    <cellStyle name="Normal 4 2 4 14 2 2 2" xfId="13941" xr:uid="{00000000-0005-0000-0000-0000621C0000}"/>
    <cellStyle name="Normal 4 2 4 14 2 2 3" xfId="13942" xr:uid="{00000000-0005-0000-0000-0000631C0000}"/>
    <cellStyle name="Normal 4 2 4 14 2 3" xfId="13943" xr:uid="{00000000-0005-0000-0000-0000641C0000}"/>
    <cellStyle name="Normal 4 2 4 14 2 4" xfId="13944" xr:uid="{00000000-0005-0000-0000-0000651C0000}"/>
    <cellStyle name="Normal 4 2 4 14 3" xfId="8166" xr:uid="{00000000-0005-0000-0000-0000661C0000}"/>
    <cellStyle name="Normal 4 2 4 14 3 2" xfId="13945" xr:uid="{00000000-0005-0000-0000-0000671C0000}"/>
    <cellStyle name="Normal 4 2 4 14 3 2 2" xfId="13946" xr:uid="{00000000-0005-0000-0000-0000681C0000}"/>
    <cellStyle name="Normal 4 2 4 14 3 3" xfId="13947" xr:uid="{00000000-0005-0000-0000-0000691C0000}"/>
    <cellStyle name="Normal 4 2 4 14 3 4" xfId="13948" xr:uid="{00000000-0005-0000-0000-00006A1C0000}"/>
    <cellStyle name="Normal 4 2 4 14 4" xfId="13949" xr:uid="{00000000-0005-0000-0000-00006B1C0000}"/>
    <cellStyle name="Normal 4 2 4 14 4 2" xfId="13950" xr:uid="{00000000-0005-0000-0000-00006C1C0000}"/>
    <cellStyle name="Normal 4 2 4 14 5" xfId="13951" xr:uid="{00000000-0005-0000-0000-00006D1C0000}"/>
    <cellStyle name="Normal 4 2 4 14 6" xfId="13952" xr:uid="{00000000-0005-0000-0000-00006E1C0000}"/>
    <cellStyle name="Normal 4 2 4 15" xfId="4140" xr:uid="{00000000-0005-0000-0000-00006F1C0000}"/>
    <cellStyle name="Normal 4 2 4 15 2" xfId="6389" xr:uid="{00000000-0005-0000-0000-0000701C0000}"/>
    <cellStyle name="Normal 4 2 4 15 2 2" xfId="9928" xr:uid="{00000000-0005-0000-0000-0000711C0000}"/>
    <cellStyle name="Normal 4 2 4 15 2 2 2" xfId="13953" xr:uid="{00000000-0005-0000-0000-0000721C0000}"/>
    <cellStyle name="Normal 4 2 4 15 2 2 3" xfId="13954" xr:uid="{00000000-0005-0000-0000-0000731C0000}"/>
    <cellStyle name="Normal 4 2 4 15 2 3" xfId="13955" xr:uid="{00000000-0005-0000-0000-0000741C0000}"/>
    <cellStyle name="Normal 4 2 4 15 2 4" xfId="13956" xr:uid="{00000000-0005-0000-0000-0000751C0000}"/>
    <cellStyle name="Normal 4 2 4 15 3" xfId="8167" xr:uid="{00000000-0005-0000-0000-0000761C0000}"/>
    <cellStyle name="Normal 4 2 4 15 3 2" xfId="13957" xr:uid="{00000000-0005-0000-0000-0000771C0000}"/>
    <cellStyle name="Normal 4 2 4 15 3 2 2" xfId="13958" xr:uid="{00000000-0005-0000-0000-0000781C0000}"/>
    <cellStyle name="Normal 4 2 4 15 3 3" xfId="13959" xr:uid="{00000000-0005-0000-0000-0000791C0000}"/>
    <cellStyle name="Normal 4 2 4 15 3 4" xfId="13960" xr:uid="{00000000-0005-0000-0000-00007A1C0000}"/>
    <cellStyle name="Normal 4 2 4 15 4" xfId="13961" xr:uid="{00000000-0005-0000-0000-00007B1C0000}"/>
    <cellStyle name="Normal 4 2 4 15 4 2" xfId="13962" xr:uid="{00000000-0005-0000-0000-00007C1C0000}"/>
    <cellStyle name="Normal 4 2 4 15 5" xfId="13963" xr:uid="{00000000-0005-0000-0000-00007D1C0000}"/>
    <cellStyle name="Normal 4 2 4 15 6" xfId="13964" xr:uid="{00000000-0005-0000-0000-00007E1C0000}"/>
    <cellStyle name="Normal 4 2 4 16" xfId="4141" xr:uid="{00000000-0005-0000-0000-00007F1C0000}"/>
    <cellStyle name="Normal 4 2 4 16 2" xfId="6390" xr:uid="{00000000-0005-0000-0000-0000801C0000}"/>
    <cellStyle name="Normal 4 2 4 16 2 2" xfId="9929" xr:uid="{00000000-0005-0000-0000-0000811C0000}"/>
    <cellStyle name="Normal 4 2 4 16 2 2 2" xfId="13965" xr:uid="{00000000-0005-0000-0000-0000821C0000}"/>
    <cellStyle name="Normal 4 2 4 16 2 2 3" xfId="13966" xr:uid="{00000000-0005-0000-0000-0000831C0000}"/>
    <cellStyle name="Normal 4 2 4 16 2 3" xfId="13967" xr:uid="{00000000-0005-0000-0000-0000841C0000}"/>
    <cellStyle name="Normal 4 2 4 16 2 4" xfId="13968" xr:uid="{00000000-0005-0000-0000-0000851C0000}"/>
    <cellStyle name="Normal 4 2 4 16 3" xfId="8168" xr:uid="{00000000-0005-0000-0000-0000861C0000}"/>
    <cellStyle name="Normal 4 2 4 16 3 2" xfId="13969" xr:uid="{00000000-0005-0000-0000-0000871C0000}"/>
    <cellStyle name="Normal 4 2 4 16 3 2 2" xfId="13970" xr:uid="{00000000-0005-0000-0000-0000881C0000}"/>
    <cellStyle name="Normal 4 2 4 16 3 3" xfId="13971" xr:uid="{00000000-0005-0000-0000-0000891C0000}"/>
    <cellStyle name="Normal 4 2 4 16 3 4" xfId="13972" xr:uid="{00000000-0005-0000-0000-00008A1C0000}"/>
    <cellStyle name="Normal 4 2 4 16 4" xfId="13973" xr:uid="{00000000-0005-0000-0000-00008B1C0000}"/>
    <cellStyle name="Normal 4 2 4 16 4 2" xfId="13974" xr:uid="{00000000-0005-0000-0000-00008C1C0000}"/>
    <cellStyle name="Normal 4 2 4 16 5" xfId="13975" xr:uid="{00000000-0005-0000-0000-00008D1C0000}"/>
    <cellStyle name="Normal 4 2 4 16 6" xfId="13976" xr:uid="{00000000-0005-0000-0000-00008E1C0000}"/>
    <cellStyle name="Normal 4 2 4 17" xfId="4142" xr:uid="{00000000-0005-0000-0000-00008F1C0000}"/>
    <cellStyle name="Normal 4 2 4 17 2" xfId="6391" xr:uid="{00000000-0005-0000-0000-0000901C0000}"/>
    <cellStyle name="Normal 4 2 4 17 2 2" xfId="9930" xr:uid="{00000000-0005-0000-0000-0000911C0000}"/>
    <cellStyle name="Normal 4 2 4 17 2 2 2" xfId="13977" xr:uid="{00000000-0005-0000-0000-0000921C0000}"/>
    <cellStyle name="Normal 4 2 4 17 2 2 3" xfId="13978" xr:uid="{00000000-0005-0000-0000-0000931C0000}"/>
    <cellStyle name="Normal 4 2 4 17 2 3" xfId="13979" xr:uid="{00000000-0005-0000-0000-0000941C0000}"/>
    <cellStyle name="Normal 4 2 4 17 2 4" xfId="13980" xr:uid="{00000000-0005-0000-0000-0000951C0000}"/>
    <cellStyle name="Normal 4 2 4 17 3" xfId="8169" xr:uid="{00000000-0005-0000-0000-0000961C0000}"/>
    <cellStyle name="Normal 4 2 4 17 3 2" xfId="13981" xr:uid="{00000000-0005-0000-0000-0000971C0000}"/>
    <cellStyle name="Normal 4 2 4 17 3 2 2" xfId="13982" xr:uid="{00000000-0005-0000-0000-0000981C0000}"/>
    <cellStyle name="Normal 4 2 4 17 3 3" xfId="13983" xr:uid="{00000000-0005-0000-0000-0000991C0000}"/>
    <cellStyle name="Normal 4 2 4 17 3 4" xfId="13984" xr:uid="{00000000-0005-0000-0000-00009A1C0000}"/>
    <cellStyle name="Normal 4 2 4 17 4" xfId="13985" xr:uid="{00000000-0005-0000-0000-00009B1C0000}"/>
    <cellStyle name="Normal 4 2 4 17 4 2" xfId="13986" xr:uid="{00000000-0005-0000-0000-00009C1C0000}"/>
    <cellStyle name="Normal 4 2 4 17 5" xfId="13987" xr:uid="{00000000-0005-0000-0000-00009D1C0000}"/>
    <cellStyle name="Normal 4 2 4 17 6" xfId="13988" xr:uid="{00000000-0005-0000-0000-00009E1C0000}"/>
    <cellStyle name="Normal 4 2 4 18" xfId="4143" xr:uid="{00000000-0005-0000-0000-00009F1C0000}"/>
    <cellStyle name="Normal 4 2 4 18 2" xfId="6392" xr:uid="{00000000-0005-0000-0000-0000A01C0000}"/>
    <cellStyle name="Normal 4 2 4 18 2 2" xfId="9931" xr:uid="{00000000-0005-0000-0000-0000A11C0000}"/>
    <cellStyle name="Normal 4 2 4 18 2 2 2" xfId="13989" xr:uid="{00000000-0005-0000-0000-0000A21C0000}"/>
    <cellStyle name="Normal 4 2 4 18 2 2 3" xfId="13990" xr:uid="{00000000-0005-0000-0000-0000A31C0000}"/>
    <cellStyle name="Normal 4 2 4 18 2 3" xfId="13991" xr:uid="{00000000-0005-0000-0000-0000A41C0000}"/>
    <cellStyle name="Normal 4 2 4 18 2 4" xfId="13992" xr:uid="{00000000-0005-0000-0000-0000A51C0000}"/>
    <cellStyle name="Normal 4 2 4 18 3" xfId="8170" xr:uid="{00000000-0005-0000-0000-0000A61C0000}"/>
    <cellStyle name="Normal 4 2 4 18 3 2" xfId="13993" xr:uid="{00000000-0005-0000-0000-0000A71C0000}"/>
    <cellStyle name="Normal 4 2 4 18 3 2 2" xfId="13994" xr:uid="{00000000-0005-0000-0000-0000A81C0000}"/>
    <cellStyle name="Normal 4 2 4 18 3 3" xfId="13995" xr:uid="{00000000-0005-0000-0000-0000A91C0000}"/>
    <cellStyle name="Normal 4 2 4 18 3 4" xfId="13996" xr:uid="{00000000-0005-0000-0000-0000AA1C0000}"/>
    <cellStyle name="Normal 4 2 4 18 4" xfId="13997" xr:uid="{00000000-0005-0000-0000-0000AB1C0000}"/>
    <cellStyle name="Normal 4 2 4 18 4 2" xfId="13998" xr:uid="{00000000-0005-0000-0000-0000AC1C0000}"/>
    <cellStyle name="Normal 4 2 4 18 5" xfId="13999" xr:uid="{00000000-0005-0000-0000-0000AD1C0000}"/>
    <cellStyle name="Normal 4 2 4 18 6" xfId="14000" xr:uid="{00000000-0005-0000-0000-0000AE1C0000}"/>
    <cellStyle name="Normal 4 2 4 19" xfId="4144" xr:uid="{00000000-0005-0000-0000-0000AF1C0000}"/>
    <cellStyle name="Normal 4 2 4 19 2" xfId="6393" xr:uid="{00000000-0005-0000-0000-0000B01C0000}"/>
    <cellStyle name="Normal 4 2 4 19 2 2" xfId="9932" xr:uid="{00000000-0005-0000-0000-0000B11C0000}"/>
    <cellStyle name="Normal 4 2 4 19 2 2 2" xfId="14001" xr:uid="{00000000-0005-0000-0000-0000B21C0000}"/>
    <cellStyle name="Normal 4 2 4 19 2 2 3" xfId="14002" xr:uid="{00000000-0005-0000-0000-0000B31C0000}"/>
    <cellStyle name="Normal 4 2 4 19 2 3" xfId="14003" xr:uid="{00000000-0005-0000-0000-0000B41C0000}"/>
    <cellStyle name="Normal 4 2 4 19 2 4" xfId="14004" xr:uid="{00000000-0005-0000-0000-0000B51C0000}"/>
    <cellStyle name="Normal 4 2 4 19 3" xfId="8171" xr:uid="{00000000-0005-0000-0000-0000B61C0000}"/>
    <cellStyle name="Normal 4 2 4 19 3 2" xfId="14005" xr:uid="{00000000-0005-0000-0000-0000B71C0000}"/>
    <cellStyle name="Normal 4 2 4 19 3 2 2" xfId="14006" xr:uid="{00000000-0005-0000-0000-0000B81C0000}"/>
    <cellStyle name="Normal 4 2 4 19 3 3" xfId="14007" xr:uid="{00000000-0005-0000-0000-0000B91C0000}"/>
    <cellStyle name="Normal 4 2 4 19 3 4" xfId="14008" xr:uid="{00000000-0005-0000-0000-0000BA1C0000}"/>
    <cellStyle name="Normal 4 2 4 19 4" xfId="14009" xr:uid="{00000000-0005-0000-0000-0000BB1C0000}"/>
    <cellStyle name="Normal 4 2 4 19 4 2" xfId="14010" xr:uid="{00000000-0005-0000-0000-0000BC1C0000}"/>
    <cellStyle name="Normal 4 2 4 19 5" xfId="14011" xr:uid="{00000000-0005-0000-0000-0000BD1C0000}"/>
    <cellStyle name="Normal 4 2 4 19 6" xfId="14012" xr:uid="{00000000-0005-0000-0000-0000BE1C0000}"/>
    <cellStyle name="Normal 4 2 4 2" xfId="4145" xr:uid="{00000000-0005-0000-0000-0000BF1C0000}"/>
    <cellStyle name="Normal 4 2 4 2 2" xfId="6394" xr:uid="{00000000-0005-0000-0000-0000C01C0000}"/>
    <cellStyle name="Normal 4 2 4 2 2 2" xfId="9933" xr:uid="{00000000-0005-0000-0000-0000C11C0000}"/>
    <cellStyle name="Normal 4 2 4 2 2 2 2" xfId="14013" xr:uid="{00000000-0005-0000-0000-0000C21C0000}"/>
    <cellStyle name="Normal 4 2 4 2 2 2 3" xfId="14014" xr:uid="{00000000-0005-0000-0000-0000C31C0000}"/>
    <cellStyle name="Normal 4 2 4 2 2 3" xfId="14015" xr:uid="{00000000-0005-0000-0000-0000C41C0000}"/>
    <cellStyle name="Normal 4 2 4 2 2 4" xfId="14016" xr:uid="{00000000-0005-0000-0000-0000C51C0000}"/>
    <cellStyle name="Normal 4 2 4 2 3" xfId="8172" xr:uid="{00000000-0005-0000-0000-0000C61C0000}"/>
    <cellStyle name="Normal 4 2 4 2 3 2" xfId="14017" xr:uid="{00000000-0005-0000-0000-0000C71C0000}"/>
    <cellStyle name="Normal 4 2 4 2 3 2 2" xfId="14018" xr:uid="{00000000-0005-0000-0000-0000C81C0000}"/>
    <cellStyle name="Normal 4 2 4 2 3 3" xfId="14019" xr:uid="{00000000-0005-0000-0000-0000C91C0000}"/>
    <cellStyle name="Normal 4 2 4 2 3 4" xfId="14020" xr:uid="{00000000-0005-0000-0000-0000CA1C0000}"/>
    <cellStyle name="Normal 4 2 4 2 4" xfId="14021" xr:uid="{00000000-0005-0000-0000-0000CB1C0000}"/>
    <cellStyle name="Normal 4 2 4 2 4 2" xfId="14022" xr:uid="{00000000-0005-0000-0000-0000CC1C0000}"/>
    <cellStyle name="Normal 4 2 4 2 5" xfId="14023" xr:uid="{00000000-0005-0000-0000-0000CD1C0000}"/>
    <cellStyle name="Normal 4 2 4 2 6" xfId="14024" xr:uid="{00000000-0005-0000-0000-0000CE1C0000}"/>
    <cellStyle name="Normal 4 2 4 20" xfId="4146" xr:uid="{00000000-0005-0000-0000-0000CF1C0000}"/>
    <cellStyle name="Normal 4 2 4 20 2" xfId="6395" xr:uid="{00000000-0005-0000-0000-0000D01C0000}"/>
    <cellStyle name="Normal 4 2 4 20 2 2" xfId="9934" xr:uid="{00000000-0005-0000-0000-0000D11C0000}"/>
    <cellStyle name="Normal 4 2 4 20 2 2 2" xfId="14025" xr:uid="{00000000-0005-0000-0000-0000D21C0000}"/>
    <cellStyle name="Normal 4 2 4 20 2 2 3" xfId="14026" xr:uid="{00000000-0005-0000-0000-0000D31C0000}"/>
    <cellStyle name="Normal 4 2 4 20 2 3" xfId="14027" xr:uid="{00000000-0005-0000-0000-0000D41C0000}"/>
    <cellStyle name="Normal 4 2 4 20 2 4" xfId="14028" xr:uid="{00000000-0005-0000-0000-0000D51C0000}"/>
    <cellStyle name="Normal 4 2 4 20 3" xfId="8173" xr:uid="{00000000-0005-0000-0000-0000D61C0000}"/>
    <cellStyle name="Normal 4 2 4 20 3 2" xfId="14029" xr:uid="{00000000-0005-0000-0000-0000D71C0000}"/>
    <cellStyle name="Normal 4 2 4 20 3 2 2" xfId="14030" xr:uid="{00000000-0005-0000-0000-0000D81C0000}"/>
    <cellStyle name="Normal 4 2 4 20 3 3" xfId="14031" xr:uid="{00000000-0005-0000-0000-0000D91C0000}"/>
    <cellStyle name="Normal 4 2 4 20 3 4" xfId="14032" xr:uid="{00000000-0005-0000-0000-0000DA1C0000}"/>
    <cellStyle name="Normal 4 2 4 20 4" xfId="14033" xr:uid="{00000000-0005-0000-0000-0000DB1C0000}"/>
    <cellStyle name="Normal 4 2 4 20 4 2" xfId="14034" xr:uid="{00000000-0005-0000-0000-0000DC1C0000}"/>
    <cellStyle name="Normal 4 2 4 20 5" xfId="14035" xr:uid="{00000000-0005-0000-0000-0000DD1C0000}"/>
    <cellStyle name="Normal 4 2 4 20 6" xfId="14036" xr:uid="{00000000-0005-0000-0000-0000DE1C0000}"/>
    <cellStyle name="Normal 4 2 4 21" xfId="4147" xr:uid="{00000000-0005-0000-0000-0000DF1C0000}"/>
    <cellStyle name="Normal 4 2 4 21 2" xfId="6396" xr:uid="{00000000-0005-0000-0000-0000E01C0000}"/>
    <cellStyle name="Normal 4 2 4 21 2 2" xfId="9935" xr:uid="{00000000-0005-0000-0000-0000E11C0000}"/>
    <cellStyle name="Normal 4 2 4 21 2 2 2" xfId="14037" xr:uid="{00000000-0005-0000-0000-0000E21C0000}"/>
    <cellStyle name="Normal 4 2 4 21 2 2 3" xfId="14038" xr:uid="{00000000-0005-0000-0000-0000E31C0000}"/>
    <cellStyle name="Normal 4 2 4 21 2 3" xfId="14039" xr:uid="{00000000-0005-0000-0000-0000E41C0000}"/>
    <cellStyle name="Normal 4 2 4 21 2 4" xfId="14040" xr:uid="{00000000-0005-0000-0000-0000E51C0000}"/>
    <cellStyle name="Normal 4 2 4 21 3" xfId="8174" xr:uid="{00000000-0005-0000-0000-0000E61C0000}"/>
    <cellStyle name="Normal 4 2 4 21 3 2" xfId="14041" xr:uid="{00000000-0005-0000-0000-0000E71C0000}"/>
    <cellStyle name="Normal 4 2 4 21 3 2 2" xfId="14042" xr:uid="{00000000-0005-0000-0000-0000E81C0000}"/>
    <cellStyle name="Normal 4 2 4 21 3 3" xfId="14043" xr:uid="{00000000-0005-0000-0000-0000E91C0000}"/>
    <cellStyle name="Normal 4 2 4 21 3 4" xfId="14044" xr:uid="{00000000-0005-0000-0000-0000EA1C0000}"/>
    <cellStyle name="Normal 4 2 4 21 4" xfId="14045" xr:uid="{00000000-0005-0000-0000-0000EB1C0000}"/>
    <cellStyle name="Normal 4 2 4 21 4 2" xfId="14046" xr:uid="{00000000-0005-0000-0000-0000EC1C0000}"/>
    <cellStyle name="Normal 4 2 4 21 5" xfId="14047" xr:uid="{00000000-0005-0000-0000-0000ED1C0000}"/>
    <cellStyle name="Normal 4 2 4 21 6" xfId="14048" xr:uid="{00000000-0005-0000-0000-0000EE1C0000}"/>
    <cellStyle name="Normal 4 2 4 22" xfId="4148" xr:uid="{00000000-0005-0000-0000-0000EF1C0000}"/>
    <cellStyle name="Normal 4 2 4 22 2" xfId="6397" xr:uid="{00000000-0005-0000-0000-0000F01C0000}"/>
    <cellStyle name="Normal 4 2 4 22 2 2" xfId="9936" xr:uid="{00000000-0005-0000-0000-0000F11C0000}"/>
    <cellStyle name="Normal 4 2 4 22 2 2 2" xfId="14049" xr:uid="{00000000-0005-0000-0000-0000F21C0000}"/>
    <cellStyle name="Normal 4 2 4 22 2 2 3" xfId="14050" xr:uid="{00000000-0005-0000-0000-0000F31C0000}"/>
    <cellStyle name="Normal 4 2 4 22 2 3" xfId="14051" xr:uid="{00000000-0005-0000-0000-0000F41C0000}"/>
    <cellStyle name="Normal 4 2 4 22 2 4" xfId="14052" xr:uid="{00000000-0005-0000-0000-0000F51C0000}"/>
    <cellStyle name="Normal 4 2 4 22 3" xfId="8175" xr:uid="{00000000-0005-0000-0000-0000F61C0000}"/>
    <cellStyle name="Normal 4 2 4 22 3 2" xfId="14053" xr:uid="{00000000-0005-0000-0000-0000F71C0000}"/>
    <cellStyle name="Normal 4 2 4 22 3 2 2" xfId="14054" xr:uid="{00000000-0005-0000-0000-0000F81C0000}"/>
    <cellStyle name="Normal 4 2 4 22 3 3" xfId="14055" xr:uid="{00000000-0005-0000-0000-0000F91C0000}"/>
    <cellStyle name="Normal 4 2 4 22 3 4" xfId="14056" xr:uid="{00000000-0005-0000-0000-0000FA1C0000}"/>
    <cellStyle name="Normal 4 2 4 22 4" xfId="14057" xr:uid="{00000000-0005-0000-0000-0000FB1C0000}"/>
    <cellStyle name="Normal 4 2 4 22 4 2" xfId="14058" xr:uid="{00000000-0005-0000-0000-0000FC1C0000}"/>
    <cellStyle name="Normal 4 2 4 22 5" xfId="14059" xr:uid="{00000000-0005-0000-0000-0000FD1C0000}"/>
    <cellStyle name="Normal 4 2 4 22 6" xfId="14060" xr:uid="{00000000-0005-0000-0000-0000FE1C0000}"/>
    <cellStyle name="Normal 4 2 4 23" xfId="4149" xr:uid="{00000000-0005-0000-0000-0000FF1C0000}"/>
    <cellStyle name="Normal 4 2 4 23 2" xfId="6398" xr:uid="{00000000-0005-0000-0000-0000001D0000}"/>
    <cellStyle name="Normal 4 2 4 23 2 2" xfId="9937" xr:uid="{00000000-0005-0000-0000-0000011D0000}"/>
    <cellStyle name="Normal 4 2 4 23 2 2 2" xfId="14061" xr:uid="{00000000-0005-0000-0000-0000021D0000}"/>
    <cellStyle name="Normal 4 2 4 23 2 2 3" xfId="14062" xr:uid="{00000000-0005-0000-0000-0000031D0000}"/>
    <cellStyle name="Normal 4 2 4 23 2 3" xfId="14063" xr:uid="{00000000-0005-0000-0000-0000041D0000}"/>
    <cellStyle name="Normal 4 2 4 23 2 4" xfId="14064" xr:uid="{00000000-0005-0000-0000-0000051D0000}"/>
    <cellStyle name="Normal 4 2 4 23 3" xfId="8176" xr:uid="{00000000-0005-0000-0000-0000061D0000}"/>
    <cellStyle name="Normal 4 2 4 23 3 2" xfId="14065" xr:uid="{00000000-0005-0000-0000-0000071D0000}"/>
    <cellStyle name="Normal 4 2 4 23 3 2 2" xfId="14066" xr:uid="{00000000-0005-0000-0000-0000081D0000}"/>
    <cellStyle name="Normal 4 2 4 23 3 3" xfId="14067" xr:uid="{00000000-0005-0000-0000-0000091D0000}"/>
    <cellStyle name="Normal 4 2 4 23 3 4" xfId="14068" xr:uid="{00000000-0005-0000-0000-00000A1D0000}"/>
    <cellStyle name="Normal 4 2 4 23 4" xfId="14069" xr:uid="{00000000-0005-0000-0000-00000B1D0000}"/>
    <cellStyle name="Normal 4 2 4 23 4 2" xfId="14070" xr:uid="{00000000-0005-0000-0000-00000C1D0000}"/>
    <cellStyle name="Normal 4 2 4 23 5" xfId="14071" xr:uid="{00000000-0005-0000-0000-00000D1D0000}"/>
    <cellStyle name="Normal 4 2 4 23 6" xfId="14072" xr:uid="{00000000-0005-0000-0000-00000E1D0000}"/>
    <cellStyle name="Normal 4 2 4 24" xfId="4150" xr:uid="{00000000-0005-0000-0000-00000F1D0000}"/>
    <cellStyle name="Normal 4 2 4 24 2" xfId="6399" xr:uid="{00000000-0005-0000-0000-0000101D0000}"/>
    <cellStyle name="Normal 4 2 4 24 2 2" xfId="9938" xr:uid="{00000000-0005-0000-0000-0000111D0000}"/>
    <cellStyle name="Normal 4 2 4 24 2 2 2" xfId="14073" xr:uid="{00000000-0005-0000-0000-0000121D0000}"/>
    <cellStyle name="Normal 4 2 4 24 2 2 3" xfId="14074" xr:uid="{00000000-0005-0000-0000-0000131D0000}"/>
    <cellStyle name="Normal 4 2 4 24 2 3" xfId="14075" xr:uid="{00000000-0005-0000-0000-0000141D0000}"/>
    <cellStyle name="Normal 4 2 4 24 2 4" xfId="14076" xr:uid="{00000000-0005-0000-0000-0000151D0000}"/>
    <cellStyle name="Normal 4 2 4 24 3" xfId="8177" xr:uid="{00000000-0005-0000-0000-0000161D0000}"/>
    <cellStyle name="Normal 4 2 4 24 3 2" xfId="14077" xr:uid="{00000000-0005-0000-0000-0000171D0000}"/>
    <cellStyle name="Normal 4 2 4 24 3 2 2" xfId="14078" xr:uid="{00000000-0005-0000-0000-0000181D0000}"/>
    <cellStyle name="Normal 4 2 4 24 3 3" xfId="14079" xr:uid="{00000000-0005-0000-0000-0000191D0000}"/>
    <cellStyle name="Normal 4 2 4 24 3 4" xfId="14080" xr:uid="{00000000-0005-0000-0000-00001A1D0000}"/>
    <cellStyle name="Normal 4 2 4 24 4" xfId="14081" xr:uid="{00000000-0005-0000-0000-00001B1D0000}"/>
    <cellStyle name="Normal 4 2 4 24 4 2" xfId="14082" xr:uid="{00000000-0005-0000-0000-00001C1D0000}"/>
    <cellStyle name="Normal 4 2 4 24 5" xfId="14083" xr:uid="{00000000-0005-0000-0000-00001D1D0000}"/>
    <cellStyle name="Normal 4 2 4 24 6" xfId="14084" xr:uid="{00000000-0005-0000-0000-00001E1D0000}"/>
    <cellStyle name="Normal 4 2 4 25" xfId="4151" xr:uid="{00000000-0005-0000-0000-00001F1D0000}"/>
    <cellStyle name="Normal 4 2 4 25 2" xfId="6400" xr:uid="{00000000-0005-0000-0000-0000201D0000}"/>
    <cellStyle name="Normal 4 2 4 25 2 2" xfId="9939" xr:uid="{00000000-0005-0000-0000-0000211D0000}"/>
    <cellStyle name="Normal 4 2 4 25 2 2 2" xfId="14085" xr:uid="{00000000-0005-0000-0000-0000221D0000}"/>
    <cellStyle name="Normal 4 2 4 25 2 2 3" xfId="14086" xr:uid="{00000000-0005-0000-0000-0000231D0000}"/>
    <cellStyle name="Normal 4 2 4 25 2 3" xfId="14087" xr:uid="{00000000-0005-0000-0000-0000241D0000}"/>
    <cellStyle name="Normal 4 2 4 25 2 4" xfId="14088" xr:uid="{00000000-0005-0000-0000-0000251D0000}"/>
    <cellStyle name="Normal 4 2 4 25 3" xfId="8178" xr:uid="{00000000-0005-0000-0000-0000261D0000}"/>
    <cellStyle name="Normal 4 2 4 25 3 2" xfId="14089" xr:uid="{00000000-0005-0000-0000-0000271D0000}"/>
    <cellStyle name="Normal 4 2 4 25 3 2 2" xfId="14090" xr:uid="{00000000-0005-0000-0000-0000281D0000}"/>
    <cellStyle name="Normal 4 2 4 25 3 3" xfId="14091" xr:uid="{00000000-0005-0000-0000-0000291D0000}"/>
    <cellStyle name="Normal 4 2 4 25 3 4" xfId="14092" xr:uid="{00000000-0005-0000-0000-00002A1D0000}"/>
    <cellStyle name="Normal 4 2 4 25 4" xfId="14093" xr:uid="{00000000-0005-0000-0000-00002B1D0000}"/>
    <cellStyle name="Normal 4 2 4 25 4 2" xfId="14094" xr:uid="{00000000-0005-0000-0000-00002C1D0000}"/>
    <cellStyle name="Normal 4 2 4 25 5" xfId="14095" xr:uid="{00000000-0005-0000-0000-00002D1D0000}"/>
    <cellStyle name="Normal 4 2 4 25 6" xfId="14096" xr:uid="{00000000-0005-0000-0000-00002E1D0000}"/>
    <cellStyle name="Normal 4 2 4 26" xfId="4152" xr:uid="{00000000-0005-0000-0000-00002F1D0000}"/>
    <cellStyle name="Normal 4 2 4 26 2" xfId="6401" xr:uid="{00000000-0005-0000-0000-0000301D0000}"/>
    <cellStyle name="Normal 4 2 4 26 2 2" xfId="9940" xr:uid="{00000000-0005-0000-0000-0000311D0000}"/>
    <cellStyle name="Normal 4 2 4 26 2 2 2" xfId="14097" xr:uid="{00000000-0005-0000-0000-0000321D0000}"/>
    <cellStyle name="Normal 4 2 4 26 2 2 3" xfId="14098" xr:uid="{00000000-0005-0000-0000-0000331D0000}"/>
    <cellStyle name="Normal 4 2 4 26 2 3" xfId="14099" xr:uid="{00000000-0005-0000-0000-0000341D0000}"/>
    <cellStyle name="Normal 4 2 4 26 2 4" xfId="14100" xr:uid="{00000000-0005-0000-0000-0000351D0000}"/>
    <cellStyle name="Normal 4 2 4 26 3" xfId="8179" xr:uid="{00000000-0005-0000-0000-0000361D0000}"/>
    <cellStyle name="Normal 4 2 4 26 3 2" xfId="14101" xr:uid="{00000000-0005-0000-0000-0000371D0000}"/>
    <cellStyle name="Normal 4 2 4 26 3 2 2" xfId="14102" xr:uid="{00000000-0005-0000-0000-0000381D0000}"/>
    <cellStyle name="Normal 4 2 4 26 3 3" xfId="14103" xr:uid="{00000000-0005-0000-0000-0000391D0000}"/>
    <cellStyle name="Normal 4 2 4 26 3 4" xfId="14104" xr:uid="{00000000-0005-0000-0000-00003A1D0000}"/>
    <cellStyle name="Normal 4 2 4 26 4" xfId="14105" xr:uid="{00000000-0005-0000-0000-00003B1D0000}"/>
    <cellStyle name="Normal 4 2 4 26 4 2" xfId="14106" xr:uid="{00000000-0005-0000-0000-00003C1D0000}"/>
    <cellStyle name="Normal 4 2 4 26 5" xfId="14107" xr:uid="{00000000-0005-0000-0000-00003D1D0000}"/>
    <cellStyle name="Normal 4 2 4 26 6" xfId="14108" xr:uid="{00000000-0005-0000-0000-00003E1D0000}"/>
    <cellStyle name="Normal 4 2 4 27" xfId="4153" xr:uid="{00000000-0005-0000-0000-00003F1D0000}"/>
    <cellStyle name="Normal 4 2 4 27 2" xfId="6402" xr:uid="{00000000-0005-0000-0000-0000401D0000}"/>
    <cellStyle name="Normal 4 2 4 27 2 2" xfId="9941" xr:uid="{00000000-0005-0000-0000-0000411D0000}"/>
    <cellStyle name="Normal 4 2 4 27 2 2 2" xfId="14109" xr:uid="{00000000-0005-0000-0000-0000421D0000}"/>
    <cellStyle name="Normal 4 2 4 27 2 2 3" xfId="14110" xr:uid="{00000000-0005-0000-0000-0000431D0000}"/>
    <cellStyle name="Normal 4 2 4 27 2 3" xfId="14111" xr:uid="{00000000-0005-0000-0000-0000441D0000}"/>
    <cellStyle name="Normal 4 2 4 27 2 4" xfId="14112" xr:uid="{00000000-0005-0000-0000-0000451D0000}"/>
    <cellStyle name="Normal 4 2 4 27 3" xfId="8180" xr:uid="{00000000-0005-0000-0000-0000461D0000}"/>
    <cellStyle name="Normal 4 2 4 27 3 2" xfId="14113" xr:uid="{00000000-0005-0000-0000-0000471D0000}"/>
    <cellStyle name="Normal 4 2 4 27 3 2 2" xfId="14114" xr:uid="{00000000-0005-0000-0000-0000481D0000}"/>
    <cellStyle name="Normal 4 2 4 27 3 3" xfId="14115" xr:uid="{00000000-0005-0000-0000-0000491D0000}"/>
    <cellStyle name="Normal 4 2 4 27 3 4" xfId="14116" xr:uid="{00000000-0005-0000-0000-00004A1D0000}"/>
    <cellStyle name="Normal 4 2 4 27 4" xfId="14117" xr:uid="{00000000-0005-0000-0000-00004B1D0000}"/>
    <cellStyle name="Normal 4 2 4 27 4 2" xfId="14118" xr:uid="{00000000-0005-0000-0000-00004C1D0000}"/>
    <cellStyle name="Normal 4 2 4 27 5" xfId="14119" xr:uid="{00000000-0005-0000-0000-00004D1D0000}"/>
    <cellStyle name="Normal 4 2 4 27 6" xfId="14120" xr:uid="{00000000-0005-0000-0000-00004E1D0000}"/>
    <cellStyle name="Normal 4 2 4 28" xfId="4154" xr:uid="{00000000-0005-0000-0000-00004F1D0000}"/>
    <cellStyle name="Normal 4 2 4 28 2" xfId="6403" xr:uid="{00000000-0005-0000-0000-0000501D0000}"/>
    <cellStyle name="Normal 4 2 4 28 2 2" xfId="9942" xr:uid="{00000000-0005-0000-0000-0000511D0000}"/>
    <cellStyle name="Normal 4 2 4 28 2 2 2" xfId="14121" xr:uid="{00000000-0005-0000-0000-0000521D0000}"/>
    <cellStyle name="Normal 4 2 4 28 2 2 3" xfId="14122" xr:uid="{00000000-0005-0000-0000-0000531D0000}"/>
    <cellStyle name="Normal 4 2 4 28 2 3" xfId="14123" xr:uid="{00000000-0005-0000-0000-0000541D0000}"/>
    <cellStyle name="Normal 4 2 4 28 2 4" xfId="14124" xr:uid="{00000000-0005-0000-0000-0000551D0000}"/>
    <cellStyle name="Normal 4 2 4 28 3" xfId="8181" xr:uid="{00000000-0005-0000-0000-0000561D0000}"/>
    <cellStyle name="Normal 4 2 4 28 3 2" xfId="14125" xr:uid="{00000000-0005-0000-0000-0000571D0000}"/>
    <cellStyle name="Normal 4 2 4 28 3 2 2" xfId="14126" xr:uid="{00000000-0005-0000-0000-0000581D0000}"/>
    <cellStyle name="Normal 4 2 4 28 3 3" xfId="14127" xr:uid="{00000000-0005-0000-0000-0000591D0000}"/>
    <cellStyle name="Normal 4 2 4 28 3 4" xfId="14128" xr:uid="{00000000-0005-0000-0000-00005A1D0000}"/>
    <cellStyle name="Normal 4 2 4 28 4" xfId="14129" xr:uid="{00000000-0005-0000-0000-00005B1D0000}"/>
    <cellStyle name="Normal 4 2 4 28 4 2" xfId="14130" xr:uid="{00000000-0005-0000-0000-00005C1D0000}"/>
    <cellStyle name="Normal 4 2 4 28 5" xfId="14131" xr:uid="{00000000-0005-0000-0000-00005D1D0000}"/>
    <cellStyle name="Normal 4 2 4 28 6" xfId="14132" xr:uid="{00000000-0005-0000-0000-00005E1D0000}"/>
    <cellStyle name="Normal 4 2 4 29" xfId="4155" xr:uid="{00000000-0005-0000-0000-00005F1D0000}"/>
    <cellStyle name="Normal 4 2 4 29 2" xfId="6404" xr:uid="{00000000-0005-0000-0000-0000601D0000}"/>
    <cellStyle name="Normal 4 2 4 29 2 2" xfId="9943" xr:uid="{00000000-0005-0000-0000-0000611D0000}"/>
    <cellStyle name="Normal 4 2 4 29 2 2 2" xfId="14133" xr:uid="{00000000-0005-0000-0000-0000621D0000}"/>
    <cellStyle name="Normal 4 2 4 29 2 2 3" xfId="14134" xr:uid="{00000000-0005-0000-0000-0000631D0000}"/>
    <cellStyle name="Normal 4 2 4 29 2 3" xfId="14135" xr:uid="{00000000-0005-0000-0000-0000641D0000}"/>
    <cellStyle name="Normal 4 2 4 29 2 4" xfId="14136" xr:uid="{00000000-0005-0000-0000-0000651D0000}"/>
    <cellStyle name="Normal 4 2 4 29 3" xfId="8182" xr:uid="{00000000-0005-0000-0000-0000661D0000}"/>
    <cellStyle name="Normal 4 2 4 29 3 2" xfId="14137" xr:uid="{00000000-0005-0000-0000-0000671D0000}"/>
    <cellStyle name="Normal 4 2 4 29 3 2 2" xfId="14138" xr:uid="{00000000-0005-0000-0000-0000681D0000}"/>
    <cellStyle name="Normal 4 2 4 29 3 3" xfId="14139" xr:uid="{00000000-0005-0000-0000-0000691D0000}"/>
    <cellStyle name="Normal 4 2 4 29 3 4" xfId="14140" xr:uid="{00000000-0005-0000-0000-00006A1D0000}"/>
    <cellStyle name="Normal 4 2 4 29 4" xfId="14141" xr:uid="{00000000-0005-0000-0000-00006B1D0000}"/>
    <cellStyle name="Normal 4 2 4 29 4 2" xfId="14142" xr:uid="{00000000-0005-0000-0000-00006C1D0000}"/>
    <cellStyle name="Normal 4 2 4 29 5" xfId="14143" xr:uid="{00000000-0005-0000-0000-00006D1D0000}"/>
    <cellStyle name="Normal 4 2 4 29 6" xfId="14144" xr:uid="{00000000-0005-0000-0000-00006E1D0000}"/>
    <cellStyle name="Normal 4 2 4 3" xfId="4156" xr:uid="{00000000-0005-0000-0000-00006F1D0000}"/>
    <cellStyle name="Normal 4 2 4 3 2" xfId="6405" xr:uid="{00000000-0005-0000-0000-0000701D0000}"/>
    <cellStyle name="Normal 4 2 4 3 2 2" xfId="9944" xr:uid="{00000000-0005-0000-0000-0000711D0000}"/>
    <cellStyle name="Normal 4 2 4 3 2 2 2" xfId="14145" xr:uid="{00000000-0005-0000-0000-0000721D0000}"/>
    <cellStyle name="Normal 4 2 4 3 2 2 3" xfId="14146" xr:uid="{00000000-0005-0000-0000-0000731D0000}"/>
    <cellStyle name="Normal 4 2 4 3 2 3" xfId="14147" xr:uid="{00000000-0005-0000-0000-0000741D0000}"/>
    <cellStyle name="Normal 4 2 4 3 2 4" xfId="14148" xr:uid="{00000000-0005-0000-0000-0000751D0000}"/>
    <cellStyle name="Normal 4 2 4 3 3" xfId="8183" xr:uid="{00000000-0005-0000-0000-0000761D0000}"/>
    <cellStyle name="Normal 4 2 4 3 3 2" xfId="14149" xr:uid="{00000000-0005-0000-0000-0000771D0000}"/>
    <cellStyle name="Normal 4 2 4 3 3 2 2" xfId="14150" xr:uid="{00000000-0005-0000-0000-0000781D0000}"/>
    <cellStyle name="Normal 4 2 4 3 3 3" xfId="14151" xr:uid="{00000000-0005-0000-0000-0000791D0000}"/>
    <cellStyle name="Normal 4 2 4 3 3 4" xfId="14152" xr:uid="{00000000-0005-0000-0000-00007A1D0000}"/>
    <cellStyle name="Normal 4 2 4 3 4" xfId="14153" xr:uid="{00000000-0005-0000-0000-00007B1D0000}"/>
    <cellStyle name="Normal 4 2 4 3 4 2" xfId="14154" xr:uid="{00000000-0005-0000-0000-00007C1D0000}"/>
    <cellStyle name="Normal 4 2 4 3 5" xfId="14155" xr:uid="{00000000-0005-0000-0000-00007D1D0000}"/>
    <cellStyle name="Normal 4 2 4 3 6" xfId="14156" xr:uid="{00000000-0005-0000-0000-00007E1D0000}"/>
    <cellStyle name="Normal 4 2 4 30" xfId="4157" xr:uid="{00000000-0005-0000-0000-00007F1D0000}"/>
    <cellStyle name="Normal 4 2 4 30 2" xfId="6406" xr:uid="{00000000-0005-0000-0000-0000801D0000}"/>
    <cellStyle name="Normal 4 2 4 30 2 2" xfId="9945" xr:uid="{00000000-0005-0000-0000-0000811D0000}"/>
    <cellStyle name="Normal 4 2 4 30 2 2 2" xfId="14157" xr:uid="{00000000-0005-0000-0000-0000821D0000}"/>
    <cellStyle name="Normal 4 2 4 30 2 2 3" xfId="14158" xr:uid="{00000000-0005-0000-0000-0000831D0000}"/>
    <cellStyle name="Normal 4 2 4 30 2 3" xfId="14159" xr:uid="{00000000-0005-0000-0000-0000841D0000}"/>
    <cellStyle name="Normal 4 2 4 30 2 4" xfId="14160" xr:uid="{00000000-0005-0000-0000-0000851D0000}"/>
    <cellStyle name="Normal 4 2 4 30 3" xfId="8184" xr:uid="{00000000-0005-0000-0000-0000861D0000}"/>
    <cellStyle name="Normal 4 2 4 30 3 2" xfId="14161" xr:uid="{00000000-0005-0000-0000-0000871D0000}"/>
    <cellStyle name="Normal 4 2 4 30 3 2 2" xfId="14162" xr:uid="{00000000-0005-0000-0000-0000881D0000}"/>
    <cellStyle name="Normal 4 2 4 30 3 3" xfId="14163" xr:uid="{00000000-0005-0000-0000-0000891D0000}"/>
    <cellStyle name="Normal 4 2 4 30 3 4" xfId="14164" xr:uid="{00000000-0005-0000-0000-00008A1D0000}"/>
    <cellStyle name="Normal 4 2 4 30 4" xfId="14165" xr:uid="{00000000-0005-0000-0000-00008B1D0000}"/>
    <cellStyle name="Normal 4 2 4 30 4 2" xfId="14166" xr:uid="{00000000-0005-0000-0000-00008C1D0000}"/>
    <cellStyle name="Normal 4 2 4 30 5" xfId="14167" xr:uid="{00000000-0005-0000-0000-00008D1D0000}"/>
    <cellStyle name="Normal 4 2 4 30 6" xfId="14168" xr:uid="{00000000-0005-0000-0000-00008E1D0000}"/>
    <cellStyle name="Normal 4 2 4 31" xfId="4158" xr:uid="{00000000-0005-0000-0000-00008F1D0000}"/>
    <cellStyle name="Normal 4 2 4 31 2" xfId="6407" xr:uid="{00000000-0005-0000-0000-0000901D0000}"/>
    <cellStyle name="Normal 4 2 4 31 2 2" xfId="9946" xr:uid="{00000000-0005-0000-0000-0000911D0000}"/>
    <cellStyle name="Normal 4 2 4 31 2 2 2" xfId="14169" xr:uid="{00000000-0005-0000-0000-0000921D0000}"/>
    <cellStyle name="Normal 4 2 4 31 2 2 3" xfId="14170" xr:uid="{00000000-0005-0000-0000-0000931D0000}"/>
    <cellStyle name="Normal 4 2 4 31 2 3" xfId="14171" xr:uid="{00000000-0005-0000-0000-0000941D0000}"/>
    <cellStyle name="Normal 4 2 4 31 2 4" xfId="14172" xr:uid="{00000000-0005-0000-0000-0000951D0000}"/>
    <cellStyle name="Normal 4 2 4 31 3" xfId="8185" xr:uid="{00000000-0005-0000-0000-0000961D0000}"/>
    <cellStyle name="Normal 4 2 4 31 3 2" xfId="14173" xr:uid="{00000000-0005-0000-0000-0000971D0000}"/>
    <cellStyle name="Normal 4 2 4 31 3 2 2" xfId="14174" xr:uid="{00000000-0005-0000-0000-0000981D0000}"/>
    <cellStyle name="Normal 4 2 4 31 3 3" xfId="14175" xr:uid="{00000000-0005-0000-0000-0000991D0000}"/>
    <cellStyle name="Normal 4 2 4 31 3 4" xfId="14176" xr:uid="{00000000-0005-0000-0000-00009A1D0000}"/>
    <cellStyle name="Normal 4 2 4 31 4" xfId="14177" xr:uid="{00000000-0005-0000-0000-00009B1D0000}"/>
    <cellStyle name="Normal 4 2 4 31 4 2" xfId="14178" xr:uid="{00000000-0005-0000-0000-00009C1D0000}"/>
    <cellStyle name="Normal 4 2 4 31 5" xfId="14179" xr:uid="{00000000-0005-0000-0000-00009D1D0000}"/>
    <cellStyle name="Normal 4 2 4 31 6" xfId="14180" xr:uid="{00000000-0005-0000-0000-00009E1D0000}"/>
    <cellStyle name="Normal 4 2 4 32" xfId="4159" xr:uid="{00000000-0005-0000-0000-00009F1D0000}"/>
    <cellStyle name="Normal 4 2 4 32 2" xfId="6408" xr:uid="{00000000-0005-0000-0000-0000A01D0000}"/>
    <cellStyle name="Normal 4 2 4 32 2 2" xfId="9947" xr:uid="{00000000-0005-0000-0000-0000A11D0000}"/>
    <cellStyle name="Normal 4 2 4 32 2 2 2" xfId="14181" xr:uid="{00000000-0005-0000-0000-0000A21D0000}"/>
    <cellStyle name="Normal 4 2 4 32 2 2 3" xfId="14182" xr:uid="{00000000-0005-0000-0000-0000A31D0000}"/>
    <cellStyle name="Normal 4 2 4 32 2 3" xfId="14183" xr:uid="{00000000-0005-0000-0000-0000A41D0000}"/>
    <cellStyle name="Normal 4 2 4 32 2 4" xfId="14184" xr:uid="{00000000-0005-0000-0000-0000A51D0000}"/>
    <cellStyle name="Normal 4 2 4 32 3" xfId="8186" xr:uid="{00000000-0005-0000-0000-0000A61D0000}"/>
    <cellStyle name="Normal 4 2 4 32 3 2" xfId="14185" xr:uid="{00000000-0005-0000-0000-0000A71D0000}"/>
    <cellStyle name="Normal 4 2 4 32 3 2 2" xfId="14186" xr:uid="{00000000-0005-0000-0000-0000A81D0000}"/>
    <cellStyle name="Normal 4 2 4 32 3 3" xfId="14187" xr:uid="{00000000-0005-0000-0000-0000A91D0000}"/>
    <cellStyle name="Normal 4 2 4 32 3 4" xfId="14188" xr:uid="{00000000-0005-0000-0000-0000AA1D0000}"/>
    <cellStyle name="Normal 4 2 4 32 4" xfId="14189" xr:uid="{00000000-0005-0000-0000-0000AB1D0000}"/>
    <cellStyle name="Normal 4 2 4 32 4 2" xfId="14190" xr:uid="{00000000-0005-0000-0000-0000AC1D0000}"/>
    <cellStyle name="Normal 4 2 4 32 5" xfId="14191" xr:uid="{00000000-0005-0000-0000-0000AD1D0000}"/>
    <cellStyle name="Normal 4 2 4 32 6" xfId="14192" xr:uid="{00000000-0005-0000-0000-0000AE1D0000}"/>
    <cellStyle name="Normal 4 2 4 33" xfId="4160" xr:uid="{00000000-0005-0000-0000-0000AF1D0000}"/>
    <cellStyle name="Normal 4 2 4 33 2" xfId="6409" xr:uid="{00000000-0005-0000-0000-0000B01D0000}"/>
    <cellStyle name="Normal 4 2 4 33 2 2" xfId="9948" xr:uid="{00000000-0005-0000-0000-0000B11D0000}"/>
    <cellStyle name="Normal 4 2 4 33 2 2 2" xfId="14193" xr:uid="{00000000-0005-0000-0000-0000B21D0000}"/>
    <cellStyle name="Normal 4 2 4 33 2 2 3" xfId="14194" xr:uid="{00000000-0005-0000-0000-0000B31D0000}"/>
    <cellStyle name="Normal 4 2 4 33 2 3" xfId="14195" xr:uid="{00000000-0005-0000-0000-0000B41D0000}"/>
    <cellStyle name="Normal 4 2 4 33 2 4" xfId="14196" xr:uid="{00000000-0005-0000-0000-0000B51D0000}"/>
    <cellStyle name="Normal 4 2 4 33 3" xfId="8187" xr:uid="{00000000-0005-0000-0000-0000B61D0000}"/>
    <cellStyle name="Normal 4 2 4 33 3 2" xfId="14197" xr:uid="{00000000-0005-0000-0000-0000B71D0000}"/>
    <cellStyle name="Normal 4 2 4 33 3 2 2" xfId="14198" xr:uid="{00000000-0005-0000-0000-0000B81D0000}"/>
    <cellStyle name="Normal 4 2 4 33 3 3" xfId="14199" xr:uid="{00000000-0005-0000-0000-0000B91D0000}"/>
    <cellStyle name="Normal 4 2 4 33 3 4" xfId="14200" xr:uid="{00000000-0005-0000-0000-0000BA1D0000}"/>
    <cellStyle name="Normal 4 2 4 33 4" xfId="14201" xr:uid="{00000000-0005-0000-0000-0000BB1D0000}"/>
    <cellStyle name="Normal 4 2 4 33 4 2" xfId="14202" xr:uid="{00000000-0005-0000-0000-0000BC1D0000}"/>
    <cellStyle name="Normal 4 2 4 33 5" xfId="14203" xr:uid="{00000000-0005-0000-0000-0000BD1D0000}"/>
    <cellStyle name="Normal 4 2 4 33 6" xfId="14204" xr:uid="{00000000-0005-0000-0000-0000BE1D0000}"/>
    <cellStyle name="Normal 4 2 4 34" xfId="4161" xr:uid="{00000000-0005-0000-0000-0000BF1D0000}"/>
    <cellStyle name="Normal 4 2 4 34 2" xfId="6410" xr:uid="{00000000-0005-0000-0000-0000C01D0000}"/>
    <cellStyle name="Normal 4 2 4 34 2 2" xfId="9949" xr:uid="{00000000-0005-0000-0000-0000C11D0000}"/>
    <cellStyle name="Normal 4 2 4 34 2 2 2" xfId="14205" xr:uid="{00000000-0005-0000-0000-0000C21D0000}"/>
    <cellStyle name="Normal 4 2 4 34 2 2 3" xfId="14206" xr:uid="{00000000-0005-0000-0000-0000C31D0000}"/>
    <cellStyle name="Normal 4 2 4 34 2 3" xfId="14207" xr:uid="{00000000-0005-0000-0000-0000C41D0000}"/>
    <cellStyle name="Normal 4 2 4 34 2 4" xfId="14208" xr:uid="{00000000-0005-0000-0000-0000C51D0000}"/>
    <cellStyle name="Normal 4 2 4 34 3" xfId="8188" xr:uid="{00000000-0005-0000-0000-0000C61D0000}"/>
    <cellStyle name="Normal 4 2 4 34 3 2" xfId="14209" xr:uid="{00000000-0005-0000-0000-0000C71D0000}"/>
    <cellStyle name="Normal 4 2 4 34 3 2 2" xfId="14210" xr:uid="{00000000-0005-0000-0000-0000C81D0000}"/>
    <cellStyle name="Normal 4 2 4 34 3 3" xfId="14211" xr:uid="{00000000-0005-0000-0000-0000C91D0000}"/>
    <cellStyle name="Normal 4 2 4 34 3 4" xfId="14212" xr:uid="{00000000-0005-0000-0000-0000CA1D0000}"/>
    <cellStyle name="Normal 4 2 4 34 4" xfId="14213" xr:uid="{00000000-0005-0000-0000-0000CB1D0000}"/>
    <cellStyle name="Normal 4 2 4 34 4 2" xfId="14214" xr:uid="{00000000-0005-0000-0000-0000CC1D0000}"/>
    <cellStyle name="Normal 4 2 4 34 5" xfId="14215" xr:uid="{00000000-0005-0000-0000-0000CD1D0000}"/>
    <cellStyle name="Normal 4 2 4 34 6" xfId="14216" xr:uid="{00000000-0005-0000-0000-0000CE1D0000}"/>
    <cellStyle name="Normal 4 2 4 35" xfId="4162" xr:uid="{00000000-0005-0000-0000-0000CF1D0000}"/>
    <cellStyle name="Normal 4 2 4 35 2" xfId="6411" xr:uid="{00000000-0005-0000-0000-0000D01D0000}"/>
    <cellStyle name="Normal 4 2 4 35 2 2" xfId="9950" xr:uid="{00000000-0005-0000-0000-0000D11D0000}"/>
    <cellStyle name="Normal 4 2 4 35 2 2 2" xfId="14217" xr:uid="{00000000-0005-0000-0000-0000D21D0000}"/>
    <cellStyle name="Normal 4 2 4 35 2 2 3" xfId="14218" xr:uid="{00000000-0005-0000-0000-0000D31D0000}"/>
    <cellStyle name="Normal 4 2 4 35 2 3" xfId="14219" xr:uid="{00000000-0005-0000-0000-0000D41D0000}"/>
    <cellStyle name="Normal 4 2 4 35 2 4" xfId="14220" xr:uid="{00000000-0005-0000-0000-0000D51D0000}"/>
    <cellStyle name="Normal 4 2 4 35 3" xfId="8189" xr:uid="{00000000-0005-0000-0000-0000D61D0000}"/>
    <cellStyle name="Normal 4 2 4 35 3 2" xfId="14221" xr:uid="{00000000-0005-0000-0000-0000D71D0000}"/>
    <cellStyle name="Normal 4 2 4 35 3 2 2" xfId="14222" xr:uid="{00000000-0005-0000-0000-0000D81D0000}"/>
    <cellStyle name="Normal 4 2 4 35 3 3" xfId="14223" xr:uid="{00000000-0005-0000-0000-0000D91D0000}"/>
    <cellStyle name="Normal 4 2 4 35 3 4" xfId="14224" xr:uid="{00000000-0005-0000-0000-0000DA1D0000}"/>
    <cellStyle name="Normal 4 2 4 35 4" xfId="14225" xr:uid="{00000000-0005-0000-0000-0000DB1D0000}"/>
    <cellStyle name="Normal 4 2 4 35 4 2" xfId="14226" xr:uid="{00000000-0005-0000-0000-0000DC1D0000}"/>
    <cellStyle name="Normal 4 2 4 35 5" xfId="14227" xr:uid="{00000000-0005-0000-0000-0000DD1D0000}"/>
    <cellStyle name="Normal 4 2 4 35 6" xfId="14228" xr:uid="{00000000-0005-0000-0000-0000DE1D0000}"/>
    <cellStyle name="Normal 4 2 4 36" xfId="4163" xr:uid="{00000000-0005-0000-0000-0000DF1D0000}"/>
    <cellStyle name="Normal 4 2 4 36 2" xfId="6412" xr:uid="{00000000-0005-0000-0000-0000E01D0000}"/>
    <cellStyle name="Normal 4 2 4 36 2 2" xfId="9951" xr:uid="{00000000-0005-0000-0000-0000E11D0000}"/>
    <cellStyle name="Normal 4 2 4 36 2 2 2" xfId="14229" xr:uid="{00000000-0005-0000-0000-0000E21D0000}"/>
    <cellStyle name="Normal 4 2 4 36 2 2 3" xfId="14230" xr:uid="{00000000-0005-0000-0000-0000E31D0000}"/>
    <cellStyle name="Normal 4 2 4 36 2 3" xfId="14231" xr:uid="{00000000-0005-0000-0000-0000E41D0000}"/>
    <cellStyle name="Normal 4 2 4 36 2 4" xfId="14232" xr:uid="{00000000-0005-0000-0000-0000E51D0000}"/>
    <cellStyle name="Normal 4 2 4 36 3" xfId="8190" xr:uid="{00000000-0005-0000-0000-0000E61D0000}"/>
    <cellStyle name="Normal 4 2 4 36 3 2" xfId="14233" xr:uid="{00000000-0005-0000-0000-0000E71D0000}"/>
    <cellStyle name="Normal 4 2 4 36 3 2 2" xfId="14234" xr:uid="{00000000-0005-0000-0000-0000E81D0000}"/>
    <cellStyle name="Normal 4 2 4 36 3 3" xfId="14235" xr:uid="{00000000-0005-0000-0000-0000E91D0000}"/>
    <cellStyle name="Normal 4 2 4 36 3 4" xfId="14236" xr:uid="{00000000-0005-0000-0000-0000EA1D0000}"/>
    <cellStyle name="Normal 4 2 4 36 4" xfId="14237" xr:uid="{00000000-0005-0000-0000-0000EB1D0000}"/>
    <cellStyle name="Normal 4 2 4 36 4 2" xfId="14238" xr:uid="{00000000-0005-0000-0000-0000EC1D0000}"/>
    <cellStyle name="Normal 4 2 4 36 5" xfId="14239" xr:uid="{00000000-0005-0000-0000-0000ED1D0000}"/>
    <cellStyle name="Normal 4 2 4 36 6" xfId="14240" xr:uid="{00000000-0005-0000-0000-0000EE1D0000}"/>
    <cellStyle name="Normal 4 2 4 37" xfId="4164" xr:uid="{00000000-0005-0000-0000-0000EF1D0000}"/>
    <cellStyle name="Normal 4 2 4 37 2" xfId="6413" xr:uid="{00000000-0005-0000-0000-0000F01D0000}"/>
    <cellStyle name="Normal 4 2 4 37 2 2" xfId="9952" xr:uid="{00000000-0005-0000-0000-0000F11D0000}"/>
    <cellStyle name="Normal 4 2 4 37 2 2 2" xfId="14241" xr:uid="{00000000-0005-0000-0000-0000F21D0000}"/>
    <cellStyle name="Normal 4 2 4 37 2 2 3" xfId="14242" xr:uid="{00000000-0005-0000-0000-0000F31D0000}"/>
    <cellStyle name="Normal 4 2 4 37 2 3" xfId="14243" xr:uid="{00000000-0005-0000-0000-0000F41D0000}"/>
    <cellStyle name="Normal 4 2 4 37 2 4" xfId="14244" xr:uid="{00000000-0005-0000-0000-0000F51D0000}"/>
    <cellStyle name="Normal 4 2 4 37 3" xfId="8191" xr:uid="{00000000-0005-0000-0000-0000F61D0000}"/>
    <cellStyle name="Normal 4 2 4 37 3 2" xfId="14245" xr:uid="{00000000-0005-0000-0000-0000F71D0000}"/>
    <cellStyle name="Normal 4 2 4 37 3 2 2" xfId="14246" xr:uid="{00000000-0005-0000-0000-0000F81D0000}"/>
    <cellStyle name="Normal 4 2 4 37 3 3" xfId="14247" xr:uid="{00000000-0005-0000-0000-0000F91D0000}"/>
    <cellStyle name="Normal 4 2 4 37 3 4" xfId="14248" xr:uid="{00000000-0005-0000-0000-0000FA1D0000}"/>
    <cellStyle name="Normal 4 2 4 37 4" xfId="14249" xr:uid="{00000000-0005-0000-0000-0000FB1D0000}"/>
    <cellStyle name="Normal 4 2 4 37 4 2" xfId="14250" xr:uid="{00000000-0005-0000-0000-0000FC1D0000}"/>
    <cellStyle name="Normal 4 2 4 37 5" xfId="14251" xr:uid="{00000000-0005-0000-0000-0000FD1D0000}"/>
    <cellStyle name="Normal 4 2 4 37 6" xfId="14252" xr:uid="{00000000-0005-0000-0000-0000FE1D0000}"/>
    <cellStyle name="Normal 4 2 4 38" xfId="4165" xr:uid="{00000000-0005-0000-0000-0000FF1D0000}"/>
    <cellStyle name="Normal 4 2 4 38 2" xfId="6414" xr:uid="{00000000-0005-0000-0000-0000001E0000}"/>
    <cellStyle name="Normal 4 2 4 38 2 2" xfId="9953" xr:uid="{00000000-0005-0000-0000-0000011E0000}"/>
    <cellStyle name="Normal 4 2 4 38 2 2 2" xfId="14253" xr:uid="{00000000-0005-0000-0000-0000021E0000}"/>
    <cellStyle name="Normal 4 2 4 38 2 2 3" xfId="14254" xr:uid="{00000000-0005-0000-0000-0000031E0000}"/>
    <cellStyle name="Normal 4 2 4 38 2 3" xfId="14255" xr:uid="{00000000-0005-0000-0000-0000041E0000}"/>
    <cellStyle name="Normal 4 2 4 38 2 4" xfId="14256" xr:uid="{00000000-0005-0000-0000-0000051E0000}"/>
    <cellStyle name="Normal 4 2 4 38 3" xfId="8192" xr:uid="{00000000-0005-0000-0000-0000061E0000}"/>
    <cellStyle name="Normal 4 2 4 38 3 2" xfId="14257" xr:uid="{00000000-0005-0000-0000-0000071E0000}"/>
    <cellStyle name="Normal 4 2 4 38 3 2 2" xfId="14258" xr:uid="{00000000-0005-0000-0000-0000081E0000}"/>
    <cellStyle name="Normal 4 2 4 38 3 3" xfId="14259" xr:uid="{00000000-0005-0000-0000-0000091E0000}"/>
    <cellStyle name="Normal 4 2 4 38 3 4" xfId="14260" xr:uid="{00000000-0005-0000-0000-00000A1E0000}"/>
    <cellStyle name="Normal 4 2 4 38 4" xfId="14261" xr:uid="{00000000-0005-0000-0000-00000B1E0000}"/>
    <cellStyle name="Normal 4 2 4 38 4 2" xfId="14262" xr:uid="{00000000-0005-0000-0000-00000C1E0000}"/>
    <cellStyle name="Normal 4 2 4 38 5" xfId="14263" xr:uid="{00000000-0005-0000-0000-00000D1E0000}"/>
    <cellStyle name="Normal 4 2 4 38 6" xfId="14264" xr:uid="{00000000-0005-0000-0000-00000E1E0000}"/>
    <cellStyle name="Normal 4 2 4 39" xfId="4166" xr:uid="{00000000-0005-0000-0000-00000F1E0000}"/>
    <cellStyle name="Normal 4 2 4 39 2" xfId="6415" xr:uid="{00000000-0005-0000-0000-0000101E0000}"/>
    <cellStyle name="Normal 4 2 4 39 2 2" xfId="9954" xr:uid="{00000000-0005-0000-0000-0000111E0000}"/>
    <cellStyle name="Normal 4 2 4 39 2 2 2" xfId="14265" xr:uid="{00000000-0005-0000-0000-0000121E0000}"/>
    <cellStyle name="Normal 4 2 4 39 2 2 3" xfId="14266" xr:uid="{00000000-0005-0000-0000-0000131E0000}"/>
    <cellStyle name="Normal 4 2 4 39 2 3" xfId="14267" xr:uid="{00000000-0005-0000-0000-0000141E0000}"/>
    <cellStyle name="Normal 4 2 4 39 2 4" xfId="14268" xr:uid="{00000000-0005-0000-0000-0000151E0000}"/>
    <cellStyle name="Normal 4 2 4 39 3" xfId="8193" xr:uid="{00000000-0005-0000-0000-0000161E0000}"/>
    <cellStyle name="Normal 4 2 4 39 3 2" xfId="14269" xr:uid="{00000000-0005-0000-0000-0000171E0000}"/>
    <cellStyle name="Normal 4 2 4 39 3 2 2" xfId="14270" xr:uid="{00000000-0005-0000-0000-0000181E0000}"/>
    <cellStyle name="Normal 4 2 4 39 3 3" xfId="14271" xr:uid="{00000000-0005-0000-0000-0000191E0000}"/>
    <cellStyle name="Normal 4 2 4 39 3 4" xfId="14272" xr:uid="{00000000-0005-0000-0000-00001A1E0000}"/>
    <cellStyle name="Normal 4 2 4 39 4" xfId="14273" xr:uid="{00000000-0005-0000-0000-00001B1E0000}"/>
    <cellStyle name="Normal 4 2 4 39 4 2" xfId="14274" xr:uid="{00000000-0005-0000-0000-00001C1E0000}"/>
    <cellStyle name="Normal 4 2 4 39 5" xfId="14275" xr:uid="{00000000-0005-0000-0000-00001D1E0000}"/>
    <cellStyle name="Normal 4 2 4 39 6" xfId="14276" xr:uid="{00000000-0005-0000-0000-00001E1E0000}"/>
    <cellStyle name="Normal 4 2 4 4" xfId="4167" xr:uid="{00000000-0005-0000-0000-00001F1E0000}"/>
    <cellStyle name="Normal 4 2 4 4 2" xfId="6416" xr:uid="{00000000-0005-0000-0000-0000201E0000}"/>
    <cellStyle name="Normal 4 2 4 4 2 2" xfId="9955" xr:uid="{00000000-0005-0000-0000-0000211E0000}"/>
    <cellStyle name="Normal 4 2 4 4 2 2 2" xfId="14277" xr:uid="{00000000-0005-0000-0000-0000221E0000}"/>
    <cellStyle name="Normal 4 2 4 4 2 2 3" xfId="14278" xr:uid="{00000000-0005-0000-0000-0000231E0000}"/>
    <cellStyle name="Normal 4 2 4 4 2 3" xfId="14279" xr:uid="{00000000-0005-0000-0000-0000241E0000}"/>
    <cellStyle name="Normal 4 2 4 4 2 4" xfId="14280" xr:uid="{00000000-0005-0000-0000-0000251E0000}"/>
    <cellStyle name="Normal 4 2 4 4 3" xfId="8194" xr:uid="{00000000-0005-0000-0000-0000261E0000}"/>
    <cellStyle name="Normal 4 2 4 4 3 2" xfId="14281" xr:uid="{00000000-0005-0000-0000-0000271E0000}"/>
    <cellStyle name="Normal 4 2 4 4 3 2 2" xfId="14282" xr:uid="{00000000-0005-0000-0000-0000281E0000}"/>
    <cellStyle name="Normal 4 2 4 4 3 3" xfId="14283" xr:uid="{00000000-0005-0000-0000-0000291E0000}"/>
    <cellStyle name="Normal 4 2 4 4 3 4" xfId="14284" xr:uid="{00000000-0005-0000-0000-00002A1E0000}"/>
    <cellStyle name="Normal 4 2 4 4 4" xfId="14285" xr:uid="{00000000-0005-0000-0000-00002B1E0000}"/>
    <cellStyle name="Normal 4 2 4 4 4 2" xfId="14286" xr:uid="{00000000-0005-0000-0000-00002C1E0000}"/>
    <cellStyle name="Normal 4 2 4 4 5" xfId="14287" xr:uid="{00000000-0005-0000-0000-00002D1E0000}"/>
    <cellStyle name="Normal 4 2 4 4 6" xfId="14288" xr:uid="{00000000-0005-0000-0000-00002E1E0000}"/>
    <cellStyle name="Normal 4 2 4 40" xfId="4168" xr:uid="{00000000-0005-0000-0000-00002F1E0000}"/>
    <cellStyle name="Normal 4 2 4 40 2" xfId="6417" xr:uid="{00000000-0005-0000-0000-0000301E0000}"/>
    <cellStyle name="Normal 4 2 4 40 2 2" xfId="9956" xr:uid="{00000000-0005-0000-0000-0000311E0000}"/>
    <cellStyle name="Normal 4 2 4 40 2 2 2" xfId="14289" xr:uid="{00000000-0005-0000-0000-0000321E0000}"/>
    <cellStyle name="Normal 4 2 4 40 2 2 3" xfId="14290" xr:uid="{00000000-0005-0000-0000-0000331E0000}"/>
    <cellStyle name="Normal 4 2 4 40 2 3" xfId="14291" xr:uid="{00000000-0005-0000-0000-0000341E0000}"/>
    <cellStyle name="Normal 4 2 4 40 2 4" xfId="14292" xr:uid="{00000000-0005-0000-0000-0000351E0000}"/>
    <cellStyle name="Normal 4 2 4 40 3" xfId="8195" xr:uid="{00000000-0005-0000-0000-0000361E0000}"/>
    <cellStyle name="Normal 4 2 4 40 3 2" xfId="14293" xr:uid="{00000000-0005-0000-0000-0000371E0000}"/>
    <cellStyle name="Normal 4 2 4 40 3 2 2" xfId="14294" xr:uid="{00000000-0005-0000-0000-0000381E0000}"/>
    <cellStyle name="Normal 4 2 4 40 3 3" xfId="14295" xr:uid="{00000000-0005-0000-0000-0000391E0000}"/>
    <cellStyle name="Normal 4 2 4 40 3 4" xfId="14296" xr:uid="{00000000-0005-0000-0000-00003A1E0000}"/>
    <cellStyle name="Normal 4 2 4 40 4" xfId="14297" xr:uid="{00000000-0005-0000-0000-00003B1E0000}"/>
    <cellStyle name="Normal 4 2 4 40 4 2" xfId="14298" xr:uid="{00000000-0005-0000-0000-00003C1E0000}"/>
    <cellStyle name="Normal 4 2 4 40 5" xfId="14299" xr:uid="{00000000-0005-0000-0000-00003D1E0000}"/>
    <cellStyle name="Normal 4 2 4 40 6" xfId="14300" xr:uid="{00000000-0005-0000-0000-00003E1E0000}"/>
    <cellStyle name="Normal 4 2 4 41" xfId="4169" xr:uid="{00000000-0005-0000-0000-00003F1E0000}"/>
    <cellStyle name="Normal 4 2 4 41 2" xfId="6418" xr:uid="{00000000-0005-0000-0000-0000401E0000}"/>
    <cellStyle name="Normal 4 2 4 41 2 2" xfId="9957" xr:uid="{00000000-0005-0000-0000-0000411E0000}"/>
    <cellStyle name="Normal 4 2 4 41 2 2 2" xfId="14301" xr:uid="{00000000-0005-0000-0000-0000421E0000}"/>
    <cellStyle name="Normal 4 2 4 41 2 2 3" xfId="14302" xr:uid="{00000000-0005-0000-0000-0000431E0000}"/>
    <cellStyle name="Normal 4 2 4 41 2 3" xfId="14303" xr:uid="{00000000-0005-0000-0000-0000441E0000}"/>
    <cellStyle name="Normal 4 2 4 41 2 4" xfId="14304" xr:uid="{00000000-0005-0000-0000-0000451E0000}"/>
    <cellStyle name="Normal 4 2 4 41 3" xfId="8196" xr:uid="{00000000-0005-0000-0000-0000461E0000}"/>
    <cellStyle name="Normal 4 2 4 41 3 2" xfId="14305" xr:uid="{00000000-0005-0000-0000-0000471E0000}"/>
    <cellStyle name="Normal 4 2 4 41 3 2 2" xfId="14306" xr:uid="{00000000-0005-0000-0000-0000481E0000}"/>
    <cellStyle name="Normal 4 2 4 41 3 3" xfId="14307" xr:uid="{00000000-0005-0000-0000-0000491E0000}"/>
    <cellStyle name="Normal 4 2 4 41 3 4" xfId="14308" xr:uid="{00000000-0005-0000-0000-00004A1E0000}"/>
    <cellStyle name="Normal 4 2 4 41 4" xfId="14309" xr:uid="{00000000-0005-0000-0000-00004B1E0000}"/>
    <cellStyle name="Normal 4 2 4 41 4 2" xfId="14310" xr:uid="{00000000-0005-0000-0000-00004C1E0000}"/>
    <cellStyle name="Normal 4 2 4 41 5" xfId="14311" xr:uid="{00000000-0005-0000-0000-00004D1E0000}"/>
    <cellStyle name="Normal 4 2 4 41 6" xfId="14312" xr:uid="{00000000-0005-0000-0000-00004E1E0000}"/>
    <cellStyle name="Normal 4 2 4 42" xfId="4170" xr:uid="{00000000-0005-0000-0000-00004F1E0000}"/>
    <cellStyle name="Normal 4 2 4 42 2" xfId="6419" xr:uid="{00000000-0005-0000-0000-0000501E0000}"/>
    <cellStyle name="Normal 4 2 4 42 2 2" xfId="9958" xr:uid="{00000000-0005-0000-0000-0000511E0000}"/>
    <cellStyle name="Normal 4 2 4 42 2 2 2" xfId="14313" xr:uid="{00000000-0005-0000-0000-0000521E0000}"/>
    <cellStyle name="Normal 4 2 4 42 2 2 3" xfId="14314" xr:uid="{00000000-0005-0000-0000-0000531E0000}"/>
    <cellStyle name="Normal 4 2 4 42 2 3" xfId="14315" xr:uid="{00000000-0005-0000-0000-0000541E0000}"/>
    <cellStyle name="Normal 4 2 4 42 2 4" xfId="14316" xr:uid="{00000000-0005-0000-0000-0000551E0000}"/>
    <cellStyle name="Normal 4 2 4 42 3" xfId="8197" xr:uid="{00000000-0005-0000-0000-0000561E0000}"/>
    <cellStyle name="Normal 4 2 4 42 3 2" xfId="14317" xr:uid="{00000000-0005-0000-0000-0000571E0000}"/>
    <cellStyle name="Normal 4 2 4 42 3 2 2" xfId="14318" xr:uid="{00000000-0005-0000-0000-0000581E0000}"/>
    <cellStyle name="Normal 4 2 4 42 3 3" xfId="14319" xr:uid="{00000000-0005-0000-0000-0000591E0000}"/>
    <cellStyle name="Normal 4 2 4 42 3 4" xfId="14320" xr:uid="{00000000-0005-0000-0000-00005A1E0000}"/>
    <cellStyle name="Normal 4 2 4 42 4" xfId="14321" xr:uid="{00000000-0005-0000-0000-00005B1E0000}"/>
    <cellStyle name="Normal 4 2 4 42 4 2" xfId="14322" xr:uid="{00000000-0005-0000-0000-00005C1E0000}"/>
    <cellStyle name="Normal 4 2 4 42 5" xfId="14323" xr:uid="{00000000-0005-0000-0000-00005D1E0000}"/>
    <cellStyle name="Normal 4 2 4 42 6" xfId="14324" xr:uid="{00000000-0005-0000-0000-00005E1E0000}"/>
    <cellStyle name="Normal 4 2 4 43" xfId="4171" xr:uid="{00000000-0005-0000-0000-00005F1E0000}"/>
    <cellStyle name="Normal 4 2 4 43 2" xfId="6420" xr:uid="{00000000-0005-0000-0000-0000601E0000}"/>
    <cellStyle name="Normal 4 2 4 43 2 2" xfId="9959" xr:uid="{00000000-0005-0000-0000-0000611E0000}"/>
    <cellStyle name="Normal 4 2 4 43 2 2 2" xfId="14325" xr:uid="{00000000-0005-0000-0000-0000621E0000}"/>
    <cellStyle name="Normal 4 2 4 43 2 2 3" xfId="14326" xr:uid="{00000000-0005-0000-0000-0000631E0000}"/>
    <cellStyle name="Normal 4 2 4 43 2 3" xfId="14327" xr:uid="{00000000-0005-0000-0000-0000641E0000}"/>
    <cellStyle name="Normal 4 2 4 43 2 4" xfId="14328" xr:uid="{00000000-0005-0000-0000-0000651E0000}"/>
    <cellStyle name="Normal 4 2 4 43 3" xfId="8198" xr:uid="{00000000-0005-0000-0000-0000661E0000}"/>
    <cellStyle name="Normal 4 2 4 43 3 2" xfId="14329" xr:uid="{00000000-0005-0000-0000-0000671E0000}"/>
    <cellStyle name="Normal 4 2 4 43 3 2 2" xfId="14330" xr:uid="{00000000-0005-0000-0000-0000681E0000}"/>
    <cellStyle name="Normal 4 2 4 43 3 3" xfId="14331" xr:uid="{00000000-0005-0000-0000-0000691E0000}"/>
    <cellStyle name="Normal 4 2 4 43 3 4" xfId="14332" xr:uid="{00000000-0005-0000-0000-00006A1E0000}"/>
    <cellStyle name="Normal 4 2 4 43 4" xfId="14333" xr:uid="{00000000-0005-0000-0000-00006B1E0000}"/>
    <cellStyle name="Normal 4 2 4 43 4 2" xfId="14334" xr:uid="{00000000-0005-0000-0000-00006C1E0000}"/>
    <cellStyle name="Normal 4 2 4 43 5" xfId="14335" xr:uid="{00000000-0005-0000-0000-00006D1E0000}"/>
    <cellStyle name="Normal 4 2 4 43 6" xfId="14336" xr:uid="{00000000-0005-0000-0000-00006E1E0000}"/>
    <cellStyle name="Normal 4 2 4 44" xfId="4172" xr:uid="{00000000-0005-0000-0000-00006F1E0000}"/>
    <cellStyle name="Normal 4 2 4 44 2" xfId="6421" xr:uid="{00000000-0005-0000-0000-0000701E0000}"/>
    <cellStyle name="Normal 4 2 4 44 2 2" xfId="9960" xr:uid="{00000000-0005-0000-0000-0000711E0000}"/>
    <cellStyle name="Normal 4 2 4 44 2 2 2" xfId="14337" xr:uid="{00000000-0005-0000-0000-0000721E0000}"/>
    <cellStyle name="Normal 4 2 4 44 2 2 3" xfId="14338" xr:uid="{00000000-0005-0000-0000-0000731E0000}"/>
    <cellStyle name="Normal 4 2 4 44 2 3" xfId="14339" xr:uid="{00000000-0005-0000-0000-0000741E0000}"/>
    <cellStyle name="Normal 4 2 4 44 2 4" xfId="14340" xr:uid="{00000000-0005-0000-0000-0000751E0000}"/>
    <cellStyle name="Normal 4 2 4 44 3" xfId="8199" xr:uid="{00000000-0005-0000-0000-0000761E0000}"/>
    <cellStyle name="Normal 4 2 4 44 3 2" xfId="14341" xr:uid="{00000000-0005-0000-0000-0000771E0000}"/>
    <cellStyle name="Normal 4 2 4 44 3 2 2" xfId="14342" xr:uid="{00000000-0005-0000-0000-0000781E0000}"/>
    <cellStyle name="Normal 4 2 4 44 3 3" xfId="14343" xr:uid="{00000000-0005-0000-0000-0000791E0000}"/>
    <cellStyle name="Normal 4 2 4 44 3 4" xfId="14344" xr:uid="{00000000-0005-0000-0000-00007A1E0000}"/>
    <cellStyle name="Normal 4 2 4 44 4" xfId="14345" xr:uid="{00000000-0005-0000-0000-00007B1E0000}"/>
    <cellStyle name="Normal 4 2 4 44 4 2" xfId="14346" xr:uid="{00000000-0005-0000-0000-00007C1E0000}"/>
    <cellStyle name="Normal 4 2 4 44 5" xfId="14347" xr:uid="{00000000-0005-0000-0000-00007D1E0000}"/>
    <cellStyle name="Normal 4 2 4 44 6" xfId="14348" xr:uid="{00000000-0005-0000-0000-00007E1E0000}"/>
    <cellStyle name="Normal 4 2 4 45" xfId="4173" xr:uid="{00000000-0005-0000-0000-00007F1E0000}"/>
    <cellStyle name="Normal 4 2 4 45 2" xfId="6422" xr:uid="{00000000-0005-0000-0000-0000801E0000}"/>
    <cellStyle name="Normal 4 2 4 45 2 2" xfId="9961" xr:uid="{00000000-0005-0000-0000-0000811E0000}"/>
    <cellStyle name="Normal 4 2 4 45 2 2 2" xfId="14349" xr:uid="{00000000-0005-0000-0000-0000821E0000}"/>
    <cellStyle name="Normal 4 2 4 45 2 2 3" xfId="14350" xr:uid="{00000000-0005-0000-0000-0000831E0000}"/>
    <cellStyle name="Normal 4 2 4 45 2 3" xfId="14351" xr:uid="{00000000-0005-0000-0000-0000841E0000}"/>
    <cellStyle name="Normal 4 2 4 45 2 4" xfId="14352" xr:uid="{00000000-0005-0000-0000-0000851E0000}"/>
    <cellStyle name="Normal 4 2 4 45 3" xfId="8200" xr:uid="{00000000-0005-0000-0000-0000861E0000}"/>
    <cellStyle name="Normal 4 2 4 45 3 2" xfId="14353" xr:uid="{00000000-0005-0000-0000-0000871E0000}"/>
    <cellStyle name="Normal 4 2 4 45 3 2 2" xfId="14354" xr:uid="{00000000-0005-0000-0000-0000881E0000}"/>
    <cellStyle name="Normal 4 2 4 45 3 3" xfId="14355" xr:uid="{00000000-0005-0000-0000-0000891E0000}"/>
    <cellStyle name="Normal 4 2 4 45 3 4" xfId="14356" xr:uid="{00000000-0005-0000-0000-00008A1E0000}"/>
    <cellStyle name="Normal 4 2 4 45 4" xfId="14357" xr:uid="{00000000-0005-0000-0000-00008B1E0000}"/>
    <cellStyle name="Normal 4 2 4 45 4 2" xfId="14358" xr:uid="{00000000-0005-0000-0000-00008C1E0000}"/>
    <cellStyle name="Normal 4 2 4 45 5" xfId="14359" xr:uid="{00000000-0005-0000-0000-00008D1E0000}"/>
    <cellStyle name="Normal 4 2 4 45 6" xfId="14360" xr:uid="{00000000-0005-0000-0000-00008E1E0000}"/>
    <cellStyle name="Normal 4 2 4 46" xfId="4174" xr:uid="{00000000-0005-0000-0000-00008F1E0000}"/>
    <cellStyle name="Normal 4 2 4 46 2" xfId="6423" xr:uid="{00000000-0005-0000-0000-0000901E0000}"/>
    <cellStyle name="Normal 4 2 4 46 2 2" xfId="9962" xr:uid="{00000000-0005-0000-0000-0000911E0000}"/>
    <cellStyle name="Normal 4 2 4 46 2 2 2" xfId="14361" xr:uid="{00000000-0005-0000-0000-0000921E0000}"/>
    <cellStyle name="Normal 4 2 4 46 2 2 3" xfId="14362" xr:uid="{00000000-0005-0000-0000-0000931E0000}"/>
    <cellStyle name="Normal 4 2 4 46 2 3" xfId="14363" xr:uid="{00000000-0005-0000-0000-0000941E0000}"/>
    <cellStyle name="Normal 4 2 4 46 2 4" xfId="14364" xr:uid="{00000000-0005-0000-0000-0000951E0000}"/>
    <cellStyle name="Normal 4 2 4 46 3" xfId="8201" xr:uid="{00000000-0005-0000-0000-0000961E0000}"/>
    <cellStyle name="Normal 4 2 4 46 3 2" xfId="14365" xr:uid="{00000000-0005-0000-0000-0000971E0000}"/>
    <cellStyle name="Normal 4 2 4 46 3 2 2" xfId="14366" xr:uid="{00000000-0005-0000-0000-0000981E0000}"/>
    <cellStyle name="Normal 4 2 4 46 3 3" xfId="14367" xr:uid="{00000000-0005-0000-0000-0000991E0000}"/>
    <cellStyle name="Normal 4 2 4 46 3 4" xfId="14368" xr:uid="{00000000-0005-0000-0000-00009A1E0000}"/>
    <cellStyle name="Normal 4 2 4 46 4" xfId="14369" xr:uid="{00000000-0005-0000-0000-00009B1E0000}"/>
    <cellStyle name="Normal 4 2 4 46 4 2" xfId="14370" xr:uid="{00000000-0005-0000-0000-00009C1E0000}"/>
    <cellStyle name="Normal 4 2 4 46 5" xfId="14371" xr:uid="{00000000-0005-0000-0000-00009D1E0000}"/>
    <cellStyle name="Normal 4 2 4 46 6" xfId="14372" xr:uid="{00000000-0005-0000-0000-00009E1E0000}"/>
    <cellStyle name="Normal 4 2 4 47" xfId="6383" xr:uid="{00000000-0005-0000-0000-00009F1E0000}"/>
    <cellStyle name="Normal 4 2 4 47 2" xfId="9922" xr:uid="{00000000-0005-0000-0000-0000A01E0000}"/>
    <cellStyle name="Normal 4 2 4 47 2 2" xfId="14373" xr:uid="{00000000-0005-0000-0000-0000A11E0000}"/>
    <cellStyle name="Normal 4 2 4 47 2 3" xfId="14374" xr:uid="{00000000-0005-0000-0000-0000A21E0000}"/>
    <cellStyle name="Normal 4 2 4 47 3" xfId="14375" xr:uid="{00000000-0005-0000-0000-0000A31E0000}"/>
    <cellStyle name="Normal 4 2 4 47 4" xfId="14376" xr:uid="{00000000-0005-0000-0000-0000A41E0000}"/>
    <cellStyle name="Normal 4 2 4 48" xfId="8161" xr:uid="{00000000-0005-0000-0000-0000A51E0000}"/>
    <cellStyle name="Normal 4 2 4 48 2" xfId="14377" xr:uid="{00000000-0005-0000-0000-0000A61E0000}"/>
    <cellStyle name="Normal 4 2 4 48 2 2" xfId="14378" xr:uid="{00000000-0005-0000-0000-0000A71E0000}"/>
    <cellStyle name="Normal 4 2 4 48 3" xfId="14379" xr:uid="{00000000-0005-0000-0000-0000A81E0000}"/>
    <cellStyle name="Normal 4 2 4 48 4" xfId="14380" xr:uid="{00000000-0005-0000-0000-0000A91E0000}"/>
    <cellStyle name="Normal 4 2 4 49" xfId="14381" xr:uid="{00000000-0005-0000-0000-0000AA1E0000}"/>
    <cellStyle name="Normal 4 2 4 49 2" xfId="14382" xr:uid="{00000000-0005-0000-0000-0000AB1E0000}"/>
    <cellStyle name="Normal 4 2 4 5" xfId="4175" xr:uid="{00000000-0005-0000-0000-0000AC1E0000}"/>
    <cellStyle name="Normal 4 2 4 5 2" xfId="6424" xr:uid="{00000000-0005-0000-0000-0000AD1E0000}"/>
    <cellStyle name="Normal 4 2 4 5 2 2" xfId="9963" xr:uid="{00000000-0005-0000-0000-0000AE1E0000}"/>
    <cellStyle name="Normal 4 2 4 5 2 2 2" xfId="14383" xr:uid="{00000000-0005-0000-0000-0000AF1E0000}"/>
    <cellStyle name="Normal 4 2 4 5 2 2 3" xfId="14384" xr:uid="{00000000-0005-0000-0000-0000B01E0000}"/>
    <cellStyle name="Normal 4 2 4 5 2 3" xfId="14385" xr:uid="{00000000-0005-0000-0000-0000B11E0000}"/>
    <cellStyle name="Normal 4 2 4 5 2 4" xfId="14386" xr:uid="{00000000-0005-0000-0000-0000B21E0000}"/>
    <cellStyle name="Normal 4 2 4 5 3" xfId="8202" xr:uid="{00000000-0005-0000-0000-0000B31E0000}"/>
    <cellStyle name="Normal 4 2 4 5 3 2" xfId="14387" xr:uid="{00000000-0005-0000-0000-0000B41E0000}"/>
    <cellStyle name="Normal 4 2 4 5 3 2 2" xfId="14388" xr:uid="{00000000-0005-0000-0000-0000B51E0000}"/>
    <cellStyle name="Normal 4 2 4 5 3 3" xfId="14389" xr:uid="{00000000-0005-0000-0000-0000B61E0000}"/>
    <cellStyle name="Normal 4 2 4 5 3 4" xfId="14390" xr:uid="{00000000-0005-0000-0000-0000B71E0000}"/>
    <cellStyle name="Normal 4 2 4 5 4" xfId="14391" xr:uid="{00000000-0005-0000-0000-0000B81E0000}"/>
    <cellStyle name="Normal 4 2 4 5 4 2" xfId="14392" xr:uid="{00000000-0005-0000-0000-0000B91E0000}"/>
    <cellStyle name="Normal 4 2 4 5 5" xfId="14393" xr:uid="{00000000-0005-0000-0000-0000BA1E0000}"/>
    <cellStyle name="Normal 4 2 4 5 6" xfId="14394" xr:uid="{00000000-0005-0000-0000-0000BB1E0000}"/>
    <cellStyle name="Normal 4 2 4 50" xfId="14395" xr:uid="{00000000-0005-0000-0000-0000BC1E0000}"/>
    <cellStyle name="Normal 4 2 4 51" xfId="14396" xr:uid="{00000000-0005-0000-0000-0000BD1E0000}"/>
    <cellStyle name="Normal 4 2 4 6" xfId="4176" xr:uid="{00000000-0005-0000-0000-0000BE1E0000}"/>
    <cellStyle name="Normal 4 2 4 6 2" xfId="6425" xr:uid="{00000000-0005-0000-0000-0000BF1E0000}"/>
    <cellStyle name="Normal 4 2 4 6 2 2" xfId="9964" xr:uid="{00000000-0005-0000-0000-0000C01E0000}"/>
    <cellStyle name="Normal 4 2 4 6 2 2 2" xfId="14397" xr:uid="{00000000-0005-0000-0000-0000C11E0000}"/>
    <cellStyle name="Normal 4 2 4 6 2 2 3" xfId="14398" xr:uid="{00000000-0005-0000-0000-0000C21E0000}"/>
    <cellStyle name="Normal 4 2 4 6 2 3" xfId="14399" xr:uid="{00000000-0005-0000-0000-0000C31E0000}"/>
    <cellStyle name="Normal 4 2 4 6 2 4" xfId="14400" xr:uid="{00000000-0005-0000-0000-0000C41E0000}"/>
    <cellStyle name="Normal 4 2 4 6 3" xfId="8203" xr:uid="{00000000-0005-0000-0000-0000C51E0000}"/>
    <cellStyle name="Normal 4 2 4 6 3 2" xfId="14401" xr:uid="{00000000-0005-0000-0000-0000C61E0000}"/>
    <cellStyle name="Normal 4 2 4 6 3 2 2" xfId="14402" xr:uid="{00000000-0005-0000-0000-0000C71E0000}"/>
    <cellStyle name="Normal 4 2 4 6 3 3" xfId="14403" xr:uid="{00000000-0005-0000-0000-0000C81E0000}"/>
    <cellStyle name="Normal 4 2 4 6 3 4" xfId="14404" xr:uid="{00000000-0005-0000-0000-0000C91E0000}"/>
    <cellStyle name="Normal 4 2 4 6 4" xfId="14405" xr:uid="{00000000-0005-0000-0000-0000CA1E0000}"/>
    <cellStyle name="Normal 4 2 4 6 4 2" xfId="14406" xr:uid="{00000000-0005-0000-0000-0000CB1E0000}"/>
    <cellStyle name="Normal 4 2 4 6 5" xfId="14407" xr:uid="{00000000-0005-0000-0000-0000CC1E0000}"/>
    <cellStyle name="Normal 4 2 4 6 6" xfId="14408" xr:uid="{00000000-0005-0000-0000-0000CD1E0000}"/>
    <cellStyle name="Normal 4 2 4 7" xfId="4177" xr:uid="{00000000-0005-0000-0000-0000CE1E0000}"/>
    <cellStyle name="Normal 4 2 4 7 2" xfId="6426" xr:uid="{00000000-0005-0000-0000-0000CF1E0000}"/>
    <cellStyle name="Normal 4 2 4 7 2 2" xfId="9965" xr:uid="{00000000-0005-0000-0000-0000D01E0000}"/>
    <cellStyle name="Normal 4 2 4 7 2 2 2" xfId="14409" xr:uid="{00000000-0005-0000-0000-0000D11E0000}"/>
    <cellStyle name="Normal 4 2 4 7 2 2 3" xfId="14410" xr:uid="{00000000-0005-0000-0000-0000D21E0000}"/>
    <cellStyle name="Normal 4 2 4 7 2 3" xfId="14411" xr:uid="{00000000-0005-0000-0000-0000D31E0000}"/>
    <cellStyle name="Normal 4 2 4 7 2 4" xfId="14412" xr:uid="{00000000-0005-0000-0000-0000D41E0000}"/>
    <cellStyle name="Normal 4 2 4 7 3" xfId="8204" xr:uid="{00000000-0005-0000-0000-0000D51E0000}"/>
    <cellStyle name="Normal 4 2 4 7 3 2" xfId="14413" xr:uid="{00000000-0005-0000-0000-0000D61E0000}"/>
    <cellStyle name="Normal 4 2 4 7 3 2 2" xfId="14414" xr:uid="{00000000-0005-0000-0000-0000D71E0000}"/>
    <cellStyle name="Normal 4 2 4 7 3 3" xfId="14415" xr:uid="{00000000-0005-0000-0000-0000D81E0000}"/>
    <cellStyle name="Normal 4 2 4 7 3 4" xfId="14416" xr:uid="{00000000-0005-0000-0000-0000D91E0000}"/>
    <cellStyle name="Normal 4 2 4 7 4" xfId="14417" xr:uid="{00000000-0005-0000-0000-0000DA1E0000}"/>
    <cellStyle name="Normal 4 2 4 7 4 2" xfId="14418" xr:uid="{00000000-0005-0000-0000-0000DB1E0000}"/>
    <cellStyle name="Normal 4 2 4 7 5" xfId="14419" xr:uid="{00000000-0005-0000-0000-0000DC1E0000}"/>
    <cellStyle name="Normal 4 2 4 7 6" xfId="14420" xr:uid="{00000000-0005-0000-0000-0000DD1E0000}"/>
    <cellStyle name="Normal 4 2 4 8" xfId="4178" xr:uid="{00000000-0005-0000-0000-0000DE1E0000}"/>
    <cellStyle name="Normal 4 2 4 8 2" xfId="6427" xr:uid="{00000000-0005-0000-0000-0000DF1E0000}"/>
    <cellStyle name="Normal 4 2 4 8 2 2" xfId="9966" xr:uid="{00000000-0005-0000-0000-0000E01E0000}"/>
    <cellStyle name="Normal 4 2 4 8 2 2 2" xfId="14421" xr:uid="{00000000-0005-0000-0000-0000E11E0000}"/>
    <cellStyle name="Normal 4 2 4 8 2 2 3" xfId="14422" xr:uid="{00000000-0005-0000-0000-0000E21E0000}"/>
    <cellStyle name="Normal 4 2 4 8 2 3" xfId="14423" xr:uid="{00000000-0005-0000-0000-0000E31E0000}"/>
    <cellStyle name="Normal 4 2 4 8 2 4" xfId="14424" xr:uid="{00000000-0005-0000-0000-0000E41E0000}"/>
    <cellStyle name="Normal 4 2 4 8 3" xfId="8205" xr:uid="{00000000-0005-0000-0000-0000E51E0000}"/>
    <cellStyle name="Normal 4 2 4 8 3 2" xfId="14425" xr:uid="{00000000-0005-0000-0000-0000E61E0000}"/>
    <cellStyle name="Normal 4 2 4 8 3 2 2" xfId="14426" xr:uid="{00000000-0005-0000-0000-0000E71E0000}"/>
    <cellStyle name="Normal 4 2 4 8 3 3" xfId="14427" xr:uid="{00000000-0005-0000-0000-0000E81E0000}"/>
    <cellStyle name="Normal 4 2 4 8 3 4" xfId="14428" xr:uid="{00000000-0005-0000-0000-0000E91E0000}"/>
    <cellStyle name="Normal 4 2 4 8 4" xfId="14429" xr:uid="{00000000-0005-0000-0000-0000EA1E0000}"/>
    <cellStyle name="Normal 4 2 4 8 4 2" xfId="14430" xr:uid="{00000000-0005-0000-0000-0000EB1E0000}"/>
    <cellStyle name="Normal 4 2 4 8 5" xfId="14431" xr:uid="{00000000-0005-0000-0000-0000EC1E0000}"/>
    <cellStyle name="Normal 4 2 4 8 6" xfId="14432" xr:uid="{00000000-0005-0000-0000-0000ED1E0000}"/>
    <cellStyle name="Normal 4 2 4 9" xfId="4179" xr:uid="{00000000-0005-0000-0000-0000EE1E0000}"/>
    <cellStyle name="Normal 4 2 4 9 2" xfId="6428" xr:uid="{00000000-0005-0000-0000-0000EF1E0000}"/>
    <cellStyle name="Normal 4 2 4 9 2 2" xfId="9967" xr:uid="{00000000-0005-0000-0000-0000F01E0000}"/>
    <cellStyle name="Normal 4 2 4 9 2 2 2" xfId="14433" xr:uid="{00000000-0005-0000-0000-0000F11E0000}"/>
    <cellStyle name="Normal 4 2 4 9 2 2 3" xfId="14434" xr:uid="{00000000-0005-0000-0000-0000F21E0000}"/>
    <cellStyle name="Normal 4 2 4 9 2 3" xfId="14435" xr:uid="{00000000-0005-0000-0000-0000F31E0000}"/>
    <cellStyle name="Normal 4 2 4 9 2 4" xfId="14436" xr:uid="{00000000-0005-0000-0000-0000F41E0000}"/>
    <cellStyle name="Normal 4 2 4 9 3" xfId="8206" xr:uid="{00000000-0005-0000-0000-0000F51E0000}"/>
    <cellStyle name="Normal 4 2 4 9 3 2" xfId="14437" xr:uid="{00000000-0005-0000-0000-0000F61E0000}"/>
    <cellStyle name="Normal 4 2 4 9 3 2 2" xfId="14438" xr:uid="{00000000-0005-0000-0000-0000F71E0000}"/>
    <cellStyle name="Normal 4 2 4 9 3 3" xfId="14439" xr:uid="{00000000-0005-0000-0000-0000F81E0000}"/>
    <cellStyle name="Normal 4 2 4 9 3 4" xfId="14440" xr:uid="{00000000-0005-0000-0000-0000F91E0000}"/>
    <cellStyle name="Normal 4 2 4 9 4" xfId="14441" xr:uid="{00000000-0005-0000-0000-0000FA1E0000}"/>
    <cellStyle name="Normal 4 2 4 9 4 2" xfId="14442" xr:uid="{00000000-0005-0000-0000-0000FB1E0000}"/>
    <cellStyle name="Normal 4 2 4 9 5" xfId="14443" xr:uid="{00000000-0005-0000-0000-0000FC1E0000}"/>
    <cellStyle name="Normal 4 2 4 9 6" xfId="14444" xr:uid="{00000000-0005-0000-0000-0000FD1E0000}"/>
    <cellStyle name="Normal 4 2 5" xfId="4180" xr:uid="{00000000-0005-0000-0000-0000FE1E0000}"/>
    <cellStyle name="Normal 4 2 5 10" xfId="4181" xr:uid="{00000000-0005-0000-0000-0000FF1E0000}"/>
    <cellStyle name="Normal 4 2 5 10 2" xfId="6430" xr:uid="{00000000-0005-0000-0000-0000001F0000}"/>
    <cellStyle name="Normal 4 2 5 10 2 2" xfId="9969" xr:uid="{00000000-0005-0000-0000-0000011F0000}"/>
    <cellStyle name="Normal 4 2 5 10 2 2 2" xfId="14445" xr:uid="{00000000-0005-0000-0000-0000021F0000}"/>
    <cellStyle name="Normal 4 2 5 10 2 2 3" xfId="14446" xr:uid="{00000000-0005-0000-0000-0000031F0000}"/>
    <cellStyle name="Normal 4 2 5 10 2 3" xfId="14447" xr:uid="{00000000-0005-0000-0000-0000041F0000}"/>
    <cellStyle name="Normal 4 2 5 10 2 4" xfId="14448" xr:uid="{00000000-0005-0000-0000-0000051F0000}"/>
    <cellStyle name="Normal 4 2 5 10 3" xfId="8208" xr:uid="{00000000-0005-0000-0000-0000061F0000}"/>
    <cellStyle name="Normal 4 2 5 10 3 2" xfId="14449" xr:uid="{00000000-0005-0000-0000-0000071F0000}"/>
    <cellStyle name="Normal 4 2 5 10 3 2 2" xfId="14450" xr:uid="{00000000-0005-0000-0000-0000081F0000}"/>
    <cellStyle name="Normal 4 2 5 10 3 3" xfId="14451" xr:uid="{00000000-0005-0000-0000-0000091F0000}"/>
    <cellStyle name="Normal 4 2 5 10 3 4" xfId="14452" xr:uid="{00000000-0005-0000-0000-00000A1F0000}"/>
    <cellStyle name="Normal 4 2 5 10 4" xfId="14453" xr:uid="{00000000-0005-0000-0000-00000B1F0000}"/>
    <cellStyle name="Normal 4 2 5 10 4 2" xfId="14454" xr:uid="{00000000-0005-0000-0000-00000C1F0000}"/>
    <cellStyle name="Normal 4 2 5 10 5" xfId="14455" xr:uid="{00000000-0005-0000-0000-00000D1F0000}"/>
    <cellStyle name="Normal 4 2 5 10 6" xfId="14456" xr:uid="{00000000-0005-0000-0000-00000E1F0000}"/>
    <cellStyle name="Normal 4 2 5 11" xfId="4182" xr:uid="{00000000-0005-0000-0000-00000F1F0000}"/>
    <cellStyle name="Normal 4 2 5 11 2" xfId="6431" xr:uid="{00000000-0005-0000-0000-0000101F0000}"/>
    <cellStyle name="Normal 4 2 5 11 2 2" xfId="9970" xr:uid="{00000000-0005-0000-0000-0000111F0000}"/>
    <cellStyle name="Normal 4 2 5 11 2 2 2" xfId="14457" xr:uid="{00000000-0005-0000-0000-0000121F0000}"/>
    <cellStyle name="Normal 4 2 5 11 2 2 3" xfId="14458" xr:uid="{00000000-0005-0000-0000-0000131F0000}"/>
    <cellStyle name="Normal 4 2 5 11 2 3" xfId="14459" xr:uid="{00000000-0005-0000-0000-0000141F0000}"/>
    <cellStyle name="Normal 4 2 5 11 2 4" xfId="14460" xr:uid="{00000000-0005-0000-0000-0000151F0000}"/>
    <cellStyle name="Normal 4 2 5 11 3" xfId="8209" xr:uid="{00000000-0005-0000-0000-0000161F0000}"/>
    <cellStyle name="Normal 4 2 5 11 3 2" xfId="14461" xr:uid="{00000000-0005-0000-0000-0000171F0000}"/>
    <cellStyle name="Normal 4 2 5 11 3 2 2" xfId="14462" xr:uid="{00000000-0005-0000-0000-0000181F0000}"/>
    <cellStyle name="Normal 4 2 5 11 3 3" xfId="14463" xr:uid="{00000000-0005-0000-0000-0000191F0000}"/>
    <cellStyle name="Normal 4 2 5 11 3 4" xfId="14464" xr:uid="{00000000-0005-0000-0000-00001A1F0000}"/>
    <cellStyle name="Normal 4 2 5 11 4" xfId="14465" xr:uid="{00000000-0005-0000-0000-00001B1F0000}"/>
    <cellStyle name="Normal 4 2 5 11 4 2" xfId="14466" xr:uid="{00000000-0005-0000-0000-00001C1F0000}"/>
    <cellStyle name="Normal 4 2 5 11 5" xfId="14467" xr:uid="{00000000-0005-0000-0000-00001D1F0000}"/>
    <cellStyle name="Normal 4 2 5 11 6" xfId="14468" xr:uid="{00000000-0005-0000-0000-00001E1F0000}"/>
    <cellStyle name="Normal 4 2 5 12" xfId="4183" xr:uid="{00000000-0005-0000-0000-00001F1F0000}"/>
    <cellStyle name="Normal 4 2 5 12 2" xfId="6432" xr:uid="{00000000-0005-0000-0000-0000201F0000}"/>
    <cellStyle name="Normal 4 2 5 12 2 2" xfId="9971" xr:uid="{00000000-0005-0000-0000-0000211F0000}"/>
    <cellStyle name="Normal 4 2 5 12 2 2 2" xfId="14469" xr:uid="{00000000-0005-0000-0000-0000221F0000}"/>
    <cellStyle name="Normal 4 2 5 12 2 2 3" xfId="14470" xr:uid="{00000000-0005-0000-0000-0000231F0000}"/>
    <cellStyle name="Normal 4 2 5 12 2 3" xfId="14471" xr:uid="{00000000-0005-0000-0000-0000241F0000}"/>
    <cellStyle name="Normal 4 2 5 12 2 4" xfId="14472" xr:uid="{00000000-0005-0000-0000-0000251F0000}"/>
    <cellStyle name="Normal 4 2 5 12 3" xfId="8210" xr:uid="{00000000-0005-0000-0000-0000261F0000}"/>
    <cellStyle name="Normal 4 2 5 12 3 2" xfId="14473" xr:uid="{00000000-0005-0000-0000-0000271F0000}"/>
    <cellStyle name="Normal 4 2 5 12 3 2 2" xfId="14474" xr:uid="{00000000-0005-0000-0000-0000281F0000}"/>
    <cellStyle name="Normal 4 2 5 12 3 3" xfId="14475" xr:uid="{00000000-0005-0000-0000-0000291F0000}"/>
    <cellStyle name="Normal 4 2 5 12 3 4" xfId="14476" xr:uid="{00000000-0005-0000-0000-00002A1F0000}"/>
    <cellStyle name="Normal 4 2 5 12 4" xfId="14477" xr:uid="{00000000-0005-0000-0000-00002B1F0000}"/>
    <cellStyle name="Normal 4 2 5 12 4 2" xfId="14478" xr:uid="{00000000-0005-0000-0000-00002C1F0000}"/>
    <cellStyle name="Normal 4 2 5 12 5" xfId="14479" xr:uid="{00000000-0005-0000-0000-00002D1F0000}"/>
    <cellStyle name="Normal 4 2 5 12 6" xfId="14480" xr:uid="{00000000-0005-0000-0000-00002E1F0000}"/>
    <cellStyle name="Normal 4 2 5 13" xfId="4184" xr:uid="{00000000-0005-0000-0000-00002F1F0000}"/>
    <cellStyle name="Normal 4 2 5 13 2" xfId="6433" xr:uid="{00000000-0005-0000-0000-0000301F0000}"/>
    <cellStyle name="Normal 4 2 5 13 2 2" xfId="9972" xr:uid="{00000000-0005-0000-0000-0000311F0000}"/>
    <cellStyle name="Normal 4 2 5 13 2 2 2" xfId="14481" xr:uid="{00000000-0005-0000-0000-0000321F0000}"/>
    <cellStyle name="Normal 4 2 5 13 2 2 3" xfId="14482" xr:uid="{00000000-0005-0000-0000-0000331F0000}"/>
    <cellStyle name="Normal 4 2 5 13 2 3" xfId="14483" xr:uid="{00000000-0005-0000-0000-0000341F0000}"/>
    <cellStyle name="Normal 4 2 5 13 2 4" xfId="14484" xr:uid="{00000000-0005-0000-0000-0000351F0000}"/>
    <cellStyle name="Normal 4 2 5 13 3" xfId="8211" xr:uid="{00000000-0005-0000-0000-0000361F0000}"/>
    <cellStyle name="Normal 4 2 5 13 3 2" xfId="14485" xr:uid="{00000000-0005-0000-0000-0000371F0000}"/>
    <cellStyle name="Normal 4 2 5 13 3 2 2" xfId="14486" xr:uid="{00000000-0005-0000-0000-0000381F0000}"/>
    <cellStyle name="Normal 4 2 5 13 3 3" xfId="14487" xr:uid="{00000000-0005-0000-0000-0000391F0000}"/>
    <cellStyle name="Normal 4 2 5 13 3 4" xfId="14488" xr:uid="{00000000-0005-0000-0000-00003A1F0000}"/>
    <cellStyle name="Normal 4 2 5 13 4" xfId="14489" xr:uid="{00000000-0005-0000-0000-00003B1F0000}"/>
    <cellStyle name="Normal 4 2 5 13 4 2" xfId="14490" xr:uid="{00000000-0005-0000-0000-00003C1F0000}"/>
    <cellStyle name="Normal 4 2 5 13 5" xfId="14491" xr:uid="{00000000-0005-0000-0000-00003D1F0000}"/>
    <cellStyle name="Normal 4 2 5 13 6" xfId="14492" xr:uid="{00000000-0005-0000-0000-00003E1F0000}"/>
    <cellStyle name="Normal 4 2 5 14" xfId="4185" xr:uid="{00000000-0005-0000-0000-00003F1F0000}"/>
    <cellStyle name="Normal 4 2 5 14 2" xfId="6434" xr:uid="{00000000-0005-0000-0000-0000401F0000}"/>
    <cellStyle name="Normal 4 2 5 14 2 2" xfId="9973" xr:uid="{00000000-0005-0000-0000-0000411F0000}"/>
    <cellStyle name="Normal 4 2 5 14 2 2 2" xfId="14493" xr:uid="{00000000-0005-0000-0000-0000421F0000}"/>
    <cellStyle name="Normal 4 2 5 14 2 2 3" xfId="14494" xr:uid="{00000000-0005-0000-0000-0000431F0000}"/>
    <cellStyle name="Normal 4 2 5 14 2 3" xfId="14495" xr:uid="{00000000-0005-0000-0000-0000441F0000}"/>
    <cellStyle name="Normal 4 2 5 14 2 4" xfId="14496" xr:uid="{00000000-0005-0000-0000-0000451F0000}"/>
    <cellStyle name="Normal 4 2 5 14 3" xfId="8212" xr:uid="{00000000-0005-0000-0000-0000461F0000}"/>
    <cellStyle name="Normal 4 2 5 14 3 2" xfId="14497" xr:uid="{00000000-0005-0000-0000-0000471F0000}"/>
    <cellStyle name="Normal 4 2 5 14 3 2 2" xfId="14498" xr:uid="{00000000-0005-0000-0000-0000481F0000}"/>
    <cellStyle name="Normal 4 2 5 14 3 3" xfId="14499" xr:uid="{00000000-0005-0000-0000-0000491F0000}"/>
    <cellStyle name="Normal 4 2 5 14 3 4" xfId="14500" xr:uid="{00000000-0005-0000-0000-00004A1F0000}"/>
    <cellStyle name="Normal 4 2 5 14 4" xfId="14501" xr:uid="{00000000-0005-0000-0000-00004B1F0000}"/>
    <cellStyle name="Normal 4 2 5 14 4 2" xfId="14502" xr:uid="{00000000-0005-0000-0000-00004C1F0000}"/>
    <cellStyle name="Normal 4 2 5 14 5" xfId="14503" xr:uid="{00000000-0005-0000-0000-00004D1F0000}"/>
    <cellStyle name="Normal 4 2 5 14 6" xfId="14504" xr:uid="{00000000-0005-0000-0000-00004E1F0000}"/>
    <cellStyle name="Normal 4 2 5 15" xfId="4186" xr:uid="{00000000-0005-0000-0000-00004F1F0000}"/>
    <cellStyle name="Normal 4 2 5 15 2" xfId="6435" xr:uid="{00000000-0005-0000-0000-0000501F0000}"/>
    <cellStyle name="Normal 4 2 5 15 2 2" xfId="9974" xr:uid="{00000000-0005-0000-0000-0000511F0000}"/>
    <cellStyle name="Normal 4 2 5 15 2 2 2" xfId="14505" xr:uid="{00000000-0005-0000-0000-0000521F0000}"/>
    <cellStyle name="Normal 4 2 5 15 2 2 3" xfId="14506" xr:uid="{00000000-0005-0000-0000-0000531F0000}"/>
    <cellStyle name="Normal 4 2 5 15 2 3" xfId="14507" xr:uid="{00000000-0005-0000-0000-0000541F0000}"/>
    <cellStyle name="Normal 4 2 5 15 2 4" xfId="14508" xr:uid="{00000000-0005-0000-0000-0000551F0000}"/>
    <cellStyle name="Normal 4 2 5 15 3" xfId="8213" xr:uid="{00000000-0005-0000-0000-0000561F0000}"/>
    <cellStyle name="Normal 4 2 5 15 3 2" xfId="14509" xr:uid="{00000000-0005-0000-0000-0000571F0000}"/>
    <cellStyle name="Normal 4 2 5 15 3 2 2" xfId="14510" xr:uid="{00000000-0005-0000-0000-0000581F0000}"/>
    <cellStyle name="Normal 4 2 5 15 3 3" xfId="14511" xr:uid="{00000000-0005-0000-0000-0000591F0000}"/>
    <cellStyle name="Normal 4 2 5 15 3 4" xfId="14512" xr:uid="{00000000-0005-0000-0000-00005A1F0000}"/>
    <cellStyle name="Normal 4 2 5 15 4" xfId="14513" xr:uid="{00000000-0005-0000-0000-00005B1F0000}"/>
    <cellStyle name="Normal 4 2 5 15 4 2" xfId="14514" xr:uid="{00000000-0005-0000-0000-00005C1F0000}"/>
    <cellStyle name="Normal 4 2 5 15 5" xfId="14515" xr:uid="{00000000-0005-0000-0000-00005D1F0000}"/>
    <cellStyle name="Normal 4 2 5 15 6" xfId="14516" xr:uid="{00000000-0005-0000-0000-00005E1F0000}"/>
    <cellStyle name="Normal 4 2 5 16" xfId="4187" xr:uid="{00000000-0005-0000-0000-00005F1F0000}"/>
    <cellStyle name="Normal 4 2 5 16 2" xfId="6436" xr:uid="{00000000-0005-0000-0000-0000601F0000}"/>
    <cellStyle name="Normal 4 2 5 16 2 2" xfId="9975" xr:uid="{00000000-0005-0000-0000-0000611F0000}"/>
    <cellStyle name="Normal 4 2 5 16 2 2 2" xfId="14517" xr:uid="{00000000-0005-0000-0000-0000621F0000}"/>
    <cellStyle name="Normal 4 2 5 16 2 2 3" xfId="14518" xr:uid="{00000000-0005-0000-0000-0000631F0000}"/>
    <cellStyle name="Normal 4 2 5 16 2 3" xfId="14519" xr:uid="{00000000-0005-0000-0000-0000641F0000}"/>
    <cellStyle name="Normal 4 2 5 16 2 4" xfId="14520" xr:uid="{00000000-0005-0000-0000-0000651F0000}"/>
    <cellStyle name="Normal 4 2 5 16 3" xfId="8214" xr:uid="{00000000-0005-0000-0000-0000661F0000}"/>
    <cellStyle name="Normal 4 2 5 16 3 2" xfId="14521" xr:uid="{00000000-0005-0000-0000-0000671F0000}"/>
    <cellStyle name="Normal 4 2 5 16 3 2 2" xfId="14522" xr:uid="{00000000-0005-0000-0000-0000681F0000}"/>
    <cellStyle name="Normal 4 2 5 16 3 3" xfId="14523" xr:uid="{00000000-0005-0000-0000-0000691F0000}"/>
    <cellStyle name="Normal 4 2 5 16 3 4" xfId="14524" xr:uid="{00000000-0005-0000-0000-00006A1F0000}"/>
    <cellStyle name="Normal 4 2 5 16 4" xfId="14525" xr:uid="{00000000-0005-0000-0000-00006B1F0000}"/>
    <cellStyle name="Normal 4 2 5 16 4 2" xfId="14526" xr:uid="{00000000-0005-0000-0000-00006C1F0000}"/>
    <cellStyle name="Normal 4 2 5 16 5" xfId="14527" xr:uid="{00000000-0005-0000-0000-00006D1F0000}"/>
    <cellStyle name="Normal 4 2 5 16 6" xfId="14528" xr:uid="{00000000-0005-0000-0000-00006E1F0000}"/>
    <cellStyle name="Normal 4 2 5 17" xfId="4188" xr:uid="{00000000-0005-0000-0000-00006F1F0000}"/>
    <cellStyle name="Normal 4 2 5 17 2" xfId="6437" xr:uid="{00000000-0005-0000-0000-0000701F0000}"/>
    <cellStyle name="Normal 4 2 5 17 2 2" xfId="9976" xr:uid="{00000000-0005-0000-0000-0000711F0000}"/>
    <cellStyle name="Normal 4 2 5 17 2 2 2" xfId="14529" xr:uid="{00000000-0005-0000-0000-0000721F0000}"/>
    <cellStyle name="Normal 4 2 5 17 2 2 3" xfId="14530" xr:uid="{00000000-0005-0000-0000-0000731F0000}"/>
    <cellStyle name="Normal 4 2 5 17 2 3" xfId="14531" xr:uid="{00000000-0005-0000-0000-0000741F0000}"/>
    <cellStyle name="Normal 4 2 5 17 2 4" xfId="14532" xr:uid="{00000000-0005-0000-0000-0000751F0000}"/>
    <cellStyle name="Normal 4 2 5 17 3" xfId="8215" xr:uid="{00000000-0005-0000-0000-0000761F0000}"/>
    <cellStyle name="Normal 4 2 5 17 3 2" xfId="14533" xr:uid="{00000000-0005-0000-0000-0000771F0000}"/>
    <cellStyle name="Normal 4 2 5 17 3 2 2" xfId="14534" xr:uid="{00000000-0005-0000-0000-0000781F0000}"/>
    <cellStyle name="Normal 4 2 5 17 3 3" xfId="14535" xr:uid="{00000000-0005-0000-0000-0000791F0000}"/>
    <cellStyle name="Normal 4 2 5 17 3 4" xfId="14536" xr:uid="{00000000-0005-0000-0000-00007A1F0000}"/>
    <cellStyle name="Normal 4 2 5 17 4" xfId="14537" xr:uid="{00000000-0005-0000-0000-00007B1F0000}"/>
    <cellStyle name="Normal 4 2 5 17 4 2" xfId="14538" xr:uid="{00000000-0005-0000-0000-00007C1F0000}"/>
    <cellStyle name="Normal 4 2 5 17 5" xfId="14539" xr:uid="{00000000-0005-0000-0000-00007D1F0000}"/>
    <cellStyle name="Normal 4 2 5 17 6" xfId="14540" xr:uid="{00000000-0005-0000-0000-00007E1F0000}"/>
    <cellStyle name="Normal 4 2 5 18" xfId="4189" xr:uid="{00000000-0005-0000-0000-00007F1F0000}"/>
    <cellStyle name="Normal 4 2 5 18 2" xfId="6438" xr:uid="{00000000-0005-0000-0000-0000801F0000}"/>
    <cellStyle name="Normal 4 2 5 18 2 2" xfId="9977" xr:uid="{00000000-0005-0000-0000-0000811F0000}"/>
    <cellStyle name="Normal 4 2 5 18 2 2 2" xfId="14541" xr:uid="{00000000-0005-0000-0000-0000821F0000}"/>
    <cellStyle name="Normal 4 2 5 18 2 2 3" xfId="14542" xr:uid="{00000000-0005-0000-0000-0000831F0000}"/>
    <cellStyle name="Normal 4 2 5 18 2 3" xfId="14543" xr:uid="{00000000-0005-0000-0000-0000841F0000}"/>
    <cellStyle name="Normal 4 2 5 18 2 4" xfId="14544" xr:uid="{00000000-0005-0000-0000-0000851F0000}"/>
    <cellStyle name="Normal 4 2 5 18 3" xfId="8216" xr:uid="{00000000-0005-0000-0000-0000861F0000}"/>
    <cellStyle name="Normal 4 2 5 18 3 2" xfId="14545" xr:uid="{00000000-0005-0000-0000-0000871F0000}"/>
    <cellStyle name="Normal 4 2 5 18 3 2 2" xfId="14546" xr:uid="{00000000-0005-0000-0000-0000881F0000}"/>
    <cellStyle name="Normal 4 2 5 18 3 3" xfId="14547" xr:uid="{00000000-0005-0000-0000-0000891F0000}"/>
    <cellStyle name="Normal 4 2 5 18 3 4" xfId="14548" xr:uid="{00000000-0005-0000-0000-00008A1F0000}"/>
    <cellStyle name="Normal 4 2 5 18 4" xfId="14549" xr:uid="{00000000-0005-0000-0000-00008B1F0000}"/>
    <cellStyle name="Normal 4 2 5 18 4 2" xfId="14550" xr:uid="{00000000-0005-0000-0000-00008C1F0000}"/>
    <cellStyle name="Normal 4 2 5 18 5" xfId="14551" xr:uid="{00000000-0005-0000-0000-00008D1F0000}"/>
    <cellStyle name="Normal 4 2 5 18 6" xfId="14552" xr:uid="{00000000-0005-0000-0000-00008E1F0000}"/>
    <cellStyle name="Normal 4 2 5 19" xfId="4190" xr:uid="{00000000-0005-0000-0000-00008F1F0000}"/>
    <cellStyle name="Normal 4 2 5 19 2" xfId="6439" xr:uid="{00000000-0005-0000-0000-0000901F0000}"/>
    <cellStyle name="Normal 4 2 5 19 2 2" xfId="9978" xr:uid="{00000000-0005-0000-0000-0000911F0000}"/>
    <cellStyle name="Normal 4 2 5 19 2 2 2" xfId="14553" xr:uid="{00000000-0005-0000-0000-0000921F0000}"/>
    <cellStyle name="Normal 4 2 5 19 2 2 3" xfId="14554" xr:uid="{00000000-0005-0000-0000-0000931F0000}"/>
    <cellStyle name="Normal 4 2 5 19 2 3" xfId="14555" xr:uid="{00000000-0005-0000-0000-0000941F0000}"/>
    <cellStyle name="Normal 4 2 5 19 2 4" xfId="14556" xr:uid="{00000000-0005-0000-0000-0000951F0000}"/>
    <cellStyle name="Normal 4 2 5 19 3" xfId="8217" xr:uid="{00000000-0005-0000-0000-0000961F0000}"/>
    <cellStyle name="Normal 4 2 5 19 3 2" xfId="14557" xr:uid="{00000000-0005-0000-0000-0000971F0000}"/>
    <cellStyle name="Normal 4 2 5 19 3 2 2" xfId="14558" xr:uid="{00000000-0005-0000-0000-0000981F0000}"/>
    <cellStyle name="Normal 4 2 5 19 3 3" xfId="14559" xr:uid="{00000000-0005-0000-0000-0000991F0000}"/>
    <cellStyle name="Normal 4 2 5 19 3 4" xfId="14560" xr:uid="{00000000-0005-0000-0000-00009A1F0000}"/>
    <cellStyle name="Normal 4 2 5 19 4" xfId="14561" xr:uid="{00000000-0005-0000-0000-00009B1F0000}"/>
    <cellStyle name="Normal 4 2 5 19 4 2" xfId="14562" xr:uid="{00000000-0005-0000-0000-00009C1F0000}"/>
    <cellStyle name="Normal 4 2 5 19 5" xfId="14563" xr:uid="{00000000-0005-0000-0000-00009D1F0000}"/>
    <cellStyle name="Normal 4 2 5 19 6" xfId="14564" xr:uid="{00000000-0005-0000-0000-00009E1F0000}"/>
    <cellStyle name="Normal 4 2 5 2" xfId="4191" xr:uid="{00000000-0005-0000-0000-00009F1F0000}"/>
    <cellStyle name="Normal 4 2 5 2 2" xfId="6440" xr:uid="{00000000-0005-0000-0000-0000A01F0000}"/>
    <cellStyle name="Normal 4 2 5 2 2 2" xfId="9979" xr:uid="{00000000-0005-0000-0000-0000A11F0000}"/>
    <cellStyle name="Normal 4 2 5 2 2 2 2" xfId="14565" xr:uid="{00000000-0005-0000-0000-0000A21F0000}"/>
    <cellStyle name="Normal 4 2 5 2 2 2 3" xfId="14566" xr:uid="{00000000-0005-0000-0000-0000A31F0000}"/>
    <cellStyle name="Normal 4 2 5 2 2 3" xfId="14567" xr:uid="{00000000-0005-0000-0000-0000A41F0000}"/>
    <cellStyle name="Normal 4 2 5 2 2 4" xfId="14568" xr:uid="{00000000-0005-0000-0000-0000A51F0000}"/>
    <cellStyle name="Normal 4 2 5 2 3" xfId="8218" xr:uid="{00000000-0005-0000-0000-0000A61F0000}"/>
    <cellStyle name="Normal 4 2 5 2 3 2" xfId="14569" xr:uid="{00000000-0005-0000-0000-0000A71F0000}"/>
    <cellStyle name="Normal 4 2 5 2 3 2 2" xfId="14570" xr:uid="{00000000-0005-0000-0000-0000A81F0000}"/>
    <cellStyle name="Normal 4 2 5 2 3 3" xfId="14571" xr:uid="{00000000-0005-0000-0000-0000A91F0000}"/>
    <cellStyle name="Normal 4 2 5 2 3 4" xfId="14572" xr:uid="{00000000-0005-0000-0000-0000AA1F0000}"/>
    <cellStyle name="Normal 4 2 5 2 4" xfId="14573" xr:uid="{00000000-0005-0000-0000-0000AB1F0000}"/>
    <cellStyle name="Normal 4 2 5 2 4 2" xfId="14574" xr:uid="{00000000-0005-0000-0000-0000AC1F0000}"/>
    <cellStyle name="Normal 4 2 5 2 5" xfId="14575" xr:uid="{00000000-0005-0000-0000-0000AD1F0000}"/>
    <cellStyle name="Normal 4 2 5 2 6" xfId="14576" xr:uid="{00000000-0005-0000-0000-0000AE1F0000}"/>
    <cellStyle name="Normal 4 2 5 20" xfId="4192" xr:uid="{00000000-0005-0000-0000-0000AF1F0000}"/>
    <cellStyle name="Normal 4 2 5 20 2" xfId="6441" xr:uid="{00000000-0005-0000-0000-0000B01F0000}"/>
    <cellStyle name="Normal 4 2 5 20 2 2" xfId="9980" xr:uid="{00000000-0005-0000-0000-0000B11F0000}"/>
    <cellStyle name="Normal 4 2 5 20 2 2 2" xfId="14577" xr:uid="{00000000-0005-0000-0000-0000B21F0000}"/>
    <cellStyle name="Normal 4 2 5 20 2 2 3" xfId="14578" xr:uid="{00000000-0005-0000-0000-0000B31F0000}"/>
    <cellStyle name="Normal 4 2 5 20 2 3" xfId="14579" xr:uid="{00000000-0005-0000-0000-0000B41F0000}"/>
    <cellStyle name="Normal 4 2 5 20 2 4" xfId="14580" xr:uid="{00000000-0005-0000-0000-0000B51F0000}"/>
    <cellStyle name="Normal 4 2 5 20 3" xfId="8219" xr:uid="{00000000-0005-0000-0000-0000B61F0000}"/>
    <cellStyle name="Normal 4 2 5 20 3 2" xfId="14581" xr:uid="{00000000-0005-0000-0000-0000B71F0000}"/>
    <cellStyle name="Normal 4 2 5 20 3 2 2" xfId="14582" xr:uid="{00000000-0005-0000-0000-0000B81F0000}"/>
    <cellStyle name="Normal 4 2 5 20 3 3" xfId="14583" xr:uid="{00000000-0005-0000-0000-0000B91F0000}"/>
    <cellStyle name="Normal 4 2 5 20 3 4" xfId="14584" xr:uid="{00000000-0005-0000-0000-0000BA1F0000}"/>
    <cellStyle name="Normal 4 2 5 20 4" xfId="14585" xr:uid="{00000000-0005-0000-0000-0000BB1F0000}"/>
    <cellStyle name="Normal 4 2 5 20 4 2" xfId="14586" xr:uid="{00000000-0005-0000-0000-0000BC1F0000}"/>
    <cellStyle name="Normal 4 2 5 20 5" xfId="14587" xr:uid="{00000000-0005-0000-0000-0000BD1F0000}"/>
    <cellStyle name="Normal 4 2 5 20 6" xfId="14588" xr:uid="{00000000-0005-0000-0000-0000BE1F0000}"/>
    <cellStyle name="Normal 4 2 5 21" xfId="4193" xr:uid="{00000000-0005-0000-0000-0000BF1F0000}"/>
    <cellStyle name="Normal 4 2 5 21 2" xfId="6442" xr:uid="{00000000-0005-0000-0000-0000C01F0000}"/>
    <cellStyle name="Normal 4 2 5 21 2 2" xfId="9981" xr:uid="{00000000-0005-0000-0000-0000C11F0000}"/>
    <cellStyle name="Normal 4 2 5 21 2 2 2" xfId="14589" xr:uid="{00000000-0005-0000-0000-0000C21F0000}"/>
    <cellStyle name="Normal 4 2 5 21 2 2 3" xfId="14590" xr:uid="{00000000-0005-0000-0000-0000C31F0000}"/>
    <cellStyle name="Normal 4 2 5 21 2 3" xfId="14591" xr:uid="{00000000-0005-0000-0000-0000C41F0000}"/>
    <cellStyle name="Normal 4 2 5 21 2 4" xfId="14592" xr:uid="{00000000-0005-0000-0000-0000C51F0000}"/>
    <cellStyle name="Normal 4 2 5 21 3" xfId="8220" xr:uid="{00000000-0005-0000-0000-0000C61F0000}"/>
    <cellStyle name="Normal 4 2 5 21 3 2" xfId="14593" xr:uid="{00000000-0005-0000-0000-0000C71F0000}"/>
    <cellStyle name="Normal 4 2 5 21 3 2 2" xfId="14594" xr:uid="{00000000-0005-0000-0000-0000C81F0000}"/>
    <cellStyle name="Normal 4 2 5 21 3 3" xfId="14595" xr:uid="{00000000-0005-0000-0000-0000C91F0000}"/>
    <cellStyle name="Normal 4 2 5 21 3 4" xfId="14596" xr:uid="{00000000-0005-0000-0000-0000CA1F0000}"/>
    <cellStyle name="Normal 4 2 5 21 4" xfId="14597" xr:uid="{00000000-0005-0000-0000-0000CB1F0000}"/>
    <cellStyle name="Normal 4 2 5 21 4 2" xfId="14598" xr:uid="{00000000-0005-0000-0000-0000CC1F0000}"/>
    <cellStyle name="Normal 4 2 5 21 5" xfId="14599" xr:uid="{00000000-0005-0000-0000-0000CD1F0000}"/>
    <cellStyle name="Normal 4 2 5 21 6" xfId="14600" xr:uid="{00000000-0005-0000-0000-0000CE1F0000}"/>
    <cellStyle name="Normal 4 2 5 22" xfId="4194" xr:uid="{00000000-0005-0000-0000-0000CF1F0000}"/>
    <cellStyle name="Normal 4 2 5 22 2" xfId="6443" xr:uid="{00000000-0005-0000-0000-0000D01F0000}"/>
    <cellStyle name="Normal 4 2 5 22 2 2" xfId="9982" xr:uid="{00000000-0005-0000-0000-0000D11F0000}"/>
    <cellStyle name="Normal 4 2 5 22 2 2 2" xfId="14601" xr:uid="{00000000-0005-0000-0000-0000D21F0000}"/>
    <cellStyle name="Normal 4 2 5 22 2 2 3" xfId="14602" xr:uid="{00000000-0005-0000-0000-0000D31F0000}"/>
    <cellStyle name="Normal 4 2 5 22 2 3" xfId="14603" xr:uid="{00000000-0005-0000-0000-0000D41F0000}"/>
    <cellStyle name="Normal 4 2 5 22 2 4" xfId="14604" xr:uid="{00000000-0005-0000-0000-0000D51F0000}"/>
    <cellStyle name="Normal 4 2 5 22 3" xfId="8221" xr:uid="{00000000-0005-0000-0000-0000D61F0000}"/>
    <cellStyle name="Normal 4 2 5 22 3 2" xfId="14605" xr:uid="{00000000-0005-0000-0000-0000D71F0000}"/>
    <cellStyle name="Normal 4 2 5 22 3 2 2" xfId="14606" xr:uid="{00000000-0005-0000-0000-0000D81F0000}"/>
    <cellStyle name="Normal 4 2 5 22 3 3" xfId="14607" xr:uid="{00000000-0005-0000-0000-0000D91F0000}"/>
    <cellStyle name="Normal 4 2 5 22 3 4" xfId="14608" xr:uid="{00000000-0005-0000-0000-0000DA1F0000}"/>
    <cellStyle name="Normal 4 2 5 22 4" xfId="14609" xr:uid="{00000000-0005-0000-0000-0000DB1F0000}"/>
    <cellStyle name="Normal 4 2 5 22 4 2" xfId="14610" xr:uid="{00000000-0005-0000-0000-0000DC1F0000}"/>
    <cellStyle name="Normal 4 2 5 22 5" xfId="14611" xr:uid="{00000000-0005-0000-0000-0000DD1F0000}"/>
    <cellStyle name="Normal 4 2 5 22 6" xfId="14612" xr:uid="{00000000-0005-0000-0000-0000DE1F0000}"/>
    <cellStyle name="Normal 4 2 5 23" xfId="4195" xr:uid="{00000000-0005-0000-0000-0000DF1F0000}"/>
    <cellStyle name="Normal 4 2 5 23 2" xfId="6444" xr:uid="{00000000-0005-0000-0000-0000E01F0000}"/>
    <cellStyle name="Normal 4 2 5 23 2 2" xfId="9983" xr:uid="{00000000-0005-0000-0000-0000E11F0000}"/>
    <cellStyle name="Normal 4 2 5 23 2 2 2" xfId="14613" xr:uid="{00000000-0005-0000-0000-0000E21F0000}"/>
    <cellStyle name="Normal 4 2 5 23 2 2 3" xfId="14614" xr:uid="{00000000-0005-0000-0000-0000E31F0000}"/>
    <cellStyle name="Normal 4 2 5 23 2 3" xfId="14615" xr:uid="{00000000-0005-0000-0000-0000E41F0000}"/>
    <cellStyle name="Normal 4 2 5 23 2 4" xfId="14616" xr:uid="{00000000-0005-0000-0000-0000E51F0000}"/>
    <cellStyle name="Normal 4 2 5 23 3" xfId="8222" xr:uid="{00000000-0005-0000-0000-0000E61F0000}"/>
    <cellStyle name="Normal 4 2 5 23 3 2" xfId="14617" xr:uid="{00000000-0005-0000-0000-0000E71F0000}"/>
    <cellStyle name="Normal 4 2 5 23 3 2 2" xfId="14618" xr:uid="{00000000-0005-0000-0000-0000E81F0000}"/>
    <cellStyle name="Normal 4 2 5 23 3 3" xfId="14619" xr:uid="{00000000-0005-0000-0000-0000E91F0000}"/>
    <cellStyle name="Normal 4 2 5 23 3 4" xfId="14620" xr:uid="{00000000-0005-0000-0000-0000EA1F0000}"/>
    <cellStyle name="Normal 4 2 5 23 4" xfId="14621" xr:uid="{00000000-0005-0000-0000-0000EB1F0000}"/>
    <cellStyle name="Normal 4 2 5 23 4 2" xfId="14622" xr:uid="{00000000-0005-0000-0000-0000EC1F0000}"/>
    <cellStyle name="Normal 4 2 5 23 5" xfId="14623" xr:uid="{00000000-0005-0000-0000-0000ED1F0000}"/>
    <cellStyle name="Normal 4 2 5 23 6" xfId="14624" xr:uid="{00000000-0005-0000-0000-0000EE1F0000}"/>
    <cellStyle name="Normal 4 2 5 24" xfId="4196" xr:uid="{00000000-0005-0000-0000-0000EF1F0000}"/>
    <cellStyle name="Normal 4 2 5 24 2" xfId="6445" xr:uid="{00000000-0005-0000-0000-0000F01F0000}"/>
    <cellStyle name="Normal 4 2 5 24 2 2" xfId="9984" xr:uid="{00000000-0005-0000-0000-0000F11F0000}"/>
    <cellStyle name="Normal 4 2 5 24 2 2 2" xfId="14625" xr:uid="{00000000-0005-0000-0000-0000F21F0000}"/>
    <cellStyle name="Normal 4 2 5 24 2 2 3" xfId="14626" xr:uid="{00000000-0005-0000-0000-0000F31F0000}"/>
    <cellStyle name="Normal 4 2 5 24 2 3" xfId="14627" xr:uid="{00000000-0005-0000-0000-0000F41F0000}"/>
    <cellStyle name="Normal 4 2 5 24 2 4" xfId="14628" xr:uid="{00000000-0005-0000-0000-0000F51F0000}"/>
    <cellStyle name="Normal 4 2 5 24 3" xfId="8223" xr:uid="{00000000-0005-0000-0000-0000F61F0000}"/>
    <cellStyle name="Normal 4 2 5 24 3 2" xfId="14629" xr:uid="{00000000-0005-0000-0000-0000F71F0000}"/>
    <cellStyle name="Normal 4 2 5 24 3 2 2" xfId="14630" xr:uid="{00000000-0005-0000-0000-0000F81F0000}"/>
    <cellStyle name="Normal 4 2 5 24 3 3" xfId="14631" xr:uid="{00000000-0005-0000-0000-0000F91F0000}"/>
    <cellStyle name="Normal 4 2 5 24 3 4" xfId="14632" xr:uid="{00000000-0005-0000-0000-0000FA1F0000}"/>
    <cellStyle name="Normal 4 2 5 24 4" xfId="14633" xr:uid="{00000000-0005-0000-0000-0000FB1F0000}"/>
    <cellStyle name="Normal 4 2 5 24 4 2" xfId="14634" xr:uid="{00000000-0005-0000-0000-0000FC1F0000}"/>
    <cellStyle name="Normal 4 2 5 24 5" xfId="14635" xr:uid="{00000000-0005-0000-0000-0000FD1F0000}"/>
    <cellStyle name="Normal 4 2 5 24 6" xfId="14636" xr:uid="{00000000-0005-0000-0000-0000FE1F0000}"/>
    <cellStyle name="Normal 4 2 5 25" xfId="4197" xr:uid="{00000000-0005-0000-0000-0000FF1F0000}"/>
    <cellStyle name="Normal 4 2 5 25 2" xfId="6446" xr:uid="{00000000-0005-0000-0000-000000200000}"/>
    <cellStyle name="Normal 4 2 5 25 2 2" xfId="9985" xr:uid="{00000000-0005-0000-0000-000001200000}"/>
    <cellStyle name="Normal 4 2 5 25 2 2 2" xfId="14637" xr:uid="{00000000-0005-0000-0000-000002200000}"/>
    <cellStyle name="Normal 4 2 5 25 2 2 3" xfId="14638" xr:uid="{00000000-0005-0000-0000-000003200000}"/>
    <cellStyle name="Normal 4 2 5 25 2 3" xfId="14639" xr:uid="{00000000-0005-0000-0000-000004200000}"/>
    <cellStyle name="Normal 4 2 5 25 2 4" xfId="14640" xr:uid="{00000000-0005-0000-0000-000005200000}"/>
    <cellStyle name="Normal 4 2 5 25 3" xfId="8224" xr:uid="{00000000-0005-0000-0000-000006200000}"/>
    <cellStyle name="Normal 4 2 5 25 3 2" xfId="14641" xr:uid="{00000000-0005-0000-0000-000007200000}"/>
    <cellStyle name="Normal 4 2 5 25 3 2 2" xfId="14642" xr:uid="{00000000-0005-0000-0000-000008200000}"/>
    <cellStyle name="Normal 4 2 5 25 3 3" xfId="14643" xr:uid="{00000000-0005-0000-0000-000009200000}"/>
    <cellStyle name="Normal 4 2 5 25 3 4" xfId="14644" xr:uid="{00000000-0005-0000-0000-00000A200000}"/>
    <cellStyle name="Normal 4 2 5 25 4" xfId="14645" xr:uid="{00000000-0005-0000-0000-00000B200000}"/>
    <cellStyle name="Normal 4 2 5 25 4 2" xfId="14646" xr:uid="{00000000-0005-0000-0000-00000C200000}"/>
    <cellStyle name="Normal 4 2 5 25 5" xfId="14647" xr:uid="{00000000-0005-0000-0000-00000D200000}"/>
    <cellStyle name="Normal 4 2 5 25 6" xfId="14648" xr:uid="{00000000-0005-0000-0000-00000E200000}"/>
    <cellStyle name="Normal 4 2 5 26" xfId="4198" xr:uid="{00000000-0005-0000-0000-00000F200000}"/>
    <cellStyle name="Normal 4 2 5 26 2" xfId="6447" xr:uid="{00000000-0005-0000-0000-000010200000}"/>
    <cellStyle name="Normal 4 2 5 26 2 2" xfId="9986" xr:uid="{00000000-0005-0000-0000-000011200000}"/>
    <cellStyle name="Normal 4 2 5 26 2 2 2" xfId="14649" xr:uid="{00000000-0005-0000-0000-000012200000}"/>
    <cellStyle name="Normal 4 2 5 26 2 2 3" xfId="14650" xr:uid="{00000000-0005-0000-0000-000013200000}"/>
    <cellStyle name="Normal 4 2 5 26 2 3" xfId="14651" xr:uid="{00000000-0005-0000-0000-000014200000}"/>
    <cellStyle name="Normal 4 2 5 26 2 4" xfId="14652" xr:uid="{00000000-0005-0000-0000-000015200000}"/>
    <cellStyle name="Normal 4 2 5 26 3" xfId="8225" xr:uid="{00000000-0005-0000-0000-000016200000}"/>
    <cellStyle name="Normal 4 2 5 26 3 2" xfId="14653" xr:uid="{00000000-0005-0000-0000-000017200000}"/>
    <cellStyle name="Normal 4 2 5 26 3 2 2" xfId="14654" xr:uid="{00000000-0005-0000-0000-000018200000}"/>
    <cellStyle name="Normal 4 2 5 26 3 3" xfId="14655" xr:uid="{00000000-0005-0000-0000-000019200000}"/>
    <cellStyle name="Normal 4 2 5 26 3 4" xfId="14656" xr:uid="{00000000-0005-0000-0000-00001A200000}"/>
    <cellStyle name="Normal 4 2 5 26 4" xfId="14657" xr:uid="{00000000-0005-0000-0000-00001B200000}"/>
    <cellStyle name="Normal 4 2 5 26 4 2" xfId="14658" xr:uid="{00000000-0005-0000-0000-00001C200000}"/>
    <cellStyle name="Normal 4 2 5 26 5" xfId="14659" xr:uid="{00000000-0005-0000-0000-00001D200000}"/>
    <cellStyle name="Normal 4 2 5 26 6" xfId="14660" xr:uid="{00000000-0005-0000-0000-00001E200000}"/>
    <cellStyle name="Normal 4 2 5 27" xfId="4199" xr:uid="{00000000-0005-0000-0000-00001F200000}"/>
    <cellStyle name="Normal 4 2 5 27 2" xfId="6448" xr:uid="{00000000-0005-0000-0000-000020200000}"/>
    <cellStyle name="Normal 4 2 5 27 2 2" xfId="9987" xr:uid="{00000000-0005-0000-0000-000021200000}"/>
    <cellStyle name="Normal 4 2 5 27 2 2 2" xfId="14661" xr:uid="{00000000-0005-0000-0000-000022200000}"/>
    <cellStyle name="Normal 4 2 5 27 2 2 3" xfId="14662" xr:uid="{00000000-0005-0000-0000-000023200000}"/>
    <cellStyle name="Normal 4 2 5 27 2 3" xfId="14663" xr:uid="{00000000-0005-0000-0000-000024200000}"/>
    <cellStyle name="Normal 4 2 5 27 2 4" xfId="14664" xr:uid="{00000000-0005-0000-0000-000025200000}"/>
    <cellStyle name="Normal 4 2 5 27 3" xfId="8226" xr:uid="{00000000-0005-0000-0000-000026200000}"/>
    <cellStyle name="Normal 4 2 5 27 3 2" xfId="14665" xr:uid="{00000000-0005-0000-0000-000027200000}"/>
    <cellStyle name="Normal 4 2 5 27 3 2 2" xfId="14666" xr:uid="{00000000-0005-0000-0000-000028200000}"/>
    <cellStyle name="Normal 4 2 5 27 3 3" xfId="14667" xr:uid="{00000000-0005-0000-0000-000029200000}"/>
    <cellStyle name="Normal 4 2 5 27 3 4" xfId="14668" xr:uid="{00000000-0005-0000-0000-00002A200000}"/>
    <cellStyle name="Normal 4 2 5 27 4" xfId="14669" xr:uid="{00000000-0005-0000-0000-00002B200000}"/>
    <cellStyle name="Normal 4 2 5 27 4 2" xfId="14670" xr:uid="{00000000-0005-0000-0000-00002C200000}"/>
    <cellStyle name="Normal 4 2 5 27 5" xfId="14671" xr:uid="{00000000-0005-0000-0000-00002D200000}"/>
    <cellStyle name="Normal 4 2 5 27 6" xfId="14672" xr:uid="{00000000-0005-0000-0000-00002E200000}"/>
    <cellStyle name="Normal 4 2 5 28" xfId="4200" xr:uid="{00000000-0005-0000-0000-00002F200000}"/>
    <cellStyle name="Normal 4 2 5 28 2" xfId="6449" xr:uid="{00000000-0005-0000-0000-000030200000}"/>
    <cellStyle name="Normal 4 2 5 28 2 2" xfId="9988" xr:uid="{00000000-0005-0000-0000-000031200000}"/>
    <cellStyle name="Normal 4 2 5 28 2 2 2" xfId="14673" xr:uid="{00000000-0005-0000-0000-000032200000}"/>
    <cellStyle name="Normal 4 2 5 28 2 2 3" xfId="14674" xr:uid="{00000000-0005-0000-0000-000033200000}"/>
    <cellStyle name="Normal 4 2 5 28 2 3" xfId="14675" xr:uid="{00000000-0005-0000-0000-000034200000}"/>
    <cellStyle name="Normal 4 2 5 28 2 4" xfId="14676" xr:uid="{00000000-0005-0000-0000-000035200000}"/>
    <cellStyle name="Normal 4 2 5 28 3" xfId="8227" xr:uid="{00000000-0005-0000-0000-000036200000}"/>
    <cellStyle name="Normal 4 2 5 28 3 2" xfId="14677" xr:uid="{00000000-0005-0000-0000-000037200000}"/>
    <cellStyle name="Normal 4 2 5 28 3 2 2" xfId="14678" xr:uid="{00000000-0005-0000-0000-000038200000}"/>
    <cellStyle name="Normal 4 2 5 28 3 3" xfId="14679" xr:uid="{00000000-0005-0000-0000-000039200000}"/>
    <cellStyle name="Normal 4 2 5 28 3 4" xfId="14680" xr:uid="{00000000-0005-0000-0000-00003A200000}"/>
    <cellStyle name="Normal 4 2 5 28 4" xfId="14681" xr:uid="{00000000-0005-0000-0000-00003B200000}"/>
    <cellStyle name="Normal 4 2 5 28 4 2" xfId="14682" xr:uid="{00000000-0005-0000-0000-00003C200000}"/>
    <cellStyle name="Normal 4 2 5 28 5" xfId="14683" xr:uid="{00000000-0005-0000-0000-00003D200000}"/>
    <cellStyle name="Normal 4 2 5 28 6" xfId="14684" xr:uid="{00000000-0005-0000-0000-00003E200000}"/>
    <cellStyle name="Normal 4 2 5 29" xfId="4201" xr:uid="{00000000-0005-0000-0000-00003F200000}"/>
    <cellStyle name="Normal 4 2 5 29 2" xfId="6450" xr:uid="{00000000-0005-0000-0000-000040200000}"/>
    <cellStyle name="Normal 4 2 5 29 2 2" xfId="9989" xr:uid="{00000000-0005-0000-0000-000041200000}"/>
    <cellStyle name="Normal 4 2 5 29 2 2 2" xfId="14685" xr:uid="{00000000-0005-0000-0000-000042200000}"/>
    <cellStyle name="Normal 4 2 5 29 2 2 3" xfId="14686" xr:uid="{00000000-0005-0000-0000-000043200000}"/>
    <cellStyle name="Normal 4 2 5 29 2 3" xfId="14687" xr:uid="{00000000-0005-0000-0000-000044200000}"/>
    <cellStyle name="Normal 4 2 5 29 2 4" xfId="14688" xr:uid="{00000000-0005-0000-0000-000045200000}"/>
    <cellStyle name="Normal 4 2 5 29 3" xfId="8228" xr:uid="{00000000-0005-0000-0000-000046200000}"/>
    <cellStyle name="Normal 4 2 5 29 3 2" xfId="14689" xr:uid="{00000000-0005-0000-0000-000047200000}"/>
    <cellStyle name="Normal 4 2 5 29 3 2 2" xfId="14690" xr:uid="{00000000-0005-0000-0000-000048200000}"/>
    <cellStyle name="Normal 4 2 5 29 3 3" xfId="14691" xr:uid="{00000000-0005-0000-0000-000049200000}"/>
    <cellStyle name="Normal 4 2 5 29 3 4" xfId="14692" xr:uid="{00000000-0005-0000-0000-00004A200000}"/>
    <cellStyle name="Normal 4 2 5 29 4" xfId="14693" xr:uid="{00000000-0005-0000-0000-00004B200000}"/>
    <cellStyle name="Normal 4 2 5 29 4 2" xfId="14694" xr:uid="{00000000-0005-0000-0000-00004C200000}"/>
    <cellStyle name="Normal 4 2 5 29 5" xfId="14695" xr:uid="{00000000-0005-0000-0000-00004D200000}"/>
    <cellStyle name="Normal 4 2 5 29 6" xfId="14696" xr:uid="{00000000-0005-0000-0000-00004E200000}"/>
    <cellStyle name="Normal 4 2 5 3" xfId="4202" xr:uid="{00000000-0005-0000-0000-00004F200000}"/>
    <cellStyle name="Normal 4 2 5 3 2" xfId="6451" xr:uid="{00000000-0005-0000-0000-000050200000}"/>
    <cellStyle name="Normal 4 2 5 3 2 2" xfId="9990" xr:uid="{00000000-0005-0000-0000-000051200000}"/>
    <cellStyle name="Normal 4 2 5 3 2 2 2" xfId="14697" xr:uid="{00000000-0005-0000-0000-000052200000}"/>
    <cellStyle name="Normal 4 2 5 3 2 2 3" xfId="14698" xr:uid="{00000000-0005-0000-0000-000053200000}"/>
    <cellStyle name="Normal 4 2 5 3 2 3" xfId="14699" xr:uid="{00000000-0005-0000-0000-000054200000}"/>
    <cellStyle name="Normal 4 2 5 3 2 4" xfId="14700" xr:uid="{00000000-0005-0000-0000-000055200000}"/>
    <cellStyle name="Normal 4 2 5 3 3" xfId="8229" xr:uid="{00000000-0005-0000-0000-000056200000}"/>
    <cellStyle name="Normal 4 2 5 3 3 2" xfId="14701" xr:uid="{00000000-0005-0000-0000-000057200000}"/>
    <cellStyle name="Normal 4 2 5 3 3 2 2" xfId="14702" xr:uid="{00000000-0005-0000-0000-000058200000}"/>
    <cellStyle name="Normal 4 2 5 3 3 3" xfId="14703" xr:uid="{00000000-0005-0000-0000-000059200000}"/>
    <cellStyle name="Normal 4 2 5 3 3 4" xfId="14704" xr:uid="{00000000-0005-0000-0000-00005A200000}"/>
    <cellStyle name="Normal 4 2 5 3 4" xfId="14705" xr:uid="{00000000-0005-0000-0000-00005B200000}"/>
    <cellStyle name="Normal 4 2 5 3 4 2" xfId="14706" xr:uid="{00000000-0005-0000-0000-00005C200000}"/>
    <cellStyle name="Normal 4 2 5 3 5" xfId="14707" xr:uid="{00000000-0005-0000-0000-00005D200000}"/>
    <cellStyle name="Normal 4 2 5 3 6" xfId="14708" xr:uid="{00000000-0005-0000-0000-00005E200000}"/>
    <cellStyle name="Normal 4 2 5 30" xfId="4203" xr:uid="{00000000-0005-0000-0000-00005F200000}"/>
    <cellStyle name="Normal 4 2 5 30 2" xfId="6452" xr:uid="{00000000-0005-0000-0000-000060200000}"/>
    <cellStyle name="Normal 4 2 5 30 2 2" xfId="9991" xr:uid="{00000000-0005-0000-0000-000061200000}"/>
    <cellStyle name="Normal 4 2 5 30 2 2 2" xfId="14709" xr:uid="{00000000-0005-0000-0000-000062200000}"/>
    <cellStyle name="Normal 4 2 5 30 2 2 3" xfId="14710" xr:uid="{00000000-0005-0000-0000-000063200000}"/>
    <cellStyle name="Normal 4 2 5 30 2 3" xfId="14711" xr:uid="{00000000-0005-0000-0000-000064200000}"/>
    <cellStyle name="Normal 4 2 5 30 2 4" xfId="14712" xr:uid="{00000000-0005-0000-0000-000065200000}"/>
    <cellStyle name="Normal 4 2 5 30 3" xfId="8230" xr:uid="{00000000-0005-0000-0000-000066200000}"/>
    <cellStyle name="Normal 4 2 5 30 3 2" xfId="14713" xr:uid="{00000000-0005-0000-0000-000067200000}"/>
    <cellStyle name="Normal 4 2 5 30 3 2 2" xfId="14714" xr:uid="{00000000-0005-0000-0000-000068200000}"/>
    <cellStyle name="Normal 4 2 5 30 3 3" xfId="14715" xr:uid="{00000000-0005-0000-0000-000069200000}"/>
    <cellStyle name="Normal 4 2 5 30 3 4" xfId="14716" xr:uid="{00000000-0005-0000-0000-00006A200000}"/>
    <cellStyle name="Normal 4 2 5 30 4" xfId="14717" xr:uid="{00000000-0005-0000-0000-00006B200000}"/>
    <cellStyle name="Normal 4 2 5 30 4 2" xfId="14718" xr:uid="{00000000-0005-0000-0000-00006C200000}"/>
    <cellStyle name="Normal 4 2 5 30 5" xfId="14719" xr:uid="{00000000-0005-0000-0000-00006D200000}"/>
    <cellStyle name="Normal 4 2 5 30 6" xfId="14720" xr:uid="{00000000-0005-0000-0000-00006E200000}"/>
    <cellStyle name="Normal 4 2 5 31" xfId="4204" xr:uid="{00000000-0005-0000-0000-00006F200000}"/>
    <cellStyle name="Normal 4 2 5 31 2" xfId="6453" xr:uid="{00000000-0005-0000-0000-000070200000}"/>
    <cellStyle name="Normal 4 2 5 31 2 2" xfId="9992" xr:uid="{00000000-0005-0000-0000-000071200000}"/>
    <cellStyle name="Normal 4 2 5 31 2 2 2" xfId="14721" xr:uid="{00000000-0005-0000-0000-000072200000}"/>
    <cellStyle name="Normal 4 2 5 31 2 2 3" xfId="14722" xr:uid="{00000000-0005-0000-0000-000073200000}"/>
    <cellStyle name="Normal 4 2 5 31 2 3" xfId="14723" xr:uid="{00000000-0005-0000-0000-000074200000}"/>
    <cellStyle name="Normal 4 2 5 31 2 4" xfId="14724" xr:uid="{00000000-0005-0000-0000-000075200000}"/>
    <cellStyle name="Normal 4 2 5 31 3" xfId="8231" xr:uid="{00000000-0005-0000-0000-000076200000}"/>
    <cellStyle name="Normal 4 2 5 31 3 2" xfId="14725" xr:uid="{00000000-0005-0000-0000-000077200000}"/>
    <cellStyle name="Normal 4 2 5 31 3 2 2" xfId="14726" xr:uid="{00000000-0005-0000-0000-000078200000}"/>
    <cellStyle name="Normal 4 2 5 31 3 3" xfId="14727" xr:uid="{00000000-0005-0000-0000-000079200000}"/>
    <cellStyle name="Normal 4 2 5 31 3 4" xfId="14728" xr:uid="{00000000-0005-0000-0000-00007A200000}"/>
    <cellStyle name="Normal 4 2 5 31 4" xfId="14729" xr:uid="{00000000-0005-0000-0000-00007B200000}"/>
    <cellStyle name="Normal 4 2 5 31 4 2" xfId="14730" xr:uid="{00000000-0005-0000-0000-00007C200000}"/>
    <cellStyle name="Normal 4 2 5 31 5" xfId="14731" xr:uid="{00000000-0005-0000-0000-00007D200000}"/>
    <cellStyle name="Normal 4 2 5 31 6" xfId="14732" xr:uid="{00000000-0005-0000-0000-00007E200000}"/>
    <cellStyle name="Normal 4 2 5 32" xfId="4205" xr:uid="{00000000-0005-0000-0000-00007F200000}"/>
    <cellStyle name="Normal 4 2 5 32 2" xfId="6454" xr:uid="{00000000-0005-0000-0000-000080200000}"/>
    <cellStyle name="Normal 4 2 5 32 2 2" xfId="9993" xr:uid="{00000000-0005-0000-0000-000081200000}"/>
    <cellStyle name="Normal 4 2 5 32 2 2 2" xfId="14733" xr:uid="{00000000-0005-0000-0000-000082200000}"/>
    <cellStyle name="Normal 4 2 5 32 2 2 3" xfId="14734" xr:uid="{00000000-0005-0000-0000-000083200000}"/>
    <cellStyle name="Normal 4 2 5 32 2 3" xfId="14735" xr:uid="{00000000-0005-0000-0000-000084200000}"/>
    <cellStyle name="Normal 4 2 5 32 2 4" xfId="14736" xr:uid="{00000000-0005-0000-0000-000085200000}"/>
    <cellStyle name="Normal 4 2 5 32 3" xfId="8232" xr:uid="{00000000-0005-0000-0000-000086200000}"/>
    <cellStyle name="Normal 4 2 5 32 3 2" xfId="14737" xr:uid="{00000000-0005-0000-0000-000087200000}"/>
    <cellStyle name="Normal 4 2 5 32 3 2 2" xfId="14738" xr:uid="{00000000-0005-0000-0000-000088200000}"/>
    <cellStyle name="Normal 4 2 5 32 3 3" xfId="14739" xr:uid="{00000000-0005-0000-0000-000089200000}"/>
    <cellStyle name="Normal 4 2 5 32 3 4" xfId="14740" xr:uid="{00000000-0005-0000-0000-00008A200000}"/>
    <cellStyle name="Normal 4 2 5 32 4" xfId="14741" xr:uid="{00000000-0005-0000-0000-00008B200000}"/>
    <cellStyle name="Normal 4 2 5 32 4 2" xfId="14742" xr:uid="{00000000-0005-0000-0000-00008C200000}"/>
    <cellStyle name="Normal 4 2 5 32 5" xfId="14743" xr:uid="{00000000-0005-0000-0000-00008D200000}"/>
    <cellStyle name="Normal 4 2 5 32 6" xfId="14744" xr:uid="{00000000-0005-0000-0000-00008E200000}"/>
    <cellStyle name="Normal 4 2 5 33" xfId="4206" xr:uid="{00000000-0005-0000-0000-00008F200000}"/>
    <cellStyle name="Normal 4 2 5 33 2" xfId="6455" xr:uid="{00000000-0005-0000-0000-000090200000}"/>
    <cellStyle name="Normal 4 2 5 33 2 2" xfId="9994" xr:uid="{00000000-0005-0000-0000-000091200000}"/>
    <cellStyle name="Normal 4 2 5 33 2 2 2" xfId="14745" xr:uid="{00000000-0005-0000-0000-000092200000}"/>
    <cellStyle name="Normal 4 2 5 33 2 2 3" xfId="14746" xr:uid="{00000000-0005-0000-0000-000093200000}"/>
    <cellStyle name="Normal 4 2 5 33 2 3" xfId="14747" xr:uid="{00000000-0005-0000-0000-000094200000}"/>
    <cellStyle name="Normal 4 2 5 33 2 4" xfId="14748" xr:uid="{00000000-0005-0000-0000-000095200000}"/>
    <cellStyle name="Normal 4 2 5 33 3" xfId="8233" xr:uid="{00000000-0005-0000-0000-000096200000}"/>
    <cellStyle name="Normal 4 2 5 33 3 2" xfId="14749" xr:uid="{00000000-0005-0000-0000-000097200000}"/>
    <cellStyle name="Normal 4 2 5 33 3 2 2" xfId="14750" xr:uid="{00000000-0005-0000-0000-000098200000}"/>
    <cellStyle name="Normal 4 2 5 33 3 3" xfId="14751" xr:uid="{00000000-0005-0000-0000-000099200000}"/>
    <cellStyle name="Normal 4 2 5 33 3 4" xfId="14752" xr:uid="{00000000-0005-0000-0000-00009A200000}"/>
    <cellStyle name="Normal 4 2 5 33 4" xfId="14753" xr:uid="{00000000-0005-0000-0000-00009B200000}"/>
    <cellStyle name="Normal 4 2 5 33 4 2" xfId="14754" xr:uid="{00000000-0005-0000-0000-00009C200000}"/>
    <cellStyle name="Normal 4 2 5 33 5" xfId="14755" xr:uid="{00000000-0005-0000-0000-00009D200000}"/>
    <cellStyle name="Normal 4 2 5 33 6" xfId="14756" xr:uid="{00000000-0005-0000-0000-00009E200000}"/>
    <cellStyle name="Normal 4 2 5 34" xfId="4207" xr:uid="{00000000-0005-0000-0000-00009F200000}"/>
    <cellStyle name="Normal 4 2 5 34 2" xfId="6456" xr:uid="{00000000-0005-0000-0000-0000A0200000}"/>
    <cellStyle name="Normal 4 2 5 34 2 2" xfId="9995" xr:uid="{00000000-0005-0000-0000-0000A1200000}"/>
    <cellStyle name="Normal 4 2 5 34 2 2 2" xfId="14757" xr:uid="{00000000-0005-0000-0000-0000A2200000}"/>
    <cellStyle name="Normal 4 2 5 34 2 2 3" xfId="14758" xr:uid="{00000000-0005-0000-0000-0000A3200000}"/>
    <cellStyle name="Normal 4 2 5 34 2 3" xfId="14759" xr:uid="{00000000-0005-0000-0000-0000A4200000}"/>
    <cellStyle name="Normal 4 2 5 34 2 4" xfId="14760" xr:uid="{00000000-0005-0000-0000-0000A5200000}"/>
    <cellStyle name="Normal 4 2 5 34 3" xfId="8234" xr:uid="{00000000-0005-0000-0000-0000A6200000}"/>
    <cellStyle name="Normal 4 2 5 34 3 2" xfId="14761" xr:uid="{00000000-0005-0000-0000-0000A7200000}"/>
    <cellStyle name="Normal 4 2 5 34 3 2 2" xfId="14762" xr:uid="{00000000-0005-0000-0000-0000A8200000}"/>
    <cellStyle name="Normal 4 2 5 34 3 3" xfId="14763" xr:uid="{00000000-0005-0000-0000-0000A9200000}"/>
    <cellStyle name="Normal 4 2 5 34 3 4" xfId="14764" xr:uid="{00000000-0005-0000-0000-0000AA200000}"/>
    <cellStyle name="Normal 4 2 5 34 4" xfId="14765" xr:uid="{00000000-0005-0000-0000-0000AB200000}"/>
    <cellStyle name="Normal 4 2 5 34 4 2" xfId="14766" xr:uid="{00000000-0005-0000-0000-0000AC200000}"/>
    <cellStyle name="Normal 4 2 5 34 5" xfId="14767" xr:uid="{00000000-0005-0000-0000-0000AD200000}"/>
    <cellStyle name="Normal 4 2 5 34 6" xfId="14768" xr:uid="{00000000-0005-0000-0000-0000AE200000}"/>
    <cellStyle name="Normal 4 2 5 35" xfId="4208" xr:uid="{00000000-0005-0000-0000-0000AF200000}"/>
    <cellStyle name="Normal 4 2 5 35 2" xfId="6457" xr:uid="{00000000-0005-0000-0000-0000B0200000}"/>
    <cellStyle name="Normal 4 2 5 35 2 2" xfId="9996" xr:uid="{00000000-0005-0000-0000-0000B1200000}"/>
    <cellStyle name="Normal 4 2 5 35 2 2 2" xfId="14769" xr:uid="{00000000-0005-0000-0000-0000B2200000}"/>
    <cellStyle name="Normal 4 2 5 35 2 2 3" xfId="14770" xr:uid="{00000000-0005-0000-0000-0000B3200000}"/>
    <cellStyle name="Normal 4 2 5 35 2 3" xfId="14771" xr:uid="{00000000-0005-0000-0000-0000B4200000}"/>
    <cellStyle name="Normal 4 2 5 35 2 4" xfId="14772" xr:uid="{00000000-0005-0000-0000-0000B5200000}"/>
    <cellStyle name="Normal 4 2 5 35 3" xfId="8235" xr:uid="{00000000-0005-0000-0000-0000B6200000}"/>
    <cellStyle name="Normal 4 2 5 35 3 2" xfId="14773" xr:uid="{00000000-0005-0000-0000-0000B7200000}"/>
    <cellStyle name="Normal 4 2 5 35 3 2 2" xfId="14774" xr:uid="{00000000-0005-0000-0000-0000B8200000}"/>
    <cellStyle name="Normal 4 2 5 35 3 3" xfId="14775" xr:uid="{00000000-0005-0000-0000-0000B9200000}"/>
    <cellStyle name="Normal 4 2 5 35 3 4" xfId="14776" xr:uid="{00000000-0005-0000-0000-0000BA200000}"/>
    <cellStyle name="Normal 4 2 5 35 4" xfId="14777" xr:uid="{00000000-0005-0000-0000-0000BB200000}"/>
    <cellStyle name="Normal 4 2 5 35 4 2" xfId="14778" xr:uid="{00000000-0005-0000-0000-0000BC200000}"/>
    <cellStyle name="Normal 4 2 5 35 5" xfId="14779" xr:uid="{00000000-0005-0000-0000-0000BD200000}"/>
    <cellStyle name="Normal 4 2 5 35 6" xfId="14780" xr:uid="{00000000-0005-0000-0000-0000BE200000}"/>
    <cellStyle name="Normal 4 2 5 36" xfId="4209" xr:uid="{00000000-0005-0000-0000-0000BF200000}"/>
    <cellStyle name="Normal 4 2 5 36 2" xfId="6458" xr:uid="{00000000-0005-0000-0000-0000C0200000}"/>
    <cellStyle name="Normal 4 2 5 36 2 2" xfId="9997" xr:uid="{00000000-0005-0000-0000-0000C1200000}"/>
    <cellStyle name="Normal 4 2 5 36 2 2 2" xfId="14781" xr:uid="{00000000-0005-0000-0000-0000C2200000}"/>
    <cellStyle name="Normal 4 2 5 36 2 2 3" xfId="14782" xr:uid="{00000000-0005-0000-0000-0000C3200000}"/>
    <cellStyle name="Normal 4 2 5 36 2 3" xfId="14783" xr:uid="{00000000-0005-0000-0000-0000C4200000}"/>
    <cellStyle name="Normal 4 2 5 36 2 4" xfId="14784" xr:uid="{00000000-0005-0000-0000-0000C5200000}"/>
    <cellStyle name="Normal 4 2 5 36 3" xfId="8236" xr:uid="{00000000-0005-0000-0000-0000C6200000}"/>
    <cellStyle name="Normal 4 2 5 36 3 2" xfId="14785" xr:uid="{00000000-0005-0000-0000-0000C7200000}"/>
    <cellStyle name="Normal 4 2 5 36 3 2 2" xfId="14786" xr:uid="{00000000-0005-0000-0000-0000C8200000}"/>
    <cellStyle name="Normal 4 2 5 36 3 3" xfId="14787" xr:uid="{00000000-0005-0000-0000-0000C9200000}"/>
    <cellStyle name="Normal 4 2 5 36 3 4" xfId="14788" xr:uid="{00000000-0005-0000-0000-0000CA200000}"/>
    <cellStyle name="Normal 4 2 5 36 4" xfId="14789" xr:uid="{00000000-0005-0000-0000-0000CB200000}"/>
    <cellStyle name="Normal 4 2 5 36 4 2" xfId="14790" xr:uid="{00000000-0005-0000-0000-0000CC200000}"/>
    <cellStyle name="Normal 4 2 5 36 5" xfId="14791" xr:uid="{00000000-0005-0000-0000-0000CD200000}"/>
    <cellStyle name="Normal 4 2 5 36 6" xfId="14792" xr:uid="{00000000-0005-0000-0000-0000CE200000}"/>
    <cellStyle name="Normal 4 2 5 37" xfId="4210" xr:uid="{00000000-0005-0000-0000-0000CF200000}"/>
    <cellStyle name="Normal 4 2 5 37 2" xfId="6459" xr:uid="{00000000-0005-0000-0000-0000D0200000}"/>
    <cellStyle name="Normal 4 2 5 37 2 2" xfId="9998" xr:uid="{00000000-0005-0000-0000-0000D1200000}"/>
    <cellStyle name="Normal 4 2 5 37 2 2 2" xfId="14793" xr:uid="{00000000-0005-0000-0000-0000D2200000}"/>
    <cellStyle name="Normal 4 2 5 37 2 2 3" xfId="14794" xr:uid="{00000000-0005-0000-0000-0000D3200000}"/>
    <cellStyle name="Normal 4 2 5 37 2 3" xfId="14795" xr:uid="{00000000-0005-0000-0000-0000D4200000}"/>
    <cellStyle name="Normal 4 2 5 37 2 4" xfId="14796" xr:uid="{00000000-0005-0000-0000-0000D5200000}"/>
    <cellStyle name="Normal 4 2 5 37 3" xfId="8237" xr:uid="{00000000-0005-0000-0000-0000D6200000}"/>
    <cellStyle name="Normal 4 2 5 37 3 2" xfId="14797" xr:uid="{00000000-0005-0000-0000-0000D7200000}"/>
    <cellStyle name="Normal 4 2 5 37 3 2 2" xfId="14798" xr:uid="{00000000-0005-0000-0000-0000D8200000}"/>
    <cellStyle name="Normal 4 2 5 37 3 3" xfId="14799" xr:uid="{00000000-0005-0000-0000-0000D9200000}"/>
    <cellStyle name="Normal 4 2 5 37 3 4" xfId="14800" xr:uid="{00000000-0005-0000-0000-0000DA200000}"/>
    <cellStyle name="Normal 4 2 5 37 4" xfId="14801" xr:uid="{00000000-0005-0000-0000-0000DB200000}"/>
    <cellStyle name="Normal 4 2 5 37 4 2" xfId="14802" xr:uid="{00000000-0005-0000-0000-0000DC200000}"/>
    <cellStyle name="Normal 4 2 5 37 5" xfId="14803" xr:uid="{00000000-0005-0000-0000-0000DD200000}"/>
    <cellStyle name="Normal 4 2 5 37 6" xfId="14804" xr:uid="{00000000-0005-0000-0000-0000DE200000}"/>
    <cellStyle name="Normal 4 2 5 38" xfId="4211" xr:uid="{00000000-0005-0000-0000-0000DF200000}"/>
    <cellStyle name="Normal 4 2 5 38 2" xfId="6460" xr:uid="{00000000-0005-0000-0000-0000E0200000}"/>
    <cellStyle name="Normal 4 2 5 38 2 2" xfId="9999" xr:uid="{00000000-0005-0000-0000-0000E1200000}"/>
    <cellStyle name="Normal 4 2 5 38 2 2 2" xfId="14805" xr:uid="{00000000-0005-0000-0000-0000E2200000}"/>
    <cellStyle name="Normal 4 2 5 38 2 2 3" xfId="14806" xr:uid="{00000000-0005-0000-0000-0000E3200000}"/>
    <cellStyle name="Normal 4 2 5 38 2 3" xfId="14807" xr:uid="{00000000-0005-0000-0000-0000E4200000}"/>
    <cellStyle name="Normal 4 2 5 38 2 4" xfId="14808" xr:uid="{00000000-0005-0000-0000-0000E5200000}"/>
    <cellStyle name="Normal 4 2 5 38 3" xfId="8238" xr:uid="{00000000-0005-0000-0000-0000E6200000}"/>
    <cellStyle name="Normal 4 2 5 38 3 2" xfId="14809" xr:uid="{00000000-0005-0000-0000-0000E7200000}"/>
    <cellStyle name="Normal 4 2 5 38 3 2 2" xfId="14810" xr:uid="{00000000-0005-0000-0000-0000E8200000}"/>
    <cellStyle name="Normal 4 2 5 38 3 3" xfId="14811" xr:uid="{00000000-0005-0000-0000-0000E9200000}"/>
    <cellStyle name="Normal 4 2 5 38 3 4" xfId="14812" xr:uid="{00000000-0005-0000-0000-0000EA200000}"/>
    <cellStyle name="Normal 4 2 5 38 4" xfId="14813" xr:uid="{00000000-0005-0000-0000-0000EB200000}"/>
    <cellStyle name="Normal 4 2 5 38 4 2" xfId="14814" xr:uid="{00000000-0005-0000-0000-0000EC200000}"/>
    <cellStyle name="Normal 4 2 5 38 5" xfId="14815" xr:uid="{00000000-0005-0000-0000-0000ED200000}"/>
    <cellStyle name="Normal 4 2 5 38 6" xfId="14816" xr:uid="{00000000-0005-0000-0000-0000EE200000}"/>
    <cellStyle name="Normal 4 2 5 39" xfId="4212" xr:uid="{00000000-0005-0000-0000-0000EF200000}"/>
    <cellStyle name="Normal 4 2 5 39 2" xfId="6461" xr:uid="{00000000-0005-0000-0000-0000F0200000}"/>
    <cellStyle name="Normal 4 2 5 39 2 2" xfId="10000" xr:uid="{00000000-0005-0000-0000-0000F1200000}"/>
    <cellStyle name="Normal 4 2 5 39 2 2 2" xfId="14817" xr:uid="{00000000-0005-0000-0000-0000F2200000}"/>
    <cellStyle name="Normal 4 2 5 39 2 2 3" xfId="14818" xr:uid="{00000000-0005-0000-0000-0000F3200000}"/>
    <cellStyle name="Normal 4 2 5 39 2 3" xfId="14819" xr:uid="{00000000-0005-0000-0000-0000F4200000}"/>
    <cellStyle name="Normal 4 2 5 39 2 4" xfId="14820" xr:uid="{00000000-0005-0000-0000-0000F5200000}"/>
    <cellStyle name="Normal 4 2 5 39 3" xfId="8239" xr:uid="{00000000-0005-0000-0000-0000F6200000}"/>
    <cellStyle name="Normal 4 2 5 39 3 2" xfId="14821" xr:uid="{00000000-0005-0000-0000-0000F7200000}"/>
    <cellStyle name="Normal 4 2 5 39 3 2 2" xfId="14822" xr:uid="{00000000-0005-0000-0000-0000F8200000}"/>
    <cellStyle name="Normal 4 2 5 39 3 3" xfId="14823" xr:uid="{00000000-0005-0000-0000-0000F9200000}"/>
    <cellStyle name="Normal 4 2 5 39 3 4" xfId="14824" xr:uid="{00000000-0005-0000-0000-0000FA200000}"/>
    <cellStyle name="Normal 4 2 5 39 4" xfId="14825" xr:uid="{00000000-0005-0000-0000-0000FB200000}"/>
    <cellStyle name="Normal 4 2 5 39 4 2" xfId="14826" xr:uid="{00000000-0005-0000-0000-0000FC200000}"/>
    <cellStyle name="Normal 4 2 5 39 5" xfId="14827" xr:uid="{00000000-0005-0000-0000-0000FD200000}"/>
    <cellStyle name="Normal 4 2 5 39 6" xfId="14828" xr:uid="{00000000-0005-0000-0000-0000FE200000}"/>
    <cellStyle name="Normal 4 2 5 4" xfId="4213" xr:uid="{00000000-0005-0000-0000-0000FF200000}"/>
    <cellStyle name="Normal 4 2 5 4 2" xfId="6462" xr:uid="{00000000-0005-0000-0000-000000210000}"/>
    <cellStyle name="Normal 4 2 5 4 2 2" xfId="10001" xr:uid="{00000000-0005-0000-0000-000001210000}"/>
    <cellStyle name="Normal 4 2 5 4 2 2 2" xfId="14829" xr:uid="{00000000-0005-0000-0000-000002210000}"/>
    <cellStyle name="Normal 4 2 5 4 2 2 3" xfId="14830" xr:uid="{00000000-0005-0000-0000-000003210000}"/>
    <cellStyle name="Normal 4 2 5 4 2 3" xfId="14831" xr:uid="{00000000-0005-0000-0000-000004210000}"/>
    <cellStyle name="Normal 4 2 5 4 2 4" xfId="14832" xr:uid="{00000000-0005-0000-0000-000005210000}"/>
    <cellStyle name="Normal 4 2 5 4 3" xfId="8240" xr:uid="{00000000-0005-0000-0000-000006210000}"/>
    <cellStyle name="Normal 4 2 5 4 3 2" xfId="14833" xr:uid="{00000000-0005-0000-0000-000007210000}"/>
    <cellStyle name="Normal 4 2 5 4 3 2 2" xfId="14834" xr:uid="{00000000-0005-0000-0000-000008210000}"/>
    <cellStyle name="Normal 4 2 5 4 3 3" xfId="14835" xr:uid="{00000000-0005-0000-0000-000009210000}"/>
    <cellStyle name="Normal 4 2 5 4 3 4" xfId="14836" xr:uid="{00000000-0005-0000-0000-00000A210000}"/>
    <cellStyle name="Normal 4 2 5 4 4" xfId="14837" xr:uid="{00000000-0005-0000-0000-00000B210000}"/>
    <cellStyle name="Normal 4 2 5 4 4 2" xfId="14838" xr:uid="{00000000-0005-0000-0000-00000C210000}"/>
    <cellStyle name="Normal 4 2 5 4 5" xfId="14839" xr:uid="{00000000-0005-0000-0000-00000D210000}"/>
    <cellStyle name="Normal 4 2 5 4 6" xfId="14840" xr:uid="{00000000-0005-0000-0000-00000E210000}"/>
    <cellStyle name="Normal 4 2 5 40" xfId="4214" xr:uid="{00000000-0005-0000-0000-00000F210000}"/>
    <cellStyle name="Normal 4 2 5 40 2" xfId="6463" xr:uid="{00000000-0005-0000-0000-000010210000}"/>
    <cellStyle name="Normal 4 2 5 40 2 2" xfId="10002" xr:uid="{00000000-0005-0000-0000-000011210000}"/>
    <cellStyle name="Normal 4 2 5 40 2 2 2" xfId="14841" xr:uid="{00000000-0005-0000-0000-000012210000}"/>
    <cellStyle name="Normal 4 2 5 40 2 2 3" xfId="14842" xr:uid="{00000000-0005-0000-0000-000013210000}"/>
    <cellStyle name="Normal 4 2 5 40 2 3" xfId="14843" xr:uid="{00000000-0005-0000-0000-000014210000}"/>
    <cellStyle name="Normal 4 2 5 40 2 4" xfId="14844" xr:uid="{00000000-0005-0000-0000-000015210000}"/>
    <cellStyle name="Normal 4 2 5 40 3" xfId="8241" xr:uid="{00000000-0005-0000-0000-000016210000}"/>
    <cellStyle name="Normal 4 2 5 40 3 2" xfId="14845" xr:uid="{00000000-0005-0000-0000-000017210000}"/>
    <cellStyle name="Normal 4 2 5 40 3 2 2" xfId="14846" xr:uid="{00000000-0005-0000-0000-000018210000}"/>
    <cellStyle name="Normal 4 2 5 40 3 3" xfId="14847" xr:uid="{00000000-0005-0000-0000-000019210000}"/>
    <cellStyle name="Normal 4 2 5 40 3 4" xfId="14848" xr:uid="{00000000-0005-0000-0000-00001A210000}"/>
    <cellStyle name="Normal 4 2 5 40 4" xfId="14849" xr:uid="{00000000-0005-0000-0000-00001B210000}"/>
    <cellStyle name="Normal 4 2 5 40 4 2" xfId="14850" xr:uid="{00000000-0005-0000-0000-00001C210000}"/>
    <cellStyle name="Normal 4 2 5 40 5" xfId="14851" xr:uid="{00000000-0005-0000-0000-00001D210000}"/>
    <cellStyle name="Normal 4 2 5 40 6" xfId="14852" xr:uid="{00000000-0005-0000-0000-00001E210000}"/>
    <cellStyle name="Normal 4 2 5 41" xfId="4215" xr:uid="{00000000-0005-0000-0000-00001F210000}"/>
    <cellStyle name="Normal 4 2 5 41 2" xfId="6464" xr:uid="{00000000-0005-0000-0000-000020210000}"/>
    <cellStyle name="Normal 4 2 5 41 2 2" xfId="10003" xr:uid="{00000000-0005-0000-0000-000021210000}"/>
    <cellStyle name="Normal 4 2 5 41 2 2 2" xfId="14853" xr:uid="{00000000-0005-0000-0000-000022210000}"/>
    <cellStyle name="Normal 4 2 5 41 2 2 3" xfId="14854" xr:uid="{00000000-0005-0000-0000-000023210000}"/>
    <cellStyle name="Normal 4 2 5 41 2 3" xfId="14855" xr:uid="{00000000-0005-0000-0000-000024210000}"/>
    <cellStyle name="Normal 4 2 5 41 2 4" xfId="14856" xr:uid="{00000000-0005-0000-0000-000025210000}"/>
    <cellStyle name="Normal 4 2 5 41 3" xfId="8242" xr:uid="{00000000-0005-0000-0000-000026210000}"/>
    <cellStyle name="Normal 4 2 5 41 3 2" xfId="14857" xr:uid="{00000000-0005-0000-0000-000027210000}"/>
    <cellStyle name="Normal 4 2 5 41 3 2 2" xfId="14858" xr:uid="{00000000-0005-0000-0000-000028210000}"/>
    <cellStyle name="Normal 4 2 5 41 3 3" xfId="14859" xr:uid="{00000000-0005-0000-0000-000029210000}"/>
    <cellStyle name="Normal 4 2 5 41 3 4" xfId="14860" xr:uid="{00000000-0005-0000-0000-00002A210000}"/>
    <cellStyle name="Normal 4 2 5 41 4" xfId="14861" xr:uid="{00000000-0005-0000-0000-00002B210000}"/>
    <cellStyle name="Normal 4 2 5 41 4 2" xfId="14862" xr:uid="{00000000-0005-0000-0000-00002C210000}"/>
    <cellStyle name="Normal 4 2 5 41 5" xfId="14863" xr:uid="{00000000-0005-0000-0000-00002D210000}"/>
    <cellStyle name="Normal 4 2 5 41 6" xfId="14864" xr:uid="{00000000-0005-0000-0000-00002E210000}"/>
    <cellStyle name="Normal 4 2 5 42" xfId="4216" xr:uid="{00000000-0005-0000-0000-00002F210000}"/>
    <cellStyle name="Normal 4 2 5 42 2" xfId="6465" xr:uid="{00000000-0005-0000-0000-000030210000}"/>
    <cellStyle name="Normal 4 2 5 42 2 2" xfId="10004" xr:uid="{00000000-0005-0000-0000-000031210000}"/>
    <cellStyle name="Normal 4 2 5 42 2 2 2" xfId="14865" xr:uid="{00000000-0005-0000-0000-000032210000}"/>
    <cellStyle name="Normal 4 2 5 42 2 2 3" xfId="14866" xr:uid="{00000000-0005-0000-0000-000033210000}"/>
    <cellStyle name="Normal 4 2 5 42 2 3" xfId="14867" xr:uid="{00000000-0005-0000-0000-000034210000}"/>
    <cellStyle name="Normal 4 2 5 42 2 4" xfId="14868" xr:uid="{00000000-0005-0000-0000-000035210000}"/>
    <cellStyle name="Normal 4 2 5 42 3" xfId="8243" xr:uid="{00000000-0005-0000-0000-000036210000}"/>
    <cellStyle name="Normal 4 2 5 42 3 2" xfId="14869" xr:uid="{00000000-0005-0000-0000-000037210000}"/>
    <cellStyle name="Normal 4 2 5 42 3 2 2" xfId="14870" xr:uid="{00000000-0005-0000-0000-000038210000}"/>
    <cellStyle name="Normal 4 2 5 42 3 3" xfId="14871" xr:uid="{00000000-0005-0000-0000-000039210000}"/>
    <cellStyle name="Normal 4 2 5 42 3 4" xfId="14872" xr:uid="{00000000-0005-0000-0000-00003A210000}"/>
    <cellStyle name="Normal 4 2 5 42 4" xfId="14873" xr:uid="{00000000-0005-0000-0000-00003B210000}"/>
    <cellStyle name="Normal 4 2 5 42 4 2" xfId="14874" xr:uid="{00000000-0005-0000-0000-00003C210000}"/>
    <cellStyle name="Normal 4 2 5 42 5" xfId="14875" xr:uid="{00000000-0005-0000-0000-00003D210000}"/>
    <cellStyle name="Normal 4 2 5 42 6" xfId="14876" xr:uid="{00000000-0005-0000-0000-00003E210000}"/>
    <cellStyle name="Normal 4 2 5 43" xfId="4217" xr:uid="{00000000-0005-0000-0000-00003F210000}"/>
    <cellStyle name="Normal 4 2 5 43 2" xfId="6466" xr:uid="{00000000-0005-0000-0000-000040210000}"/>
    <cellStyle name="Normal 4 2 5 43 2 2" xfId="10005" xr:uid="{00000000-0005-0000-0000-000041210000}"/>
    <cellStyle name="Normal 4 2 5 43 2 2 2" xfId="14877" xr:uid="{00000000-0005-0000-0000-000042210000}"/>
    <cellStyle name="Normal 4 2 5 43 2 2 3" xfId="14878" xr:uid="{00000000-0005-0000-0000-000043210000}"/>
    <cellStyle name="Normal 4 2 5 43 2 3" xfId="14879" xr:uid="{00000000-0005-0000-0000-000044210000}"/>
    <cellStyle name="Normal 4 2 5 43 2 4" xfId="14880" xr:uid="{00000000-0005-0000-0000-000045210000}"/>
    <cellStyle name="Normal 4 2 5 43 3" xfId="8244" xr:uid="{00000000-0005-0000-0000-000046210000}"/>
    <cellStyle name="Normal 4 2 5 43 3 2" xfId="14881" xr:uid="{00000000-0005-0000-0000-000047210000}"/>
    <cellStyle name="Normal 4 2 5 43 3 2 2" xfId="14882" xr:uid="{00000000-0005-0000-0000-000048210000}"/>
    <cellStyle name="Normal 4 2 5 43 3 3" xfId="14883" xr:uid="{00000000-0005-0000-0000-000049210000}"/>
    <cellStyle name="Normal 4 2 5 43 3 4" xfId="14884" xr:uid="{00000000-0005-0000-0000-00004A210000}"/>
    <cellStyle name="Normal 4 2 5 43 4" xfId="14885" xr:uid="{00000000-0005-0000-0000-00004B210000}"/>
    <cellStyle name="Normal 4 2 5 43 4 2" xfId="14886" xr:uid="{00000000-0005-0000-0000-00004C210000}"/>
    <cellStyle name="Normal 4 2 5 43 5" xfId="14887" xr:uid="{00000000-0005-0000-0000-00004D210000}"/>
    <cellStyle name="Normal 4 2 5 43 6" xfId="14888" xr:uid="{00000000-0005-0000-0000-00004E210000}"/>
    <cellStyle name="Normal 4 2 5 44" xfId="4218" xr:uid="{00000000-0005-0000-0000-00004F210000}"/>
    <cellStyle name="Normal 4 2 5 44 2" xfId="6467" xr:uid="{00000000-0005-0000-0000-000050210000}"/>
    <cellStyle name="Normal 4 2 5 44 2 2" xfId="10006" xr:uid="{00000000-0005-0000-0000-000051210000}"/>
    <cellStyle name="Normal 4 2 5 44 2 2 2" xfId="14889" xr:uid="{00000000-0005-0000-0000-000052210000}"/>
    <cellStyle name="Normal 4 2 5 44 2 2 3" xfId="14890" xr:uid="{00000000-0005-0000-0000-000053210000}"/>
    <cellStyle name="Normal 4 2 5 44 2 3" xfId="14891" xr:uid="{00000000-0005-0000-0000-000054210000}"/>
    <cellStyle name="Normal 4 2 5 44 2 4" xfId="14892" xr:uid="{00000000-0005-0000-0000-000055210000}"/>
    <cellStyle name="Normal 4 2 5 44 3" xfId="8245" xr:uid="{00000000-0005-0000-0000-000056210000}"/>
    <cellStyle name="Normal 4 2 5 44 3 2" xfId="14893" xr:uid="{00000000-0005-0000-0000-000057210000}"/>
    <cellStyle name="Normal 4 2 5 44 3 2 2" xfId="14894" xr:uid="{00000000-0005-0000-0000-000058210000}"/>
    <cellStyle name="Normal 4 2 5 44 3 3" xfId="14895" xr:uid="{00000000-0005-0000-0000-000059210000}"/>
    <cellStyle name="Normal 4 2 5 44 3 4" xfId="14896" xr:uid="{00000000-0005-0000-0000-00005A210000}"/>
    <cellStyle name="Normal 4 2 5 44 4" xfId="14897" xr:uid="{00000000-0005-0000-0000-00005B210000}"/>
    <cellStyle name="Normal 4 2 5 44 4 2" xfId="14898" xr:uid="{00000000-0005-0000-0000-00005C210000}"/>
    <cellStyle name="Normal 4 2 5 44 5" xfId="14899" xr:uid="{00000000-0005-0000-0000-00005D210000}"/>
    <cellStyle name="Normal 4 2 5 44 6" xfId="14900" xr:uid="{00000000-0005-0000-0000-00005E210000}"/>
    <cellStyle name="Normal 4 2 5 45" xfId="4219" xr:uid="{00000000-0005-0000-0000-00005F210000}"/>
    <cellStyle name="Normal 4 2 5 45 2" xfId="6468" xr:uid="{00000000-0005-0000-0000-000060210000}"/>
    <cellStyle name="Normal 4 2 5 45 2 2" xfId="10007" xr:uid="{00000000-0005-0000-0000-000061210000}"/>
    <cellStyle name="Normal 4 2 5 45 2 2 2" xfId="14901" xr:uid="{00000000-0005-0000-0000-000062210000}"/>
    <cellStyle name="Normal 4 2 5 45 2 2 3" xfId="14902" xr:uid="{00000000-0005-0000-0000-000063210000}"/>
    <cellStyle name="Normal 4 2 5 45 2 3" xfId="14903" xr:uid="{00000000-0005-0000-0000-000064210000}"/>
    <cellStyle name="Normal 4 2 5 45 2 4" xfId="14904" xr:uid="{00000000-0005-0000-0000-000065210000}"/>
    <cellStyle name="Normal 4 2 5 45 3" xfId="8246" xr:uid="{00000000-0005-0000-0000-000066210000}"/>
    <cellStyle name="Normal 4 2 5 45 3 2" xfId="14905" xr:uid="{00000000-0005-0000-0000-000067210000}"/>
    <cellStyle name="Normal 4 2 5 45 3 2 2" xfId="14906" xr:uid="{00000000-0005-0000-0000-000068210000}"/>
    <cellStyle name="Normal 4 2 5 45 3 3" xfId="14907" xr:uid="{00000000-0005-0000-0000-000069210000}"/>
    <cellStyle name="Normal 4 2 5 45 3 4" xfId="14908" xr:uid="{00000000-0005-0000-0000-00006A210000}"/>
    <cellStyle name="Normal 4 2 5 45 4" xfId="14909" xr:uid="{00000000-0005-0000-0000-00006B210000}"/>
    <cellStyle name="Normal 4 2 5 45 4 2" xfId="14910" xr:uid="{00000000-0005-0000-0000-00006C210000}"/>
    <cellStyle name="Normal 4 2 5 45 5" xfId="14911" xr:uid="{00000000-0005-0000-0000-00006D210000}"/>
    <cellStyle name="Normal 4 2 5 45 6" xfId="14912" xr:uid="{00000000-0005-0000-0000-00006E210000}"/>
    <cellStyle name="Normal 4 2 5 46" xfId="4220" xr:uid="{00000000-0005-0000-0000-00006F210000}"/>
    <cellStyle name="Normal 4 2 5 46 2" xfId="6469" xr:uid="{00000000-0005-0000-0000-000070210000}"/>
    <cellStyle name="Normal 4 2 5 46 2 2" xfId="10008" xr:uid="{00000000-0005-0000-0000-000071210000}"/>
    <cellStyle name="Normal 4 2 5 46 2 2 2" xfId="14913" xr:uid="{00000000-0005-0000-0000-000072210000}"/>
    <cellStyle name="Normal 4 2 5 46 2 2 3" xfId="14914" xr:uid="{00000000-0005-0000-0000-000073210000}"/>
    <cellStyle name="Normal 4 2 5 46 2 3" xfId="14915" xr:uid="{00000000-0005-0000-0000-000074210000}"/>
    <cellStyle name="Normal 4 2 5 46 2 4" xfId="14916" xr:uid="{00000000-0005-0000-0000-000075210000}"/>
    <cellStyle name="Normal 4 2 5 46 3" xfId="8247" xr:uid="{00000000-0005-0000-0000-000076210000}"/>
    <cellStyle name="Normal 4 2 5 46 3 2" xfId="14917" xr:uid="{00000000-0005-0000-0000-000077210000}"/>
    <cellStyle name="Normal 4 2 5 46 3 2 2" xfId="14918" xr:uid="{00000000-0005-0000-0000-000078210000}"/>
    <cellStyle name="Normal 4 2 5 46 3 3" xfId="14919" xr:uid="{00000000-0005-0000-0000-000079210000}"/>
    <cellStyle name="Normal 4 2 5 46 3 4" xfId="14920" xr:uid="{00000000-0005-0000-0000-00007A210000}"/>
    <cellStyle name="Normal 4 2 5 46 4" xfId="14921" xr:uid="{00000000-0005-0000-0000-00007B210000}"/>
    <cellStyle name="Normal 4 2 5 46 4 2" xfId="14922" xr:uid="{00000000-0005-0000-0000-00007C210000}"/>
    <cellStyle name="Normal 4 2 5 46 5" xfId="14923" xr:uid="{00000000-0005-0000-0000-00007D210000}"/>
    <cellStyle name="Normal 4 2 5 46 6" xfId="14924" xr:uid="{00000000-0005-0000-0000-00007E210000}"/>
    <cellStyle name="Normal 4 2 5 47" xfId="6429" xr:uid="{00000000-0005-0000-0000-00007F210000}"/>
    <cellStyle name="Normal 4 2 5 47 2" xfId="9968" xr:uid="{00000000-0005-0000-0000-000080210000}"/>
    <cellStyle name="Normal 4 2 5 47 2 2" xfId="14925" xr:uid="{00000000-0005-0000-0000-000081210000}"/>
    <cellStyle name="Normal 4 2 5 47 2 3" xfId="14926" xr:uid="{00000000-0005-0000-0000-000082210000}"/>
    <cellStyle name="Normal 4 2 5 47 3" xfId="14927" xr:uid="{00000000-0005-0000-0000-000083210000}"/>
    <cellStyle name="Normal 4 2 5 47 4" xfId="14928" xr:uid="{00000000-0005-0000-0000-000084210000}"/>
    <cellStyle name="Normal 4 2 5 48" xfId="8207" xr:uid="{00000000-0005-0000-0000-000085210000}"/>
    <cellStyle name="Normal 4 2 5 48 2" xfId="14929" xr:uid="{00000000-0005-0000-0000-000086210000}"/>
    <cellStyle name="Normal 4 2 5 48 2 2" xfId="14930" xr:uid="{00000000-0005-0000-0000-000087210000}"/>
    <cellStyle name="Normal 4 2 5 48 3" xfId="14931" xr:uid="{00000000-0005-0000-0000-000088210000}"/>
    <cellStyle name="Normal 4 2 5 48 4" xfId="14932" xr:uid="{00000000-0005-0000-0000-000089210000}"/>
    <cellStyle name="Normal 4 2 5 49" xfId="14933" xr:uid="{00000000-0005-0000-0000-00008A210000}"/>
    <cellStyle name="Normal 4 2 5 49 2" xfId="14934" xr:uid="{00000000-0005-0000-0000-00008B210000}"/>
    <cellStyle name="Normal 4 2 5 5" xfId="4221" xr:uid="{00000000-0005-0000-0000-00008C210000}"/>
    <cellStyle name="Normal 4 2 5 5 2" xfId="6470" xr:uid="{00000000-0005-0000-0000-00008D210000}"/>
    <cellStyle name="Normal 4 2 5 5 2 2" xfId="10009" xr:uid="{00000000-0005-0000-0000-00008E210000}"/>
    <cellStyle name="Normal 4 2 5 5 2 2 2" xfId="14935" xr:uid="{00000000-0005-0000-0000-00008F210000}"/>
    <cellStyle name="Normal 4 2 5 5 2 2 3" xfId="14936" xr:uid="{00000000-0005-0000-0000-000090210000}"/>
    <cellStyle name="Normal 4 2 5 5 2 3" xfId="14937" xr:uid="{00000000-0005-0000-0000-000091210000}"/>
    <cellStyle name="Normal 4 2 5 5 2 4" xfId="14938" xr:uid="{00000000-0005-0000-0000-000092210000}"/>
    <cellStyle name="Normal 4 2 5 5 3" xfId="8248" xr:uid="{00000000-0005-0000-0000-000093210000}"/>
    <cellStyle name="Normal 4 2 5 5 3 2" xfId="14939" xr:uid="{00000000-0005-0000-0000-000094210000}"/>
    <cellStyle name="Normal 4 2 5 5 3 2 2" xfId="14940" xr:uid="{00000000-0005-0000-0000-000095210000}"/>
    <cellStyle name="Normal 4 2 5 5 3 3" xfId="14941" xr:uid="{00000000-0005-0000-0000-000096210000}"/>
    <cellStyle name="Normal 4 2 5 5 3 4" xfId="14942" xr:uid="{00000000-0005-0000-0000-000097210000}"/>
    <cellStyle name="Normal 4 2 5 5 4" xfId="14943" xr:uid="{00000000-0005-0000-0000-000098210000}"/>
    <cellStyle name="Normal 4 2 5 5 4 2" xfId="14944" xr:uid="{00000000-0005-0000-0000-000099210000}"/>
    <cellStyle name="Normal 4 2 5 5 5" xfId="14945" xr:uid="{00000000-0005-0000-0000-00009A210000}"/>
    <cellStyle name="Normal 4 2 5 5 6" xfId="14946" xr:uid="{00000000-0005-0000-0000-00009B210000}"/>
    <cellStyle name="Normal 4 2 5 50" xfId="14947" xr:uid="{00000000-0005-0000-0000-00009C210000}"/>
    <cellStyle name="Normal 4 2 5 51" xfId="14948" xr:uid="{00000000-0005-0000-0000-00009D210000}"/>
    <cellStyle name="Normal 4 2 5 6" xfId="4222" xr:uid="{00000000-0005-0000-0000-00009E210000}"/>
    <cellStyle name="Normal 4 2 5 6 2" xfId="6471" xr:uid="{00000000-0005-0000-0000-00009F210000}"/>
    <cellStyle name="Normal 4 2 5 6 2 2" xfId="10010" xr:uid="{00000000-0005-0000-0000-0000A0210000}"/>
    <cellStyle name="Normal 4 2 5 6 2 2 2" xfId="14949" xr:uid="{00000000-0005-0000-0000-0000A1210000}"/>
    <cellStyle name="Normal 4 2 5 6 2 2 3" xfId="14950" xr:uid="{00000000-0005-0000-0000-0000A2210000}"/>
    <cellStyle name="Normal 4 2 5 6 2 3" xfId="14951" xr:uid="{00000000-0005-0000-0000-0000A3210000}"/>
    <cellStyle name="Normal 4 2 5 6 2 4" xfId="14952" xr:uid="{00000000-0005-0000-0000-0000A4210000}"/>
    <cellStyle name="Normal 4 2 5 6 3" xfId="8249" xr:uid="{00000000-0005-0000-0000-0000A5210000}"/>
    <cellStyle name="Normal 4 2 5 6 3 2" xfId="14953" xr:uid="{00000000-0005-0000-0000-0000A6210000}"/>
    <cellStyle name="Normal 4 2 5 6 3 2 2" xfId="14954" xr:uid="{00000000-0005-0000-0000-0000A7210000}"/>
    <cellStyle name="Normal 4 2 5 6 3 3" xfId="14955" xr:uid="{00000000-0005-0000-0000-0000A8210000}"/>
    <cellStyle name="Normal 4 2 5 6 3 4" xfId="14956" xr:uid="{00000000-0005-0000-0000-0000A9210000}"/>
    <cellStyle name="Normal 4 2 5 6 4" xfId="14957" xr:uid="{00000000-0005-0000-0000-0000AA210000}"/>
    <cellStyle name="Normal 4 2 5 6 4 2" xfId="14958" xr:uid="{00000000-0005-0000-0000-0000AB210000}"/>
    <cellStyle name="Normal 4 2 5 6 5" xfId="14959" xr:uid="{00000000-0005-0000-0000-0000AC210000}"/>
    <cellStyle name="Normal 4 2 5 6 6" xfId="14960" xr:uid="{00000000-0005-0000-0000-0000AD210000}"/>
    <cellStyle name="Normal 4 2 5 7" xfId="4223" xr:uid="{00000000-0005-0000-0000-0000AE210000}"/>
    <cellStyle name="Normal 4 2 5 7 2" xfId="6472" xr:uid="{00000000-0005-0000-0000-0000AF210000}"/>
    <cellStyle name="Normal 4 2 5 7 2 2" xfId="10011" xr:uid="{00000000-0005-0000-0000-0000B0210000}"/>
    <cellStyle name="Normal 4 2 5 7 2 2 2" xfId="14961" xr:uid="{00000000-0005-0000-0000-0000B1210000}"/>
    <cellStyle name="Normal 4 2 5 7 2 2 3" xfId="14962" xr:uid="{00000000-0005-0000-0000-0000B2210000}"/>
    <cellStyle name="Normal 4 2 5 7 2 3" xfId="14963" xr:uid="{00000000-0005-0000-0000-0000B3210000}"/>
    <cellStyle name="Normal 4 2 5 7 2 4" xfId="14964" xr:uid="{00000000-0005-0000-0000-0000B4210000}"/>
    <cellStyle name="Normal 4 2 5 7 3" xfId="8250" xr:uid="{00000000-0005-0000-0000-0000B5210000}"/>
    <cellStyle name="Normal 4 2 5 7 3 2" xfId="14965" xr:uid="{00000000-0005-0000-0000-0000B6210000}"/>
    <cellStyle name="Normal 4 2 5 7 3 2 2" xfId="14966" xr:uid="{00000000-0005-0000-0000-0000B7210000}"/>
    <cellStyle name="Normal 4 2 5 7 3 3" xfId="14967" xr:uid="{00000000-0005-0000-0000-0000B8210000}"/>
    <cellStyle name="Normal 4 2 5 7 3 4" xfId="14968" xr:uid="{00000000-0005-0000-0000-0000B9210000}"/>
    <cellStyle name="Normal 4 2 5 7 4" xfId="14969" xr:uid="{00000000-0005-0000-0000-0000BA210000}"/>
    <cellStyle name="Normal 4 2 5 7 4 2" xfId="14970" xr:uid="{00000000-0005-0000-0000-0000BB210000}"/>
    <cellStyle name="Normal 4 2 5 7 5" xfId="14971" xr:uid="{00000000-0005-0000-0000-0000BC210000}"/>
    <cellStyle name="Normal 4 2 5 7 6" xfId="14972" xr:uid="{00000000-0005-0000-0000-0000BD210000}"/>
    <cellStyle name="Normal 4 2 5 8" xfId="4224" xr:uid="{00000000-0005-0000-0000-0000BE210000}"/>
    <cellStyle name="Normal 4 2 5 8 2" xfId="6473" xr:uid="{00000000-0005-0000-0000-0000BF210000}"/>
    <cellStyle name="Normal 4 2 5 8 2 2" xfId="10012" xr:uid="{00000000-0005-0000-0000-0000C0210000}"/>
    <cellStyle name="Normal 4 2 5 8 2 2 2" xfId="14973" xr:uid="{00000000-0005-0000-0000-0000C1210000}"/>
    <cellStyle name="Normal 4 2 5 8 2 2 3" xfId="14974" xr:uid="{00000000-0005-0000-0000-0000C2210000}"/>
    <cellStyle name="Normal 4 2 5 8 2 3" xfId="14975" xr:uid="{00000000-0005-0000-0000-0000C3210000}"/>
    <cellStyle name="Normal 4 2 5 8 2 4" xfId="14976" xr:uid="{00000000-0005-0000-0000-0000C4210000}"/>
    <cellStyle name="Normal 4 2 5 8 3" xfId="8251" xr:uid="{00000000-0005-0000-0000-0000C5210000}"/>
    <cellStyle name="Normal 4 2 5 8 3 2" xfId="14977" xr:uid="{00000000-0005-0000-0000-0000C6210000}"/>
    <cellStyle name="Normal 4 2 5 8 3 2 2" xfId="14978" xr:uid="{00000000-0005-0000-0000-0000C7210000}"/>
    <cellStyle name="Normal 4 2 5 8 3 3" xfId="14979" xr:uid="{00000000-0005-0000-0000-0000C8210000}"/>
    <cellStyle name="Normal 4 2 5 8 3 4" xfId="14980" xr:uid="{00000000-0005-0000-0000-0000C9210000}"/>
    <cellStyle name="Normal 4 2 5 8 4" xfId="14981" xr:uid="{00000000-0005-0000-0000-0000CA210000}"/>
    <cellStyle name="Normal 4 2 5 8 4 2" xfId="14982" xr:uid="{00000000-0005-0000-0000-0000CB210000}"/>
    <cellStyle name="Normal 4 2 5 8 5" xfId="14983" xr:uid="{00000000-0005-0000-0000-0000CC210000}"/>
    <cellStyle name="Normal 4 2 5 8 6" xfId="14984" xr:uid="{00000000-0005-0000-0000-0000CD210000}"/>
    <cellStyle name="Normal 4 2 5 9" xfId="4225" xr:uid="{00000000-0005-0000-0000-0000CE210000}"/>
    <cellStyle name="Normal 4 2 5 9 2" xfId="6474" xr:uid="{00000000-0005-0000-0000-0000CF210000}"/>
    <cellStyle name="Normal 4 2 5 9 2 2" xfId="10013" xr:uid="{00000000-0005-0000-0000-0000D0210000}"/>
    <cellStyle name="Normal 4 2 5 9 2 2 2" xfId="14985" xr:uid="{00000000-0005-0000-0000-0000D1210000}"/>
    <cellStyle name="Normal 4 2 5 9 2 2 3" xfId="14986" xr:uid="{00000000-0005-0000-0000-0000D2210000}"/>
    <cellStyle name="Normal 4 2 5 9 2 3" xfId="14987" xr:uid="{00000000-0005-0000-0000-0000D3210000}"/>
    <cellStyle name="Normal 4 2 5 9 2 4" xfId="14988" xr:uid="{00000000-0005-0000-0000-0000D4210000}"/>
    <cellStyle name="Normal 4 2 5 9 3" xfId="8252" xr:uid="{00000000-0005-0000-0000-0000D5210000}"/>
    <cellStyle name="Normal 4 2 5 9 3 2" xfId="14989" xr:uid="{00000000-0005-0000-0000-0000D6210000}"/>
    <cellStyle name="Normal 4 2 5 9 3 2 2" xfId="14990" xr:uid="{00000000-0005-0000-0000-0000D7210000}"/>
    <cellStyle name="Normal 4 2 5 9 3 3" xfId="14991" xr:uid="{00000000-0005-0000-0000-0000D8210000}"/>
    <cellStyle name="Normal 4 2 5 9 3 4" xfId="14992" xr:uid="{00000000-0005-0000-0000-0000D9210000}"/>
    <cellStyle name="Normal 4 2 5 9 4" xfId="14993" xr:uid="{00000000-0005-0000-0000-0000DA210000}"/>
    <cellStyle name="Normal 4 2 5 9 4 2" xfId="14994" xr:uid="{00000000-0005-0000-0000-0000DB210000}"/>
    <cellStyle name="Normal 4 2 5 9 5" xfId="14995" xr:uid="{00000000-0005-0000-0000-0000DC210000}"/>
    <cellStyle name="Normal 4 2 5 9 6" xfId="14996" xr:uid="{00000000-0005-0000-0000-0000DD210000}"/>
    <cellStyle name="Normal 4 20" xfId="4226" xr:uid="{00000000-0005-0000-0000-0000DE210000}"/>
    <cellStyle name="Normal 4 20 2" xfId="6475" xr:uid="{00000000-0005-0000-0000-0000DF210000}"/>
    <cellStyle name="Normal 4 20 2 2" xfId="10014" xr:uid="{00000000-0005-0000-0000-0000E0210000}"/>
    <cellStyle name="Normal 4 20 2 2 2" xfId="14997" xr:uid="{00000000-0005-0000-0000-0000E1210000}"/>
    <cellStyle name="Normal 4 20 2 2 3" xfId="14998" xr:uid="{00000000-0005-0000-0000-0000E2210000}"/>
    <cellStyle name="Normal 4 20 2 3" xfId="14999" xr:uid="{00000000-0005-0000-0000-0000E3210000}"/>
    <cellStyle name="Normal 4 20 2 4" xfId="15000" xr:uid="{00000000-0005-0000-0000-0000E4210000}"/>
    <cellStyle name="Normal 4 20 3" xfId="8253" xr:uid="{00000000-0005-0000-0000-0000E5210000}"/>
    <cellStyle name="Normal 4 20 3 2" xfId="15001" xr:uid="{00000000-0005-0000-0000-0000E6210000}"/>
    <cellStyle name="Normal 4 20 3 2 2" xfId="15002" xr:uid="{00000000-0005-0000-0000-0000E7210000}"/>
    <cellStyle name="Normal 4 20 3 3" xfId="15003" xr:uid="{00000000-0005-0000-0000-0000E8210000}"/>
    <cellStyle name="Normal 4 20 3 4" xfId="15004" xr:uid="{00000000-0005-0000-0000-0000E9210000}"/>
    <cellStyle name="Normal 4 20 4" xfId="15005" xr:uid="{00000000-0005-0000-0000-0000EA210000}"/>
    <cellStyle name="Normal 4 20 4 2" xfId="15006" xr:uid="{00000000-0005-0000-0000-0000EB210000}"/>
    <cellStyle name="Normal 4 20 5" xfId="15007" xr:uid="{00000000-0005-0000-0000-0000EC210000}"/>
    <cellStyle name="Normal 4 20 6" xfId="15008" xr:uid="{00000000-0005-0000-0000-0000ED210000}"/>
    <cellStyle name="Normal 4 21" xfId="4227" xr:uid="{00000000-0005-0000-0000-0000EE210000}"/>
    <cellStyle name="Normal 4 21 2" xfId="6476" xr:uid="{00000000-0005-0000-0000-0000EF210000}"/>
    <cellStyle name="Normal 4 21 2 2" xfId="10015" xr:uid="{00000000-0005-0000-0000-0000F0210000}"/>
    <cellStyle name="Normal 4 21 2 2 2" xfId="15009" xr:uid="{00000000-0005-0000-0000-0000F1210000}"/>
    <cellStyle name="Normal 4 21 2 2 3" xfId="15010" xr:uid="{00000000-0005-0000-0000-0000F2210000}"/>
    <cellStyle name="Normal 4 21 2 3" xfId="15011" xr:uid="{00000000-0005-0000-0000-0000F3210000}"/>
    <cellStyle name="Normal 4 21 2 4" xfId="15012" xr:uid="{00000000-0005-0000-0000-0000F4210000}"/>
    <cellStyle name="Normal 4 21 3" xfId="8254" xr:uid="{00000000-0005-0000-0000-0000F5210000}"/>
    <cellStyle name="Normal 4 21 3 2" xfId="15013" xr:uid="{00000000-0005-0000-0000-0000F6210000}"/>
    <cellStyle name="Normal 4 21 3 2 2" xfId="15014" xr:uid="{00000000-0005-0000-0000-0000F7210000}"/>
    <cellStyle name="Normal 4 21 3 3" xfId="15015" xr:uid="{00000000-0005-0000-0000-0000F8210000}"/>
    <cellStyle name="Normal 4 21 3 4" xfId="15016" xr:uid="{00000000-0005-0000-0000-0000F9210000}"/>
    <cellStyle name="Normal 4 21 4" xfId="15017" xr:uid="{00000000-0005-0000-0000-0000FA210000}"/>
    <cellStyle name="Normal 4 21 4 2" xfId="15018" xr:uid="{00000000-0005-0000-0000-0000FB210000}"/>
    <cellStyle name="Normal 4 21 5" xfId="15019" xr:uid="{00000000-0005-0000-0000-0000FC210000}"/>
    <cellStyle name="Normal 4 21 6" xfId="15020" xr:uid="{00000000-0005-0000-0000-0000FD210000}"/>
    <cellStyle name="Normal 4 22" xfId="4228" xr:uid="{00000000-0005-0000-0000-0000FE210000}"/>
    <cellStyle name="Normal 4 22 2" xfId="6477" xr:uid="{00000000-0005-0000-0000-0000FF210000}"/>
    <cellStyle name="Normal 4 22 2 2" xfId="10016" xr:uid="{00000000-0005-0000-0000-000000220000}"/>
    <cellStyle name="Normal 4 22 2 2 2" xfId="15021" xr:uid="{00000000-0005-0000-0000-000001220000}"/>
    <cellStyle name="Normal 4 22 2 2 3" xfId="15022" xr:uid="{00000000-0005-0000-0000-000002220000}"/>
    <cellStyle name="Normal 4 22 2 3" xfId="15023" xr:uid="{00000000-0005-0000-0000-000003220000}"/>
    <cellStyle name="Normal 4 22 2 4" xfId="15024" xr:uid="{00000000-0005-0000-0000-000004220000}"/>
    <cellStyle name="Normal 4 22 3" xfId="8255" xr:uid="{00000000-0005-0000-0000-000005220000}"/>
    <cellStyle name="Normal 4 22 3 2" xfId="15025" xr:uid="{00000000-0005-0000-0000-000006220000}"/>
    <cellStyle name="Normal 4 22 3 2 2" xfId="15026" xr:uid="{00000000-0005-0000-0000-000007220000}"/>
    <cellStyle name="Normal 4 22 3 3" xfId="15027" xr:uid="{00000000-0005-0000-0000-000008220000}"/>
    <cellStyle name="Normal 4 22 3 4" xfId="15028" xr:uid="{00000000-0005-0000-0000-000009220000}"/>
    <cellStyle name="Normal 4 22 4" xfId="15029" xr:uid="{00000000-0005-0000-0000-00000A220000}"/>
    <cellStyle name="Normal 4 22 4 2" xfId="15030" xr:uid="{00000000-0005-0000-0000-00000B220000}"/>
    <cellStyle name="Normal 4 22 5" xfId="15031" xr:uid="{00000000-0005-0000-0000-00000C220000}"/>
    <cellStyle name="Normal 4 22 6" xfId="15032" xr:uid="{00000000-0005-0000-0000-00000D220000}"/>
    <cellStyle name="Normal 4 23" xfId="4229" xr:uid="{00000000-0005-0000-0000-00000E220000}"/>
    <cellStyle name="Normal 4 23 2" xfId="6478" xr:uid="{00000000-0005-0000-0000-00000F220000}"/>
    <cellStyle name="Normal 4 23 2 2" xfId="10017" xr:uid="{00000000-0005-0000-0000-000010220000}"/>
    <cellStyle name="Normal 4 23 2 2 2" xfId="15033" xr:uid="{00000000-0005-0000-0000-000011220000}"/>
    <cellStyle name="Normal 4 23 2 2 3" xfId="15034" xr:uid="{00000000-0005-0000-0000-000012220000}"/>
    <cellStyle name="Normal 4 23 2 3" xfId="15035" xr:uid="{00000000-0005-0000-0000-000013220000}"/>
    <cellStyle name="Normal 4 23 2 4" xfId="15036" xr:uid="{00000000-0005-0000-0000-000014220000}"/>
    <cellStyle name="Normal 4 23 3" xfId="8256" xr:uid="{00000000-0005-0000-0000-000015220000}"/>
    <cellStyle name="Normal 4 23 3 2" xfId="15037" xr:uid="{00000000-0005-0000-0000-000016220000}"/>
    <cellStyle name="Normal 4 23 3 2 2" xfId="15038" xr:uid="{00000000-0005-0000-0000-000017220000}"/>
    <cellStyle name="Normal 4 23 3 3" xfId="15039" xr:uid="{00000000-0005-0000-0000-000018220000}"/>
    <cellStyle name="Normal 4 23 3 4" xfId="15040" xr:uid="{00000000-0005-0000-0000-000019220000}"/>
    <cellStyle name="Normal 4 23 4" xfId="15041" xr:uid="{00000000-0005-0000-0000-00001A220000}"/>
    <cellStyle name="Normal 4 23 4 2" xfId="15042" xr:uid="{00000000-0005-0000-0000-00001B220000}"/>
    <cellStyle name="Normal 4 23 5" xfId="15043" xr:uid="{00000000-0005-0000-0000-00001C220000}"/>
    <cellStyle name="Normal 4 23 6" xfId="15044" xr:uid="{00000000-0005-0000-0000-00001D220000}"/>
    <cellStyle name="Normal 4 24" xfId="4230" xr:uid="{00000000-0005-0000-0000-00001E220000}"/>
    <cellStyle name="Normal 4 24 2" xfId="6479" xr:uid="{00000000-0005-0000-0000-00001F220000}"/>
    <cellStyle name="Normal 4 24 2 2" xfId="10018" xr:uid="{00000000-0005-0000-0000-000020220000}"/>
    <cellStyle name="Normal 4 24 2 2 2" xfId="15045" xr:uid="{00000000-0005-0000-0000-000021220000}"/>
    <cellStyle name="Normal 4 24 2 2 3" xfId="15046" xr:uid="{00000000-0005-0000-0000-000022220000}"/>
    <cellStyle name="Normal 4 24 2 3" xfId="15047" xr:uid="{00000000-0005-0000-0000-000023220000}"/>
    <cellStyle name="Normal 4 24 2 4" xfId="15048" xr:uid="{00000000-0005-0000-0000-000024220000}"/>
    <cellStyle name="Normal 4 24 3" xfId="8257" xr:uid="{00000000-0005-0000-0000-000025220000}"/>
    <cellStyle name="Normal 4 24 3 2" xfId="15049" xr:uid="{00000000-0005-0000-0000-000026220000}"/>
    <cellStyle name="Normal 4 24 3 2 2" xfId="15050" xr:uid="{00000000-0005-0000-0000-000027220000}"/>
    <cellStyle name="Normal 4 24 3 3" xfId="15051" xr:uid="{00000000-0005-0000-0000-000028220000}"/>
    <cellStyle name="Normal 4 24 3 4" xfId="15052" xr:uid="{00000000-0005-0000-0000-000029220000}"/>
    <cellStyle name="Normal 4 24 4" xfId="15053" xr:uid="{00000000-0005-0000-0000-00002A220000}"/>
    <cellStyle name="Normal 4 24 4 2" xfId="15054" xr:uid="{00000000-0005-0000-0000-00002B220000}"/>
    <cellStyle name="Normal 4 24 5" xfId="15055" xr:uid="{00000000-0005-0000-0000-00002C220000}"/>
    <cellStyle name="Normal 4 24 6" xfId="15056" xr:uid="{00000000-0005-0000-0000-00002D220000}"/>
    <cellStyle name="Normal 4 25" xfId="4231" xr:uid="{00000000-0005-0000-0000-00002E220000}"/>
    <cellStyle name="Normal 4 25 2" xfId="6480" xr:uid="{00000000-0005-0000-0000-00002F220000}"/>
    <cellStyle name="Normal 4 25 2 2" xfId="10019" xr:uid="{00000000-0005-0000-0000-000030220000}"/>
    <cellStyle name="Normal 4 25 2 2 2" xfId="15057" xr:uid="{00000000-0005-0000-0000-000031220000}"/>
    <cellStyle name="Normal 4 25 2 2 3" xfId="15058" xr:uid="{00000000-0005-0000-0000-000032220000}"/>
    <cellStyle name="Normal 4 25 2 3" xfId="15059" xr:uid="{00000000-0005-0000-0000-000033220000}"/>
    <cellStyle name="Normal 4 25 2 4" xfId="15060" xr:uid="{00000000-0005-0000-0000-000034220000}"/>
    <cellStyle name="Normal 4 25 3" xfId="8258" xr:uid="{00000000-0005-0000-0000-000035220000}"/>
    <cellStyle name="Normal 4 25 3 2" xfId="15061" xr:uid="{00000000-0005-0000-0000-000036220000}"/>
    <cellStyle name="Normal 4 25 3 2 2" xfId="15062" xr:uid="{00000000-0005-0000-0000-000037220000}"/>
    <cellStyle name="Normal 4 25 3 3" xfId="15063" xr:uid="{00000000-0005-0000-0000-000038220000}"/>
    <cellStyle name="Normal 4 25 3 4" xfId="15064" xr:uid="{00000000-0005-0000-0000-000039220000}"/>
    <cellStyle name="Normal 4 25 4" xfId="15065" xr:uid="{00000000-0005-0000-0000-00003A220000}"/>
    <cellStyle name="Normal 4 25 4 2" xfId="15066" xr:uid="{00000000-0005-0000-0000-00003B220000}"/>
    <cellStyle name="Normal 4 25 5" xfId="15067" xr:uid="{00000000-0005-0000-0000-00003C220000}"/>
    <cellStyle name="Normal 4 25 6" xfId="15068" xr:uid="{00000000-0005-0000-0000-00003D220000}"/>
    <cellStyle name="Normal 4 26" xfId="4232" xr:uid="{00000000-0005-0000-0000-00003E220000}"/>
    <cellStyle name="Normal 4 26 2" xfId="6481" xr:uid="{00000000-0005-0000-0000-00003F220000}"/>
    <cellStyle name="Normal 4 26 2 2" xfId="10020" xr:uid="{00000000-0005-0000-0000-000040220000}"/>
    <cellStyle name="Normal 4 26 2 2 2" xfId="15069" xr:uid="{00000000-0005-0000-0000-000041220000}"/>
    <cellStyle name="Normal 4 26 2 2 3" xfId="15070" xr:uid="{00000000-0005-0000-0000-000042220000}"/>
    <cellStyle name="Normal 4 26 2 3" xfId="15071" xr:uid="{00000000-0005-0000-0000-000043220000}"/>
    <cellStyle name="Normal 4 26 2 4" xfId="15072" xr:uid="{00000000-0005-0000-0000-000044220000}"/>
    <cellStyle name="Normal 4 26 3" xfId="8259" xr:uid="{00000000-0005-0000-0000-000045220000}"/>
    <cellStyle name="Normal 4 26 3 2" xfId="15073" xr:uid="{00000000-0005-0000-0000-000046220000}"/>
    <cellStyle name="Normal 4 26 3 2 2" xfId="15074" xr:uid="{00000000-0005-0000-0000-000047220000}"/>
    <cellStyle name="Normal 4 26 3 3" xfId="15075" xr:uid="{00000000-0005-0000-0000-000048220000}"/>
    <cellStyle name="Normal 4 26 3 4" xfId="15076" xr:uid="{00000000-0005-0000-0000-000049220000}"/>
    <cellStyle name="Normal 4 26 4" xfId="15077" xr:uid="{00000000-0005-0000-0000-00004A220000}"/>
    <cellStyle name="Normal 4 26 4 2" xfId="15078" xr:uid="{00000000-0005-0000-0000-00004B220000}"/>
    <cellStyle name="Normal 4 26 5" xfId="15079" xr:uid="{00000000-0005-0000-0000-00004C220000}"/>
    <cellStyle name="Normal 4 26 6" xfId="15080" xr:uid="{00000000-0005-0000-0000-00004D220000}"/>
    <cellStyle name="Normal 4 27" xfId="4233" xr:uid="{00000000-0005-0000-0000-00004E220000}"/>
    <cellStyle name="Normal 4 27 2" xfId="6482" xr:uid="{00000000-0005-0000-0000-00004F220000}"/>
    <cellStyle name="Normal 4 27 2 2" xfId="10021" xr:uid="{00000000-0005-0000-0000-000050220000}"/>
    <cellStyle name="Normal 4 27 2 2 2" xfId="15081" xr:uid="{00000000-0005-0000-0000-000051220000}"/>
    <cellStyle name="Normal 4 27 2 2 3" xfId="15082" xr:uid="{00000000-0005-0000-0000-000052220000}"/>
    <cellStyle name="Normal 4 27 2 3" xfId="15083" xr:uid="{00000000-0005-0000-0000-000053220000}"/>
    <cellStyle name="Normal 4 27 2 4" xfId="15084" xr:uid="{00000000-0005-0000-0000-000054220000}"/>
    <cellStyle name="Normal 4 27 3" xfId="8260" xr:uid="{00000000-0005-0000-0000-000055220000}"/>
    <cellStyle name="Normal 4 27 3 2" xfId="15085" xr:uid="{00000000-0005-0000-0000-000056220000}"/>
    <cellStyle name="Normal 4 27 3 2 2" xfId="15086" xr:uid="{00000000-0005-0000-0000-000057220000}"/>
    <cellStyle name="Normal 4 27 3 3" xfId="15087" xr:uid="{00000000-0005-0000-0000-000058220000}"/>
    <cellStyle name="Normal 4 27 3 4" xfId="15088" xr:uid="{00000000-0005-0000-0000-000059220000}"/>
    <cellStyle name="Normal 4 27 4" xfId="15089" xr:uid="{00000000-0005-0000-0000-00005A220000}"/>
    <cellStyle name="Normal 4 27 4 2" xfId="15090" xr:uid="{00000000-0005-0000-0000-00005B220000}"/>
    <cellStyle name="Normal 4 27 5" xfId="15091" xr:uid="{00000000-0005-0000-0000-00005C220000}"/>
    <cellStyle name="Normal 4 27 6" xfId="15092" xr:uid="{00000000-0005-0000-0000-00005D220000}"/>
    <cellStyle name="Normal 4 28" xfId="4234" xr:uid="{00000000-0005-0000-0000-00005E220000}"/>
    <cellStyle name="Normal 4 28 2" xfId="6483" xr:uid="{00000000-0005-0000-0000-00005F220000}"/>
    <cellStyle name="Normal 4 28 2 2" xfId="10022" xr:uid="{00000000-0005-0000-0000-000060220000}"/>
    <cellStyle name="Normal 4 28 2 2 2" xfId="15093" xr:uid="{00000000-0005-0000-0000-000061220000}"/>
    <cellStyle name="Normal 4 28 2 2 3" xfId="15094" xr:uid="{00000000-0005-0000-0000-000062220000}"/>
    <cellStyle name="Normal 4 28 2 3" xfId="15095" xr:uid="{00000000-0005-0000-0000-000063220000}"/>
    <cellStyle name="Normal 4 28 2 4" xfId="15096" xr:uid="{00000000-0005-0000-0000-000064220000}"/>
    <cellStyle name="Normal 4 28 3" xfId="8261" xr:uid="{00000000-0005-0000-0000-000065220000}"/>
    <cellStyle name="Normal 4 28 3 2" xfId="15097" xr:uid="{00000000-0005-0000-0000-000066220000}"/>
    <cellStyle name="Normal 4 28 3 2 2" xfId="15098" xr:uid="{00000000-0005-0000-0000-000067220000}"/>
    <cellStyle name="Normal 4 28 3 3" xfId="15099" xr:uid="{00000000-0005-0000-0000-000068220000}"/>
    <cellStyle name="Normal 4 28 3 4" xfId="15100" xr:uid="{00000000-0005-0000-0000-000069220000}"/>
    <cellStyle name="Normal 4 28 4" xfId="15101" xr:uid="{00000000-0005-0000-0000-00006A220000}"/>
    <cellStyle name="Normal 4 28 4 2" xfId="15102" xr:uid="{00000000-0005-0000-0000-00006B220000}"/>
    <cellStyle name="Normal 4 28 5" xfId="15103" xr:uid="{00000000-0005-0000-0000-00006C220000}"/>
    <cellStyle name="Normal 4 28 6" xfId="15104" xr:uid="{00000000-0005-0000-0000-00006D220000}"/>
    <cellStyle name="Normal 4 29" xfId="4235" xr:uid="{00000000-0005-0000-0000-00006E220000}"/>
    <cellStyle name="Normal 4 29 2" xfId="6484" xr:uid="{00000000-0005-0000-0000-00006F220000}"/>
    <cellStyle name="Normal 4 29 2 2" xfId="10023" xr:uid="{00000000-0005-0000-0000-000070220000}"/>
    <cellStyle name="Normal 4 29 2 2 2" xfId="15105" xr:uid="{00000000-0005-0000-0000-000071220000}"/>
    <cellStyle name="Normal 4 29 2 2 3" xfId="15106" xr:uid="{00000000-0005-0000-0000-000072220000}"/>
    <cellStyle name="Normal 4 29 2 3" xfId="15107" xr:uid="{00000000-0005-0000-0000-000073220000}"/>
    <cellStyle name="Normal 4 29 2 4" xfId="15108" xr:uid="{00000000-0005-0000-0000-000074220000}"/>
    <cellStyle name="Normal 4 29 3" xfId="8262" xr:uid="{00000000-0005-0000-0000-000075220000}"/>
    <cellStyle name="Normal 4 29 3 2" xfId="15109" xr:uid="{00000000-0005-0000-0000-000076220000}"/>
    <cellStyle name="Normal 4 29 3 2 2" xfId="15110" xr:uid="{00000000-0005-0000-0000-000077220000}"/>
    <cellStyle name="Normal 4 29 3 3" xfId="15111" xr:uid="{00000000-0005-0000-0000-000078220000}"/>
    <cellStyle name="Normal 4 29 3 4" xfId="15112" xr:uid="{00000000-0005-0000-0000-000079220000}"/>
    <cellStyle name="Normal 4 29 4" xfId="15113" xr:uid="{00000000-0005-0000-0000-00007A220000}"/>
    <cellStyle name="Normal 4 29 4 2" xfId="15114" xr:uid="{00000000-0005-0000-0000-00007B220000}"/>
    <cellStyle name="Normal 4 29 5" xfId="15115" xr:uid="{00000000-0005-0000-0000-00007C220000}"/>
    <cellStyle name="Normal 4 29 6" xfId="15116" xr:uid="{00000000-0005-0000-0000-00007D220000}"/>
    <cellStyle name="Normal 4 3" xfId="4236" xr:uid="{00000000-0005-0000-0000-00007E220000}"/>
    <cellStyle name="Normal 4 3 10" xfId="4237" xr:uid="{00000000-0005-0000-0000-00007F220000}"/>
    <cellStyle name="Normal 4 3 10 2" xfId="6486" xr:uid="{00000000-0005-0000-0000-000080220000}"/>
    <cellStyle name="Normal 4 3 10 2 2" xfId="10025" xr:uid="{00000000-0005-0000-0000-000081220000}"/>
    <cellStyle name="Normal 4 3 10 2 2 2" xfId="15117" xr:uid="{00000000-0005-0000-0000-000082220000}"/>
    <cellStyle name="Normal 4 3 10 2 2 3" xfId="15118" xr:uid="{00000000-0005-0000-0000-000083220000}"/>
    <cellStyle name="Normal 4 3 10 2 3" xfId="15119" xr:uid="{00000000-0005-0000-0000-000084220000}"/>
    <cellStyle name="Normal 4 3 10 2 4" xfId="15120" xr:uid="{00000000-0005-0000-0000-000085220000}"/>
    <cellStyle name="Normal 4 3 10 3" xfId="8264" xr:uid="{00000000-0005-0000-0000-000086220000}"/>
    <cellStyle name="Normal 4 3 10 3 2" xfId="15121" xr:uid="{00000000-0005-0000-0000-000087220000}"/>
    <cellStyle name="Normal 4 3 10 3 2 2" xfId="15122" xr:uid="{00000000-0005-0000-0000-000088220000}"/>
    <cellStyle name="Normal 4 3 10 3 3" xfId="15123" xr:uid="{00000000-0005-0000-0000-000089220000}"/>
    <cellStyle name="Normal 4 3 10 3 4" xfId="15124" xr:uid="{00000000-0005-0000-0000-00008A220000}"/>
    <cellStyle name="Normal 4 3 10 4" xfId="15125" xr:uid="{00000000-0005-0000-0000-00008B220000}"/>
    <cellStyle name="Normal 4 3 10 4 2" xfId="15126" xr:uid="{00000000-0005-0000-0000-00008C220000}"/>
    <cellStyle name="Normal 4 3 10 5" xfId="15127" xr:uid="{00000000-0005-0000-0000-00008D220000}"/>
    <cellStyle name="Normal 4 3 10 6" xfId="15128" xr:uid="{00000000-0005-0000-0000-00008E220000}"/>
    <cellStyle name="Normal 4 3 11" xfId="4238" xr:uid="{00000000-0005-0000-0000-00008F220000}"/>
    <cellStyle name="Normal 4 3 11 2" xfId="6487" xr:uid="{00000000-0005-0000-0000-000090220000}"/>
    <cellStyle name="Normal 4 3 11 2 2" xfId="10026" xr:uid="{00000000-0005-0000-0000-000091220000}"/>
    <cellStyle name="Normal 4 3 11 2 2 2" xfId="15129" xr:uid="{00000000-0005-0000-0000-000092220000}"/>
    <cellStyle name="Normal 4 3 11 2 2 3" xfId="15130" xr:uid="{00000000-0005-0000-0000-000093220000}"/>
    <cellStyle name="Normal 4 3 11 2 3" xfId="15131" xr:uid="{00000000-0005-0000-0000-000094220000}"/>
    <cellStyle name="Normal 4 3 11 2 4" xfId="15132" xr:uid="{00000000-0005-0000-0000-000095220000}"/>
    <cellStyle name="Normal 4 3 11 3" xfId="8265" xr:uid="{00000000-0005-0000-0000-000096220000}"/>
    <cellStyle name="Normal 4 3 11 3 2" xfId="15133" xr:uid="{00000000-0005-0000-0000-000097220000}"/>
    <cellStyle name="Normal 4 3 11 3 2 2" xfId="15134" xr:uid="{00000000-0005-0000-0000-000098220000}"/>
    <cellStyle name="Normal 4 3 11 3 3" xfId="15135" xr:uid="{00000000-0005-0000-0000-000099220000}"/>
    <cellStyle name="Normal 4 3 11 3 4" xfId="15136" xr:uid="{00000000-0005-0000-0000-00009A220000}"/>
    <cellStyle name="Normal 4 3 11 4" xfId="15137" xr:uid="{00000000-0005-0000-0000-00009B220000}"/>
    <cellStyle name="Normal 4 3 11 4 2" xfId="15138" xr:uid="{00000000-0005-0000-0000-00009C220000}"/>
    <cellStyle name="Normal 4 3 11 5" xfId="15139" xr:uid="{00000000-0005-0000-0000-00009D220000}"/>
    <cellStyle name="Normal 4 3 11 6" xfId="15140" xr:uid="{00000000-0005-0000-0000-00009E220000}"/>
    <cellStyle name="Normal 4 3 12" xfId="4239" xr:uid="{00000000-0005-0000-0000-00009F220000}"/>
    <cellStyle name="Normal 4 3 12 2" xfId="6488" xr:uid="{00000000-0005-0000-0000-0000A0220000}"/>
    <cellStyle name="Normal 4 3 12 2 2" xfId="10027" xr:uid="{00000000-0005-0000-0000-0000A1220000}"/>
    <cellStyle name="Normal 4 3 12 2 2 2" xfId="15141" xr:uid="{00000000-0005-0000-0000-0000A2220000}"/>
    <cellStyle name="Normal 4 3 12 2 2 3" xfId="15142" xr:uid="{00000000-0005-0000-0000-0000A3220000}"/>
    <cellStyle name="Normal 4 3 12 2 3" xfId="15143" xr:uid="{00000000-0005-0000-0000-0000A4220000}"/>
    <cellStyle name="Normal 4 3 12 2 4" xfId="15144" xr:uid="{00000000-0005-0000-0000-0000A5220000}"/>
    <cellStyle name="Normal 4 3 12 3" xfId="8266" xr:uid="{00000000-0005-0000-0000-0000A6220000}"/>
    <cellStyle name="Normal 4 3 12 3 2" xfId="15145" xr:uid="{00000000-0005-0000-0000-0000A7220000}"/>
    <cellStyle name="Normal 4 3 12 3 2 2" xfId="15146" xr:uid="{00000000-0005-0000-0000-0000A8220000}"/>
    <cellStyle name="Normal 4 3 12 3 3" xfId="15147" xr:uid="{00000000-0005-0000-0000-0000A9220000}"/>
    <cellStyle name="Normal 4 3 12 3 4" xfId="15148" xr:uid="{00000000-0005-0000-0000-0000AA220000}"/>
    <cellStyle name="Normal 4 3 12 4" xfId="15149" xr:uid="{00000000-0005-0000-0000-0000AB220000}"/>
    <cellStyle name="Normal 4 3 12 4 2" xfId="15150" xr:uid="{00000000-0005-0000-0000-0000AC220000}"/>
    <cellStyle name="Normal 4 3 12 5" xfId="15151" xr:uid="{00000000-0005-0000-0000-0000AD220000}"/>
    <cellStyle name="Normal 4 3 12 6" xfId="15152" xr:uid="{00000000-0005-0000-0000-0000AE220000}"/>
    <cellStyle name="Normal 4 3 13" xfId="4240" xr:uid="{00000000-0005-0000-0000-0000AF220000}"/>
    <cellStyle name="Normal 4 3 13 2" xfId="6489" xr:uid="{00000000-0005-0000-0000-0000B0220000}"/>
    <cellStyle name="Normal 4 3 13 2 2" xfId="10028" xr:uid="{00000000-0005-0000-0000-0000B1220000}"/>
    <cellStyle name="Normal 4 3 13 2 2 2" xfId="15153" xr:uid="{00000000-0005-0000-0000-0000B2220000}"/>
    <cellStyle name="Normal 4 3 13 2 2 3" xfId="15154" xr:uid="{00000000-0005-0000-0000-0000B3220000}"/>
    <cellStyle name="Normal 4 3 13 2 3" xfId="15155" xr:uid="{00000000-0005-0000-0000-0000B4220000}"/>
    <cellStyle name="Normal 4 3 13 2 4" xfId="15156" xr:uid="{00000000-0005-0000-0000-0000B5220000}"/>
    <cellStyle name="Normal 4 3 13 3" xfId="8267" xr:uid="{00000000-0005-0000-0000-0000B6220000}"/>
    <cellStyle name="Normal 4 3 13 3 2" xfId="15157" xr:uid="{00000000-0005-0000-0000-0000B7220000}"/>
    <cellStyle name="Normal 4 3 13 3 2 2" xfId="15158" xr:uid="{00000000-0005-0000-0000-0000B8220000}"/>
    <cellStyle name="Normal 4 3 13 3 3" xfId="15159" xr:uid="{00000000-0005-0000-0000-0000B9220000}"/>
    <cellStyle name="Normal 4 3 13 3 4" xfId="15160" xr:uid="{00000000-0005-0000-0000-0000BA220000}"/>
    <cellStyle name="Normal 4 3 13 4" xfId="15161" xr:uid="{00000000-0005-0000-0000-0000BB220000}"/>
    <cellStyle name="Normal 4 3 13 4 2" xfId="15162" xr:uid="{00000000-0005-0000-0000-0000BC220000}"/>
    <cellStyle name="Normal 4 3 13 5" xfId="15163" xr:uid="{00000000-0005-0000-0000-0000BD220000}"/>
    <cellStyle name="Normal 4 3 13 6" xfId="15164" xr:uid="{00000000-0005-0000-0000-0000BE220000}"/>
    <cellStyle name="Normal 4 3 14" xfId="4241" xr:uid="{00000000-0005-0000-0000-0000BF220000}"/>
    <cellStyle name="Normal 4 3 14 2" xfId="6490" xr:uid="{00000000-0005-0000-0000-0000C0220000}"/>
    <cellStyle name="Normal 4 3 14 2 2" xfId="10029" xr:uid="{00000000-0005-0000-0000-0000C1220000}"/>
    <cellStyle name="Normal 4 3 14 2 2 2" xfId="15165" xr:uid="{00000000-0005-0000-0000-0000C2220000}"/>
    <cellStyle name="Normal 4 3 14 2 2 3" xfId="15166" xr:uid="{00000000-0005-0000-0000-0000C3220000}"/>
    <cellStyle name="Normal 4 3 14 2 3" xfId="15167" xr:uid="{00000000-0005-0000-0000-0000C4220000}"/>
    <cellStyle name="Normal 4 3 14 2 4" xfId="15168" xr:uid="{00000000-0005-0000-0000-0000C5220000}"/>
    <cellStyle name="Normal 4 3 14 3" xfId="8268" xr:uid="{00000000-0005-0000-0000-0000C6220000}"/>
    <cellStyle name="Normal 4 3 14 3 2" xfId="15169" xr:uid="{00000000-0005-0000-0000-0000C7220000}"/>
    <cellStyle name="Normal 4 3 14 3 2 2" xfId="15170" xr:uid="{00000000-0005-0000-0000-0000C8220000}"/>
    <cellStyle name="Normal 4 3 14 3 3" xfId="15171" xr:uid="{00000000-0005-0000-0000-0000C9220000}"/>
    <cellStyle name="Normal 4 3 14 3 4" xfId="15172" xr:uid="{00000000-0005-0000-0000-0000CA220000}"/>
    <cellStyle name="Normal 4 3 14 4" xfId="15173" xr:uid="{00000000-0005-0000-0000-0000CB220000}"/>
    <cellStyle name="Normal 4 3 14 4 2" xfId="15174" xr:uid="{00000000-0005-0000-0000-0000CC220000}"/>
    <cellStyle name="Normal 4 3 14 5" xfId="15175" xr:uid="{00000000-0005-0000-0000-0000CD220000}"/>
    <cellStyle name="Normal 4 3 14 6" xfId="15176" xr:uid="{00000000-0005-0000-0000-0000CE220000}"/>
    <cellStyle name="Normal 4 3 15" xfId="4242" xr:uid="{00000000-0005-0000-0000-0000CF220000}"/>
    <cellStyle name="Normal 4 3 15 2" xfId="6491" xr:uid="{00000000-0005-0000-0000-0000D0220000}"/>
    <cellStyle name="Normal 4 3 15 2 2" xfId="10030" xr:uid="{00000000-0005-0000-0000-0000D1220000}"/>
    <cellStyle name="Normal 4 3 15 2 2 2" xfId="15177" xr:uid="{00000000-0005-0000-0000-0000D2220000}"/>
    <cellStyle name="Normal 4 3 15 2 2 3" xfId="15178" xr:uid="{00000000-0005-0000-0000-0000D3220000}"/>
    <cellStyle name="Normal 4 3 15 2 3" xfId="15179" xr:uid="{00000000-0005-0000-0000-0000D4220000}"/>
    <cellStyle name="Normal 4 3 15 2 4" xfId="15180" xr:uid="{00000000-0005-0000-0000-0000D5220000}"/>
    <cellStyle name="Normal 4 3 15 3" xfId="8269" xr:uid="{00000000-0005-0000-0000-0000D6220000}"/>
    <cellStyle name="Normal 4 3 15 3 2" xfId="15181" xr:uid="{00000000-0005-0000-0000-0000D7220000}"/>
    <cellStyle name="Normal 4 3 15 3 2 2" xfId="15182" xr:uid="{00000000-0005-0000-0000-0000D8220000}"/>
    <cellStyle name="Normal 4 3 15 3 3" xfId="15183" xr:uid="{00000000-0005-0000-0000-0000D9220000}"/>
    <cellStyle name="Normal 4 3 15 3 4" xfId="15184" xr:uid="{00000000-0005-0000-0000-0000DA220000}"/>
    <cellStyle name="Normal 4 3 15 4" xfId="15185" xr:uid="{00000000-0005-0000-0000-0000DB220000}"/>
    <cellStyle name="Normal 4 3 15 4 2" xfId="15186" xr:uid="{00000000-0005-0000-0000-0000DC220000}"/>
    <cellStyle name="Normal 4 3 15 5" xfId="15187" xr:uid="{00000000-0005-0000-0000-0000DD220000}"/>
    <cellStyle name="Normal 4 3 15 6" xfId="15188" xr:uid="{00000000-0005-0000-0000-0000DE220000}"/>
    <cellStyle name="Normal 4 3 16" xfId="4243" xr:uid="{00000000-0005-0000-0000-0000DF220000}"/>
    <cellStyle name="Normal 4 3 16 2" xfId="6492" xr:uid="{00000000-0005-0000-0000-0000E0220000}"/>
    <cellStyle name="Normal 4 3 16 2 2" xfId="10031" xr:uid="{00000000-0005-0000-0000-0000E1220000}"/>
    <cellStyle name="Normal 4 3 16 2 2 2" xfId="15189" xr:uid="{00000000-0005-0000-0000-0000E2220000}"/>
    <cellStyle name="Normal 4 3 16 2 2 3" xfId="15190" xr:uid="{00000000-0005-0000-0000-0000E3220000}"/>
    <cellStyle name="Normal 4 3 16 2 3" xfId="15191" xr:uid="{00000000-0005-0000-0000-0000E4220000}"/>
    <cellStyle name="Normal 4 3 16 2 4" xfId="15192" xr:uid="{00000000-0005-0000-0000-0000E5220000}"/>
    <cellStyle name="Normal 4 3 16 3" xfId="8270" xr:uid="{00000000-0005-0000-0000-0000E6220000}"/>
    <cellStyle name="Normal 4 3 16 3 2" xfId="15193" xr:uid="{00000000-0005-0000-0000-0000E7220000}"/>
    <cellStyle name="Normal 4 3 16 3 2 2" xfId="15194" xr:uid="{00000000-0005-0000-0000-0000E8220000}"/>
    <cellStyle name="Normal 4 3 16 3 3" xfId="15195" xr:uid="{00000000-0005-0000-0000-0000E9220000}"/>
    <cellStyle name="Normal 4 3 16 3 4" xfId="15196" xr:uid="{00000000-0005-0000-0000-0000EA220000}"/>
    <cellStyle name="Normal 4 3 16 4" xfId="15197" xr:uid="{00000000-0005-0000-0000-0000EB220000}"/>
    <cellStyle name="Normal 4 3 16 4 2" xfId="15198" xr:uid="{00000000-0005-0000-0000-0000EC220000}"/>
    <cellStyle name="Normal 4 3 16 5" xfId="15199" xr:uid="{00000000-0005-0000-0000-0000ED220000}"/>
    <cellStyle name="Normal 4 3 16 6" xfId="15200" xr:uid="{00000000-0005-0000-0000-0000EE220000}"/>
    <cellStyle name="Normal 4 3 17" xfId="4244" xr:uid="{00000000-0005-0000-0000-0000EF220000}"/>
    <cellStyle name="Normal 4 3 17 2" xfId="6493" xr:uid="{00000000-0005-0000-0000-0000F0220000}"/>
    <cellStyle name="Normal 4 3 17 2 2" xfId="10032" xr:uid="{00000000-0005-0000-0000-0000F1220000}"/>
    <cellStyle name="Normal 4 3 17 2 2 2" xfId="15201" xr:uid="{00000000-0005-0000-0000-0000F2220000}"/>
    <cellStyle name="Normal 4 3 17 2 2 3" xfId="15202" xr:uid="{00000000-0005-0000-0000-0000F3220000}"/>
    <cellStyle name="Normal 4 3 17 2 3" xfId="15203" xr:uid="{00000000-0005-0000-0000-0000F4220000}"/>
    <cellStyle name="Normal 4 3 17 2 4" xfId="15204" xr:uid="{00000000-0005-0000-0000-0000F5220000}"/>
    <cellStyle name="Normal 4 3 17 3" xfId="8271" xr:uid="{00000000-0005-0000-0000-0000F6220000}"/>
    <cellStyle name="Normal 4 3 17 3 2" xfId="15205" xr:uid="{00000000-0005-0000-0000-0000F7220000}"/>
    <cellStyle name="Normal 4 3 17 3 2 2" xfId="15206" xr:uid="{00000000-0005-0000-0000-0000F8220000}"/>
    <cellStyle name="Normal 4 3 17 3 3" xfId="15207" xr:uid="{00000000-0005-0000-0000-0000F9220000}"/>
    <cellStyle name="Normal 4 3 17 3 4" xfId="15208" xr:uid="{00000000-0005-0000-0000-0000FA220000}"/>
    <cellStyle name="Normal 4 3 17 4" xfId="15209" xr:uid="{00000000-0005-0000-0000-0000FB220000}"/>
    <cellStyle name="Normal 4 3 17 4 2" xfId="15210" xr:uid="{00000000-0005-0000-0000-0000FC220000}"/>
    <cellStyle name="Normal 4 3 17 5" xfId="15211" xr:uid="{00000000-0005-0000-0000-0000FD220000}"/>
    <cellStyle name="Normal 4 3 17 6" xfId="15212" xr:uid="{00000000-0005-0000-0000-0000FE220000}"/>
    <cellStyle name="Normal 4 3 18" xfId="4245" xr:uid="{00000000-0005-0000-0000-0000FF220000}"/>
    <cellStyle name="Normal 4 3 18 2" xfId="6494" xr:uid="{00000000-0005-0000-0000-000000230000}"/>
    <cellStyle name="Normal 4 3 18 2 2" xfId="10033" xr:uid="{00000000-0005-0000-0000-000001230000}"/>
    <cellStyle name="Normal 4 3 18 2 2 2" xfId="15213" xr:uid="{00000000-0005-0000-0000-000002230000}"/>
    <cellStyle name="Normal 4 3 18 2 2 3" xfId="15214" xr:uid="{00000000-0005-0000-0000-000003230000}"/>
    <cellStyle name="Normal 4 3 18 2 3" xfId="15215" xr:uid="{00000000-0005-0000-0000-000004230000}"/>
    <cellStyle name="Normal 4 3 18 2 4" xfId="15216" xr:uid="{00000000-0005-0000-0000-000005230000}"/>
    <cellStyle name="Normal 4 3 18 3" xfId="8272" xr:uid="{00000000-0005-0000-0000-000006230000}"/>
    <cellStyle name="Normal 4 3 18 3 2" xfId="15217" xr:uid="{00000000-0005-0000-0000-000007230000}"/>
    <cellStyle name="Normal 4 3 18 3 2 2" xfId="15218" xr:uid="{00000000-0005-0000-0000-000008230000}"/>
    <cellStyle name="Normal 4 3 18 3 3" xfId="15219" xr:uid="{00000000-0005-0000-0000-000009230000}"/>
    <cellStyle name="Normal 4 3 18 3 4" xfId="15220" xr:uid="{00000000-0005-0000-0000-00000A230000}"/>
    <cellStyle name="Normal 4 3 18 4" xfId="15221" xr:uid="{00000000-0005-0000-0000-00000B230000}"/>
    <cellStyle name="Normal 4 3 18 4 2" xfId="15222" xr:uid="{00000000-0005-0000-0000-00000C230000}"/>
    <cellStyle name="Normal 4 3 18 5" xfId="15223" xr:uid="{00000000-0005-0000-0000-00000D230000}"/>
    <cellStyle name="Normal 4 3 18 6" xfId="15224" xr:uid="{00000000-0005-0000-0000-00000E230000}"/>
    <cellStyle name="Normal 4 3 19" xfId="4246" xr:uid="{00000000-0005-0000-0000-00000F230000}"/>
    <cellStyle name="Normal 4 3 19 2" xfId="6495" xr:uid="{00000000-0005-0000-0000-000010230000}"/>
    <cellStyle name="Normal 4 3 19 2 2" xfId="10034" xr:uid="{00000000-0005-0000-0000-000011230000}"/>
    <cellStyle name="Normal 4 3 19 2 2 2" xfId="15225" xr:uid="{00000000-0005-0000-0000-000012230000}"/>
    <cellStyle name="Normal 4 3 19 2 2 3" xfId="15226" xr:uid="{00000000-0005-0000-0000-000013230000}"/>
    <cellStyle name="Normal 4 3 19 2 3" xfId="15227" xr:uid="{00000000-0005-0000-0000-000014230000}"/>
    <cellStyle name="Normal 4 3 19 2 4" xfId="15228" xr:uid="{00000000-0005-0000-0000-000015230000}"/>
    <cellStyle name="Normal 4 3 19 3" xfId="8273" xr:uid="{00000000-0005-0000-0000-000016230000}"/>
    <cellStyle name="Normal 4 3 19 3 2" xfId="15229" xr:uid="{00000000-0005-0000-0000-000017230000}"/>
    <cellStyle name="Normal 4 3 19 3 2 2" xfId="15230" xr:uid="{00000000-0005-0000-0000-000018230000}"/>
    <cellStyle name="Normal 4 3 19 3 3" xfId="15231" xr:uid="{00000000-0005-0000-0000-000019230000}"/>
    <cellStyle name="Normal 4 3 19 3 4" xfId="15232" xr:uid="{00000000-0005-0000-0000-00001A230000}"/>
    <cellStyle name="Normal 4 3 19 4" xfId="15233" xr:uid="{00000000-0005-0000-0000-00001B230000}"/>
    <cellStyle name="Normal 4 3 19 4 2" xfId="15234" xr:uid="{00000000-0005-0000-0000-00001C230000}"/>
    <cellStyle name="Normal 4 3 19 5" xfId="15235" xr:uid="{00000000-0005-0000-0000-00001D230000}"/>
    <cellStyle name="Normal 4 3 19 6" xfId="15236" xr:uid="{00000000-0005-0000-0000-00001E230000}"/>
    <cellStyle name="Normal 4 3 2" xfId="4247" xr:uid="{00000000-0005-0000-0000-00001F230000}"/>
    <cellStyle name="Normal 4 3 2 2" xfId="6496" xr:uid="{00000000-0005-0000-0000-000020230000}"/>
    <cellStyle name="Normal 4 3 2 2 2" xfId="10035" xr:uid="{00000000-0005-0000-0000-000021230000}"/>
    <cellStyle name="Normal 4 3 2 2 2 2" xfId="15237" xr:uid="{00000000-0005-0000-0000-000022230000}"/>
    <cellStyle name="Normal 4 3 2 2 2 3" xfId="15238" xr:uid="{00000000-0005-0000-0000-000023230000}"/>
    <cellStyle name="Normal 4 3 2 2 3" xfId="15239" xr:uid="{00000000-0005-0000-0000-000024230000}"/>
    <cellStyle name="Normal 4 3 2 2 4" xfId="15240" xr:uid="{00000000-0005-0000-0000-000025230000}"/>
    <cellStyle name="Normal 4 3 2 3" xfId="8274" xr:uid="{00000000-0005-0000-0000-000026230000}"/>
    <cellStyle name="Normal 4 3 2 3 2" xfId="15241" xr:uid="{00000000-0005-0000-0000-000027230000}"/>
    <cellStyle name="Normal 4 3 2 3 2 2" xfId="15242" xr:uid="{00000000-0005-0000-0000-000028230000}"/>
    <cellStyle name="Normal 4 3 2 3 3" xfId="15243" xr:uid="{00000000-0005-0000-0000-000029230000}"/>
    <cellStyle name="Normal 4 3 2 3 4" xfId="15244" xr:uid="{00000000-0005-0000-0000-00002A230000}"/>
    <cellStyle name="Normal 4 3 2 4" xfId="15245" xr:uid="{00000000-0005-0000-0000-00002B230000}"/>
    <cellStyle name="Normal 4 3 2 4 2" xfId="15246" xr:uid="{00000000-0005-0000-0000-00002C230000}"/>
    <cellStyle name="Normal 4 3 2 5" xfId="15247" xr:uid="{00000000-0005-0000-0000-00002D230000}"/>
    <cellStyle name="Normal 4 3 2 6" xfId="15248" xr:uid="{00000000-0005-0000-0000-00002E230000}"/>
    <cellStyle name="Normal 4 3 20" xfId="4248" xr:uid="{00000000-0005-0000-0000-00002F230000}"/>
    <cellStyle name="Normal 4 3 20 2" xfId="6497" xr:uid="{00000000-0005-0000-0000-000030230000}"/>
    <cellStyle name="Normal 4 3 20 2 2" xfId="10036" xr:uid="{00000000-0005-0000-0000-000031230000}"/>
    <cellStyle name="Normal 4 3 20 2 2 2" xfId="15249" xr:uid="{00000000-0005-0000-0000-000032230000}"/>
    <cellStyle name="Normal 4 3 20 2 2 3" xfId="15250" xr:uid="{00000000-0005-0000-0000-000033230000}"/>
    <cellStyle name="Normal 4 3 20 2 3" xfId="15251" xr:uid="{00000000-0005-0000-0000-000034230000}"/>
    <cellStyle name="Normal 4 3 20 2 4" xfId="15252" xr:uid="{00000000-0005-0000-0000-000035230000}"/>
    <cellStyle name="Normal 4 3 20 3" xfId="8275" xr:uid="{00000000-0005-0000-0000-000036230000}"/>
    <cellStyle name="Normal 4 3 20 3 2" xfId="15253" xr:uid="{00000000-0005-0000-0000-000037230000}"/>
    <cellStyle name="Normal 4 3 20 3 2 2" xfId="15254" xr:uid="{00000000-0005-0000-0000-000038230000}"/>
    <cellStyle name="Normal 4 3 20 3 3" xfId="15255" xr:uid="{00000000-0005-0000-0000-000039230000}"/>
    <cellStyle name="Normal 4 3 20 3 4" xfId="15256" xr:uid="{00000000-0005-0000-0000-00003A230000}"/>
    <cellStyle name="Normal 4 3 20 4" xfId="15257" xr:uid="{00000000-0005-0000-0000-00003B230000}"/>
    <cellStyle name="Normal 4 3 20 4 2" xfId="15258" xr:uid="{00000000-0005-0000-0000-00003C230000}"/>
    <cellStyle name="Normal 4 3 20 5" xfId="15259" xr:uid="{00000000-0005-0000-0000-00003D230000}"/>
    <cellStyle name="Normal 4 3 20 6" xfId="15260" xr:uid="{00000000-0005-0000-0000-00003E230000}"/>
    <cellStyle name="Normal 4 3 21" xfId="4249" xr:uid="{00000000-0005-0000-0000-00003F230000}"/>
    <cellStyle name="Normal 4 3 21 2" xfId="6498" xr:uid="{00000000-0005-0000-0000-000040230000}"/>
    <cellStyle name="Normal 4 3 21 2 2" xfId="10037" xr:uid="{00000000-0005-0000-0000-000041230000}"/>
    <cellStyle name="Normal 4 3 21 2 2 2" xfId="15261" xr:uid="{00000000-0005-0000-0000-000042230000}"/>
    <cellStyle name="Normal 4 3 21 2 2 3" xfId="15262" xr:uid="{00000000-0005-0000-0000-000043230000}"/>
    <cellStyle name="Normal 4 3 21 2 3" xfId="15263" xr:uid="{00000000-0005-0000-0000-000044230000}"/>
    <cellStyle name="Normal 4 3 21 2 4" xfId="15264" xr:uid="{00000000-0005-0000-0000-000045230000}"/>
    <cellStyle name="Normal 4 3 21 3" xfId="8276" xr:uid="{00000000-0005-0000-0000-000046230000}"/>
    <cellStyle name="Normal 4 3 21 3 2" xfId="15265" xr:uid="{00000000-0005-0000-0000-000047230000}"/>
    <cellStyle name="Normal 4 3 21 3 2 2" xfId="15266" xr:uid="{00000000-0005-0000-0000-000048230000}"/>
    <cellStyle name="Normal 4 3 21 3 3" xfId="15267" xr:uid="{00000000-0005-0000-0000-000049230000}"/>
    <cellStyle name="Normal 4 3 21 3 4" xfId="15268" xr:uid="{00000000-0005-0000-0000-00004A230000}"/>
    <cellStyle name="Normal 4 3 21 4" xfId="15269" xr:uid="{00000000-0005-0000-0000-00004B230000}"/>
    <cellStyle name="Normal 4 3 21 4 2" xfId="15270" xr:uid="{00000000-0005-0000-0000-00004C230000}"/>
    <cellStyle name="Normal 4 3 21 5" xfId="15271" xr:uid="{00000000-0005-0000-0000-00004D230000}"/>
    <cellStyle name="Normal 4 3 21 6" xfId="15272" xr:uid="{00000000-0005-0000-0000-00004E230000}"/>
    <cellStyle name="Normal 4 3 22" xfId="4250" xr:uid="{00000000-0005-0000-0000-00004F230000}"/>
    <cellStyle name="Normal 4 3 22 2" xfId="6499" xr:uid="{00000000-0005-0000-0000-000050230000}"/>
    <cellStyle name="Normal 4 3 22 2 2" xfId="10038" xr:uid="{00000000-0005-0000-0000-000051230000}"/>
    <cellStyle name="Normal 4 3 22 2 2 2" xfId="15273" xr:uid="{00000000-0005-0000-0000-000052230000}"/>
    <cellStyle name="Normal 4 3 22 2 2 3" xfId="15274" xr:uid="{00000000-0005-0000-0000-000053230000}"/>
    <cellStyle name="Normal 4 3 22 2 3" xfId="15275" xr:uid="{00000000-0005-0000-0000-000054230000}"/>
    <cellStyle name="Normal 4 3 22 2 4" xfId="15276" xr:uid="{00000000-0005-0000-0000-000055230000}"/>
    <cellStyle name="Normal 4 3 22 3" xfId="8277" xr:uid="{00000000-0005-0000-0000-000056230000}"/>
    <cellStyle name="Normal 4 3 22 3 2" xfId="15277" xr:uid="{00000000-0005-0000-0000-000057230000}"/>
    <cellStyle name="Normal 4 3 22 3 2 2" xfId="15278" xr:uid="{00000000-0005-0000-0000-000058230000}"/>
    <cellStyle name="Normal 4 3 22 3 3" xfId="15279" xr:uid="{00000000-0005-0000-0000-000059230000}"/>
    <cellStyle name="Normal 4 3 22 3 4" xfId="15280" xr:uid="{00000000-0005-0000-0000-00005A230000}"/>
    <cellStyle name="Normal 4 3 22 4" xfId="15281" xr:uid="{00000000-0005-0000-0000-00005B230000}"/>
    <cellStyle name="Normal 4 3 22 4 2" xfId="15282" xr:uid="{00000000-0005-0000-0000-00005C230000}"/>
    <cellStyle name="Normal 4 3 22 5" xfId="15283" xr:uid="{00000000-0005-0000-0000-00005D230000}"/>
    <cellStyle name="Normal 4 3 22 6" xfId="15284" xr:uid="{00000000-0005-0000-0000-00005E230000}"/>
    <cellStyle name="Normal 4 3 23" xfId="4251" xr:uid="{00000000-0005-0000-0000-00005F230000}"/>
    <cellStyle name="Normal 4 3 23 2" xfId="6500" xr:uid="{00000000-0005-0000-0000-000060230000}"/>
    <cellStyle name="Normal 4 3 23 2 2" xfId="10039" xr:uid="{00000000-0005-0000-0000-000061230000}"/>
    <cellStyle name="Normal 4 3 23 2 2 2" xfId="15285" xr:uid="{00000000-0005-0000-0000-000062230000}"/>
    <cellStyle name="Normal 4 3 23 2 2 3" xfId="15286" xr:uid="{00000000-0005-0000-0000-000063230000}"/>
    <cellStyle name="Normal 4 3 23 2 3" xfId="15287" xr:uid="{00000000-0005-0000-0000-000064230000}"/>
    <cellStyle name="Normal 4 3 23 2 4" xfId="15288" xr:uid="{00000000-0005-0000-0000-000065230000}"/>
    <cellStyle name="Normal 4 3 23 3" xfId="8278" xr:uid="{00000000-0005-0000-0000-000066230000}"/>
    <cellStyle name="Normal 4 3 23 3 2" xfId="15289" xr:uid="{00000000-0005-0000-0000-000067230000}"/>
    <cellStyle name="Normal 4 3 23 3 2 2" xfId="15290" xr:uid="{00000000-0005-0000-0000-000068230000}"/>
    <cellStyle name="Normal 4 3 23 3 3" xfId="15291" xr:uid="{00000000-0005-0000-0000-000069230000}"/>
    <cellStyle name="Normal 4 3 23 3 4" xfId="15292" xr:uid="{00000000-0005-0000-0000-00006A230000}"/>
    <cellStyle name="Normal 4 3 23 4" xfId="15293" xr:uid="{00000000-0005-0000-0000-00006B230000}"/>
    <cellStyle name="Normal 4 3 23 4 2" xfId="15294" xr:uid="{00000000-0005-0000-0000-00006C230000}"/>
    <cellStyle name="Normal 4 3 23 5" xfId="15295" xr:uid="{00000000-0005-0000-0000-00006D230000}"/>
    <cellStyle name="Normal 4 3 23 6" xfId="15296" xr:uid="{00000000-0005-0000-0000-00006E230000}"/>
    <cellStyle name="Normal 4 3 24" xfId="4252" xr:uid="{00000000-0005-0000-0000-00006F230000}"/>
    <cellStyle name="Normal 4 3 24 2" xfId="6501" xr:uid="{00000000-0005-0000-0000-000070230000}"/>
    <cellStyle name="Normal 4 3 24 2 2" xfId="10040" xr:uid="{00000000-0005-0000-0000-000071230000}"/>
    <cellStyle name="Normal 4 3 24 2 2 2" xfId="15297" xr:uid="{00000000-0005-0000-0000-000072230000}"/>
    <cellStyle name="Normal 4 3 24 2 2 3" xfId="15298" xr:uid="{00000000-0005-0000-0000-000073230000}"/>
    <cellStyle name="Normal 4 3 24 2 3" xfId="15299" xr:uid="{00000000-0005-0000-0000-000074230000}"/>
    <cellStyle name="Normal 4 3 24 2 4" xfId="15300" xr:uid="{00000000-0005-0000-0000-000075230000}"/>
    <cellStyle name="Normal 4 3 24 3" xfId="8279" xr:uid="{00000000-0005-0000-0000-000076230000}"/>
    <cellStyle name="Normal 4 3 24 3 2" xfId="15301" xr:uid="{00000000-0005-0000-0000-000077230000}"/>
    <cellStyle name="Normal 4 3 24 3 2 2" xfId="15302" xr:uid="{00000000-0005-0000-0000-000078230000}"/>
    <cellStyle name="Normal 4 3 24 3 3" xfId="15303" xr:uid="{00000000-0005-0000-0000-000079230000}"/>
    <cellStyle name="Normal 4 3 24 3 4" xfId="15304" xr:uid="{00000000-0005-0000-0000-00007A230000}"/>
    <cellStyle name="Normal 4 3 24 4" xfId="15305" xr:uid="{00000000-0005-0000-0000-00007B230000}"/>
    <cellStyle name="Normal 4 3 24 4 2" xfId="15306" xr:uid="{00000000-0005-0000-0000-00007C230000}"/>
    <cellStyle name="Normal 4 3 24 5" xfId="15307" xr:uid="{00000000-0005-0000-0000-00007D230000}"/>
    <cellStyle name="Normal 4 3 24 6" xfId="15308" xr:uid="{00000000-0005-0000-0000-00007E230000}"/>
    <cellStyle name="Normal 4 3 25" xfId="4253" xr:uid="{00000000-0005-0000-0000-00007F230000}"/>
    <cellStyle name="Normal 4 3 25 2" xfId="6502" xr:uid="{00000000-0005-0000-0000-000080230000}"/>
    <cellStyle name="Normal 4 3 25 2 2" xfId="10041" xr:uid="{00000000-0005-0000-0000-000081230000}"/>
    <cellStyle name="Normal 4 3 25 2 2 2" xfId="15309" xr:uid="{00000000-0005-0000-0000-000082230000}"/>
    <cellStyle name="Normal 4 3 25 2 2 3" xfId="15310" xr:uid="{00000000-0005-0000-0000-000083230000}"/>
    <cellStyle name="Normal 4 3 25 2 3" xfId="15311" xr:uid="{00000000-0005-0000-0000-000084230000}"/>
    <cellStyle name="Normal 4 3 25 2 4" xfId="15312" xr:uid="{00000000-0005-0000-0000-000085230000}"/>
    <cellStyle name="Normal 4 3 25 3" xfId="8280" xr:uid="{00000000-0005-0000-0000-000086230000}"/>
    <cellStyle name="Normal 4 3 25 3 2" xfId="15313" xr:uid="{00000000-0005-0000-0000-000087230000}"/>
    <cellStyle name="Normal 4 3 25 3 2 2" xfId="15314" xr:uid="{00000000-0005-0000-0000-000088230000}"/>
    <cellStyle name="Normal 4 3 25 3 3" xfId="15315" xr:uid="{00000000-0005-0000-0000-000089230000}"/>
    <cellStyle name="Normal 4 3 25 3 4" xfId="15316" xr:uid="{00000000-0005-0000-0000-00008A230000}"/>
    <cellStyle name="Normal 4 3 25 4" xfId="15317" xr:uid="{00000000-0005-0000-0000-00008B230000}"/>
    <cellStyle name="Normal 4 3 25 4 2" xfId="15318" xr:uid="{00000000-0005-0000-0000-00008C230000}"/>
    <cellStyle name="Normal 4 3 25 5" xfId="15319" xr:uid="{00000000-0005-0000-0000-00008D230000}"/>
    <cellStyle name="Normal 4 3 25 6" xfId="15320" xr:uid="{00000000-0005-0000-0000-00008E230000}"/>
    <cellStyle name="Normal 4 3 26" xfId="4254" xr:uid="{00000000-0005-0000-0000-00008F230000}"/>
    <cellStyle name="Normal 4 3 26 2" xfId="6503" xr:uid="{00000000-0005-0000-0000-000090230000}"/>
    <cellStyle name="Normal 4 3 26 2 2" xfId="10042" xr:uid="{00000000-0005-0000-0000-000091230000}"/>
    <cellStyle name="Normal 4 3 26 2 2 2" xfId="15321" xr:uid="{00000000-0005-0000-0000-000092230000}"/>
    <cellStyle name="Normal 4 3 26 2 2 3" xfId="15322" xr:uid="{00000000-0005-0000-0000-000093230000}"/>
    <cellStyle name="Normal 4 3 26 2 3" xfId="15323" xr:uid="{00000000-0005-0000-0000-000094230000}"/>
    <cellStyle name="Normal 4 3 26 2 4" xfId="15324" xr:uid="{00000000-0005-0000-0000-000095230000}"/>
    <cellStyle name="Normal 4 3 26 3" xfId="8281" xr:uid="{00000000-0005-0000-0000-000096230000}"/>
    <cellStyle name="Normal 4 3 26 3 2" xfId="15325" xr:uid="{00000000-0005-0000-0000-000097230000}"/>
    <cellStyle name="Normal 4 3 26 3 2 2" xfId="15326" xr:uid="{00000000-0005-0000-0000-000098230000}"/>
    <cellStyle name="Normal 4 3 26 3 3" xfId="15327" xr:uid="{00000000-0005-0000-0000-000099230000}"/>
    <cellStyle name="Normal 4 3 26 3 4" xfId="15328" xr:uid="{00000000-0005-0000-0000-00009A230000}"/>
    <cellStyle name="Normal 4 3 26 4" xfId="15329" xr:uid="{00000000-0005-0000-0000-00009B230000}"/>
    <cellStyle name="Normal 4 3 26 4 2" xfId="15330" xr:uid="{00000000-0005-0000-0000-00009C230000}"/>
    <cellStyle name="Normal 4 3 26 5" xfId="15331" xr:uid="{00000000-0005-0000-0000-00009D230000}"/>
    <cellStyle name="Normal 4 3 26 6" xfId="15332" xr:uid="{00000000-0005-0000-0000-00009E230000}"/>
    <cellStyle name="Normal 4 3 27" xfId="4255" xr:uid="{00000000-0005-0000-0000-00009F230000}"/>
    <cellStyle name="Normal 4 3 27 2" xfId="6504" xr:uid="{00000000-0005-0000-0000-0000A0230000}"/>
    <cellStyle name="Normal 4 3 27 2 2" xfId="10043" xr:uid="{00000000-0005-0000-0000-0000A1230000}"/>
    <cellStyle name="Normal 4 3 27 2 2 2" xfId="15333" xr:uid="{00000000-0005-0000-0000-0000A2230000}"/>
    <cellStyle name="Normal 4 3 27 2 2 3" xfId="15334" xr:uid="{00000000-0005-0000-0000-0000A3230000}"/>
    <cellStyle name="Normal 4 3 27 2 3" xfId="15335" xr:uid="{00000000-0005-0000-0000-0000A4230000}"/>
    <cellStyle name="Normal 4 3 27 2 4" xfId="15336" xr:uid="{00000000-0005-0000-0000-0000A5230000}"/>
    <cellStyle name="Normal 4 3 27 3" xfId="8282" xr:uid="{00000000-0005-0000-0000-0000A6230000}"/>
    <cellStyle name="Normal 4 3 27 3 2" xfId="15337" xr:uid="{00000000-0005-0000-0000-0000A7230000}"/>
    <cellStyle name="Normal 4 3 27 3 2 2" xfId="15338" xr:uid="{00000000-0005-0000-0000-0000A8230000}"/>
    <cellStyle name="Normal 4 3 27 3 3" xfId="15339" xr:uid="{00000000-0005-0000-0000-0000A9230000}"/>
    <cellStyle name="Normal 4 3 27 3 4" xfId="15340" xr:uid="{00000000-0005-0000-0000-0000AA230000}"/>
    <cellStyle name="Normal 4 3 27 4" xfId="15341" xr:uid="{00000000-0005-0000-0000-0000AB230000}"/>
    <cellStyle name="Normal 4 3 27 4 2" xfId="15342" xr:uid="{00000000-0005-0000-0000-0000AC230000}"/>
    <cellStyle name="Normal 4 3 27 5" xfId="15343" xr:uid="{00000000-0005-0000-0000-0000AD230000}"/>
    <cellStyle name="Normal 4 3 27 6" xfId="15344" xr:uid="{00000000-0005-0000-0000-0000AE230000}"/>
    <cellStyle name="Normal 4 3 28" xfId="4256" xr:uid="{00000000-0005-0000-0000-0000AF230000}"/>
    <cellStyle name="Normal 4 3 28 2" xfId="6505" xr:uid="{00000000-0005-0000-0000-0000B0230000}"/>
    <cellStyle name="Normal 4 3 28 2 2" xfId="10044" xr:uid="{00000000-0005-0000-0000-0000B1230000}"/>
    <cellStyle name="Normal 4 3 28 2 2 2" xfId="15345" xr:uid="{00000000-0005-0000-0000-0000B2230000}"/>
    <cellStyle name="Normal 4 3 28 2 2 3" xfId="15346" xr:uid="{00000000-0005-0000-0000-0000B3230000}"/>
    <cellStyle name="Normal 4 3 28 2 3" xfId="15347" xr:uid="{00000000-0005-0000-0000-0000B4230000}"/>
    <cellStyle name="Normal 4 3 28 2 4" xfId="15348" xr:uid="{00000000-0005-0000-0000-0000B5230000}"/>
    <cellStyle name="Normal 4 3 28 3" xfId="8283" xr:uid="{00000000-0005-0000-0000-0000B6230000}"/>
    <cellStyle name="Normal 4 3 28 3 2" xfId="15349" xr:uid="{00000000-0005-0000-0000-0000B7230000}"/>
    <cellStyle name="Normal 4 3 28 3 2 2" xfId="15350" xr:uid="{00000000-0005-0000-0000-0000B8230000}"/>
    <cellStyle name="Normal 4 3 28 3 3" xfId="15351" xr:uid="{00000000-0005-0000-0000-0000B9230000}"/>
    <cellStyle name="Normal 4 3 28 3 4" xfId="15352" xr:uid="{00000000-0005-0000-0000-0000BA230000}"/>
    <cellStyle name="Normal 4 3 28 4" xfId="15353" xr:uid="{00000000-0005-0000-0000-0000BB230000}"/>
    <cellStyle name="Normal 4 3 28 4 2" xfId="15354" xr:uid="{00000000-0005-0000-0000-0000BC230000}"/>
    <cellStyle name="Normal 4 3 28 5" xfId="15355" xr:uid="{00000000-0005-0000-0000-0000BD230000}"/>
    <cellStyle name="Normal 4 3 28 6" xfId="15356" xr:uid="{00000000-0005-0000-0000-0000BE230000}"/>
    <cellStyle name="Normal 4 3 29" xfId="4257" xr:uid="{00000000-0005-0000-0000-0000BF230000}"/>
    <cellStyle name="Normal 4 3 29 2" xfId="6506" xr:uid="{00000000-0005-0000-0000-0000C0230000}"/>
    <cellStyle name="Normal 4 3 29 2 2" xfId="10045" xr:uid="{00000000-0005-0000-0000-0000C1230000}"/>
    <cellStyle name="Normal 4 3 29 2 2 2" xfId="15357" xr:uid="{00000000-0005-0000-0000-0000C2230000}"/>
    <cellStyle name="Normal 4 3 29 2 2 3" xfId="15358" xr:uid="{00000000-0005-0000-0000-0000C3230000}"/>
    <cellStyle name="Normal 4 3 29 2 3" xfId="15359" xr:uid="{00000000-0005-0000-0000-0000C4230000}"/>
    <cellStyle name="Normal 4 3 29 2 4" xfId="15360" xr:uid="{00000000-0005-0000-0000-0000C5230000}"/>
    <cellStyle name="Normal 4 3 29 3" xfId="8284" xr:uid="{00000000-0005-0000-0000-0000C6230000}"/>
    <cellStyle name="Normal 4 3 29 3 2" xfId="15361" xr:uid="{00000000-0005-0000-0000-0000C7230000}"/>
    <cellStyle name="Normal 4 3 29 3 2 2" xfId="15362" xr:uid="{00000000-0005-0000-0000-0000C8230000}"/>
    <cellStyle name="Normal 4 3 29 3 3" xfId="15363" xr:uid="{00000000-0005-0000-0000-0000C9230000}"/>
    <cellStyle name="Normal 4 3 29 3 4" xfId="15364" xr:uid="{00000000-0005-0000-0000-0000CA230000}"/>
    <cellStyle name="Normal 4 3 29 4" xfId="15365" xr:uid="{00000000-0005-0000-0000-0000CB230000}"/>
    <cellStyle name="Normal 4 3 29 4 2" xfId="15366" xr:uid="{00000000-0005-0000-0000-0000CC230000}"/>
    <cellStyle name="Normal 4 3 29 5" xfId="15367" xr:uid="{00000000-0005-0000-0000-0000CD230000}"/>
    <cellStyle name="Normal 4 3 29 6" xfId="15368" xr:uid="{00000000-0005-0000-0000-0000CE230000}"/>
    <cellStyle name="Normal 4 3 3" xfId="4258" xr:uid="{00000000-0005-0000-0000-0000CF230000}"/>
    <cellStyle name="Normal 4 3 3 2" xfId="6507" xr:uid="{00000000-0005-0000-0000-0000D0230000}"/>
    <cellStyle name="Normal 4 3 3 2 2" xfId="10046" xr:uid="{00000000-0005-0000-0000-0000D1230000}"/>
    <cellStyle name="Normal 4 3 3 2 2 2" xfId="15369" xr:uid="{00000000-0005-0000-0000-0000D2230000}"/>
    <cellStyle name="Normal 4 3 3 2 2 3" xfId="15370" xr:uid="{00000000-0005-0000-0000-0000D3230000}"/>
    <cellStyle name="Normal 4 3 3 2 3" xfId="15371" xr:uid="{00000000-0005-0000-0000-0000D4230000}"/>
    <cellStyle name="Normal 4 3 3 2 4" xfId="15372" xr:uid="{00000000-0005-0000-0000-0000D5230000}"/>
    <cellStyle name="Normal 4 3 3 3" xfId="8285" xr:uid="{00000000-0005-0000-0000-0000D6230000}"/>
    <cellStyle name="Normal 4 3 3 3 2" xfId="15373" xr:uid="{00000000-0005-0000-0000-0000D7230000}"/>
    <cellStyle name="Normal 4 3 3 3 2 2" xfId="15374" xr:uid="{00000000-0005-0000-0000-0000D8230000}"/>
    <cellStyle name="Normal 4 3 3 3 3" xfId="15375" xr:uid="{00000000-0005-0000-0000-0000D9230000}"/>
    <cellStyle name="Normal 4 3 3 3 4" xfId="15376" xr:uid="{00000000-0005-0000-0000-0000DA230000}"/>
    <cellStyle name="Normal 4 3 3 4" xfId="15377" xr:uid="{00000000-0005-0000-0000-0000DB230000}"/>
    <cellStyle name="Normal 4 3 3 4 2" xfId="15378" xr:uid="{00000000-0005-0000-0000-0000DC230000}"/>
    <cellStyle name="Normal 4 3 3 5" xfId="15379" xr:uid="{00000000-0005-0000-0000-0000DD230000}"/>
    <cellStyle name="Normal 4 3 3 6" xfId="15380" xr:uid="{00000000-0005-0000-0000-0000DE230000}"/>
    <cellStyle name="Normal 4 3 30" xfId="4259" xr:uid="{00000000-0005-0000-0000-0000DF230000}"/>
    <cellStyle name="Normal 4 3 30 2" xfId="6508" xr:uid="{00000000-0005-0000-0000-0000E0230000}"/>
    <cellStyle name="Normal 4 3 30 2 2" xfId="10047" xr:uid="{00000000-0005-0000-0000-0000E1230000}"/>
    <cellStyle name="Normal 4 3 30 2 2 2" xfId="15381" xr:uid="{00000000-0005-0000-0000-0000E2230000}"/>
    <cellStyle name="Normal 4 3 30 2 2 3" xfId="15382" xr:uid="{00000000-0005-0000-0000-0000E3230000}"/>
    <cellStyle name="Normal 4 3 30 2 3" xfId="15383" xr:uid="{00000000-0005-0000-0000-0000E4230000}"/>
    <cellStyle name="Normal 4 3 30 2 4" xfId="15384" xr:uid="{00000000-0005-0000-0000-0000E5230000}"/>
    <cellStyle name="Normal 4 3 30 3" xfId="8286" xr:uid="{00000000-0005-0000-0000-0000E6230000}"/>
    <cellStyle name="Normal 4 3 30 3 2" xfId="15385" xr:uid="{00000000-0005-0000-0000-0000E7230000}"/>
    <cellStyle name="Normal 4 3 30 3 2 2" xfId="15386" xr:uid="{00000000-0005-0000-0000-0000E8230000}"/>
    <cellStyle name="Normal 4 3 30 3 3" xfId="15387" xr:uid="{00000000-0005-0000-0000-0000E9230000}"/>
    <cellStyle name="Normal 4 3 30 3 4" xfId="15388" xr:uid="{00000000-0005-0000-0000-0000EA230000}"/>
    <cellStyle name="Normal 4 3 30 4" xfId="15389" xr:uid="{00000000-0005-0000-0000-0000EB230000}"/>
    <cellStyle name="Normal 4 3 30 4 2" xfId="15390" xr:uid="{00000000-0005-0000-0000-0000EC230000}"/>
    <cellStyle name="Normal 4 3 30 5" xfId="15391" xr:uid="{00000000-0005-0000-0000-0000ED230000}"/>
    <cellStyle name="Normal 4 3 30 6" xfId="15392" xr:uid="{00000000-0005-0000-0000-0000EE230000}"/>
    <cellStyle name="Normal 4 3 31" xfId="4260" xr:uid="{00000000-0005-0000-0000-0000EF230000}"/>
    <cellStyle name="Normal 4 3 31 2" xfId="6509" xr:uid="{00000000-0005-0000-0000-0000F0230000}"/>
    <cellStyle name="Normal 4 3 31 2 2" xfId="10048" xr:uid="{00000000-0005-0000-0000-0000F1230000}"/>
    <cellStyle name="Normal 4 3 31 2 2 2" xfId="15393" xr:uid="{00000000-0005-0000-0000-0000F2230000}"/>
    <cellStyle name="Normal 4 3 31 2 2 3" xfId="15394" xr:uid="{00000000-0005-0000-0000-0000F3230000}"/>
    <cellStyle name="Normal 4 3 31 2 3" xfId="15395" xr:uid="{00000000-0005-0000-0000-0000F4230000}"/>
    <cellStyle name="Normal 4 3 31 2 4" xfId="15396" xr:uid="{00000000-0005-0000-0000-0000F5230000}"/>
    <cellStyle name="Normal 4 3 31 3" xfId="8287" xr:uid="{00000000-0005-0000-0000-0000F6230000}"/>
    <cellStyle name="Normal 4 3 31 3 2" xfId="15397" xr:uid="{00000000-0005-0000-0000-0000F7230000}"/>
    <cellStyle name="Normal 4 3 31 3 2 2" xfId="15398" xr:uid="{00000000-0005-0000-0000-0000F8230000}"/>
    <cellStyle name="Normal 4 3 31 3 3" xfId="15399" xr:uid="{00000000-0005-0000-0000-0000F9230000}"/>
    <cellStyle name="Normal 4 3 31 3 4" xfId="15400" xr:uid="{00000000-0005-0000-0000-0000FA230000}"/>
    <cellStyle name="Normal 4 3 31 4" xfId="15401" xr:uid="{00000000-0005-0000-0000-0000FB230000}"/>
    <cellStyle name="Normal 4 3 31 4 2" xfId="15402" xr:uid="{00000000-0005-0000-0000-0000FC230000}"/>
    <cellStyle name="Normal 4 3 31 5" xfId="15403" xr:uid="{00000000-0005-0000-0000-0000FD230000}"/>
    <cellStyle name="Normal 4 3 31 6" xfId="15404" xr:uid="{00000000-0005-0000-0000-0000FE230000}"/>
    <cellStyle name="Normal 4 3 32" xfId="4261" xr:uid="{00000000-0005-0000-0000-0000FF230000}"/>
    <cellStyle name="Normal 4 3 32 2" xfId="6510" xr:uid="{00000000-0005-0000-0000-000000240000}"/>
    <cellStyle name="Normal 4 3 32 2 2" xfId="10049" xr:uid="{00000000-0005-0000-0000-000001240000}"/>
    <cellStyle name="Normal 4 3 32 2 2 2" xfId="15405" xr:uid="{00000000-0005-0000-0000-000002240000}"/>
    <cellStyle name="Normal 4 3 32 2 2 3" xfId="15406" xr:uid="{00000000-0005-0000-0000-000003240000}"/>
    <cellStyle name="Normal 4 3 32 2 3" xfId="15407" xr:uid="{00000000-0005-0000-0000-000004240000}"/>
    <cellStyle name="Normal 4 3 32 2 4" xfId="15408" xr:uid="{00000000-0005-0000-0000-000005240000}"/>
    <cellStyle name="Normal 4 3 32 3" xfId="8288" xr:uid="{00000000-0005-0000-0000-000006240000}"/>
    <cellStyle name="Normal 4 3 32 3 2" xfId="15409" xr:uid="{00000000-0005-0000-0000-000007240000}"/>
    <cellStyle name="Normal 4 3 32 3 2 2" xfId="15410" xr:uid="{00000000-0005-0000-0000-000008240000}"/>
    <cellStyle name="Normal 4 3 32 3 3" xfId="15411" xr:uid="{00000000-0005-0000-0000-000009240000}"/>
    <cellStyle name="Normal 4 3 32 3 4" xfId="15412" xr:uid="{00000000-0005-0000-0000-00000A240000}"/>
    <cellStyle name="Normal 4 3 32 4" xfId="15413" xr:uid="{00000000-0005-0000-0000-00000B240000}"/>
    <cellStyle name="Normal 4 3 32 4 2" xfId="15414" xr:uid="{00000000-0005-0000-0000-00000C240000}"/>
    <cellStyle name="Normal 4 3 32 5" xfId="15415" xr:uid="{00000000-0005-0000-0000-00000D240000}"/>
    <cellStyle name="Normal 4 3 32 6" xfId="15416" xr:uid="{00000000-0005-0000-0000-00000E240000}"/>
    <cellStyle name="Normal 4 3 33" xfId="4262" xr:uid="{00000000-0005-0000-0000-00000F240000}"/>
    <cellStyle name="Normal 4 3 33 2" xfId="6511" xr:uid="{00000000-0005-0000-0000-000010240000}"/>
    <cellStyle name="Normal 4 3 33 2 2" xfId="10050" xr:uid="{00000000-0005-0000-0000-000011240000}"/>
    <cellStyle name="Normal 4 3 33 2 2 2" xfId="15417" xr:uid="{00000000-0005-0000-0000-000012240000}"/>
    <cellStyle name="Normal 4 3 33 2 2 3" xfId="15418" xr:uid="{00000000-0005-0000-0000-000013240000}"/>
    <cellStyle name="Normal 4 3 33 2 3" xfId="15419" xr:uid="{00000000-0005-0000-0000-000014240000}"/>
    <cellStyle name="Normal 4 3 33 2 4" xfId="15420" xr:uid="{00000000-0005-0000-0000-000015240000}"/>
    <cellStyle name="Normal 4 3 33 3" xfId="8289" xr:uid="{00000000-0005-0000-0000-000016240000}"/>
    <cellStyle name="Normal 4 3 33 3 2" xfId="15421" xr:uid="{00000000-0005-0000-0000-000017240000}"/>
    <cellStyle name="Normal 4 3 33 3 2 2" xfId="15422" xr:uid="{00000000-0005-0000-0000-000018240000}"/>
    <cellStyle name="Normal 4 3 33 3 3" xfId="15423" xr:uid="{00000000-0005-0000-0000-000019240000}"/>
    <cellStyle name="Normal 4 3 33 3 4" xfId="15424" xr:uid="{00000000-0005-0000-0000-00001A240000}"/>
    <cellStyle name="Normal 4 3 33 4" xfId="15425" xr:uid="{00000000-0005-0000-0000-00001B240000}"/>
    <cellStyle name="Normal 4 3 33 4 2" xfId="15426" xr:uid="{00000000-0005-0000-0000-00001C240000}"/>
    <cellStyle name="Normal 4 3 33 5" xfId="15427" xr:uid="{00000000-0005-0000-0000-00001D240000}"/>
    <cellStyle name="Normal 4 3 33 6" xfId="15428" xr:uid="{00000000-0005-0000-0000-00001E240000}"/>
    <cellStyle name="Normal 4 3 34" xfId="4263" xr:uid="{00000000-0005-0000-0000-00001F240000}"/>
    <cellStyle name="Normal 4 3 34 2" xfId="6512" xr:uid="{00000000-0005-0000-0000-000020240000}"/>
    <cellStyle name="Normal 4 3 34 2 2" xfId="10051" xr:uid="{00000000-0005-0000-0000-000021240000}"/>
    <cellStyle name="Normal 4 3 34 2 2 2" xfId="15429" xr:uid="{00000000-0005-0000-0000-000022240000}"/>
    <cellStyle name="Normal 4 3 34 2 2 3" xfId="15430" xr:uid="{00000000-0005-0000-0000-000023240000}"/>
    <cellStyle name="Normal 4 3 34 2 3" xfId="15431" xr:uid="{00000000-0005-0000-0000-000024240000}"/>
    <cellStyle name="Normal 4 3 34 2 4" xfId="15432" xr:uid="{00000000-0005-0000-0000-000025240000}"/>
    <cellStyle name="Normal 4 3 34 3" xfId="8290" xr:uid="{00000000-0005-0000-0000-000026240000}"/>
    <cellStyle name="Normal 4 3 34 3 2" xfId="15433" xr:uid="{00000000-0005-0000-0000-000027240000}"/>
    <cellStyle name="Normal 4 3 34 3 2 2" xfId="15434" xr:uid="{00000000-0005-0000-0000-000028240000}"/>
    <cellStyle name="Normal 4 3 34 3 3" xfId="15435" xr:uid="{00000000-0005-0000-0000-000029240000}"/>
    <cellStyle name="Normal 4 3 34 3 4" xfId="15436" xr:uid="{00000000-0005-0000-0000-00002A240000}"/>
    <cellStyle name="Normal 4 3 34 4" xfId="15437" xr:uid="{00000000-0005-0000-0000-00002B240000}"/>
    <cellStyle name="Normal 4 3 34 4 2" xfId="15438" xr:uid="{00000000-0005-0000-0000-00002C240000}"/>
    <cellStyle name="Normal 4 3 34 5" xfId="15439" xr:uid="{00000000-0005-0000-0000-00002D240000}"/>
    <cellStyle name="Normal 4 3 34 6" xfId="15440" xr:uid="{00000000-0005-0000-0000-00002E240000}"/>
    <cellStyle name="Normal 4 3 35" xfId="4264" xr:uid="{00000000-0005-0000-0000-00002F240000}"/>
    <cellStyle name="Normal 4 3 35 2" xfId="6513" xr:uid="{00000000-0005-0000-0000-000030240000}"/>
    <cellStyle name="Normal 4 3 35 2 2" xfId="10052" xr:uid="{00000000-0005-0000-0000-000031240000}"/>
    <cellStyle name="Normal 4 3 35 2 2 2" xfId="15441" xr:uid="{00000000-0005-0000-0000-000032240000}"/>
    <cellStyle name="Normal 4 3 35 2 2 3" xfId="15442" xr:uid="{00000000-0005-0000-0000-000033240000}"/>
    <cellStyle name="Normal 4 3 35 2 3" xfId="15443" xr:uid="{00000000-0005-0000-0000-000034240000}"/>
    <cellStyle name="Normal 4 3 35 2 4" xfId="15444" xr:uid="{00000000-0005-0000-0000-000035240000}"/>
    <cellStyle name="Normal 4 3 35 3" xfId="8291" xr:uid="{00000000-0005-0000-0000-000036240000}"/>
    <cellStyle name="Normal 4 3 35 3 2" xfId="15445" xr:uid="{00000000-0005-0000-0000-000037240000}"/>
    <cellStyle name="Normal 4 3 35 3 2 2" xfId="15446" xr:uid="{00000000-0005-0000-0000-000038240000}"/>
    <cellStyle name="Normal 4 3 35 3 3" xfId="15447" xr:uid="{00000000-0005-0000-0000-000039240000}"/>
    <cellStyle name="Normal 4 3 35 3 4" xfId="15448" xr:uid="{00000000-0005-0000-0000-00003A240000}"/>
    <cellStyle name="Normal 4 3 35 4" xfId="15449" xr:uid="{00000000-0005-0000-0000-00003B240000}"/>
    <cellStyle name="Normal 4 3 35 4 2" xfId="15450" xr:uid="{00000000-0005-0000-0000-00003C240000}"/>
    <cellStyle name="Normal 4 3 35 5" xfId="15451" xr:uid="{00000000-0005-0000-0000-00003D240000}"/>
    <cellStyle name="Normal 4 3 35 6" xfId="15452" xr:uid="{00000000-0005-0000-0000-00003E240000}"/>
    <cellStyle name="Normal 4 3 36" xfId="4265" xr:uid="{00000000-0005-0000-0000-00003F240000}"/>
    <cellStyle name="Normal 4 3 36 2" xfId="6514" xr:uid="{00000000-0005-0000-0000-000040240000}"/>
    <cellStyle name="Normal 4 3 36 2 2" xfId="10053" xr:uid="{00000000-0005-0000-0000-000041240000}"/>
    <cellStyle name="Normal 4 3 36 2 2 2" xfId="15453" xr:uid="{00000000-0005-0000-0000-000042240000}"/>
    <cellStyle name="Normal 4 3 36 2 2 3" xfId="15454" xr:uid="{00000000-0005-0000-0000-000043240000}"/>
    <cellStyle name="Normal 4 3 36 2 3" xfId="15455" xr:uid="{00000000-0005-0000-0000-000044240000}"/>
    <cellStyle name="Normal 4 3 36 2 4" xfId="15456" xr:uid="{00000000-0005-0000-0000-000045240000}"/>
    <cellStyle name="Normal 4 3 36 3" xfId="8292" xr:uid="{00000000-0005-0000-0000-000046240000}"/>
    <cellStyle name="Normal 4 3 36 3 2" xfId="15457" xr:uid="{00000000-0005-0000-0000-000047240000}"/>
    <cellStyle name="Normal 4 3 36 3 2 2" xfId="15458" xr:uid="{00000000-0005-0000-0000-000048240000}"/>
    <cellStyle name="Normal 4 3 36 3 3" xfId="15459" xr:uid="{00000000-0005-0000-0000-000049240000}"/>
    <cellStyle name="Normal 4 3 36 3 4" xfId="15460" xr:uid="{00000000-0005-0000-0000-00004A240000}"/>
    <cellStyle name="Normal 4 3 36 4" xfId="15461" xr:uid="{00000000-0005-0000-0000-00004B240000}"/>
    <cellStyle name="Normal 4 3 36 4 2" xfId="15462" xr:uid="{00000000-0005-0000-0000-00004C240000}"/>
    <cellStyle name="Normal 4 3 36 5" xfId="15463" xr:uid="{00000000-0005-0000-0000-00004D240000}"/>
    <cellStyle name="Normal 4 3 36 6" xfId="15464" xr:uid="{00000000-0005-0000-0000-00004E240000}"/>
    <cellStyle name="Normal 4 3 37" xfId="4266" xr:uid="{00000000-0005-0000-0000-00004F240000}"/>
    <cellStyle name="Normal 4 3 37 2" xfId="6515" xr:uid="{00000000-0005-0000-0000-000050240000}"/>
    <cellStyle name="Normal 4 3 37 2 2" xfId="10054" xr:uid="{00000000-0005-0000-0000-000051240000}"/>
    <cellStyle name="Normal 4 3 37 2 2 2" xfId="15465" xr:uid="{00000000-0005-0000-0000-000052240000}"/>
    <cellStyle name="Normal 4 3 37 2 2 3" xfId="15466" xr:uid="{00000000-0005-0000-0000-000053240000}"/>
    <cellStyle name="Normal 4 3 37 2 3" xfId="15467" xr:uid="{00000000-0005-0000-0000-000054240000}"/>
    <cellStyle name="Normal 4 3 37 2 4" xfId="15468" xr:uid="{00000000-0005-0000-0000-000055240000}"/>
    <cellStyle name="Normal 4 3 37 3" xfId="8293" xr:uid="{00000000-0005-0000-0000-000056240000}"/>
    <cellStyle name="Normal 4 3 37 3 2" xfId="15469" xr:uid="{00000000-0005-0000-0000-000057240000}"/>
    <cellStyle name="Normal 4 3 37 3 2 2" xfId="15470" xr:uid="{00000000-0005-0000-0000-000058240000}"/>
    <cellStyle name="Normal 4 3 37 3 3" xfId="15471" xr:uid="{00000000-0005-0000-0000-000059240000}"/>
    <cellStyle name="Normal 4 3 37 3 4" xfId="15472" xr:uid="{00000000-0005-0000-0000-00005A240000}"/>
    <cellStyle name="Normal 4 3 37 4" xfId="15473" xr:uid="{00000000-0005-0000-0000-00005B240000}"/>
    <cellStyle name="Normal 4 3 37 4 2" xfId="15474" xr:uid="{00000000-0005-0000-0000-00005C240000}"/>
    <cellStyle name="Normal 4 3 37 5" xfId="15475" xr:uid="{00000000-0005-0000-0000-00005D240000}"/>
    <cellStyle name="Normal 4 3 37 6" xfId="15476" xr:uid="{00000000-0005-0000-0000-00005E240000}"/>
    <cellStyle name="Normal 4 3 38" xfId="4267" xr:uid="{00000000-0005-0000-0000-00005F240000}"/>
    <cellStyle name="Normal 4 3 38 2" xfId="6516" xr:uid="{00000000-0005-0000-0000-000060240000}"/>
    <cellStyle name="Normal 4 3 38 2 2" xfId="10055" xr:uid="{00000000-0005-0000-0000-000061240000}"/>
    <cellStyle name="Normal 4 3 38 2 2 2" xfId="15477" xr:uid="{00000000-0005-0000-0000-000062240000}"/>
    <cellStyle name="Normal 4 3 38 2 2 3" xfId="15478" xr:uid="{00000000-0005-0000-0000-000063240000}"/>
    <cellStyle name="Normal 4 3 38 2 3" xfId="15479" xr:uid="{00000000-0005-0000-0000-000064240000}"/>
    <cellStyle name="Normal 4 3 38 2 4" xfId="15480" xr:uid="{00000000-0005-0000-0000-000065240000}"/>
    <cellStyle name="Normal 4 3 38 3" xfId="8294" xr:uid="{00000000-0005-0000-0000-000066240000}"/>
    <cellStyle name="Normal 4 3 38 3 2" xfId="15481" xr:uid="{00000000-0005-0000-0000-000067240000}"/>
    <cellStyle name="Normal 4 3 38 3 2 2" xfId="15482" xr:uid="{00000000-0005-0000-0000-000068240000}"/>
    <cellStyle name="Normal 4 3 38 3 3" xfId="15483" xr:uid="{00000000-0005-0000-0000-000069240000}"/>
    <cellStyle name="Normal 4 3 38 3 4" xfId="15484" xr:uid="{00000000-0005-0000-0000-00006A240000}"/>
    <cellStyle name="Normal 4 3 38 4" xfId="15485" xr:uid="{00000000-0005-0000-0000-00006B240000}"/>
    <cellStyle name="Normal 4 3 38 4 2" xfId="15486" xr:uid="{00000000-0005-0000-0000-00006C240000}"/>
    <cellStyle name="Normal 4 3 38 5" xfId="15487" xr:uid="{00000000-0005-0000-0000-00006D240000}"/>
    <cellStyle name="Normal 4 3 38 6" xfId="15488" xr:uid="{00000000-0005-0000-0000-00006E240000}"/>
    <cellStyle name="Normal 4 3 39" xfId="4268" xr:uid="{00000000-0005-0000-0000-00006F240000}"/>
    <cellStyle name="Normal 4 3 39 2" xfId="6517" xr:uid="{00000000-0005-0000-0000-000070240000}"/>
    <cellStyle name="Normal 4 3 39 2 2" xfId="10056" xr:uid="{00000000-0005-0000-0000-000071240000}"/>
    <cellStyle name="Normal 4 3 39 2 2 2" xfId="15489" xr:uid="{00000000-0005-0000-0000-000072240000}"/>
    <cellStyle name="Normal 4 3 39 2 2 3" xfId="15490" xr:uid="{00000000-0005-0000-0000-000073240000}"/>
    <cellStyle name="Normal 4 3 39 2 3" xfId="15491" xr:uid="{00000000-0005-0000-0000-000074240000}"/>
    <cellStyle name="Normal 4 3 39 2 4" xfId="15492" xr:uid="{00000000-0005-0000-0000-000075240000}"/>
    <cellStyle name="Normal 4 3 39 3" xfId="8295" xr:uid="{00000000-0005-0000-0000-000076240000}"/>
    <cellStyle name="Normal 4 3 39 3 2" xfId="15493" xr:uid="{00000000-0005-0000-0000-000077240000}"/>
    <cellStyle name="Normal 4 3 39 3 2 2" xfId="15494" xr:uid="{00000000-0005-0000-0000-000078240000}"/>
    <cellStyle name="Normal 4 3 39 3 3" xfId="15495" xr:uid="{00000000-0005-0000-0000-000079240000}"/>
    <cellStyle name="Normal 4 3 39 3 4" xfId="15496" xr:uid="{00000000-0005-0000-0000-00007A240000}"/>
    <cellStyle name="Normal 4 3 39 4" xfId="15497" xr:uid="{00000000-0005-0000-0000-00007B240000}"/>
    <cellStyle name="Normal 4 3 39 4 2" xfId="15498" xr:uid="{00000000-0005-0000-0000-00007C240000}"/>
    <cellStyle name="Normal 4 3 39 5" xfId="15499" xr:uid="{00000000-0005-0000-0000-00007D240000}"/>
    <cellStyle name="Normal 4 3 39 6" xfId="15500" xr:uid="{00000000-0005-0000-0000-00007E240000}"/>
    <cellStyle name="Normal 4 3 4" xfId="4269" xr:uid="{00000000-0005-0000-0000-00007F240000}"/>
    <cellStyle name="Normal 4 3 4 2" xfId="6518" xr:uid="{00000000-0005-0000-0000-000080240000}"/>
    <cellStyle name="Normal 4 3 4 2 2" xfId="10057" xr:uid="{00000000-0005-0000-0000-000081240000}"/>
    <cellStyle name="Normal 4 3 4 2 2 2" xfId="15501" xr:uid="{00000000-0005-0000-0000-000082240000}"/>
    <cellStyle name="Normal 4 3 4 2 2 3" xfId="15502" xr:uid="{00000000-0005-0000-0000-000083240000}"/>
    <cellStyle name="Normal 4 3 4 2 3" xfId="15503" xr:uid="{00000000-0005-0000-0000-000084240000}"/>
    <cellStyle name="Normal 4 3 4 2 4" xfId="15504" xr:uid="{00000000-0005-0000-0000-000085240000}"/>
    <cellStyle name="Normal 4 3 4 3" xfId="8296" xr:uid="{00000000-0005-0000-0000-000086240000}"/>
    <cellStyle name="Normal 4 3 4 3 2" xfId="15505" xr:uid="{00000000-0005-0000-0000-000087240000}"/>
    <cellStyle name="Normal 4 3 4 3 2 2" xfId="15506" xr:uid="{00000000-0005-0000-0000-000088240000}"/>
    <cellStyle name="Normal 4 3 4 3 3" xfId="15507" xr:uid="{00000000-0005-0000-0000-000089240000}"/>
    <cellStyle name="Normal 4 3 4 3 4" xfId="15508" xr:uid="{00000000-0005-0000-0000-00008A240000}"/>
    <cellStyle name="Normal 4 3 4 4" xfId="15509" xr:uid="{00000000-0005-0000-0000-00008B240000}"/>
    <cellStyle name="Normal 4 3 4 4 2" xfId="15510" xr:uid="{00000000-0005-0000-0000-00008C240000}"/>
    <cellStyle name="Normal 4 3 4 5" xfId="15511" xr:uid="{00000000-0005-0000-0000-00008D240000}"/>
    <cellStyle name="Normal 4 3 4 6" xfId="15512" xr:uid="{00000000-0005-0000-0000-00008E240000}"/>
    <cellStyle name="Normal 4 3 40" xfId="4270" xr:uid="{00000000-0005-0000-0000-00008F240000}"/>
    <cellStyle name="Normal 4 3 40 2" xfId="6519" xr:uid="{00000000-0005-0000-0000-000090240000}"/>
    <cellStyle name="Normal 4 3 40 2 2" xfId="10058" xr:uid="{00000000-0005-0000-0000-000091240000}"/>
    <cellStyle name="Normal 4 3 40 2 2 2" xfId="15513" xr:uid="{00000000-0005-0000-0000-000092240000}"/>
    <cellStyle name="Normal 4 3 40 2 2 3" xfId="15514" xr:uid="{00000000-0005-0000-0000-000093240000}"/>
    <cellStyle name="Normal 4 3 40 2 3" xfId="15515" xr:uid="{00000000-0005-0000-0000-000094240000}"/>
    <cellStyle name="Normal 4 3 40 2 4" xfId="15516" xr:uid="{00000000-0005-0000-0000-000095240000}"/>
    <cellStyle name="Normal 4 3 40 3" xfId="8297" xr:uid="{00000000-0005-0000-0000-000096240000}"/>
    <cellStyle name="Normal 4 3 40 3 2" xfId="15517" xr:uid="{00000000-0005-0000-0000-000097240000}"/>
    <cellStyle name="Normal 4 3 40 3 2 2" xfId="15518" xr:uid="{00000000-0005-0000-0000-000098240000}"/>
    <cellStyle name="Normal 4 3 40 3 3" xfId="15519" xr:uid="{00000000-0005-0000-0000-000099240000}"/>
    <cellStyle name="Normal 4 3 40 3 4" xfId="15520" xr:uid="{00000000-0005-0000-0000-00009A240000}"/>
    <cellStyle name="Normal 4 3 40 4" xfId="15521" xr:uid="{00000000-0005-0000-0000-00009B240000}"/>
    <cellStyle name="Normal 4 3 40 4 2" xfId="15522" xr:uid="{00000000-0005-0000-0000-00009C240000}"/>
    <cellStyle name="Normal 4 3 40 5" xfId="15523" xr:uid="{00000000-0005-0000-0000-00009D240000}"/>
    <cellStyle name="Normal 4 3 40 6" xfId="15524" xr:uid="{00000000-0005-0000-0000-00009E240000}"/>
    <cellStyle name="Normal 4 3 41" xfId="4271" xr:uid="{00000000-0005-0000-0000-00009F240000}"/>
    <cellStyle name="Normal 4 3 41 2" xfId="6520" xr:uid="{00000000-0005-0000-0000-0000A0240000}"/>
    <cellStyle name="Normal 4 3 41 2 2" xfId="10059" xr:uid="{00000000-0005-0000-0000-0000A1240000}"/>
    <cellStyle name="Normal 4 3 41 2 2 2" xfId="15525" xr:uid="{00000000-0005-0000-0000-0000A2240000}"/>
    <cellStyle name="Normal 4 3 41 2 2 3" xfId="15526" xr:uid="{00000000-0005-0000-0000-0000A3240000}"/>
    <cellStyle name="Normal 4 3 41 2 3" xfId="15527" xr:uid="{00000000-0005-0000-0000-0000A4240000}"/>
    <cellStyle name="Normal 4 3 41 2 4" xfId="15528" xr:uid="{00000000-0005-0000-0000-0000A5240000}"/>
    <cellStyle name="Normal 4 3 41 3" xfId="8298" xr:uid="{00000000-0005-0000-0000-0000A6240000}"/>
    <cellStyle name="Normal 4 3 41 3 2" xfId="15529" xr:uid="{00000000-0005-0000-0000-0000A7240000}"/>
    <cellStyle name="Normal 4 3 41 3 2 2" xfId="15530" xr:uid="{00000000-0005-0000-0000-0000A8240000}"/>
    <cellStyle name="Normal 4 3 41 3 3" xfId="15531" xr:uid="{00000000-0005-0000-0000-0000A9240000}"/>
    <cellStyle name="Normal 4 3 41 3 4" xfId="15532" xr:uid="{00000000-0005-0000-0000-0000AA240000}"/>
    <cellStyle name="Normal 4 3 41 4" xfId="15533" xr:uid="{00000000-0005-0000-0000-0000AB240000}"/>
    <cellStyle name="Normal 4 3 41 4 2" xfId="15534" xr:uid="{00000000-0005-0000-0000-0000AC240000}"/>
    <cellStyle name="Normal 4 3 41 5" xfId="15535" xr:uid="{00000000-0005-0000-0000-0000AD240000}"/>
    <cellStyle name="Normal 4 3 41 6" xfId="15536" xr:uid="{00000000-0005-0000-0000-0000AE240000}"/>
    <cellStyle name="Normal 4 3 42" xfId="4272" xr:uid="{00000000-0005-0000-0000-0000AF240000}"/>
    <cellStyle name="Normal 4 3 42 2" xfId="6521" xr:uid="{00000000-0005-0000-0000-0000B0240000}"/>
    <cellStyle name="Normal 4 3 42 2 2" xfId="10060" xr:uid="{00000000-0005-0000-0000-0000B1240000}"/>
    <cellStyle name="Normal 4 3 42 2 2 2" xfId="15537" xr:uid="{00000000-0005-0000-0000-0000B2240000}"/>
    <cellStyle name="Normal 4 3 42 2 2 3" xfId="15538" xr:uid="{00000000-0005-0000-0000-0000B3240000}"/>
    <cellStyle name="Normal 4 3 42 2 3" xfId="15539" xr:uid="{00000000-0005-0000-0000-0000B4240000}"/>
    <cellStyle name="Normal 4 3 42 2 4" xfId="15540" xr:uid="{00000000-0005-0000-0000-0000B5240000}"/>
    <cellStyle name="Normal 4 3 42 3" xfId="8299" xr:uid="{00000000-0005-0000-0000-0000B6240000}"/>
    <cellStyle name="Normal 4 3 42 3 2" xfId="15541" xr:uid="{00000000-0005-0000-0000-0000B7240000}"/>
    <cellStyle name="Normal 4 3 42 3 2 2" xfId="15542" xr:uid="{00000000-0005-0000-0000-0000B8240000}"/>
    <cellStyle name="Normal 4 3 42 3 3" xfId="15543" xr:uid="{00000000-0005-0000-0000-0000B9240000}"/>
    <cellStyle name="Normal 4 3 42 3 4" xfId="15544" xr:uid="{00000000-0005-0000-0000-0000BA240000}"/>
    <cellStyle name="Normal 4 3 42 4" xfId="15545" xr:uid="{00000000-0005-0000-0000-0000BB240000}"/>
    <cellStyle name="Normal 4 3 42 4 2" xfId="15546" xr:uid="{00000000-0005-0000-0000-0000BC240000}"/>
    <cellStyle name="Normal 4 3 42 5" xfId="15547" xr:uid="{00000000-0005-0000-0000-0000BD240000}"/>
    <cellStyle name="Normal 4 3 42 6" xfId="15548" xr:uid="{00000000-0005-0000-0000-0000BE240000}"/>
    <cellStyle name="Normal 4 3 43" xfId="4273" xr:uid="{00000000-0005-0000-0000-0000BF240000}"/>
    <cellStyle name="Normal 4 3 43 2" xfId="6522" xr:uid="{00000000-0005-0000-0000-0000C0240000}"/>
    <cellStyle name="Normal 4 3 43 2 2" xfId="10061" xr:uid="{00000000-0005-0000-0000-0000C1240000}"/>
    <cellStyle name="Normal 4 3 43 2 2 2" xfId="15549" xr:uid="{00000000-0005-0000-0000-0000C2240000}"/>
    <cellStyle name="Normal 4 3 43 2 2 3" xfId="15550" xr:uid="{00000000-0005-0000-0000-0000C3240000}"/>
    <cellStyle name="Normal 4 3 43 2 3" xfId="15551" xr:uid="{00000000-0005-0000-0000-0000C4240000}"/>
    <cellStyle name="Normal 4 3 43 2 4" xfId="15552" xr:uid="{00000000-0005-0000-0000-0000C5240000}"/>
    <cellStyle name="Normal 4 3 43 3" xfId="8300" xr:uid="{00000000-0005-0000-0000-0000C6240000}"/>
    <cellStyle name="Normal 4 3 43 3 2" xfId="15553" xr:uid="{00000000-0005-0000-0000-0000C7240000}"/>
    <cellStyle name="Normal 4 3 43 3 2 2" xfId="15554" xr:uid="{00000000-0005-0000-0000-0000C8240000}"/>
    <cellStyle name="Normal 4 3 43 3 3" xfId="15555" xr:uid="{00000000-0005-0000-0000-0000C9240000}"/>
    <cellStyle name="Normal 4 3 43 3 4" xfId="15556" xr:uid="{00000000-0005-0000-0000-0000CA240000}"/>
    <cellStyle name="Normal 4 3 43 4" xfId="15557" xr:uid="{00000000-0005-0000-0000-0000CB240000}"/>
    <cellStyle name="Normal 4 3 43 4 2" xfId="15558" xr:uid="{00000000-0005-0000-0000-0000CC240000}"/>
    <cellStyle name="Normal 4 3 43 5" xfId="15559" xr:uid="{00000000-0005-0000-0000-0000CD240000}"/>
    <cellStyle name="Normal 4 3 43 6" xfId="15560" xr:uid="{00000000-0005-0000-0000-0000CE240000}"/>
    <cellStyle name="Normal 4 3 44" xfId="4274" xr:uid="{00000000-0005-0000-0000-0000CF240000}"/>
    <cellStyle name="Normal 4 3 44 2" xfId="6523" xr:uid="{00000000-0005-0000-0000-0000D0240000}"/>
    <cellStyle name="Normal 4 3 44 2 2" xfId="10062" xr:uid="{00000000-0005-0000-0000-0000D1240000}"/>
    <cellStyle name="Normal 4 3 44 2 2 2" xfId="15561" xr:uid="{00000000-0005-0000-0000-0000D2240000}"/>
    <cellStyle name="Normal 4 3 44 2 2 3" xfId="15562" xr:uid="{00000000-0005-0000-0000-0000D3240000}"/>
    <cellStyle name="Normal 4 3 44 2 3" xfId="15563" xr:uid="{00000000-0005-0000-0000-0000D4240000}"/>
    <cellStyle name="Normal 4 3 44 2 4" xfId="15564" xr:uid="{00000000-0005-0000-0000-0000D5240000}"/>
    <cellStyle name="Normal 4 3 44 3" xfId="8301" xr:uid="{00000000-0005-0000-0000-0000D6240000}"/>
    <cellStyle name="Normal 4 3 44 3 2" xfId="15565" xr:uid="{00000000-0005-0000-0000-0000D7240000}"/>
    <cellStyle name="Normal 4 3 44 3 2 2" xfId="15566" xr:uid="{00000000-0005-0000-0000-0000D8240000}"/>
    <cellStyle name="Normal 4 3 44 3 3" xfId="15567" xr:uid="{00000000-0005-0000-0000-0000D9240000}"/>
    <cellStyle name="Normal 4 3 44 3 4" xfId="15568" xr:uid="{00000000-0005-0000-0000-0000DA240000}"/>
    <cellStyle name="Normal 4 3 44 4" xfId="15569" xr:uid="{00000000-0005-0000-0000-0000DB240000}"/>
    <cellStyle name="Normal 4 3 44 4 2" xfId="15570" xr:uid="{00000000-0005-0000-0000-0000DC240000}"/>
    <cellStyle name="Normal 4 3 44 5" xfId="15571" xr:uid="{00000000-0005-0000-0000-0000DD240000}"/>
    <cellStyle name="Normal 4 3 44 6" xfId="15572" xr:uid="{00000000-0005-0000-0000-0000DE240000}"/>
    <cellStyle name="Normal 4 3 45" xfId="4275" xr:uid="{00000000-0005-0000-0000-0000DF240000}"/>
    <cellStyle name="Normal 4 3 45 2" xfId="6524" xr:uid="{00000000-0005-0000-0000-0000E0240000}"/>
    <cellStyle name="Normal 4 3 45 2 2" xfId="10063" xr:uid="{00000000-0005-0000-0000-0000E1240000}"/>
    <cellStyle name="Normal 4 3 45 2 2 2" xfId="15573" xr:uid="{00000000-0005-0000-0000-0000E2240000}"/>
    <cellStyle name="Normal 4 3 45 2 2 3" xfId="15574" xr:uid="{00000000-0005-0000-0000-0000E3240000}"/>
    <cellStyle name="Normal 4 3 45 2 3" xfId="15575" xr:uid="{00000000-0005-0000-0000-0000E4240000}"/>
    <cellStyle name="Normal 4 3 45 2 4" xfId="15576" xr:uid="{00000000-0005-0000-0000-0000E5240000}"/>
    <cellStyle name="Normal 4 3 45 3" xfId="8302" xr:uid="{00000000-0005-0000-0000-0000E6240000}"/>
    <cellStyle name="Normal 4 3 45 3 2" xfId="15577" xr:uid="{00000000-0005-0000-0000-0000E7240000}"/>
    <cellStyle name="Normal 4 3 45 3 2 2" xfId="15578" xr:uid="{00000000-0005-0000-0000-0000E8240000}"/>
    <cellStyle name="Normal 4 3 45 3 3" xfId="15579" xr:uid="{00000000-0005-0000-0000-0000E9240000}"/>
    <cellStyle name="Normal 4 3 45 3 4" xfId="15580" xr:uid="{00000000-0005-0000-0000-0000EA240000}"/>
    <cellStyle name="Normal 4 3 45 4" xfId="15581" xr:uid="{00000000-0005-0000-0000-0000EB240000}"/>
    <cellStyle name="Normal 4 3 45 4 2" xfId="15582" xr:uid="{00000000-0005-0000-0000-0000EC240000}"/>
    <cellStyle name="Normal 4 3 45 5" xfId="15583" xr:uid="{00000000-0005-0000-0000-0000ED240000}"/>
    <cellStyle name="Normal 4 3 45 6" xfId="15584" xr:uid="{00000000-0005-0000-0000-0000EE240000}"/>
    <cellStyle name="Normal 4 3 46" xfId="4276" xr:uid="{00000000-0005-0000-0000-0000EF240000}"/>
    <cellStyle name="Normal 4 3 46 2" xfId="6525" xr:uid="{00000000-0005-0000-0000-0000F0240000}"/>
    <cellStyle name="Normal 4 3 46 2 2" xfId="10064" xr:uid="{00000000-0005-0000-0000-0000F1240000}"/>
    <cellStyle name="Normal 4 3 46 2 2 2" xfId="15585" xr:uid="{00000000-0005-0000-0000-0000F2240000}"/>
    <cellStyle name="Normal 4 3 46 2 2 3" xfId="15586" xr:uid="{00000000-0005-0000-0000-0000F3240000}"/>
    <cellStyle name="Normal 4 3 46 2 3" xfId="15587" xr:uid="{00000000-0005-0000-0000-0000F4240000}"/>
    <cellStyle name="Normal 4 3 46 2 4" xfId="15588" xr:uid="{00000000-0005-0000-0000-0000F5240000}"/>
    <cellStyle name="Normal 4 3 46 3" xfId="8303" xr:uid="{00000000-0005-0000-0000-0000F6240000}"/>
    <cellStyle name="Normal 4 3 46 3 2" xfId="15589" xr:uid="{00000000-0005-0000-0000-0000F7240000}"/>
    <cellStyle name="Normal 4 3 46 3 2 2" xfId="15590" xr:uid="{00000000-0005-0000-0000-0000F8240000}"/>
    <cellStyle name="Normal 4 3 46 3 3" xfId="15591" xr:uid="{00000000-0005-0000-0000-0000F9240000}"/>
    <cellStyle name="Normal 4 3 46 3 4" xfId="15592" xr:uid="{00000000-0005-0000-0000-0000FA240000}"/>
    <cellStyle name="Normal 4 3 46 4" xfId="15593" xr:uid="{00000000-0005-0000-0000-0000FB240000}"/>
    <cellStyle name="Normal 4 3 46 4 2" xfId="15594" xr:uid="{00000000-0005-0000-0000-0000FC240000}"/>
    <cellStyle name="Normal 4 3 46 5" xfId="15595" xr:uid="{00000000-0005-0000-0000-0000FD240000}"/>
    <cellStyle name="Normal 4 3 46 6" xfId="15596" xr:uid="{00000000-0005-0000-0000-0000FE240000}"/>
    <cellStyle name="Normal 4 3 47" xfId="4277" xr:uid="{00000000-0005-0000-0000-0000FF240000}"/>
    <cellStyle name="Normal 4 3 47 2" xfId="6526" xr:uid="{00000000-0005-0000-0000-000000250000}"/>
    <cellStyle name="Normal 4 3 47 2 2" xfId="10065" xr:uid="{00000000-0005-0000-0000-000001250000}"/>
    <cellStyle name="Normal 4 3 47 2 2 2" xfId="15597" xr:uid="{00000000-0005-0000-0000-000002250000}"/>
    <cellStyle name="Normal 4 3 47 2 2 3" xfId="15598" xr:uid="{00000000-0005-0000-0000-000003250000}"/>
    <cellStyle name="Normal 4 3 47 2 3" xfId="15599" xr:uid="{00000000-0005-0000-0000-000004250000}"/>
    <cellStyle name="Normal 4 3 47 2 4" xfId="15600" xr:uid="{00000000-0005-0000-0000-000005250000}"/>
    <cellStyle name="Normal 4 3 47 3" xfId="8304" xr:uid="{00000000-0005-0000-0000-000006250000}"/>
    <cellStyle name="Normal 4 3 47 3 2" xfId="15601" xr:uid="{00000000-0005-0000-0000-000007250000}"/>
    <cellStyle name="Normal 4 3 47 3 2 2" xfId="15602" xr:uid="{00000000-0005-0000-0000-000008250000}"/>
    <cellStyle name="Normal 4 3 47 3 3" xfId="15603" xr:uid="{00000000-0005-0000-0000-000009250000}"/>
    <cellStyle name="Normal 4 3 47 3 4" xfId="15604" xr:uid="{00000000-0005-0000-0000-00000A250000}"/>
    <cellStyle name="Normal 4 3 47 4" xfId="15605" xr:uid="{00000000-0005-0000-0000-00000B250000}"/>
    <cellStyle name="Normal 4 3 47 4 2" xfId="15606" xr:uid="{00000000-0005-0000-0000-00000C250000}"/>
    <cellStyle name="Normal 4 3 47 5" xfId="15607" xr:uid="{00000000-0005-0000-0000-00000D250000}"/>
    <cellStyle name="Normal 4 3 47 6" xfId="15608" xr:uid="{00000000-0005-0000-0000-00000E250000}"/>
    <cellStyle name="Normal 4 3 48" xfId="6485" xr:uid="{00000000-0005-0000-0000-00000F250000}"/>
    <cellStyle name="Normal 4 3 48 2" xfId="10024" xr:uid="{00000000-0005-0000-0000-000010250000}"/>
    <cellStyle name="Normal 4 3 48 2 2" xfId="15609" xr:uid="{00000000-0005-0000-0000-000011250000}"/>
    <cellStyle name="Normal 4 3 48 2 3" xfId="15610" xr:uid="{00000000-0005-0000-0000-000012250000}"/>
    <cellStyle name="Normal 4 3 48 3" xfId="15611" xr:uid="{00000000-0005-0000-0000-000013250000}"/>
    <cellStyle name="Normal 4 3 48 4" xfId="15612" xr:uid="{00000000-0005-0000-0000-000014250000}"/>
    <cellStyle name="Normal 4 3 49" xfId="8263" xr:uid="{00000000-0005-0000-0000-000015250000}"/>
    <cellStyle name="Normal 4 3 49 2" xfId="15613" xr:uid="{00000000-0005-0000-0000-000016250000}"/>
    <cellStyle name="Normal 4 3 49 2 2" xfId="15614" xr:uid="{00000000-0005-0000-0000-000017250000}"/>
    <cellStyle name="Normal 4 3 49 3" xfId="15615" xr:uid="{00000000-0005-0000-0000-000018250000}"/>
    <cellStyle name="Normal 4 3 49 4" xfId="15616" xr:uid="{00000000-0005-0000-0000-000019250000}"/>
    <cellStyle name="Normal 4 3 5" xfId="4278" xr:uid="{00000000-0005-0000-0000-00001A250000}"/>
    <cellStyle name="Normal 4 3 5 2" xfId="6527" xr:uid="{00000000-0005-0000-0000-00001B250000}"/>
    <cellStyle name="Normal 4 3 5 2 2" xfId="10066" xr:uid="{00000000-0005-0000-0000-00001C250000}"/>
    <cellStyle name="Normal 4 3 5 2 2 2" xfId="15617" xr:uid="{00000000-0005-0000-0000-00001D250000}"/>
    <cellStyle name="Normal 4 3 5 2 2 3" xfId="15618" xr:uid="{00000000-0005-0000-0000-00001E250000}"/>
    <cellStyle name="Normal 4 3 5 2 3" xfId="15619" xr:uid="{00000000-0005-0000-0000-00001F250000}"/>
    <cellStyle name="Normal 4 3 5 2 4" xfId="15620" xr:uid="{00000000-0005-0000-0000-000020250000}"/>
    <cellStyle name="Normal 4 3 5 3" xfId="8305" xr:uid="{00000000-0005-0000-0000-000021250000}"/>
    <cellStyle name="Normal 4 3 5 3 2" xfId="15621" xr:uid="{00000000-0005-0000-0000-000022250000}"/>
    <cellStyle name="Normal 4 3 5 3 2 2" xfId="15622" xr:uid="{00000000-0005-0000-0000-000023250000}"/>
    <cellStyle name="Normal 4 3 5 3 3" xfId="15623" xr:uid="{00000000-0005-0000-0000-000024250000}"/>
    <cellStyle name="Normal 4 3 5 3 4" xfId="15624" xr:uid="{00000000-0005-0000-0000-000025250000}"/>
    <cellStyle name="Normal 4 3 5 4" xfId="15625" xr:uid="{00000000-0005-0000-0000-000026250000}"/>
    <cellStyle name="Normal 4 3 5 4 2" xfId="15626" xr:uid="{00000000-0005-0000-0000-000027250000}"/>
    <cellStyle name="Normal 4 3 5 5" xfId="15627" xr:uid="{00000000-0005-0000-0000-000028250000}"/>
    <cellStyle name="Normal 4 3 5 6" xfId="15628" xr:uid="{00000000-0005-0000-0000-000029250000}"/>
    <cellStyle name="Normal 4 3 50" xfId="15629" xr:uid="{00000000-0005-0000-0000-00002A250000}"/>
    <cellStyle name="Normal 4 3 50 2" xfId="15630" xr:uid="{00000000-0005-0000-0000-00002B250000}"/>
    <cellStyle name="Normal 4 3 51" xfId="15631" xr:uid="{00000000-0005-0000-0000-00002C250000}"/>
    <cellStyle name="Normal 4 3 52" xfId="15632" xr:uid="{00000000-0005-0000-0000-00002D250000}"/>
    <cellStyle name="Normal 4 3 6" xfId="4279" xr:uid="{00000000-0005-0000-0000-00002E250000}"/>
    <cellStyle name="Normal 4 3 6 2" xfId="6528" xr:uid="{00000000-0005-0000-0000-00002F250000}"/>
    <cellStyle name="Normal 4 3 6 2 2" xfId="10067" xr:uid="{00000000-0005-0000-0000-000030250000}"/>
    <cellStyle name="Normal 4 3 6 2 2 2" xfId="15633" xr:uid="{00000000-0005-0000-0000-000031250000}"/>
    <cellStyle name="Normal 4 3 6 2 2 3" xfId="15634" xr:uid="{00000000-0005-0000-0000-000032250000}"/>
    <cellStyle name="Normal 4 3 6 2 3" xfId="15635" xr:uid="{00000000-0005-0000-0000-000033250000}"/>
    <cellStyle name="Normal 4 3 6 2 4" xfId="15636" xr:uid="{00000000-0005-0000-0000-000034250000}"/>
    <cellStyle name="Normal 4 3 6 3" xfId="8306" xr:uid="{00000000-0005-0000-0000-000035250000}"/>
    <cellStyle name="Normal 4 3 6 3 2" xfId="15637" xr:uid="{00000000-0005-0000-0000-000036250000}"/>
    <cellStyle name="Normal 4 3 6 3 2 2" xfId="15638" xr:uid="{00000000-0005-0000-0000-000037250000}"/>
    <cellStyle name="Normal 4 3 6 3 3" xfId="15639" xr:uid="{00000000-0005-0000-0000-000038250000}"/>
    <cellStyle name="Normal 4 3 6 3 4" xfId="15640" xr:uid="{00000000-0005-0000-0000-000039250000}"/>
    <cellStyle name="Normal 4 3 6 4" xfId="15641" xr:uid="{00000000-0005-0000-0000-00003A250000}"/>
    <cellStyle name="Normal 4 3 6 4 2" xfId="15642" xr:uid="{00000000-0005-0000-0000-00003B250000}"/>
    <cellStyle name="Normal 4 3 6 5" xfId="15643" xr:uid="{00000000-0005-0000-0000-00003C250000}"/>
    <cellStyle name="Normal 4 3 6 6" xfId="15644" xr:uid="{00000000-0005-0000-0000-00003D250000}"/>
    <cellStyle name="Normal 4 3 7" xfId="4280" xr:uid="{00000000-0005-0000-0000-00003E250000}"/>
    <cellStyle name="Normal 4 3 7 2" xfId="6529" xr:uid="{00000000-0005-0000-0000-00003F250000}"/>
    <cellStyle name="Normal 4 3 7 2 2" xfId="10068" xr:uid="{00000000-0005-0000-0000-000040250000}"/>
    <cellStyle name="Normal 4 3 7 2 2 2" xfId="15645" xr:uid="{00000000-0005-0000-0000-000041250000}"/>
    <cellStyle name="Normal 4 3 7 2 2 3" xfId="15646" xr:uid="{00000000-0005-0000-0000-000042250000}"/>
    <cellStyle name="Normal 4 3 7 2 3" xfId="15647" xr:uid="{00000000-0005-0000-0000-000043250000}"/>
    <cellStyle name="Normal 4 3 7 2 4" xfId="15648" xr:uid="{00000000-0005-0000-0000-000044250000}"/>
    <cellStyle name="Normal 4 3 7 3" xfId="8307" xr:uid="{00000000-0005-0000-0000-000045250000}"/>
    <cellStyle name="Normal 4 3 7 3 2" xfId="15649" xr:uid="{00000000-0005-0000-0000-000046250000}"/>
    <cellStyle name="Normal 4 3 7 3 2 2" xfId="15650" xr:uid="{00000000-0005-0000-0000-000047250000}"/>
    <cellStyle name="Normal 4 3 7 3 3" xfId="15651" xr:uid="{00000000-0005-0000-0000-000048250000}"/>
    <cellStyle name="Normal 4 3 7 3 4" xfId="15652" xr:uid="{00000000-0005-0000-0000-000049250000}"/>
    <cellStyle name="Normal 4 3 7 4" xfId="15653" xr:uid="{00000000-0005-0000-0000-00004A250000}"/>
    <cellStyle name="Normal 4 3 7 4 2" xfId="15654" xr:uid="{00000000-0005-0000-0000-00004B250000}"/>
    <cellStyle name="Normal 4 3 7 5" xfId="15655" xr:uid="{00000000-0005-0000-0000-00004C250000}"/>
    <cellStyle name="Normal 4 3 7 6" xfId="15656" xr:uid="{00000000-0005-0000-0000-00004D250000}"/>
    <cellStyle name="Normal 4 3 8" xfId="4281" xr:uid="{00000000-0005-0000-0000-00004E250000}"/>
    <cellStyle name="Normal 4 3 8 2" xfId="6530" xr:uid="{00000000-0005-0000-0000-00004F250000}"/>
    <cellStyle name="Normal 4 3 8 2 2" xfId="10069" xr:uid="{00000000-0005-0000-0000-000050250000}"/>
    <cellStyle name="Normal 4 3 8 2 2 2" xfId="15657" xr:uid="{00000000-0005-0000-0000-000051250000}"/>
    <cellStyle name="Normal 4 3 8 2 2 3" xfId="15658" xr:uid="{00000000-0005-0000-0000-000052250000}"/>
    <cellStyle name="Normal 4 3 8 2 3" xfId="15659" xr:uid="{00000000-0005-0000-0000-000053250000}"/>
    <cellStyle name="Normal 4 3 8 2 4" xfId="15660" xr:uid="{00000000-0005-0000-0000-000054250000}"/>
    <cellStyle name="Normal 4 3 8 3" xfId="8308" xr:uid="{00000000-0005-0000-0000-000055250000}"/>
    <cellStyle name="Normal 4 3 8 3 2" xfId="15661" xr:uid="{00000000-0005-0000-0000-000056250000}"/>
    <cellStyle name="Normal 4 3 8 3 2 2" xfId="15662" xr:uid="{00000000-0005-0000-0000-000057250000}"/>
    <cellStyle name="Normal 4 3 8 3 3" xfId="15663" xr:uid="{00000000-0005-0000-0000-000058250000}"/>
    <cellStyle name="Normal 4 3 8 3 4" xfId="15664" xr:uid="{00000000-0005-0000-0000-000059250000}"/>
    <cellStyle name="Normal 4 3 8 4" xfId="15665" xr:uid="{00000000-0005-0000-0000-00005A250000}"/>
    <cellStyle name="Normal 4 3 8 4 2" xfId="15666" xr:uid="{00000000-0005-0000-0000-00005B250000}"/>
    <cellStyle name="Normal 4 3 8 5" xfId="15667" xr:uid="{00000000-0005-0000-0000-00005C250000}"/>
    <cellStyle name="Normal 4 3 8 6" xfId="15668" xr:uid="{00000000-0005-0000-0000-00005D250000}"/>
    <cellStyle name="Normal 4 3 9" xfId="4282" xr:uid="{00000000-0005-0000-0000-00005E250000}"/>
    <cellStyle name="Normal 4 3 9 2" xfId="6531" xr:uid="{00000000-0005-0000-0000-00005F250000}"/>
    <cellStyle name="Normal 4 3 9 2 2" xfId="10070" xr:uid="{00000000-0005-0000-0000-000060250000}"/>
    <cellStyle name="Normal 4 3 9 2 2 2" xfId="15669" xr:uid="{00000000-0005-0000-0000-000061250000}"/>
    <cellStyle name="Normal 4 3 9 2 2 3" xfId="15670" xr:uid="{00000000-0005-0000-0000-000062250000}"/>
    <cellStyle name="Normal 4 3 9 2 3" xfId="15671" xr:uid="{00000000-0005-0000-0000-000063250000}"/>
    <cellStyle name="Normal 4 3 9 2 4" xfId="15672" xr:uid="{00000000-0005-0000-0000-000064250000}"/>
    <cellStyle name="Normal 4 3 9 3" xfId="8309" xr:uid="{00000000-0005-0000-0000-000065250000}"/>
    <cellStyle name="Normal 4 3 9 3 2" xfId="15673" xr:uid="{00000000-0005-0000-0000-000066250000}"/>
    <cellStyle name="Normal 4 3 9 3 2 2" xfId="15674" xr:uid="{00000000-0005-0000-0000-000067250000}"/>
    <cellStyle name="Normal 4 3 9 3 3" xfId="15675" xr:uid="{00000000-0005-0000-0000-000068250000}"/>
    <cellStyle name="Normal 4 3 9 3 4" xfId="15676" xr:uid="{00000000-0005-0000-0000-000069250000}"/>
    <cellStyle name="Normal 4 3 9 4" xfId="15677" xr:uid="{00000000-0005-0000-0000-00006A250000}"/>
    <cellStyle name="Normal 4 3 9 4 2" xfId="15678" xr:uid="{00000000-0005-0000-0000-00006B250000}"/>
    <cellStyle name="Normal 4 3 9 5" xfId="15679" xr:uid="{00000000-0005-0000-0000-00006C250000}"/>
    <cellStyle name="Normal 4 3 9 6" xfId="15680" xr:uid="{00000000-0005-0000-0000-00006D250000}"/>
    <cellStyle name="Normal 4 30" xfId="4283" xr:uid="{00000000-0005-0000-0000-00006E250000}"/>
    <cellStyle name="Normal 4 30 2" xfId="6532" xr:uid="{00000000-0005-0000-0000-00006F250000}"/>
    <cellStyle name="Normal 4 30 2 2" xfId="10071" xr:uid="{00000000-0005-0000-0000-000070250000}"/>
    <cellStyle name="Normal 4 30 2 2 2" xfId="15681" xr:uid="{00000000-0005-0000-0000-000071250000}"/>
    <cellStyle name="Normal 4 30 2 2 3" xfId="15682" xr:uid="{00000000-0005-0000-0000-000072250000}"/>
    <cellStyle name="Normal 4 30 2 3" xfId="15683" xr:uid="{00000000-0005-0000-0000-000073250000}"/>
    <cellStyle name="Normal 4 30 2 4" xfId="15684" xr:uid="{00000000-0005-0000-0000-000074250000}"/>
    <cellStyle name="Normal 4 30 3" xfId="8310" xr:uid="{00000000-0005-0000-0000-000075250000}"/>
    <cellStyle name="Normal 4 30 3 2" xfId="15685" xr:uid="{00000000-0005-0000-0000-000076250000}"/>
    <cellStyle name="Normal 4 30 3 2 2" xfId="15686" xr:uid="{00000000-0005-0000-0000-000077250000}"/>
    <cellStyle name="Normal 4 30 3 3" xfId="15687" xr:uid="{00000000-0005-0000-0000-000078250000}"/>
    <cellStyle name="Normal 4 30 3 4" xfId="15688" xr:uid="{00000000-0005-0000-0000-000079250000}"/>
    <cellStyle name="Normal 4 30 4" xfId="15689" xr:uid="{00000000-0005-0000-0000-00007A250000}"/>
    <cellStyle name="Normal 4 30 4 2" xfId="15690" xr:uid="{00000000-0005-0000-0000-00007B250000}"/>
    <cellStyle name="Normal 4 30 5" xfId="15691" xr:uid="{00000000-0005-0000-0000-00007C250000}"/>
    <cellStyle name="Normal 4 30 6" xfId="15692" xr:uid="{00000000-0005-0000-0000-00007D250000}"/>
    <cellStyle name="Normal 4 31" xfId="4284" xr:uid="{00000000-0005-0000-0000-00007E250000}"/>
    <cellStyle name="Normal 4 31 2" xfId="6533" xr:uid="{00000000-0005-0000-0000-00007F250000}"/>
    <cellStyle name="Normal 4 31 2 2" xfId="10072" xr:uid="{00000000-0005-0000-0000-000080250000}"/>
    <cellStyle name="Normal 4 31 2 2 2" xfId="15693" xr:uid="{00000000-0005-0000-0000-000081250000}"/>
    <cellStyle name="Normal 4 31 2 2 3" xfId="15694" xr:uid="{00000000-0005-0000-0000-000082250000}"/>
    <cellStyle name="Normal 4 31 2 3" xfId="15695" xr:uid="{00000000-0005-0000-0000-000083250000}"/>
    <cellStyle name="Normal 4 31 2 4" xfId="15696" xr:uid="{00000000-0005-0000-0000-000084250000}"/>
    <cellStyle name="Normal 4 31 3" xfId="8311" xr:uid="{00000000-0005-0000-0000-000085250000}"/>
    <cellStyle name="Normal 4 31 3 2" xfId="15697" xr:uid="{00000000-0005-0000-0000-000086250000}"/>
    <cellStyle name="Normal 4 31 3 2 2" xfId="15698" xr:uid="{00000000-0005-0000-0000-000087250000}"/>
    <cellStyle name="Normal 4 31 3 3" xfId="15699" xr:uid="{00000000-0005-0000-0000-000088250000}"/>
    <cellStyle name="Normal 4 31 3 4" xfId="15700" xr:uid="{00000000-0005-0000-0000-000089250000}"/>
    <cellStyle name="Normal 4 31 4" xfId="15701" xr:uid="{00000000-0005-0000-0000-00008A250000}"/>
    <cellStyle name="Normal 4 31 4 2" xfId="15702" xr:uid="{00000000-0005-0000-0000-00008B250000}"/>
    <cellStyle name="Normal 4 31 5" xfId="15703" xr:uid="{00000000-0005-0000-0000-00008C250000}"/>
    <cellStyle name="Normal 4 31 6" xfId="15704" xr:uid="{00000000-0005-0000-0000-00008D250000}"/>
    <cellStyle name="Normal 4 32" xfId="4285" xr:uid="{00000000-0005-0000-0000-00008E250000}"/>
    <cellStyle name="Normal 4 32 2" xfId="6534" xr:uid="{00000000-0005-0000-0000-00008F250000}"/>
    <cellStyle name="Normal 4 32 2 2" xfId="10073" xr:uid="{00000000-0005-0000-0000-000090250000}"/>
    <cellStyle name="Normal 4 32 2 2 2" xfId="15705" xr:uid="{00000000-0005-0000-0000-000091250000}"/>
    <cellStyle name="Normal 4 32 2 2 3" xfId="15706" xr:uid="{00000000-0005-0000-0000-000092250000}"/>
    <cellStyle name="Normal 4 32 2 3" xfId="15707" xr:uid="{00000000-0005-0000-0000-000093250000}"/>
    <cellStyle name="Normal 4 32 2 4" xfId="15708" xr:uid="{00000000-0005-0000-0000-000094250000}"/>
    <cellStyle name="Normal 4 32 3" xfId="8312" xr:uid="{00000000-0005-0000-0000-000095250000}"/>
    <cellStyle name="Normal 4 32 3 2" xfId="15709" xr:uid="{00000000-0005-0000-0000-000096250000}"/>
    <cellStyle name="Normal 4 32 3 2 2" xfId="15710" xr:uid="{00000000-0005-0000-0000-000097250000}"/>
    <cellStyle name="Normal 4 32 3 3" xfId="15711" xr:uid="{00000000-0005-0000-0000-000098250000}"/>
    <cellStyle name="Normal 4 32 3 4" xfId="15712" xr:uid="{00000000-0005-0000-0000-000099250000}"/>
    <cellStyle name="Normal 4 32 4" xfId="15713" xr:uid="{00000000-0005-0000-0000-00009A250000}"/>
    <cellStyle name="Normal 4 32 4 2" xfId="15714" xr:uid="{00000000-0005-0000-0000-00009B250000}"/>
    <cellStyle name="Normal 4 32 5" xfId="15715" xr:uid="{00000000-0005-0000-0000-00009C250000}"/>
    <cellStyle name="Normal 4 32 6" xfId="15716" xr:uid="{00000000-0005-0000-0000-00009D250000}"/>
    <cellStyle name="Normal 4 33" xfId="4286" xr:uid="{00000000-0005-0000-0000-00009E250000}"/>
    <cellStyle name="Normal 4 33 2" xfId="6535" xr:uid="{00000000-0005-0000-0000-00009F250000}"/>
    <cellStyle name="Normal 4 33 2 2" xfId="10074" xr:uid="{00000000-0005-0000-0000-0000A0250000}"/>
    <cellStyle name="Normal 4 33 2 2 2" xfId="15717" xr:uid="{00000000-0005-0000-0000-0000A1250000}"/>
    <cellStyle name="Normal 4 33 2 2 3" xfId="15718" xr:uid="{00000000-0005-0000-0000-0000A2250000}"/>
    <cellStyle name="Normal 4 33 2 3" xfId="15719" xr:uid="{00000000-0005-0000-0000-0000A3250000}"/>
    <cellStyle name="Normal 4 33 2 4" xfId="15720" xr:uid="{00000000-0005-0000-0000-0000A4250000}"/>
    <cellStyle name="Normal 4 33 3" xfId="8313" xr:uid="{00000000-0005-0000-0000-0000A5250000}"/>
    <cellStyle name="Normal 4 33 3 2" xfId="15721" xr:uid="{00000000-0005-0000-0000-0000A6250000}"/>
    <cellStyle name="Normal 4 33 3 2 2" xfId="15722" xr:uid="{00000000-0005-0000-0000-0000A7250000}"/>
    <cellStyle name="Normal 4 33 3 3" xfId="15723" xr:uid="{00000000-0005-0000-0000-0000A8250000}"/>
    <cellStyle name="Normal 4 33 3 4" xfId="15724" xr:uid="{00000000-0005-0000-0000-0000A9250000}"/>
    <cellStyle name="Normal 4 33 4" xfId="15725" xr:uid="{00000000-0005-0000-0000-0000AA250000}"/>
    <cellStyle name="Normal 4 33 4 2" xfId="15726" xr:uid="{00000000-0005-0000-0000-0000AB250000}"/>
    <cellStyle name="Normal 4 33 5" xfId="15727" xr:uid="{00000000-0005-0000-0000-0000AC250000}"/>
    <cellStyle name="Normal 4 33 6" xfId="15728" xr:uid="{00000000-0005-0000-0000-0000AD250000}"/>
    <cellStyle name="Normal 4 34" xfId="4287" xr:uid="{00000000-0005-0000-0000-0000AE250000}"/>
    <cellStyle name="Normal 4 34 2" xfId="6536" xr:uid="{00000000-0005-0000-0000-0000AF250000}"/>
    <cellStyle name="Normal 4 34 2 2" xfId="10075" xr:uid="{00000000-0005-0000-0000-0000B0250000}"/>
    <cellStyle name="Normal 4 34 2 2 2" xfId="15729" xr:uid="{00000000-0005-0000-0000-0000B1250000}"/>
    <cellStyle name="Normal 4 34 2 2 3" xfId="15730" xr:uid="{00000000-0005-0000-0000-0000B2250000}"/>
    <cellStyle name="Normal 4 34 2 3" xfId="15731" xr:uid="{00000000-0005-0000-0000-0000B3250000}"/>
    <cellStyle name="Normal 4 34 2 4" xfId="15732" xr:uid="{00000000-0005-0000-0000-0000B4250000}"/>
    <cellStyle name="Normal 4 34 3" xfId="8314" xr:uid="{00000000-0005-0000-0000-0000B5250000}"/>
    <cellStyle name="Normal 4 34 3 2" xfId="15733" xr:uid="{00000000-0005-0000-0000-0000B6250000}"/>
    <cellStyle name="Normal 4 34 3 2 2" xfId="15734" xr:uid="{00000000-0005-0000-0000-0000B7250000}"/>
    <cellStyle name="Normal 4 34 3 3" xfId="15735" xr:uid="{00000000-0005-0000-0000-0000B8250000}"/>
    <cellStyle name="Normal 4 34 3 4" xfId="15736" xr:uid="{00000000-0005-0000-0000-0000B9250000}"/>
    <cellStyle name="Normal 4 34 4" xfId="15737" xr:uid="{00000000-0005-0000-0000-0000BA250000}"/>
    <cellStyle name="Normal 4 34 4 2" xfId="15738" xr:uid="{00000000-0005-0000-0000-0000BB250000}"/>
    <cellStyle name="Normal 4 34 5" xfId="15739" xr:uid="{00000000-0005-0000-0000-0000BC250000}"/>
    <cellStyle name="Normal 4 34 6" xfId="15740" xr:uid="{00000000-0005-0000-0000-0000BD250000}"/>
    <cellStyle name="Normal 4 35" xfId="4288" xr:uid="{00000000-0005-0000-0000-0000BE250000}"/>
    <cellStyle name="Normal 4 35 2" xfId="6537" xr:uid="{00000000-0005-0000-0000-0000BF250000}"/>
    <cellStyle name="Normal 4 35 2 2" xfId="10076" xr:uid="{00000000-0005-0000-0000-0000C0250000}"/>
    <cellStyle name="Normal 4 35 2 2 2" xfId="15741" xr:uid="{00000000-0005-0000-0000-0000C1250000}"/>
    <cellStyle name="Normal 4 35 2 2 3" xfId="15742" xr:uid="{00000000-0005-0000-0000-0000C2250000}"/>
    <cellStyle name="Normal 4 35 2 3" xfId="15743" xr:uid="{00000000-0005-0000-0000-0000C3250000}"/>
    <cellStyle name="Normal 4 35 2 4" xfId="15744" xr:uid="{00000000-0005-0000-0000-0000C4250000}"/>
    <cellStyle name="Normal 4 35 3" xfId="8315" xr:uid="{00000000-0005-0000-0000-0000C5250000}"/>
    <cellStyle name="Normal 4 35 3 2" xfId="15745" xr:uid="{00000000-0005-0000-0000-0000C6250000}"/>
    <cellStyle name="Normal 4 35 3 2 2" xfId="15746" xr:uid="{00000000-0005-0000-0000-0000C7250000}"/>
    <cellStyle name="Normal 4 35 3 3" xfId="15747" xr:uid="{00000000-0005-0000-0000-0000C8250000}"/>
    <cellStyle name="Normal 4 35 3 4" xfId="15748" xr:uid="{00000000-0005-0000-0000-0000C9250000}"/>
    <cellStyle name="Normal 4 35 4" xfId="15749" xr:uid="{00000000-0005-0000-0000-0000CA250000}"/>
    <cellStyle name="Normal 4 35 4 2" xfId="15750" xr:uid="{00000000-0005-0000-0000-0000CB250000}"/>
    <cellStyle name="Normal 4 35 5" xfId="15751" xr:uid="{00000000-0005-0000-0000-0000CC250000}"/>
    <cellStyle name="Normal 4 35 6" xfId="15752" xr:uid="{00000000-0005-0000-0000-0000CD250000}"/>
    <cellStyle name="Normal 4 36" xfId="4289" xr:uid="{00000000-0005-0000-0000-0000CE250000}"/>
    <cellStyle name="Normal 4 36 2" xfId="6538" xr:uid="{00000000-0005-0000-0000-0000CF250000}"/>
    <cellStyle name="Normal 4 36 2 2" xfId="10077" xr:uid="{00000000-0005-0000-0000-0000D0250000}"/>
    <cellStyle name="Normal 4 36 2 2 2" xfId="15753" xr:uid="{00000000-0005-0000-0000-0000D1250000}"/>
    <cellStyle name="Normal 4 36 2 2 3" xfId="15754" xr:uid="{00000000-0005-0000-0000-0000D2250000}"/>
    <cellStyle name="Normal 4 36 2 3" xfId="15755" xr:uid="{00000000-0005-0000-0000-0000D3250000}"/>
    <cellStyle name="Normal 4 36 2 4" xfId="15756" xr:uid="{00000000-0005-0000-0000-0000D4250000}"/>
    <cellStyle name="Normal 4 36 3" xfId="8316" xr:uid="{00000000-0005-0000-0000-0000D5250000}"/>
    <cellStyle name="Normal 4 36 3 2" xfId="15757" xr:uid="{00000000-0005-0000-0000-0000D6250000}"/>
    <cellStyle name="Normal 4 36 3 2 2" xfId="15758" xr:uid="{00000000-0005-0000-0000-0000D7250000}"/>
    <cellStyle name="Normal 4 36 3 3" xfId="15759" xr:uid="{00000000-0005-0000-0000-0000D8250000}"/>
    <cellStyle name="Normal 4 36 3 4" xfId="15760" xr:uid="{00000000-0005-0000-0000-0000D9250000}"/>
    <cellStyle name="Normal 4 36 4" xfId="15761" xr:uid="{00000000-0005-0000-0000-0000DA250000}"/>
    <cellStyle name="Normal 4 36 4 2" xfId="15762" xr:uid="{00000000-0005-0000-0000-0000DB250000}"/>
    <cellStyle name="Normal 4 36 5" xfId="15763" xr:uid="{00000000-0005-0000-0000-0000DC250000}"/>
    <cellStyle name="Normal 4 36 6" xfId="15764" xr:uid="{00000000-0005-0000-0000-0000DD250000}"/>
    <cellStyle name="Normal 4 37" xfId="4290" xr:uid="{00000000-0005-0000-0000-0000DE250000}"/>
    <cellStyle name="Normal 4 37 2" xfId="6539" xr:uid="{00000000-0005-0000-0000-0000DF250000}"/>
    <cellStyle name="Normal 4 37 2 2" xfId="10078" xr:uid="{00000000-0005-0000-0000-0000E0250000}"/>
    <cellStyle name="Normal 4 37 2 2 2" xfId="15765" xr:uid="{00000000-0005-0000-0000-0000E1250000}"/>
    <cellStyle name="Normal 4 37 2 2 3" xfId="15766" xr:uid="{00000000-0005-0000-0000-0000E2250000}"/>
    <cellStyle name="Normal 4 37 2 3" xfId="15767" xr:uid="{00000000-0005-0000-0000-0000E3250000}"/>
    <cellStyle name="Normal 4 37 2 4" xfId="15768" xr:uid="{00000000-0005-0000-0000-0000E4250000}"/>
    <cellStyle name="Normal 4 37 3" xfId="8317" xr:uid="{00000000-0005-0000-0000-0000E5250000}"/>
    <cellStyle name="Normal 4 37 3 2" xfId="15769" xr:uid="{00000000-0005-0000-0000-0000E6250000}"/>
    <cellStyle name="Normal 4 37 3 2 2" xfId="15770" xr:uid="{00000000-0005-0000-0000-0000E7250000}"/>
    <cellStyle name="Normal 4 37 3 3" xfId="15771" xr:uid="{00000000-0005-0000-0000-0000E8250000}"/>
    <cellStyle name="Normal 4 37 3 4" xfId="15772" xr:uid="{00000000-0005-0000-0000-0000E9250000}"/>
    <cellStyle name="Normal 4 37 4" xfId="15773" xr:uid="{00000000-0005-0000-0000-0000EA250000}"/>
    <cellStyle name="Normal 4 37 4 2" xfId="15774" xr:uid="{00000000-0005-0000-0000-0000EB250000}"/>
    <cellStyle name="Normal 4 37 5" xfId="15775" xr:uid="{00000000-0005-0000-0000-0000EC250000}"/>
    <cellStyle name="Normal 4 37 6" xfId="15776" xr:uid="{00000000-0005-0000-0000-0000ED250000}"/>
    <cellStyle name="Normal 4 38" xfId="4291" xr:uid="{00000000-0005-0000-0000-0000EE250000}"/>
    <cellStyle name="Normal 4 38 2" xfId="6540" xr:uid="{00000000-0005-0000-0000-0000EF250000}"/>
    <cellStyle name="Normal 4 38 2 2" xfId="10079" xr:uid="{00000000-0005-0000-0000-0000F0250000}"/>
    <cellStyle name="Normal 4 38 2 2 2" xfId="15777" xr:uid="{00000000-0005-0000-0000-0000F1250000}"/>
    <cellStyle name="Normal 4 38 2 2 3" xfId="15778" xr:uid="{00000000-0005-0000-0000-0000F2250000}"/>
    <cellStyle name="Normal 4 38 2 3" xfId="15779" xr:uid="{00000000-0005-0000-0000-0000F3250000}"/>
    <cellStyle name="Normal 4 38 2 4" xfId="15780" xr:uid="{00000000-0005-0000-0000-0000F4250000}"/>
    <cellStyle name="Normal 4 38 3" xfId="8318" xr:uid="{00000000-0005-0000-0000-0000F5250000}"/>
    <cellStyle name="Normal 4 38 3 2" xfId="15781" xr:uid="{00000000-0005-0000-0000-0000F6250000}"/>
    <cellStyle name="Normal 4 38 3 2 2" xfId="15782" xr:uid="{00000000-0005-0000-0000-0000F7250000}"/>
    <cellStyle name="Normal 4 38 3 3" xfId="15783" xr:uid="{00000000-0005-0000-0000-0000F8250000}"/>
    <cellStyle name="Normal 4 38 3 4" xfId="15784" xr:uid="{00000000-0005-0000-0000-0000F9250000}"/>
    <cellStyle name="Normal 4 38 4" xfId="15785" xr:uid="{00000000-0005-0000-0000-0000FA250000}"/>
    <cellStyle name="Normal 4 38 4 2" xfId="15786" xr:uid="{00000000-0005-0000-0000-0000FB250000}"/>
    <cellStyle name="Normal 4 38 5" xfId="15787" xr:uid="{00000000-0005-0000-0000-0000FC250000}"/>
    <cellStyle name="Normal 4 38 6" xfId="15788" xr:uid="{00000000-0005-0000-0000-0000FD250000}"/>
    <cellStyle name="Normal 4 39" xfId="4292" xr:uid="{00000000-0005-0000-0000-0000FE250000}"/>
    <cellStyle name="Normal 4 39 2" xfId="6541" xr:uid="{00000000-0005-0000-0000-0000FF250000}"/>
    <cellStyle name="Normal 4 39 2 2" xfId="10080" xr:uid="{00000000-0005-0000-0000-000000260000}"/>
    <cellStyle name="Normal 4 39 2 2 2" xfId="15789" xr:uid="{00000000-0005-0000-0000-000001260000}"/>
    <cellStyle name="Normal 4 39 2 2 3" xfId="15790" xr:uid="{00000000-0005-0000-0000-000002260000}"/>
    <cellStyle name="Normal 4 39 2 3" xfId="15791" xr:uid="{00000000-0005-0000-0000-000003260000}"/>
    <cellStyle name="Normal 4 39 2 4" xfId="15792" xr:uid="{00000000-0005-0000-0000-000004260000}"/>
    <cellStyle name="Normal 4 39 3" xfId="8319" xr:uid="{00000000-0005-0000-0000-000005260000}"/>
    <cellStyle name="Normal 4 39 3 2" xfId="15793" xr:uid="{00000000-0005-0000-0000-000006260000}"/>
    <cellStyle name="Normal 4 39 3 2 2" xfId="15794" xr:uid="{00000000-0005-0000-0000-000007260000}"/>
    <cellStyle name="Normal 4 39 3 3" xfId="15795" xr:uid="{00000000-0005-0000-0000-000008260000}"/>
    <cellStyle name="Normal 4 39 3 4" xfId="15796" xr:uid="{00000000-0005-0000-0000-000009260000}"/>
    <cellStyle name="Normal 4 39 4" xfId="15797" xr:uid="{00000000-0005-0000-0000-00000A260000}"/>
    <cellStyle name="Normal 4 39 4 2" xfId="15798" xr:uid="{00000000-0005-0000-0000-00000B260000}"/>
    <cellStyle name="Normal 4 39 5" xfId="15799" xr:uid="{00000000-0005-0000-0000-00000C260000}"/>
    <cellStyle name="Normal 4 39 6" xfId="15800" xr:uid="{00000000-0005-0000-0000-00000D260000}"/>
    <cellStyle name="Normal 4 4" xfId="4293" xr:uid="{00000000-0005-0000-0000-00000E260000}"/>
    <cellStyle name="Normal 4 4 10" xfId="4294" xr:uid="{00000000-0005-0000-0000-00000F260000}"/>
    <cellStyle name="Normal 4 4 10 2" xfId="6543" xr:uid="{00000000-0005-0000-0000-000010260000}"/>
    <cellStyle name="Normal 4 4 10 2 2" xfId="10082" xr:uid="{00000000-0005-0000-0000-000011260000}"/>
    <cellStyle name="Normal 4 4 10 2 2 2" xfId="15801" xr:uid="{00000000-0005-0000-0000-000012260000}"/>
    <cellStyle name="Normal 4 4 10 2 2 3" xfId="15802" xr:uid="{00000000-0005-0000-0000-000013260000}"/>
    <cellStyle name="Normal 4 4 10 2 3" xfId="15803" xr:uid="{00000000-0005-0000-0000-000014260000}"/>
    <cellStyle name="Normal 4 4 10 2 4" xfId="15804" xr:uid="{00000000-0005-0000-0000-000015260000}"/>
    <cellStyle name="Normal 4 4 10 3" xfId="8321" xr:uid="{00000000-0005-0000-0000-000016260000}"/>
    <cellStyle name="Normal 4 4 10 3 2" xfId="15805" xr:uid="{00000000-0005-0000-0000-000017260000}"/>
    <cellStyle name="Normal 4 4 10 3 2 2" xfId="15806" xr:uid="{00000000-0005-0000-0000-000018260000}"/>
    <cellStyle name="Normal 4 4 10 3 3" xfId="15807" xr:uid="{00000000-0005-0000-0000-000019260000}"/>
    <cellStyle name="Normal 4 4 10 3 4" xfId="15808" xr:uid="{00000000-0005-0000-0000-00001A260000}"/>
    <cellStyle name="Normal 4 4 10 4" xfId="15809" xr:uid="{00000000-0005-0000-0000-00001B260000}"/>
    <cellStyle name="Normal 4 4 10 4 2" xfId="15810" xr:uid="{00000000-0005-0000-0000-00001C260000}"/>
    <cellStyle name="Normal 4 4 10 5" xfId="15811" xr:uid="{00000000-0005-0000-0000-00001D260000}"/>
    <cellStyle name="Normal 4 4 10 6" xfId="15812" xr:uid="{00000000-0005-0000-0000-00001E260000}"/>
    <cellStyle name="Normal 4 4 11" xfId="4295" xr:uid="{00000000-0005-0000-0000-00001F260000}"/>
    <cellStyle name="Normal 4 4 11 2" xfId="6544" xr:uid="{00000000-0005-0000-0000-000020260000}"/>
    <cellStyle name="Normal 4 4 11 2 2" xfId="10083" xr:uid="{00000000-0005-0000-0000-000021260000}"/>
    <cellStyle name="Normal 4 4 11 2 2 2" xfId="15813" xr:uid="{00000000-0005-0000-0000-000022260000}"/>
    <cellStyle name="Normal 4 4 11 2 2 3" xfId="15814" xr:uid="{00000000-0005-0000-0000-000023260000}"/>
    <cellStyle name="Normal 4 4 11 2 3" xfId="15815" xr:uid="{00000000-0005-0000-0000-000024260000}"/>
    <cellStyle name="Normal 4 4 11 2 4" xfId="15816" xr:uid="{00000000-0005-0000-0000-000025260000}"/>
    <cellStyle name="Normal 4 4 11 3" xfId="8322" xr:uid="{00000000-0005-0000-0000-000026260000}"/>
    <cellStyle name="Normal 4 4 11 3 2" xfId="15817" xr:uid="{00000000-0005-0000-0000-000027260000}"/>
    <cellStyle name="Normal 4 4 11 3 2 2" xfId="15818" xr:uid="{00000000-0005-0000-0000-000028260000}"/>
    <cellStyle name="Normal 4 4 11 3 3" xfId="15819" xr:uid="{00000000-0005-0000-0000-000029260000}"/>
    <cellStyle name="Normal 4 4 11 3 4" xfId="15820" xr:uid="{00000000-0005-0000-0000-00002A260000}"/>
    <cellStyle name="Normal 4 4 11 4" xfId="15821" xr:uid="{00000000-0005-0000-0000-00002B260000}"/>
    <cellStyle name="Normal 4 4 11 4 2" xfId="15822" xr:uid="{00000000-0005-0000-0000-00002C260000}"/>
    <cellStyle name="Normal 4 4 11 5" xfId="15823" xr:uid="{00000000-0005-0000-0000-00002D260000}"/>
    <cellStyle name="Normal 4 4 11 6" xfId="15824" xr:uid="{00000000-0005-0000-0000-00002E260000}"/>
    <cellStyle name="Normal 4 4 12" xfId="4296" xr:uid="{00000000-0005-0000-0000-00002F260000}"/>
    <cellStyle name="Normal 4 4 12 2" xfId="6545" xr:uid="{00000000-0005-0000-0000-000030260000}"/>
    <cellStyle name="Normal 4 4 12 2 2" xfId="10084" xr:uid="{00000000-0005-0000-0000-000031260000}"/>
    <cellStyle name="Normal 4 4 12 2 2 2" xfId="15825" xr:uid="{00000000-0005-0000-0000-000032260000}"/>
    <cellStyle name="Normal 4 4 12 2 2 3" xfId="15826" xr:uid="{00000000-0005-0000-0000-000033260000}"/>
    <cellStyle name="Normal 4 4 12 2 3" xfId="15827" xr:uid="{00000000-0005-0000-0000-000034260000}"/>
    <cellStyle name="Normal 4 4 12 2 4" xfId="15828" xr:uid="{00000000-0005-0000-0000-000035260000}"/>
    <cellStyle name="Normal 4 4 12 3" xfId="8323" xr:uid="{00000000-0005-0000-0000-000036260000}"/>
    <cellStyle name="Normal 4 4 12 3 2" xfId="15829" xr:uid="{00000000-0005-0000-0000-000037260000}"/>
    <cellStyle name="Normal 4 4 12 3 2 2" xfId="15830" xr:uid="{00000000-0005-0000-0000-000038260000}"/>
    <cellStyle name="Normal 4 4 12 3 3" xfId="15831" xr:uid="{00000000-0005-0000-0000-000039260000}"/>
    <cellStyle name="Normal 4 4 12 3 4" xfId="15832" xr:uid="{00000000-0005-0000-0000-00003A260000}"/>
    <cellStyle name="Normal 4 4 12 4" xfId="15833" xr:uid="{00000000-0005-0000-0000-00003B260000}"/>
    <cellStyle name="Normal 4 4 12 4 2" xfId="15834" xr:uid="{00000000-0005-0000-0000-00003C260000}"/>
    <cellStyle name="Normal 4 4 12 5" xfId="15835" xr:uid="{00000000-0005-0000-0000-00003D260000}"/>
    <cellStyle name="Normal 4 4 12 6" xfId="15836" xr:uid="{00000000-0005-0000-0000-00003E260000}"/>
    <cellStyle name="Normal 4 4 13" xfId="4297" xr:uid="{00000000-0005-0000-0000-00003F260000}"/>
    <cellStyle name="Normal 4 4 13 2" xfId="6546" xr:uid="{00000000-0005-0000-0000-000040260000}"/>
    <cellStyle name="Normal 4 4 13 2 2" xfId="10085" xr:uid="{00000000-0005-0000-0000-000041260000}"/>
    <cellStyle name="Normal 4 4 13 2 2 2" xfId="15837" xr:uid="{00000000-0005-0000-0000-000042260000}"/>
    <cellStyle name="Normal 4 4 13 2 2 3" xfId="15838" xr:uid="{00000000-0005-0000-0000-000043260000}"/>
    <cellStyle name="Normal 4 4 13 2 3" xfId="15839" xr:uid="{00000000-0005-0000-0000-000044260000}"/>
    <cellStyle name="Normal 4 4 13 2 4" xfId="15840" xr:uid="{00000000-0005-0000-0000-000045260000}"/>
    <cellStyle name="Normal 4 4 13 3" xfId="8324" xr:uid="{00000000-0005-0000-0000-000046260000}"/>
    <cellStyle name="Normal 4 4 13 3 2" xfId="15841" xr:uid="{00000000-0005-0000-0000-000047260000}"/>
    <cellStyle name="Normal 4 4 13 3 2 2" xfId="15842" xr:uid="{00000000-0005-0000-0000-000048260000}"/>
    <cellStyle name="Normal 4 4 13 3 3" xfId="15843" xr:uid="{00000000-0005-0000-0000-000049260000}"/>
    <cellStyle name="Normal 4 4 13 3 4" xfId="15844" xr:uid="{00000000-0005-0000-0000-00004A260000}"/>
    <cellStyle name="Normal 4 4 13 4" xfId="15845" xr:uid="{00000000-0005-0000-0000-00004B260000}"/>
    <cellStyle name="Normal 4 4 13 4 2" xfId="15846" xr:uid="{00000000-0005-0000-0000-00004C260000}"/>
    <cellStyle name="Normal 4 4 13 5" xfId="15847" xr:uid="{00000000-0005-0000-0000-00004D260000}"/>
    <cellStyle name="Normal 4 4 13 6" xfId="15848" xr:uid="{00000000-0005-0000-0000-00004E260000}"/>
    <cellStyle name="Normal 4 4 14" xfId="4298" xr:uid="{00000000-0005-0000-0000-00004F260000}"/>
    <cellStyle name="Normal 4 4 14 2" xfId="6547" xr:uid="{00000000-0005-0000-0000-000050260000}"/>
    <cellStyle name="Normal 4 4 14 2 2" xfId="10086" xr:uid="{00000000-0005-0000-0000-000051260000}"/>
    <cellStyle name="Normal 4 4 14 2 2 2" xfId="15849" xr:uid="{00000000-0005-0000-0000-000052260000}"/>
    <cellStyle name="Normal 4 4 14 2 2 3" xfId="15850" xr:uid="{00000000-0005-0000-0000-000053260000}"/>
    <cellStyle name="Normal 4 4 14 2 3" xfId="15851" xr:uid="{00000000-0005-0000-0000-000054260000}"/>
    <cellStyle name="Normal 4 4 14 2 4" xfId="15852" xr:uid="{00000000-0005-0000-0000-000055260000}"/>
    <cellStyle name="Normal 4 4 14 3" xfId="8325" xr:uid="{00000000-0005-0000-0000-000056260000}"/>
    <cellStyle name="Normal 4 4 14 3 2" xfId="15853" xr:uid="{00000000-0005-0000-0000-000057260000}"/>
    <cellStyle name="Normal 4 4 14 3 2 2" xfId="15854" xr:uid="{00000000-0005-0000-0000-000058260000}"/>
    <cellStyle name="Normal 4 4 14 3 3" xfId="15855" xr:uid="{00000000-0005-0000-0000-000059260000}"/>
    <cellStyle name="Normal 4 4 14 3 4" xfId="15856" xr:uid="{00000000-0005-0000-0000-00005A260000}"/>
    <cellStyle name="Normal 4 4 14 4" xfId="15857" xr:uid="{00000000-0005-0000-0000-00005B260000}"/>
    <cellStyle name="Normal 4 4 14 4 2" xfId="15858" xr:uid="{00000000-0005-0000-0000-00005C260000}"/>
    <cellStyle name="Normal 4 4 14 5" xfId="15859" xr:uid="{00000000-0005-0000-0000-00005D260000}"/>
    <cellStyle name="Normal 4 4 14 6" xfId="15860" xr:uid="{00000000-0005-0000-0000-00005E260000}"/>
    <cellStyle name="Normal 4 4 15" xfId="4299" xr:uid="{00000000-0005-0000-0000-00005F260000}"/>
    <cellStyle name="Normal 4 4 15 2" xfId="6548" xr:uid="{00000000-0005-0000-0000-000060260000}"/>
    <cellStyle name="Normal 4 4 15 2 2" xfId="10087" xr:uid="{00000000-0005-0000-0000-000061260000}"/>
    <cellStyle name="Normal 4 4 15 2 2 2" xfId="15861" xr:uid="{00000000-0005-0000-0000-000062260000}"/>
    <cellStyle name="Normal 4 4 15 2 2 3" xfId="15862" xr:uid="{00000000-0005-0000-0000-000063260000}"/>
    <cellStyle name="Normal 4 4 15 2 3" xfId="15863" xr:uid="{00000000-0005-0000-0000-000064260000}"/>
    <cellStyle name="Normal 4 4 15 2 4" xfId="15864" xr:uid="{00000000-0005-0000-0000-000065260000}"/>
    <cellStyle name="Normal 4 4 15 3" xfId="8326" xr:uid="{00000000-0005-0000-0000-000066260000}"/>
    <cellStyle name="Normal 4 4 15 3 2" xfId="15865" xr:uid="{00000000-0005-0000-0000-000067260000}"/>
    <cellStyle name="Normal 4 4 15 3 2 2" xfId="15866" xr:uid="{00000000-0005-0000-0000-000068260000}"/>
    <cellStyle name="Normal 4 4 15 3 3" xfId="15867" xr:uid="{00000000-0005-0000-0000-000069260000}"/>
    <cellStyle name="Normal 4 4 15 3 4" xfId="15868" xr:uid="{00000000-0005-0000-0000-00006A260000}"/>
    <cellStyle name="Normal 4 4 15 4" xfId="15869" xr:uid="{00000000-0005-0000-0000-00006B260000}"/>
    <cellStyle name="Normal 4 4 15 4 2" xfId="15870" xr:uid="{00000000-0005-0000-0000-00006C260000}"/>
    <cellStyle name="Normal 4 4 15 5" xfId="15871" xr:uid="{00000000-0005-0000-0000-00006D260000}"/>
    <cellStyle name="Normal 4 4 15 6" xfId="15872" xr:uid="{00000000-0005-0000-0000-00006E260000}"/>
    <cellStyle name="Normal 4 4 16" xfId="4300" xr:uid="{00000000-0005-0000-0000-00006F260000}"/>
    <cellStyle name="Normal 4 4 16 2" xfId="6549" xr:uid="{00000000-0005-0000-0000-000070260000}"/>
    <cellStyle name="Normal 4 4 16 2 2" xfId="10088" xr:uid="{00000000-0005-0000-0000-000071260000}"/>
    <cellStyle name="Normal 4 4 16 2 2 2" xfId="15873" xr:uid="{00000000-0005-0000-0000-000072260000}"/>
    <cellStyle name="Normal 4 4 16 2 2 3" xfId="15874" xr:uid="{00000000-0005-0000-0000-000073260000}"/>
    <cellStyle name="Normal 4 4 16 2 3" xfId="15875" xr:uid="{00000000-0005-0000-0000-000074260000}"/>
    <cellStyle name="Normal 4 4 16 2 4" xfId="15876" xr:uid="{00000000-0005-0000-0000-000075260000}"/>
    <cellStyle name="Normal 4 4 16 3" xfId="8327" xr:uid="{00000000-0005-0000-0000-000076260000}"/>
    <cellStyle name="Normal 4 4 16 3 2" xfId="15877" xr:uid="{00000000-0005-0000-0000-000077260000}"/>
    <cellStyle name="Normal 4 4 16 3 2 2" xfId="15878" xr:uid="{00000000-0005-0000-0000-000078260000}"/>
    <cellStyle name="Normal 4 4 16 3 3" xfId="15879" xr:uid="{00000000-0005-0000-0000-000079260000}"/>
    <cellStyle name="Normal 4 4 16 3 4" xfId="15880" xr:uid="{00000000-0005-0000-0000-00007A260000}"/>
    <cellStyle name="Normal 4 4 16 4" xfId="15881" xr:uid="{00000000-0005-0000-0000-00007B260000}"/>
    <cellStyle name="Normal 4 4 16 4 2" xfId="15882" xr:uid="{00000000-0005-0000-0000-00007C260000}"/>
    <cellStyle name="Normal 4 4 16 5" xfId="15883" xr:uid="{00000000-0005-0000-0000-00007D260000}"/>
    <cellStyle name="Normal 4 4 16 6" xfId="15884" xr:uid="{00000000-0005-0000-0000-00007E260000}"/>
    <cellStyle name="Normal 4 4 17" xfId="4301" xr:uid="{00000000-0005-0000-0000-00007F260000}"/>
    <cellStyle name="Normal 4 4 17 2" xfId="6550" xr:uid="{00000000-0005-0000-0000-000080260000}"/>
    <cellStyle name="Normal 4 4 17 2 2" xfId="10089" xr:uid="{00000000-0005-0000-0000-000081260000}"/>
    <cellStyle name="Normal 4 4 17 2 2 2" xfId="15885" xr:uid="{00000000-0005-0000-0000-000082260000}"/>
    <cellStyle name="Normal 4 4 17 2 2 3" xfId="15886" xr:uid="{00000000-0005-0000-0000-000083260000}"/>
    <cellStyle name="Normal 4 4 17 2 3" xfId="15887" xr:uid="{00000000-0005-0000-0000-000084260000}"/>
    <cellStyle name="Normal 4 4 17 2 4" xfId="15888" xr:uid="{00000000-0005-0000-0000-000085260000}"/>
    <cellStyle name="Normal 4 4 17 3" xfId="8328" xr:uid="{00000000-0005-0000-0000-000086260000}"/>
    <cellStyle name="Normal 4 4 17 3 2" xfId="15889" xr:uid="{00000000-0005-0000-0000-000087260000}"/>
    <cellStyle name="Normal 4 4 17 3 2 2" xfId="15890" xr:uid="{00000000-0005-0000-0000-000088260000}"/>
    <cellStyle name="Normal 4 4 17 3 3" xfId="15891" xr:uid="{00000000-0005-0000-0000-000089260000}"/>
    <cellStyle name="Normal 4 4 17 3 4" xfId="15892" xr:uid="{00000000-0005-0000-0000-00008A260000}"/>
    <cellStyle name="Normal 4 4 17 4" xfId="15893" xr:uid="{00000000-0005-0000-0000-00008B260000}"/>
    <cellStyle name="Normal 4 4 17 4 2" xfId="15894" xr:uid="{00000000-0005-0000-0000-00008C260000}"/>
    <cellStyle name="Normal 4 4 17 5" xfId="15895" xr:uid="{00000000-0005-0000-0000-00008D260000}"/>
    <cellStyle name="Normal 4 4 17 6" xfId="15896" xr:uid="{00000000-0005-0000-0000-00008E260000}"/>
    <cellStyle name="Normal 4 4 18" xfId="4302" xr:uid="{00000000-0005-0000-0000-00008F260000}"/>
    <cellStyle name="Normal 4 4 18 2" xfId="6551" xr:uid="{00000000-0005-0000-0000-000090260000}"/>
    <cellStyle name="Normal 4 4 18 2 2" xfId="10090" xr:uid="{00000000-0005-0000-0000-000091260000}"/>
    <cellStyle name="Normal 4 4 18 2 2 2" xfId="15897" xr:uid="{00000000-0005-0000-0000-000092260000}"/>
    <cellStyle name="Normal 4 4 18 2 2 3" xfId="15898" xr:uid="{00000000-0005-0000-0000-000093260000}"/>
    <cellStyle name="Normal 4 4 18 2 3" xfId="15899" xr:uid="{00000000-0005-0000-0000-000094260000}"/>
    <cellStyle name="Normal 4 4 18 2 4" xfId="15900" xr:uid="{00000000-0005-0000-0000-000095260000}"/>
    <cellStyle name="Normal 4 4 18 3" xfId="8329" xr:uid="{00000000-0005-0000-0000-000096260000}"/>
    <cellStyle name="Normal 4 4 18 3 2" xfId="15901" xr:uid="{00000000-0005-0000-0000-000097260000}"/>
    <cellStyle name="Normal 4 4 18 3 2 2" xfId="15902" xr:uid="{00000000-0005-0000-0000-000098260000}"/>
    <cellStyle name="Normal 4 4 18 3 3" xfId="15903" xr:uid="{00000000-0005-0000-0000-000099260000}"/>
    <cellStyle name="Normal 4 4 18 3 4" xfId="15904" xr:uid="{00000000-0005-0000-0000-00009A260000}"/>
    <cellStyle name="Normal 4 4 18 4" xfId="15905" xr:uid="{00000000-0005-0000-0000-00009B260000}"/>
    <cellStyle name="Normal 4 4 18 4 2" xfId="15906" xr:uid="{00000000-0005-0000-0000-00009C260000}"/>
    <cellStyle name="Normal 4 4 18 5" xfId="15907" xr:uid="{00000000-0005-0000-0000-00009D260000}"/>
    <cellStyle name="Normal 4 4 18 6" xfId="15908" xr:uid="{00000000-0005-0000-0000-00009E260000}"/>
    <cellStyle name="Normal 4 4 19" xfId="4303" xr:uid="{00000000-0005-0000-0000-00009F260000}"/>
    <cellStyle name="Normal 4 4 19 2" xfId="6552" xr:uid="{00000000-0005-0000-0000-0000A0260000}"/>
    <cellStyle name="Normal 4 4 19 2 2" xfId="10091" xr:uid="{00000000-0005-0000-0000-0000A1260000}"/>
    <cellStyle name="Normal 4 4 19 2 2 2" xfId="15909" xr:uid="{00000000-0005-0000-0000-0000A2260000}"/>
    <cellStyle name="Normal 4 4 19 2 2 3" xfId="15910" xr:uid="{00000000-0005-0000-0000-0000A3260000}"/>
    <cellStyle name="Normal 4 4 19 2 3" xfId="15911" xr:uid="{00000000-0005-0000-0000-0000A4260000}"/>
    <cellStyle name="Normal 4 4 19 2 4" xfId="15912" xr:uid="{00000000-0005-0000-0000-0000A5260000}"/>
    <cellStyle name="Normal 4 4 19 3" xfId="8330" xr:uid="{00000000-0005-0000-0000-0000A6260000}"/>
    <cellStyle name="Normal 4 4 19 3 2" xfId="15913" xr:uid="{00000000-0005-0000-0000-0000A7260000}"/>
    <cellStyle name="Normal 4 4 19 3 2 2" xfId="15914" xr:uid="{00000000-0005-0000-0000-0000A8260000}"/>
    <cellStyle name="Normal 4 4 19 3 3" xfId="15915" xr:uid="{00000000-0005-0000-0000-0000A9260000}"/>
    <cellStyle name="Normal 4 4 19 3 4" xfId="15916" xr:uid="{00000000-0005-0000-0000-0000AA260000}"/>
    <cellStyle name="Normal 4 4 19 4" xfId="15917" xr:uid="{00000000-0005-0000-0000-0000AB260000}"/>
    <cellStyle name="Normal 4 4 19 4 2" xfId="15918" xr:uid="{00000000-0005-0000-0000-0000AC260000}"/>
    <cellStyle name="Normal 4 4 19 5" xfId="15919" xr:uid="{00000000-0005-0000-0000-0000AD260000}"/>
    <cellStyle name="Normal 4 4 19 6" xfId="15920" xr:uid="{00000000-0005-0000-0000-0000AE260000}"/>
    <cellStyle name="Normal 4 4 2" xfId="4304" xr:uid="{00000000-0005-0000-0000-0000AF260000}"/>
    <cellStyle name="Normal 4 4 2 2" xfId="6553" xr:uid="{00000000-0005-0000-0000-0000B0260000}"/>
    <cellStyle name="Normal 4 4 2 2 2" xfId="10092" xr:uid="{00000000-0005-0000-0000-0000B1260000}"/>
    <cellStyle name="Normal 4 4 2 2 2 2" xfId="15921" xr:uid="{00000000-0005-0000-0000-0000B2260000}"/>
    <cellStyle name="Normal 4 4 2 2 2 3" xfId="15922" xr:uid="{00000000-0005-0000-0000-0000B3260000}"/>
    <cellStyle name="Normal 4 4 2 2 3" xfId="15923" xr:uid="{00000000-0005-0000-0000-0000B4260000}"/>
    <cellStyle name="Normal 4 4 2 2 4" xfId="15924" xr:uid="{00000000-0005-0000-0000-0000B5260000}"/>
    <cellStyle name="Normal 4 4 2 3" xfId="8331" xr:uid="{00000000-0005-0000-0000-0000B6260000}"/>
    <cellStyle name="Normal 4 4 2 3 2" xfId="15925" xr:uid="{00000000-0005-0000-0000-0000B7260000}"/>
    <cellStyle name="Normal 4 4 2 3 2 2" xfId="15926" xr:uid="{00000000-0005-0000-0000-0000B8260000}"/>
    <cellStyle name="Normal 4 4 2 3 3" xfId="15927" xr:uid="{00000000-0005-0000-0000-0000B9260000}"/>
    <cellStyle name="Normal 4 4 2 3 4" xfId="15928" xr:uid="{00000000-0005-0000-0000-0000BA260000}"/>
    <cellStyle name="Normal 4 4 2 4" xfId="15929" xr:uid="{00000000-0005-0000-0000-0000BB260000}"/>
    <cellStyle name="Normal 4 4 2 4 2" xfId="15930" xr:uid="{00000000-0005-0000-0000-0000BC260000}"/>
    <cellStyle name="Normal 4 4 2 5" xfId="15931" xr:uid="{00000000-0005-0000-0000-0000BD260000}"/>
    <cellStyle name="Normal 4 4 2 6" xfId="15932" xr:uid="{00000000-0005-0000-0000-0000BE260000}"/>
    <cellStyle name="Normal 4 4 20" xfId="4305" xr:uid="{00000000-0005-0000-0000-0000BF260000}"/>
    <cellStyle name="Normal 4 4 20 2" xfId="6554" xr:uid="{00000000-0005-0000-0000-0000C0260000}"/>
    <cellStyle name="Normal 4 4 20 2 2" xfId="10093" xr:uid="{00000000-0005-0000-0000-0000C1260000}"/>
    <cellStyle name="Normal 4 4 20 2 2 2" xfId="15933" xr:uid="{00000000-0005-0000-0000-0000C2260000}"/>
    <cellStyle name="Normal 4 4 20 2 2 3" xfId="15934" xr:uid="{00000000-0005-0000-0000-0000C3260000}"/>
    <cellStyle name="Normal 4 4 20 2 3" xfId="15935" xr:uid="{00000000-0005-0000-0000-0000C4260000}"/>
    <cellStyle name="Normal 4 4 20 2 4" xfId="15936" xr:uid="{00000000-0005-0000-0000-0000C5260000}"/>
    <cellStyle name="Normal 4 4 20 3" xfId="8332" xr:uid="{00000000-0005-0000-0000-0000C6260000}"/>
    <cellStyle name="Normal 4 4 20 3 2" xfId="15937" xr:uid="{00000000-0005-0000-0000-0000C7260000}"/>
    <cellStyle name="Normal 4 4 20 3 2 2" xfId="15938" xr:uid="{00000000-0005-0000-0000-0000C8260000}"/>
    <cellStyle name="Normal 4 4 20 3 3" xfId="15939" xr:uid="{00000000-0005-0000-0000-0000C9260000}"/>
    <cellStyle name="Normal 4 4 20 3 4" xfId="15940" xr:uid="{00000000-0005-0000-0000-0000CA260000}"/>
    <cellStyle name="Normal 4 4 20 4" xfId="15941" xr:uid="{00000000-0005-0000-0000-0000CB260000}"/>
    <cellStyle name="Normal 4 4 20 4 2" xfId="15942" xr:uid="{00000000-0005-0000-0000-0000CC260000}"/>
    <cellStyle name="Normal 4 4 20 5" xfId="15943" xr:uid="{00000000-0005-0000-0000-0000CD260000}"/>
    <cellStyle name="Normal 4 4 20 6" xfId="15944" xr:uid="{00000000-0005-0000-0000-0000CE260000}"/>
    <cellStyle name="Normal 4 4 21" xfId="4306" xr:uid="{00000000-0005-0000-0000-0000CF260000}"/>
    <cellStyle name="Normal 4 4 21 2" xfId="6555" xr:uid="{00000000-0005-0000-0000-0000D0260000}"/>
    <cellStyle name="Normal 4 4 21 2 2" xfId="10094" xr:uid="{00000000-0005-0000-0000-0000D1260000}"/>
    <cellStyle name="Normal 4 4 21 2 2 2" xfId="15945" xr:uid="{00000000-0005-0000-0000-0000D2260000}"/>
    <cellStyle name="Normal 4 4 21 2 2 3" xfId="15946" xr:uid="{00000000-0005-0000-0000-0000D3260000}"/>
    <cellStyle name="Normal 4 4 21 2 3" xfId="15947" xr:uid="{00000000-0005-0000-0000-0000D4260000}"/>
    <cellStyle name="Normal 4 4 21 2 4" xfId="15948" xr:uid="{00000000-0005-0000-0000-0000D5260000}"/>
    <cellStyle name="Normal 4 4 21 3" xfId="8333" xr:uid="{00000000-0005-0000-0000-0000D6260000}"/>
    <cellStyle name="Normal 4 4 21 3 2" xfId="15949" xr:uid="{00000000-0005-0000-0000-0000D7260000}"/>
    <cellStyle name="Normal 4 4 21 3 2 2" xfId="15950" xr:uid="{00000000-0005-0000-0000-0000D8260000}"/>
    <cellStyle name="Normal 4 4 21 3 3" xfId="15951" xr:uid="{00000000-0005-0000-0000-0000D9260000}"/>
    <cellStyle name="Normal 4 4 21 3 4" xfId="15952" xr:uid="{00000000-0005-0000-0000-0000DA260000}"/>
    <cellStyle name="Normal 4 4 21 4" xfId="15953" xr:uid="{00000000-0005-0000-0000-0000DB260000}"/>
    <cellStyle name="Normal 4 4 21 4 2" xfId="15954" xr:uid="{00000000-0005-0000-0000-0000DC260000}"/>
    <cellStyle name="Normal 4 4 21 5" xfId="15955" xr:uid="{00000000-0005-0000-0000-0000DD260000}"/>
    <cellStyle name="Normal 4 4 21 6" xfId="15956" xr:uid="{00000000-0005-0000-0000-0000DE260000}"/>
    <cellStyle name="Normal 4 4 22" xfId="4307" xr:uid="{00000000-0005-0000-0000-0000DF260000}"/>
    <cellStyle name="Normal 4 4 22 2" xfId="6556" xr:uid="{00000000-0005-0000-0000-0000E0260000}"/>
    <cellStyle name="Normal 4 4 22 2 2" xfId="10095" xr:uid="{00000000-0005-0000-0000-0000E1260000}"/>
    <cellStyle name="Normal 4 4 22 2 2 2" xfId="15957" xr:uid="{00000000-0005-0000-0000-0000E2260000}"/>
    <cellStyle name="Normal 4 4 22 2 2 3" xfId="15958" xr:uid="{00000000-0005-0000-0000-0000E3260000}"/>
    <cellStyle name="Normal 4 4 22 2 3" xfId="15959" xr:uid="{00000000-0005-0000-0000-0000E4260000}"/>
    <cellStyle name="Normal 4 4 22 2 4" xfId="15960" xr:uid="{00000000-0005-0000-0000-0000E5260000}"/>
    <cellStyle name="Normal 4 4 22 3" xfId="8334" xr:uid="{00000000-0005-0000-0000-0000E6260000}"/>
    <cellStyle name="Normal 4 4 22 3 2" xfId="15961" xr:uid="{00000000-0005-0000-0000-0000E7260000}"/>
    <cellStyle name="Normal 4 4 22 3 2 2" xfId="15962" xr:uid="{00000000-0005-0000-0000-0000E8260000}"/>
    <cellStyle name="Normal 4 4 22 3 3" xfId="15963" xr:uid="{00000000-0005-0000-0000-0000E9260000}"/>
    <cellStyle name="Normal 4 4 22 3 4" xfId="15964" xr:uid="{00000000-0005-0000-0000-0000EA260000}"/>
    <cellStyle name="Normal 4 4 22 4" xfId="15965" xr:uid="{00000000-0005-0000-0000-0000EB260000}"/>
    <cellStyle name="Normal 4 4 22 4 2" xfId="15966" xr:uid="{00000000-0005-0000-0000-0000EC260000}"/>
    <cellStyle name="Normal 4 4 22 5" xfId="15967" xr:uid="{00000000-0005-0000-0000-0000ED260000}"/>
    <cellStyle name="Normal 4 4 22 6" xfId="15968" xr:uid="{00000000-0005-0000-0000-0000EE260000}"/>
    <cellStyle name="Normal 4 4 23" xfId="4308" xr:uid="{00000000-0005-0000-0000-0000EF260000}"/>
    <cellStyle name="Normal 4 4 23 2" xfId="6557" xr:uid="{00000000-0005-0000-0000-0000F0260000}"/>
    <cellStyle name="Normal 4 4 23 2 2" xfId="10096" xr:uid="{00000000-0005-0000-0000-0000F1260000}"/>
    <cellStyle name="Normal 4 4 23 2 2 2" xfId="15969" xr:uid="{00000000-0005-0000-0000-0000F2260000}"/>
    <cellStyle name="Normal 4 4 23 2 2 3" xfId="15970" xr:uid="{00000000-0005-0000-0000-0000F3260000}"/>
    <cellStyle name="Normal 4 4 23 2 3" xfId="15971" xr:uid="{00000000-0005-0000-0000-0000F4260000}"/>
    <cellStyle name="Normal 4 4 23 2 4" xfId="15972" xr:uid="{00000000-0005-0000-0000-0000F5260000}"/>
    <cellStyle name="Normal 4 4 23 3" xfId="8335" xr:uid="{00000000-0005-0000-0000-0000F6260000}"/>
    <cellStyle name="Normal 4 4 23 3 2" xfId="15973" xr:uid="{00000000-0005-0000-0000-0000F7260000}"/>
    <cellStyle name="Normal 4 4 23 3 2 2" xfId="15974" xr:uid="{00000000-0005-0000-0000-0000F8260000}"/>
    <cellStyle name="Normal 4 4 23 3 3" xfId="15975" xr:uid="{00000000-0005-0000-0000-0000F9260000}"/>
    <cellStyle name="Normal 4 4 23 3 4" xfId="15976" xr:uid="{00000000-0005-0000-0000-0000FA260000}"/>
    <cellStyle name="Normal 4 4 23 4" xfId="15977" xr:uid="{00000000-0005-0000-0000-0000FB260000}"/>
    <cellStyle name="Normal 4 4 23 4 2" xfId="15978" xr:uid="{00000000-0005-0000-0000-0000FC260000}"/>
    <cellStyle name="Normal 4 4 23 5" xfId="15979" xr:uid="{00000000-0005-0000-0000-0000FD260000}"/>
    <cellStyle name="Normal 4 4 23 6" xfId="15980" xr:uid="{00000000-0005-0000-0000-0000FE260000}"/>
    <cellStyle name="Normal 4 4 24" xfId="4309" xr:uid="{00000000-0005-0000-0000-0000FF260000}"/>
    <cellStyle name="Normal 4 4 24 2" xfId="6558" xr:uid="{00000000-0005-0000-0000-000000270000}"/>
    <cellStyle name="Normal 4 4 24 2 2" xfId="10097" xr:uid="{00000000-0005-0000-0000-000001270000}"/>
    <cellStyle name="Normal 4 4 24 2 2 2" xfId="15981" xr:uid="{00000000-0005-0000-0000-000002270000}"/>
    <cellStyle name="Normal 4 4 24 2 2 3" xfId="15982" xr:uid="{00000000-0005-0000-0000-000003270000}"/>
    <cellStyle name="Normal 4 4 24 2 3" xfId="15983" xr:uid="{00000000-0005-0000-0000-000004270000}"/>
    <cellStyle name="Normal 4 4 24 2 4" xfId="15984" xr:uid="{00000000-0005-0000-0000-000005270000}"/>
    <cellStyle name="Normal 4 4 24 3" xfId="8336" xr:uid="{00000000-0005-0000-0000-000006270000}"/>
    <cellStyle name="Normal 4 4 24 3 2" xfId="15985" xr:uid="{00000000-0005-0000-0000-000007270000}"/>
    <cellStyle name="Normal 4 4 24 3 2 2" xfId="15986" xr:uid="{00000000-0005-0000-0000-000008270000}"/>
    <cellStyle name="Normal 4 4 24 3 3" xfId="15987" xr:uid="{00000000-0005-0000-0000-000009270000}"/>
    <cellStyle name="Normal 4 4 24 3 4" xfId="15988" xr:uid="{00000000-0005-0000-0000-00000A270000}"/>
    <cellStyle name="Normal 4 4 24 4" xfId="15989" xr:uid="{00000000-0005-0000-0000-00000B270000}"/>
    <cellStyle name="Normal 4 4 24 4 2" xfId="15990" xr:uid="{00000000-0005-0000-0000-00000C270000}"/>
    <cellStyle name="Normal 4 4 24 5" xfId="15991" xr:uid="{00000000-0005-0000-0000-00000D270000}"/>
    <cellStyle name="Normal 4 4 24 6" xfId="15992" xr:uid="{00000000-0005-0000-0000-00000E270000}"/>
    <cellStyle name="Normal 4 4 25" xfId="4310" xr:uid="{00000000-0005-0000-0000-00000F270000}"/>
    <cellStyle name="Normal 4 4 25 2" xfId="6559" xr:uid="{00000000-0005-0000-0000-000010270000}"/>
    <cellStyle name="Normal 4 4 25 2 2" xfId="10098" xr:uid="{00000000-0005-0000-0000-000011270000}"/>
    <cellStyle name="Normal 4 4 25 2 2 2" xfId="15993" xr:uid="{00000000-0005-0000-0000-000012270000}"/>
    <cellStyle name="Normal 4 4 25 2 2 3" xfId="15994" xr:uid="{00000000-0005-0000-0000-000013270000}"/>
    <cellStyle name="Normal 4 4 25 2 3" xfId="15995" xr:uid="{00000000-0005-0000-0000-000014270000}"/>
    <cellStyle name="Normal 4 4 25 2 4" xfId="15996" xr:uid="{00000000-0005-0000-0000-000015270000}"/>
    <cellStyle name="Normal 4 4 25 3" xfId="8337" xr:uid="{00000000-0005-0000-0000-000016270000}"/>
    <cellStyle name="Normal 4 4 25 3 2" xfId="15997" xr:uid="{00000000-0005-0000-0000-000017270000}"/>
    <cellStyle name="Normal 4 4 25 3 2 2" xfId="15998" xr:uid="{00000000-0005-0000-0000-000018270000}"/>
    <cellStyle name="Normal 4 4 25 3 3" xfId="15999" xr:uid="{00000000-0005-0000-0000-000019270000}"/>
    <cellStyle name="Normal 4 4 25 3 4" xfId="16000" xr:uid="{00000000-0005-0000-0000-00001A270000}"/>
    <cellStyle name="Normal 4 4 25 4" xfId="16001" xr:uid="{00000000-0005-0000-0000-00001B270000}"/>
    <cellStyle name="Normal 4 4 25 4 2" xfId="16002" xr:uid="{00000000-0005-0000-0000-00001C270000}"/>
    <cellStyle name="Normal 4 4 25 5" xfId="16003" xr:uid="{00000000-0005-0000-0000-00001D270000}"/>
    <cellStyle name="Normal 4 4 25 6" xfId="16004" xr:uid="{00000000-0005-0000-0000-00001E270000}"/>
    <cellStyle name="Normal 4 4 26" xfId="4311" xr:uid="{00000000-0005-0000-0000-00001F270000}"/>
    <cellStyle name="Normal 4 4 26 2" xfId="6560" xr:uid="{00000000-0005-0000-0000-000020270000}"/>
    <cellStyle name="Normal 4 4 26 2 2" xfId="10099" xr:uid="{00000000-0005-0000-0000-000021270000}"/>
    <cellStyle name="Normal 4 4 26 2 2 2" xfId="16005" xr:uid="{00000000-0005-0000-0000-000022270000}"/>
    <cellStyle name="Normal 4 4 26 2 2 3" xfId="16006" xr:uid="{00000000-0005-0000-0000-000023270000}"/>
    <cellStyle name="Normal 4 4 26 2 3" xfId="16007" xr:uid="{00000000-0005-0000-0000-000024270000}"/>
    <cellStyle name="Normal 4 4 26 2 4" xfId="16008" xr:uid="{00000000-0005-0000-0000-000025270000}"/>
    <cellStyle name="Normal 4 4 26 3" xfId="8338" xr:uid="{00000000-0005-0000-0000-000026270000}"/>
    <cellStyle name="Normal 4 4 26 3 2" xfId="16009" xr:uid="{00000000-0005-0000-0000-000027270000}"/>
    <cellStyle name="Normal 4 4 26 3 2 2" xfId="16010" xr:uid="{00000000-0005-0000-0000-000028270000}"/>
    <cellStyle name="Normal 4 4 26 3 3" xfId="16011" xr:uid="{00000000-0005-0000-0000-000029270000}"/>
    <cellStyle name="Normal 4 4 26 3 4" xfId="16012" xr:uid="{00000000-0005-0000-0000-00002A270000}"/>
    <cellStyle name="Normal 4 4 26 4" xfId="16013" xr:uid="{00000000-0005-0000-0000-00002B270000}"/>
    <cellStyle name="Normal 4 4 26 4 2" xfId="16014" xr:uid="{00000000-0005-0000-0000-00002C270000}"/>
    <cellStyle name="Normal 4 4 26 5" xfId="16015" xr:uid="{00000000-0005-0000-0000-00002D270000}"/>
    <cellStyle name="Normal 4 4 26 6" xfId="16016" xr:uid="{00000000-0005-0000-0000-00002E270000}"/>
    <cellStyle name="Normal 4 4 27" xfId="4312" xr:uid="{00000000-0005-0000-0000-00002F270000}"/>
    <cellStyle name="Normal 4 4 27 2" xfId="6561" xr:uid="{00000000-0005-0000-0000-000030270000}"/>
    <cellStyle name="Normal 4 4 27 2 2" xfId="10100" xr:uid="{00000000-0005-0000-0000-000031270000}"/>
    <cellStyle name="Normal 4 4 27 2 2 2" xfId="16017" xr:uid="{00000000-0005-0000-0000-000032270000}"/>
    <cellStyle name="Normal 4 4 27 2 2 3" xfId="16018" xr:uid="{00000000-0005-0000-0000-000033270000}"/>
    <cellStyle name="Normal 4 4 27 2 3" xfId="16019" xr:uid="{00000000-0005-0000-0000-000034270000}"/>
    <cellStyle name="Normal 4 4 27 2 4" xfId="16020" xr:uid="{00000000-0005-0000-0000-000035270000}"/>
    <cellStyle name="Normal 4 4 27 3" xfId="8339" xr:uid="{00000000-0005-0000-0000-000036270000}"/>
    <cellStyle name="Normal 4 4 27 3 2" xfId="16021" xr:uid="{00000000-0005-0000-0000-000037270000}"/>
    <cellStyle name="Normal 4 4 27 3 2 2" xfId="16022" xr:uid="{00000000-0005-0000-0000-000038270000}"/>
    <cellStyle name="Normal 4 4 27 3 3" xfId="16023" xr:uid="{00000000-0005-0000-0000-000039270000}"/>
    <cellStyle name="Normal 4 4 27 3 4" xfId="16024" xr:uid="{00000000-0005-0000-0000-00003A270000}"/>
    <cellStyle name="Normal 4 4 27 4" xfId="16025" xr:uid="{00000000-0005-0000-0000-00003B270000}"/>
    <cellStyle name="Normal 4 4 27 4 2" xfId="16026" xr:uid="{00000000-0005-0000-0000-00003C270000}"/>
    <cellStyle name="Normal 4 4 27 5" xfId="16027" xr:uid="{00000000-0005-0000-0000-00003D270000}"/>
    <cellStyle name="Normal 4 4 27 6" xfId="16028" xr:uid="{00000000-0005-0000-0000-00003E270000}"/>
    <cellStyle name="Normal 4 4 28" xfId="4313" xr:uid="{00000000-0005-0000-0000-00003F270000}"/>
    <cellStyle name="Normal 4 4 28 2" xfId="6562" xr:uid="{00000000-0005-0000-0000-000040270000}"/>
    <cellStyle name="Normal 4 4 28 2 2" xfId="10101" xr:uid="{00000000-0005-0000-0000-000041270000}"/>
    <cellStyle name="Normal 4 4 28 2 2 2" xfId="16029" xr:uid="{00000000-0005-0000-0000-000042270000}"/>
    <cellStyle name="Normal 4 4 28 2 2 3" xfId="16030" xr:uid="{00000000-0005-0000-0000-000043270000}"/>
    <cellStyle name="Normal 4 4 28 2 3" xfId="16031" xr:uid="{00000000-0005-0000-0000-000044270000}"/>
    <cellStyle name="Normal 4 4 28 2 4" xfId="16032" xr:uid="{00000000-0005-0000-0000-000045270000}"/>
    <cellStyle name="Normal 4 4 28 3" xfId="8340" xr:uid="{00000000-0005-0000-0000-000046270000}"/>
    <cellStyle name="Normal 4 4 28 3 2" xfId="16033" xr:uid="{00000000-0005-0000-0000-000047270000}"/>
    <cellStyle name="Normal 4 4 28 3 2 2" xfId="16034" xr:uid="{00000000-0005-0000-0000-000048270000}"/>
    <cellStyle name="Normal 4 4 28 3 3" xfId="16035" xr:uid="{00000000-0005-0000-0000-000049270000}"/>
    <cellStyle name="Normal 4 4 28 3 4" xfId="16036" xr:uid="{00000000-0005-0000-0000-00004A270000}"/>
    <cellStyle name="Normal 4 4 28 4" xfId="16037" xr:uid="{00000000-0005-0000-0000-00004B270000}"/>
    <cellStyle name="Normal 4 4 28 4 2" xfId="16038" xr:uid="{00000000-0005-0000-0000-00004C270000}"/>
    <cellStyle name="Normal 4 4 28 5" xfId="16039" xr:uid="{00000000-0005-0000-0000-00004D270000}"/>
    <cellStyle name="Normal 4 4 28 6" xfId="16040" xr:uid="{00000000-0005-0000-0000-00004E270000}"/>
    <cellStyle name="Normal 4 4 29" xfId="4314" xr:uid="{00000000-0005-0000-0000-00004F270000}"/>
    <cellStyle name="Normal 4 4 29 2" xfId="6563" xr:uid="{00000000-0005-0000-0000-000050270000}"/>
    <cellStyle name="Normal 4 4 29 2 2" xfId="10102" xr:uid="{00000000-0005-0000-0000-000051270000}"/>
    <cellStyle name="Normal 4 4 29 2 2 2" xfId="16041" xr:uid="{00000000-0005-0000-0000-000052270000}"/>
    <cellStyle name="Normal 4 4 29 2 2 3" xfId="16042" xr:uid="{00000000-0005-0000-0000-000053270000}"/>
    <cellStyle name="Normal 4 4 29 2 3" xfId="16043" xr:uid="{00000000-0005-0000-0000-000054270000}"/>
    <cellStyle name="Normal 4 4 29 2 4" xfId="16044" xr:uid="{00000000-0005-0000-0000-000055270000}"/>
    <cellStyle name="Normal 4 4 29 3" xfId="8341" xr:uid="{00000000-0005-0000-0000-000056270000}"/>
    <cellStyle name="Normal 4 4 29 3 2" xfId="16045" xr:uid="{00000000-0005-0000-0000-000057270000}"/>
    <cellStyle name="Normal 4 4 29 3 2 2" xfId="16046" xr:uid="{00000000-0005-0000-0000-000058270000}"/>
    <cellStyle name="Normal 4 4 29 3 3" xfId="16047" xr:uid="{00000000-0005-0000-0000-000059270000}"/>
    <cellStyle name="Normal 4 4 29 3 4" xfId="16048" xr:uid="{00000000-0005-0000-0000-00005A270000}"/>
    <cellStyle name="Normal 4 4 29 4" xfId="16049" xr:uid="{00000000-0005-0000-0000-00005B270000}"/>
    <cellStyle name="Normal 4 4 29 4 2" xfId="16050" xr:uid="{00000000-0005-0000-0000-00005C270000}"/>
    <cellStyle name="Normal 4 4 29 5" xfId="16051" xr:uid="{00000000-0005-0000-0000-00005D270000}"/>
    <cellStyle name="Normal 4 4 29 6" xfId="16052" xr:uid="{00000000-0005-0000-0000-00005E270000}"/>
    <cellStyle name="Normal 4 4 3" xfId="4315" xr:uid="{00000000-0005-0000-0000-00005F270000}"/>
    <cellStyle name="Normal 4 4 3 2" xfId="6564" xr:uid="{00000000-0005-0000-0000-000060270000}"/>
    <cellStyle name="Normal 4 4 3 2 2" xfId="10103" xr:uid="{00000000-0005-0000-0000-000061270000}"/>
    <cellStyle name="Normal 4 4 3 2 2 2" xfId="16053" xr:uid="{00000000-0005-0000-0000-000062270000}"/>
    <cellStyle name="Normal 4 4 3 2 2 3" xfId="16054" xr:uid="{00000000-0005-0000-0000-000063270000}"/>
    <cellStyle name="Normal 4 4 3 2 3" xfId="16055" xr:uid="{00000000-0005-0000-0000-000064270000}"/>
    <cellStyle name="Normal 4 4 3 2 4" xfId="16056" xr:uid="{00000000-0005-0000-0000-000065270000}"/>
    <cellStyle name="Normal 4 4 3 3" xfId="8342" xr:uid="{00000000-0005-0000-0000-000066270000}"/>
    <cellStyle name="Normal 4 4 3 3 2" xfId="16057" xr:uid="{00000000-0005-0000-0000-000067270000}"/>
    <cellStyle name="Normal 4 4 3 3 2 2" xfId="16058" xr:uid="{00000000-0005-0000-0000-000068270000}"/>
    <cellStyle name="Normal 4 4 3 3 3" xfId="16059" xr:uid="{00000000-0005-0000-0000-000069270000}"/>
    <cellStyle name="Normal 4 4 3 3 4" xfId="16060" xr:uid="{00000000-0005-0000-0000-00006A270000}"/>
    <cellStyle name="Normal 4 4 3 4" xfId="16061" xr:uid="{00000000-0005-0000-0000-00006B270000}"/>
    <cellStyle name="Normal 4 4 3 4 2" xfId="16062" xr:uid="{00000000-0005-0000-0000-00006C270000}"/>
    <cellStyle name="Normal 4 4 3 5" xfId="16063" xr:uid="{00000000-0005-0000-0000-00006D270000}"/>
    <cellStyle name="Normal 4 4 3 6" xfId="16064" xr:uid="{00000000-0005-0000-0000-00006E270000}"/>
    <cellStyle name="Normal 4 4 30" xfId="4316" xr:uid="{00000000-0005-0000-0000-00006F270000}"/>
    <cellStyle name="Normal 4 4 30 2" xfId="6565" xr:uid="{00000000-0005-0000-0000-000070270000}"/>
    <cellStyle name="Normal 4 4 30 2 2" xfId="10104" xr:uid="{00000000-0005-0000-0000-000071270000}"/>
    <cellStyle name="Normal 4 4 30 2 2 2" xfId="16065" xr:uid="{00000000-0005-0000-0000-000072270000}"/>
    <cellStyle name="Normal 4 4 30 2 2 3" xfId="16066" xr:uid="{00000000-0005-0000-0000-000073270000}"/>
    <cellStyle name="Normal 4 4 30 2 3" xfId="16067" xr:uid="{00000000-0005-0000-0000-000074270000}"/>
    <cellStyle name="Normal 4 4 30 2 4" xfId="16068" xr:uid="{00000000-0005-0000-0000-000075270000}"/>
    <cellStyle name="Normal 4 4 30 3" xfId="8343" xr:uid="{00000000-0005-0000-0000-000076270000}"/>
    <cellStyle name="Normal 4 4 30 3 2" xfId="16069" xr:uid="{00000000-0005-0000-0000-000077270000}"/>
    <cellStyle name="Normal 4 4 30 3 2 2" xfId="16070" xr:uid="{00000000-0005-0000-0000-000078270000}"/>
    <cellStyle name="Normal 4 4 30 3 3" xfId="16071" xr:uid="{00000000-0005-0000-0000-000079270000}"/>
    <cellStyle name="Normal 4 4 30 3 4" xfId="16072" xr:uid="{00000000-0005-0000-0000-00007A270000}"/>
    <cellStyle name="Normal 4 4 30 4" xfId="16073" xr:uid="{00000000-0005-0000-0000-00007B270000}"/>
    <cellStyle name="Normal 4 4 30 4 2" xfId="16074" xr:uid="{00000000-0005-0000-0000-00007C270000}"/>
    <cellStyle name="Normal 4 4 30 5" xfId="16075" xr:uid="{00000000-0005-0000-0000-00007D270000}"/>
    <cellStyle name="Normal 4 4 30 6" xfId="16076" xr:uid="{00000000-0005-0000-0000-00007E270000}"/>
    <cellStyle name="Normal 4 4 31" xfId="4317" xr:uid="{00000000-0005-0000-0000-00007F270000}"/>
    <cellStyle name="Normal 4 4 31 2" xfId="6566" xr:uid="{00000000-0005-0000-0000-000080270000}"/>
    <cellStyle name="Normal 4 4 31 2 2" xfId="10105" xr:uid="{00000000-0005-0000-0000-000081270000}"/>
    <cellStyle name="Normal 4 4 31 2 2 2" xfId="16077" xr:uid="{00000000-0005-0000-0000-000082270000}"/>
    <cellStyle name="Normal 4 4 31 2 2 3" xfId="16078" xr:uid="{00000000-0005-0000-0000-000083270000}"/>
    <cellStyle name="Normal 4 4 31 2 3" xfId="16079" xr:uid="{00000000-0005-0000-0000-000084270000}"/>
    <cellStyle name="Normal 4 4 31 2 4" xfId="16080" xr:uid="{00000000-0005-0000-0000-000085270000}"/>
    <cellStyle name="Normal 4 4 31 3" xfId="8344" xr:uid="{00000000-0005-0000-0000-000086270000}"/>
    <cellStyle name="Normal 4 4 31 3 2" xfId="16081" xr:uid="{00000000-0005-0000-0000-000087270000}"/>
    <cellStyle name="Normal 4 4 31 3 2 2" xfId="16082" xr:uid="{00000000-0005-0000-0000-000088270000}"/>
    <cellStyle name="Normal 4 4 31 3 3" xfId="16083" xr:uid="{00000000-0005-0000-0000-000089270000}"/>
    <cellStyle name="Normal 4 4 31 3 4" xfId="16084" xr:uid="{00000000-0005-0000-0000-00008A270000}"/>
    <cellStyle name="Normal 4 4 31 4" xfId="16085" xr:uid="{00000000-0005-0000-0000-00008B270000}"/>
    <cellStyle name="Normal 4 4 31 4 2" xfId="16086" xr:uid="{00000000-0005-0000-0000-00008C270000}"/>
    <cellStyle name="Normal 4 4 31 5" xfId="16087" xr:uid="{00000000-0005-0000-0000-00008D270000}"/>
    <cellStyle name="Normal 4 4 31 6" xfId="16088" xr:uid="{00000000-0005-0000-0000-00008E270000}"/>
    <cellStyle name="Normal 4 4 32" xfId="4318" xr:uid="{00000000-0005-0000-0000-00008F270000}"/>
    <cellStyle name="Normal 4 4 32 2" xfId="6567" xr:uid="{00000000-0005-0000-0000-000090270000}"/>
    <cellStyle name="Normal 4 4 32 2 2" xfId="10106" xr:uid="{00000000-0005-0000-0000-000091270000}"/>
    <cellStyle name="Normal 4 4 32 2 2 2" xfId="16089" xr:uid="{00000000-0005-0000-0000-000092270000}"/>
    <cellStyle name="Normal 4 4 32 2 2 3" xfId="16090" xr:uid="{00000000-0005-0000-0000-000093270000}"/>
    <cellStyle name="Normal 4 4 32 2 3" xfId="16091" xr:uid="{00000000-0005-0000-0000-000094270000}"/>
    <cellStyle name="Normal 4 4 32 2 4" xfId="16092" xr:uid="{00000000-0005-0000-0000-000095270000}"/>
    <cellStyle name="Normal 4 4 32 3" xfId="8345" xr:uid="{00000000-0005-0000-0000-000096270000}"/>
    <cellStyle name="Normal 4 4 32 3 2" xfId="16093" xr:uid="{00000000-0005-0000-0000-000097270000}"/>
    <cellStyle name="Normal 4 4 32 3 2 2" xfId="16094" xr:uid="{00000000-0005-0000-0000-000098270000}"/>
    <cellStyle name="Normal 4 4 32 3 3" xfId="16095" xr:uid="{00000000-0005-0000-0000-000099270000}"/>
    <cellStyle name="Normal 4 4 32 3 4" xfId="16096" xr:uid="{00000000-0005-0000-0000-00009A270000}"/>
    <cellStyle name="Normal 4 4 32 4" xfId="16097" xr:uid="{00000000-0005-0000-0000-00009B270000}"/>
    <cellStyle name="Normal 4 4 32 4 2" xfId="16098" xr:uid="{00000000-0005-0000-0000-00009C270000}"/>
    <cellStyle name="Normal 4 4 32 5" xfId="16099" xr:uid="{00000000-0005-0000-0000-00009D270000}"/>
    <cellStyle name="Normal 4 4 32 6" xfId="16100" xr:uid="{00000000-0005-0000-0000-00009E270000}"/>
    <cellStyle name="Normal 4 4 33" xfId="4319" xr:uid="{00000000-0005-0000-0000-00009F270000}"/>
    <cellStyle name="Normal 4 4 33 2" xfId="6568" xr:uid="{00000000-0005-0000-0000-0000A0270000}"/>
    <cellStyle name="Normal 4 4 33 2 2" xfId="10107" xr:uid="{00000000-0005-0000-0000-0000A1270000}"/>
    <cellStyle name="Normal 4 4 33 2 2 2" xfId="16101" xr:uid="{00000000-0005-0000-0000-0000A2270000}"/>
    <cellStyle name="Normal 4 4 33 2 2 3" xfId="16102" xr:uid="{00000000-0005-0000-0000-0000A3270000}"/>
    <cellStyle name="Normal 4 4 33 2 3" xfId="16103" xr:uid="{00000000-0005-0000-0000-0000A4270000}"/>
    <cellStyle name="Normal 4 4 33 2 4" xfId="16104" xr:uid="{00000000-0005-0000-0000-0000A5270000}"/>
    <cellStyle name="Normal 4 4 33 3" xfId="8346" xr:uid="{00000000-0005-0000-0000-0000A6270000}"/>
    <cellStyle name="Normal 4 4 33 3 2" xfId="16105" xr:uid="{00000000-0005-0000-0000-0000A7270000}"/>
    <cellStyle name="Normal 4 4 33 3 2 2" xfId="16106" xr:uid="{00000000-0005-0000-0000-0000A8270000}"/>
    <cellStyle name="Normal 4 4 33 3 3" xfId="16107" xr:uid="{00000000-0005-0000-0000-0000A9270000}"/>
    <cellStyle name="Normal 4 4 33 3 4" xfId="16108" xr:uid="{00000000-0005-0000-0000-0000AA270000}"/>
    <cellStyle name="Normal 4 4 33 4" xfId="16109" xr:uid="{00000000-0005-0000-0000-0000AB270000}"/>
    <cellStyle name="Normal 4 4 33 4 2" xfId="16110" xr:uid="{00000000-0005-0000-0000-0000AC270000}"/>
    <cellStyle name="Normal 4 4 33 5" xfId="16111" xr:uid="{00000000-0005-0000-0000-0000AD270000}"/>
    <cellStyle name="Normal 4 4 33 6" xfId="16112" xr:uid="{00000000-0005-0000-0000-0000AE270000}"/>
    <cellStyle name="Normal 4 4 34" xfId="4320" xr:uid="{00000000-0005-0000-0000-0000AF270000}"/>
    <cellStyle name="Normal 4 4 34 2" xfId="6569" xr:uid="{00000000-0005-0000-0000-0000B0270000}"/>
    <cellStyle name="Normal 4 4 34 2 2" xfId="10108" xr:uid="{00000000-0005-0000-0000-0000B1270000}"/>
    <cellStyle name="Normal 4 4 34 2 2 2" xfId="16113" xr:uid="{00000000-0005-0000-0000-0000B2270000}"/>
    <cellStyle name="Normal 4 4 34 2 2 3" xfId="16114" xr:uid="{00000000-0005-0000-0000-0000B3270000}"/>
    <cellStyle name="Normal 4 4 34 2 3" xfId="16115" xr:uid="{00000000-0005-0000-0000-0000B4270000}"/>
    <cellStyle name="Normal 4 4 34 2 4" xfId="16116" xr:uid="{00000000-0005-0000-0000-0000B5270000}"/>
    <cellStyle name="Normal 4 4 34 3" xfId="8347" xr:uid="{00000000-0005-0000-0000-0000B6270000}"/>
    <cellStyle name="Normal 4 4 34 3 2" xfId="16117" xr:uid="{00000000-0005-0000-0000-0000B7270000}"/>
    <cellStyle name="Normal 4 4 34 3 2 2" xfId="16118" xr:uid="{00000000-0005-0000-0000-0000B8270000}"/>
    <cellStyle name="Normal 4 4 34 3 3" xfId="16119" xr:uid="{00000000-0005-0000-0000-0000B9270000}"/>
    <cellStyle name="Normal 4 4 34 3 4" xfId="16120" xr:uid="{00000000-0005-0000-0000-0000BA270000}"/>
    <cellStyle name="Normal 4 4 34 4" xfId="16121" xr:uid="{00000000-0005-0000-0000-0000BB270000}"/>
    <cellStyle name="Normal 4 4 34 4 2" xfId="16122" xr:uid="{00000000-0005-0000-0000-0000BC270000}"/>
    <cellStyle name="Normal 4 4 34 5" xfId="16123" xr:uid="{00000000-0005-0000-0000-0000BD270000}"/>
    <cellStyle name="Normal 4 4 34 6" xfId="16124" xr:uid="{00000000-0005-0000-0000-0000BE270000}"/>
    <cellStyle name="Normal 4 4 35" xfId="4321" xr:uid="{00000000-0005-0000-0000-0000BF270000}"/>
    <cellStyle name="Normal 4 4 35 2" xfId="6570" xr:uid="{00000000-0005-0000-0000-0000C0270000}"/>
    <cellStyle name="Normal 4 4 35 2 2" xfId="10109" xr:uid="{00000000-0005-0000-0000-0000C1270000}"/>
    <cellStyle name="Normal 4 4 35 2 2 2" xfId="16125" xr:uid="{00000000-0005-0000-0000-0000C2270000}"/>
    <cellStyle name="Normal 4 4 35 2 2 3" xfId="16126" xr:uid="{00000000-0005-0000-0000-0000C3270000}"/>
    <cellStyle name="Normal 4 4 35 2 3" xfId="16127" xr:uid="{00000000-0005-0000-0000-0000C4270000}"/>
    <cellStyle name="Normal 4 4 35 2 4" xfId="16128" xr:uid="{00000000-0005-0000-0000-0000C5270000}"/>
    <cellStyle name="Normal 4 4 35 3" xfId="8348" xr:uid="{00000000-0005-0000-0000-0000C6270000}"/>
    <cellStyle name="Normal 4 4 35 3 2" xfId="16129" xr:uid="{00000000-0005-0000-0000-0000C7270000}"/>
    <cellStyle name="Normal 4 4 35 3 2 2" xfId="16130" xr:uid="{00000000-0005-0000-0000-0000C8270000}"/>
    <cellStyle name="Normal 4 4 35 3 3" xfId="16131" xr:uid="{00000000-0005-0000-0000-0000C9270000}"/>
    <cellStyle name="Normal 4 4 35 3 4" xfId="16132" xr:uid="{00000000-0005-0000-0000-0000CA270000}"/>
    <cellStyle name="Normal 4 4 35 4" xfId="16133" xr:uid="{00000000-0005-0000-0000-0000CB270000}"/>
    <cellStyle name="Normal 4 4 35 4 2" xfId="16134" xr:uid="{00000000-0005-0000-0000-0000CC270000}"/>
    <cellStyle name="Normal 4 4 35 5" xfId="16135" xr:uid="{00000000-0005-0000-0000-0000CD270000}"/>
    <cellStyle name="Normal 4 4 35 6" xfId="16136" xr:uid="{00000000-0005-0000-0000-0000CE270000}"/>
    <cellStyle name="Normal 4 4 36" xfId="4322" xr:uid="{00000000-0005-0000-0000-0000CF270000}"/>
    <cellStyle name="Normal 4 4 36 2" xfId="6571" xr:uid="{00000000-0005-0000-0000-0000D0270000}"/>
    <cellStyle name="Normal 4 4 36 2 2" xfId="10110" xr:uid="{00000000-0005-0000-0000-0000D1270000}"/>
    <cellStyle name="Normal 4 4 36 2 2 2" xfId="16137" xr:uid="{00000000-0005-0000-0000-0000D2270000}"/>
    <cellStyle name="Normal 4 4 36 2 2 3" xfId="16138" xr:uid="{00000000-0005-0000-0000-0000D3270000}"/>
    <cellStyle name="Normal 4 4 36 2 3" xfId="16139" xr:uid="{00000000-0005-0000-0000-0000D4270000}"/>
    <cellStyle name="Normal 4 4 36 2 4" xfId="16140" xr:uid="{00000000-0005-0000-0000-0000D5270000}"/>
    <cellStyle name="Normal 4 4 36 3" xfId="8349" xr:uid="{00000000-0005-0000-0000-0000D6270000}"/>
    <cellStyle name="Normal 4 4 36 3 2" xfId="16141" xr:uid="{00000000-0005-0000-0000-0000D7270000}"/>
    <cellStyle name="Normal 4 4 36 3 2 2" xfId="16142" xr:uid="{00000000-0005-0000-0000-0000D8270000}"/>
    <cellStyle name="Normal 4 4 36 3 3" xfId="16143" xr:uid="{00000000-0005-0000-0000-0000D9270000}"/>
    <cellStyle name="Normal 4 4 36 3 4" xfId="16144" xr:uid="{00000000-0005-0000-0000-0000DA270000}"/>
    <cellStyle name="Normal 4 4 36 4" xfId="16145" xr:uid="{00000000-0005-0000-0000-0000DB270000}"/>
    <cellStyle name="Normal 4 4 36 4 2" xfId="16146" xr:uid="{00000000-0005-0000-0000-0000DC270000}"/>
    <cellStyle name="Normal 4 4 36 5" xfId="16147" xr:uid="{00000000-0005-0000-0000-0000DD270000}"/>
    <cellStyle name="Normal 4 4 36 6" xfId="16148" xr:uid="{00000000-0005-0000-0000-0000DE270000}"/>
    <cellStyle name="Normal 4 4 37" xfId="4323" xr:uid="{00000000-0005-0000-0000-0000DF270000}"/>
    <cellStyle name="Normal 4 4 37 2" xfId="6572" xr:uid="{00000000-0005-0000-0000-0000E0270000}"/>
    <cellStyle name="Normal 4 4 37 2 2" xfId="10111" xr:uid="{00000000-0005-0000-0000-0000E1270000}"/>
    <cellStyle name="Normal 4 4 37 2 2 2" xfId="16149" xr:uid="{00000000-0005-0000-0000-0000E2270000}"/>
    <cellStyle name="Normal 4 4 37 2 2 3" xfId="16150" xr:uid="{00000000-0005-0000-0000-0000E3270000}"/>
    <cellStyle name="Normal 4 4 37 2 3" xfId="16151" xr:uid="{00000000-0005-0000-0000-0000E4270000}"/>
    <cellStyle name="Normal 4 4 37 2 4" xfId="16152" xr:uid="{00000000-0005-0000-0000-0000E5270000}"/>
    <cellStyle name="Normal 4 4 37 3" xfId="8350" xr:uid="{00000000-0005-0000-0000-0000E6270000}"/>
    <cellStyle name="Normal 4 4 37 3 2" xfId="16153" xr:uid="{00000000-0005-0000-0000-0000E7270000}"/>
    <cellStyle name="Normal 4 4 37 3 2 2" xfId="16154" xr:uid="{00000000-0005-0000-0000-0000E8270000}"/>
    <cellStyle name="Normal 4 4 37 3 3" xfId="16155" xr:uid="{00000000-0005-0000-0000-0000E9270000}"/>
    <cellStyle name="Normal 4 4 37 3 4" xfId="16156" xr:uid="{00000000-0005-0000-0000-0000EA270000}"/>
    <cellStyle name="Normal 4 4 37 4" xfId="16157" xr:uid="{00000000-0005-0000-0000-0000EB270000}"/>
    <cellStyle name="Normal 4 4 37 4 2" xfId="16158" xr:uid="{00000000-0005-0000-0000-0000EC270000}"/>
    <cellStyle name="Normal 4 4 37 5" xfId="16159" xr:uid="{00000000-0005-0000-0000-0000ED270000}"/>
    <cellStyle name="Normal 4 4 37 6" xfId="16160" xr:uid="{00000000-0005-0000-0000-0000EE270000}"/>
    <cellStyle name="Normal 4 4 38" xfId="4324" xr:uid="{00000000-0005-0000-0000-0000EF270000}"/>
    <cellStyle name="Normal 4 4 38 2" xfId="6573" xr:uid="{00000000-0005-0000-0000-0000F0270000}"/>
    <cellStyle name="Normal 4 4 38 2 2" xfId="10112" xr:uid="{00000000-0005-0000-0000-0000F1270000}"/>
    <cellStyle name="Normal 4 4 38 2 2 2" xfId="16161" xr:uid="{00000000-0005-0000-0000-0000F2270000}"/>
    <cellStyle name="Normal 4 4 38 2 2 3" xfId="16162" xr:uid="{00000000-0005-0000-0000-0000F3270000}"/>
    <cellStyle name="Normal 4 4 38 2 3" xfId="16163" xr:uid="{00000000-0005-0000-0000-0000F4270000}"/>
    <cellStyle name="Normal 4 4 38 2 4" xfId="16164" xr:uid="{00000000-0005-0000-0000-0000F5270000}"/>
    <cellStyle name="Normal 4 4 38 3" xfId="8351" xr:uid="{00000000-0005-0000-0000-0000F6270000}"/>
    <cellStyle name="Normal 4 4 38 3 2" xfId="16165" xr:uid="{00000000-0005-0000-0000-0000F7270000}"/>
    <cellStyle name="Normal 4 4 38 3 2 2" xfId="16166" xr:uid="{00000000-0005-0000-0000-0000F8270000}"/>
    <cellStyle name="Normal 4 4 38 3 3" xfId="16167" xr:uid="{00000000-0005-0000-0000-0000F9270000}"/>
    <cellStyle name="Normal 4 4 38 3 4" xfId="16168" xr:uid="{00000000-0005-0000-0000-0000FA270000}"/>
    <cellStyle name="Normal 4 4 38 4" xfId="16169" xr:uid="{00000000-0005-0000-0000-0000FB270000}"/>
    <cellStyle name="Normal 4 4 38 4 2" xfId="16170" xr:uid="{00000000-0005-0000-0000-0000FC270000}"/>
    <cellStyle name="Normal 4 4 38 5" xfId="16171" xr:uid="{00000000-0005-0000-0000-0000FD270000}"/>
    <cellStyle name="Normal 4 4 38 6" xfId="16172" xr:uid="{00000000-0005-0000-0000-0000FE270000}"/>
    <cellStyle name="Normal 4 4 39" xfId="4325" xr:uid="{00000000-0005-0000-0000-0000FF270000}"/>
    <cellStyle name="Normal 4 4 39 2" xfId="6574" xr:uid="{00000000-0005-0000-0000-000000280000}"/>
    <cellStyle name="Normal 4 4 39 2 2" xfId="10113" xr:uid="{00000000-0005-0000-0000-000001280000}"/>
    <cellStyle name="Normal 4 4 39 2 2 2" xfId="16173" xr:uid="{00000000-0005-0000-0000-000002280000}"/>
    <cellStyle name="Normal 4 4 39 2 2 3" xfId="16174" xr:uid="{00000000-0005-0000-0000-000003280000}"/>
    <cellStyle name="Normal 4 4 39 2 3" xfId="16175" xr:uid="{00000000-0005-0000-0000-000004280000}"/>
    <cellStyle name="Normal 4 4 39 2 4" xfId="16176" xr:uid="{00000000-0005-0000-0000-000005280000}"/>
    <cellStyle name="Normal 4 4 39 3" xfId="8352" xr:uid="{00000000-0005-0000-0000-000006280000}"/>
    <cellStyle name="Normal 4 4 39 3 2" xfId="16177" xr:uid="{00000000-0005-0000-0000-000007280000}"/>
    <cellStyle name="Normal 4 4 39 3 2 2" xfId="16178" xr:uid="{00000000-0005-0000-0000-000008280000}"/>
    <cellStyle name="Normal 4 4 39 3 3" xfId="16179" xr:uid="{00000000-0005-0000-0000-000009280000}"/>
    <cellStyle name="Normal 4 4 39 3 4" xfId="16180" xr:uid="{00000000-0005-0000-0000-00000A280000}"/>
    <cellStyle name="Normal 4 4 39 4" xfId="16181" xr:uid="{00000000-0005-0000-0000-00000B280000}"/>
    <cellStyle name="Normal 4 4 39 4 2" xfId="16182" xr:uid="{00000000-0005-0000-0000-00000C280000}"/>
    <cellStyle name="Normal 4 4 39 5" xfId="16183" xr:uid="{00000000-0005-0000-0000-00000D280000}"/>
    <cellStyle name="Normal 4 4 39 6" xfId="16184" xr:uid="{00000000-0005-0000-0000-00000E280000}"/>
    <cellStyle name="Normal 4 4 4" xfId="4326" xr:uid="{00000000-0005-0000-0000-00000F280000}"/>
    <cellStyle name="Normal 4 4 4 2" xfId="6575" xr:uid="{00000000-0005-0000-0000-000010280000}"/>
    <cellStyle name="Normal 4 4 4 2 2" xfId="10114" xr:uid="{00000000-0005-0000-0000-000011280000}"/>
    <cellStyle name="Normal 4 4 4 2 2 2" xfId="16185" xr:uid="{00000000-0005-0000-0000-000012280000}"/>
    <cellStyle name="Normal 4 4 4 2 2 3" xfId="16186" xr:uid="{00000000-0005-0000-0000-000013280000}"/>
    <cellStyle name="Normal 4 4 4 2 3" xfId="16187" xr:uid="{00000000-0005-0000-0000-000014280000}"/>
    <cellStyle name="Normal 4 4 4 2 4" xfId="16188" xr:uid="{00000000-0005-0000-0000-000015280000}"/>
    <cellStyle name="Normal 4 4 4 3" xfId="8353" xr:uid="{00000000-0005-0000-0000-000016280000}"/>
    <cellStyle name="Normal 4 4 4 3 2" xfId="16189" xr:uid="{00000000-0005-0000-0000-000017280000}"/>
    <cellStyle name="Normal 4 4 4 3 2 2" xfId="16190" xr:uid="{00000000-0005-0000-0000-000018280000}"/>
    <cellStyle name="Normal 4 4 4 3 3" xfId="16191" xr:uid="{00000000-0005-0000-0000-000019280000}"/>
    <cellStyle name="Normal 4 4 4 3 4" xfId="16192" xr:uid="{00000000-0005-0000-0000-00001A280000}"/>
    <cellStyle name="Normal 4 4 4 4" xfId="16193" xr:uid="{00000000-0005-0000-0000-00001B280000}"/>
    <cellStyle name="Normal 4 4 4 4 2" xfId="16194" xr:uid="{00000000-0005-0000-0000-00001C280000}"/>
    <cellStyle name="Normal 4 4 4 5" xfId="16195" xr:uid="{00000000-0005-0000-0000-00001D280000}"/>
    <cellStyle name="Normal 4 4 4 6" xfId="16196" xr:uid="{00000000-0005-0000-0000-00001E280000}"/>
    <cellStyle name="Normal 4 4 40" xfId="4327" xr:uid="{00000000-0005-0000-0000-00001F280000}"/>
    <cellStyle name="Normal 4 4 40 2" xfId="6576" xr:uid="{00000000-0005-0000-0000-000020280000}"/>
    <cellStyle name="Normal 4 4 40 2 2" xfId="10115" xr:uid="{00000000-0005-0000-0000-000021280000}"/>
    <cellStyle name="Normal 4 4 40 2 2 2" xfId="16197" xr:uid="{00000000-0005-0000-0000-000022280000}"/>
    <cellStyle name="Normal 4 4 40 2 2 3" xfId="16198" xr:uid="{00000000-0005-0000-0000-000023280000}"/>
    <cellStyle name="Normal 4 4 40 2 3" xfId="16199" xr:uid="{00000000-0005-0000-0000-000024280000}"/>
    <cellStyle name="Normal 4 4 40 2 4" xfId="16200" xr:uid="{00000000-0005-0000-0000-000025280000}"/>
    <cellStyle name="Normal 4 4 40 3" xfId="8354" xr:uid="{00000000-0005-0000-0000-000026280000}"/>
    <cellStyle name="Normal 4 4 40 3 2" xfId="16201" xr:uid="{00000000-0005-0000-0000-000027280000}"/>
    <cellStyle name="Normal 4 4 40 3 2 2" xfId="16202" xr:uid="{00000000-0005-0000-0000-000028280000}"/>
    <cellStyle name="Normal 4 4 40 3 3" xfId="16203" xr:uid="{00000000-0005-0000-0000-000029280000}"/>
    <cellStyle name="Normal 4 4 40 3 4" xfId="16204" xr:uid="{00000000-0005-0000-0000-00002A280000}"/>
    <cellStyle name="Normal 4 4 40 4" xfId="16205" xr:uid="{00000000-0005-0000-0000-00002B280000}"/>
    <cellStyle name="Normal 4 4 40 4 2" xfId="16206" xr:uid="{00000000-0005-0000-0000-00002C280000}"/>
    <cellStyle name="Normal 4 4 40 5" xfId="16207" xr:uid="{00000000-0005-0000-0000-00002D280000}"/>
    <cellStyle name="Normal 4 4 40 6" xfId="16208" xr:uid="{00000000-0005-0000-0000-00002E280000}"/>
    <cellStyle name="Normal 4 4 41" xfId="4328" xr:uid="{00000000-0005-0000-0000-00002F280000}"/>
    <cellStyle name="Normal 4 4 41 2" xfId="6577" xr:uid="{00000000-0005-0000-0000-000030280000}"/>
    <cellStyle name="Normal 4 4 41 2 2" xfId="10116" xr:uid="{00000000-0005-0000-0000-000031280000}"/>
    <cellStyle name="Normal 4 4 41 2 2 2" xfId="16209" xr:uid="{00000000-0005-0000-0000-000032280000}"/>
    <cellStyle name="Normal 4 4 41 2 2 3" xfId="16210" xr:uid="{00000000-0005-0000-0000-000033280000}"/>
    <cellStyle name="Normal 4 4 41 2 3" xfId="16211" xr:uid="{00000000-0005-0000-0000-000034280000}"/>
    <cellStyle name="Normal 4 4 41 2 4" xfId="16212" xr:uid="{00000000-0005-0000-0000-000035280000}"/>
    <cellStyle name="Normal 4 4 41 3" xfId="8355" xr:uid="{00000000-0005-0000-0000-000036280000}"/>
    <cellStyle name="Normal 4 4 41 3 2" xfId="16213" xr:uid="{00000000-0005-0000-0000-000037280000}"/>
    <cellStyle name="Normal 4 4 41 3 2 2" xfId="16214" xr:uid="{00000000-0005-0000-0000-000038280000}"/>
    <cellStyle name="Normal 4 4 41 3 3" xfId="16215" xr:uid="{00000000-0005-0000-0000-000039280000}"/>
    <cellStyle name="Normal 4 4 41 3 4" xfId="16216" xr:uid="{00000000-0005-0000-0000-00003A280000}"/>
    <cellStyle name="Normal 4 4 41 4" xfId="16217" xr:uid="{00000000-0005-0000-0000-00003B280000}"/>
    <cellStyle name="Normal 4 4 41 4 2" xfId="16218" xr:uid="{00000000-0005-0000-0000-00003C280000}"/>
    <cellStyle name="Normal 4 4 41 5" xfId="16219" xr:uid="{00000000-0005-0000-0000-00003D280000}"/>
    <cellStyle name="Normal 4 4 41 6" xfId="16220" xr:uid="{00000000-0005-0000-0000-00003E280000}"/>
    <cellStyle name="Normal 4 4 42" xfId="4329" xr:uid="{00000000-0005-0000-0000-00003F280000}"/>
    <cellStyle name="Normal 4 4 42 2" xfId="6578" xr:uid="{00000000-0005-0000-0000-000040280000}"/>
    <cellStyle name="Normal 4 4 42 2 2" xfId="10117" xr:uid="{00000000-0005-0000-0000-000041280000}"/>
    <cellStyle name="Normal 4 4 42 2 2 2" xfId="16221" xr:uid="{00000000-0005-0000-0000-000042280000}"/>
    <cellStyle name="Normal 4 4 42 2 2 3" xfId="16222" xr:uid="{00000000-0005-0000-0000-000043280000}"/>
    <cellStyle name="Normal 4 4 42 2 3" xfId="16223" xr:uid="{00000000-0005-0000-0000-000044280000}"/>
    <cellStyle name="Normal 4 4 42 2 4" xfId="16224" xr:uid="{00000000-0005-0000-0000-000045280000}"/>
    <cellStyle name="Normal 4 4 42 3" xfId="8356" xr:uid="{00000000-0005-0000-0000-000046280000}"/>
    <cellStyle name="Normal 4 4 42 3 2" xfId="16225" xr:uid="{00000000-0005-0000-0000-000047280000}"/>
    <cellStyle name="Normal 4 4 42 3 2 2" xfId="16226" xr:uid="{00000000-0005-0000-0000-000048280000}"/>
    <cellStyle name="Normal 4 4 42 3 3" xfId="16227" xr:uid="{00000000-0005-0000-0000-000049280000}"/>
    <cellStyle name="Normal 4 4 42 3 4" xfId="16228" xr:uid="{00000000-0005-0000-0000-00004A280000}"/>
    <cellStyle name="Normal 4 4 42 4" xfId="16229" xr:uid="{00000000-0005-0000-0000-00004B280000}"/>
    <cellStyle name="Normal 4 4 42 4 2" xfId="16230" xr:uid="{00000000-0005-0000-0000-00004C280000}"/>
    <cellStyle name="Normal 4 4 42 5" xfId="16231" xr:uid="{00000000-0005-0000-0000-00004D280000}"/>
    <cellStyle name="Normal 4 4 42 6" xfId="16232" xr:uid="{00000000-0005-0000-0000-00004E280000}"/>
    <cellStyle name="Normal 4 4 43" xfId="4330" xr:uid="{00000000-0005-0000-0000-00004F280000}"/>
    <cellStyle name="Normal 4 4 43 2" xfId="6579" xr:uid="{00000000-0005-0000-0000-000050280000}"/>
    <cellStyle name="Normal 4 4 43 2 2" xfId="10118" xr:uid="{00000000-0005-0000-0000-000051280000}"/>
    <cellStyle name="Normal 4 4 43 2 2 2" xfId="16233" xr:uid="{00000000-0005-0000-0000-000052280000}"/>
    <cellStyle name="Normal 4 4 43 2 2 3" xfId="16234" xr:uid="{00000000-0005-0000-0000-000053280000}"/>
    <cellStyle name="Normal 4 4 43 2 3" xfId="16235" xr:uid="{00000000-0005-0000-0000-000054280000}"/>
    <cellStyle name="Normal 4 4 43 2 4" xfId="16236" xr:uid="{00000000-0005-0000-0000-000055280000}"/>
    <cellStyle name="Normal 4 4 43 3" xfId="8357" xr:uid="{00000000-0005-0000-0000-000056280000}"/>
    <cellStyle name="Normal 4 4 43 3 2" xfId="16237" xr:uid="{00000000-0005-0000-0000-000057280000}"/>
    <cellStyle name="Normal 4 4 43 3 2 2" xfId="16238" xr:uid="{00000000-0005-0000-0000-000058280000}"/>
    <cellStyle name="Normal 4 4 43 3 3" xfId="16239" xr:uid="{00000000-0005-0000-0000-000059280000}"/>
    <cellStyle name="Normal 4 4 43 3 4" xfId="16240" xr:uid="{00000000-0005-0000-0000-00005A280000}"/>
    <cellStyle name="Normal 4 4 43 4" xfId="16241" xr:uid="{00000000-0005-0000-0000-00005B280000}"/>
    <cellStyle name="Normal 4 4 43 4 2" xfId="16242" xr:uid="{00000000-0005-0000-0000-00005C280000}"/>
    <cellStyle name="Normal 4 4 43 5" xfId="16243" xr:uid="{00000000-0005-0000-0000-00005D280000}"/>
    <cellStyle name="Normal 4 4 43 6" xfId="16244" xr:uid="{00000000-0005-0000-0000-00005E280000}"/>
    <cellStyle name="Normal 4 4 44" xfId="4331" xr:uid="{00000000-0005-0000-0000-00005F280000}"/>
    <cellStyle name="Normal 4 4 44 2" xfId="6580" xr:uid="{00000000-0005-0000-0000-000060280000}"/>
    <cellStyle name="Normal 4 4 44 2 2" xfId="10119" xr:uid="{00000000-0005-0000-0000-000061280000}"/>
    <cellStyle name="Normal 4 4 44 2 2 2" xfId="16245" xr:uid="{00000000-0005-0000-0000-000062280000}"/>
    <cellStyle name="Normal 4 4 44 2 2 3" xfId="16246" xr:uid="{00000000-0005-0000-0000-000063280000}"/>
    <cellStyle name="Normal 4 4 44 2 3" xfId="16247" xr:uid="{00000000-0005-0000-0000-000064280000}"/>
    <cellStyle name="Normal 4 4 44 2 4" xfId="16248" xr:uid="{00000000-0005-0000-0000-000065280000}"/>
    <cellStyle name="Normal 4 4 44 3" xfId="8358" xr:uid="{00000000-0005-0000-0000-000066280000}"/>
    <cellStyle name="Normal 4 4 44 3 2" xfId="16249" xr:uid="{00000000-0005-0000-0000-000067280000}"/>
    <cellStyle name="Normal 4 4 44 3 2 2" xfId="16250" xr:uid="{00000000-0005-0000-0000-000068280000}"/>
    <cellStyle name="Normal 4 4 44 3 3" xfId="16251" xr:uid="{00000000-0005-0000-0000-000069280000}"/>
    <cellStyle name="Normal 4 4 44 3 4" xfId="16252" xr:uid="{00000000-0005-0000-0000-00006A280000}"/>
    <cellStyle name="Normal 4 4 44 4" xfId="16253" xr:uid="{00000000-0005-0000-0000-00006B280000}"/>
    <cellStyle name="Normal 4 4 44 4 2" xfId="16254" xr:uid="{00000000-0005-0000-0000-00006C280000}"/>
    <cellStyle name="Normal 4 4 44 5" xfId="16255" xr:uid="{00000000-0005-0000-0000-00006D280000}"/>
    <cellStyle name="Normal 4 4 44 6" xfId="16256" xr:uid="{00000000-0005-0000-0000-00006E280000}"/>
    <cellStyle name="Normal 4 4 45" xfId="4332" xr:uid="{00000000-0005-0000-0000-00006F280000}"/>
    <cellStyle name="Normal 4 4 45 2" xfId="6581" xr:uid="{00000000-0005-0000-0000-000070280000}"/>
    <cellStyle name="Normal 4 4 45 2 2" xfId="10120" xr:uid="{00000000-0005-0000-0000-000071280000}"/>
    <cellStyle name="Normal 4 4 45 2 2 2" xfId="16257" xr:uid="{00000000-0005-0000-0000-000072280000}"/>
    <cellStyle name="Normal 4 4 45 2 2 3" xfId="16258" xr:uid="{00000000-0005-0000-0000-000073280000}"/>
    <cellStyle name="Normal 4 4 45 2 3" xfId="16259" xr:uid="{00000000-0005-0000-0000-000074280000}"/>
    <cellStyle name="Normal 4 4 45 2 4" xfId="16260" xr:uid="{00000000-0005-0000-0000-000075280000}"/>
    <cellStyle name="Normal 4 4 45 3" xfId="8359" xr:uid="{00000000-0005-0000-0000-000076280000}"/>
    <cellStyle name="Normal 4 4 45 3 2" xfId="16261" xr:uid="{00000000-0005-0000-0000-000077280000}"/>
    <cellStyle name="Normal 4 4 45 3 2 2" xfId="16262" xr:uid="{00000000-0005-0000-0000-000078280000}"/>
    <cellStyle name="Normal 4 4 45 3 3" xfId="16263" xr:uid="{00000000-0005-0000-0000-000079280000}"/>
    <cellStyle name="Normal 4 4 45 3 4" xfId="16264" xr:uid="{00000000-0005-0000-0000-00007A280000}"/>
    <cellStyle name="Normal 4 4 45 4" xfId="16265" xr:uid="{00000000-0005-0000-0000-00007B280000}"/>
    <cellStyle name="Normal 4 4 45 4 2" xfId="16266" xr:uid="{00000000-0005-0000-0000-00007C280000}"/>
    <cellStyle name="Normal 4 4 45 5" xfId="16267" xr:uid="{00000000-0005-0000-0000-00007D280000}"/>
    <cellStyle name="Normal 4 4 45 6" xfId="16268" xr:uid="{00000000-0005-0000-0000-00007E280000}"/>
    <cellStyle name="Normal 4 4 46" xfId="4333" xr:uid="{00000000-0005-0000-0000-00007F280000}"/>
    <cellStyle name="Normal 4 4 46 2" xfId="6582" xr:uid="{00000000-0005-0000-0000-000080280000}"/>
    <cellStyle name="Normal 4 4 46 2 2" xfId="10121" xr:uid="{00000000-0005-0000-0000-000081280000}"/>
    <cellStyle name="Normal 4 4 46 2 2 2" xfId="16269" xr:uid="{00000000-0005-0000-0000-000082280000}"/>
    <cellStyle name="Normal 4 4 46 2 2 3" xfId="16270" xr:uid="{00000000-0005-0000-0000-000083280000}"/>
    <cellStyle name="Normal 4 4 46 2 3" xfId="16271" xr:uid="{00000000-0005-0000-0000-000084280000}"/>
    <cellStyle name="Normal 4 4 46 2 4" xfId="16272" xr:uid="{00000000-0005-0000-0000-000085280000}"/>
    <cellStyle name="Normal 4 4 46 3" xfId="8360" xr:uid="{00000000-0005-0000-0000-000086280000}"/>
    <cellStyle name="Normal 4 4 46 3 2" xfId="16273" xr:uid="{00000000-0005-0000-0000-000087280000}"/>
    <cellStyle name="Normal 4 4 46 3 2 2" xfId="16274" xr:uid="{00000000-0005-0000-0000-000088280000}"/>
    <cellStyle name="Normal 4 4 46 3 3" xfId="16275" xr:uid="{00000000-0005-0000-0000-000089280000}"/>
    <cellStyle name="Normal 4 4 46 3 4" xfId="16276" xr:uid="{00000000-0005-0000-0000-00008A280000}"/>
    <cellStyle name="Normal 4 4 46 4" xfId="16277" xr:uid="{00000000-0005-0000-0000-00008B280000}"/>
    <cellStyle name="Normal 4 4 46 4 2" xfId="16278" xr:uid="{00000000-0005-0000-0000-00008C280000}"/>
    <cellStyle name="Normal 4 4 46 5" xfId="16279" xr:uid="{00000000-0005-0000-0000-00008D280000}"/>
    <cellStyle name="Normal 4 4 46 6" xfId="16280" xr:uid="{00000000-0005-0000-0000-00008E280000}"/>
    <cellStyle name="Normal 4 4 47" xfId="4334" xr:uid="{00000000-0005-0000-0000-00008F280000}"/>
    <cellStyle name="Normal 4 4 47 2" xfId="6583" xr:uid="{00000000-0005-0000-0000-000090280000}"/>
    <cellStyle name="Normal 4 4 47 2 2" xfId="10122" xr:uid="{00000000-0005-0000-0000-000091280000}"/>
    <cellStyle name="Normal 4 4 47 2 2 2" xfId="16281" xr:uid="{00000000-0005-0000-0000-000092280000}"/>
    <cellStyle name="Normal 4 4 47 2 2 3" xfId="16282" xr:uid="{00000000-0005-0000-0000-000093280000}"/>
    <cellStyle name="Normal 4 4 47 2 3" xfId="16283" xr:uid="{00000000-0005-0000-0000-000094280000}"/>
    <cellStyle name="Normal 4 4 47 2 4" xfId="16284" xr:uid="{00000000-0005-0000-0000-000095280000}"/>
    <cellStyle name="Normal 4 4 47 3" xfId="8361" xr:uid="{00000000-0005-0000-0000-000096280000}"/>
    <cellStyle name="Normal 4 4 47 3 2" xfId="16285" xr:uid="{00000000-0005-0000-0000-000097280000}"/>
    <cellStyle name="Normal 4 4 47 3 2 2" xfId="16286" xr:uid="{00000000-0005-0000-0000-000098280000}"/>
    <cellStyle name="Normal 4 4 47 3 3" xfId="16287" xr:uid="{00000000-0005-0000-0000-000099280000}"/>
    <cellStyle name="Normal 4 4 47 3 4" xfId="16288" xr:uid="{00000000-0005-0000-0000-00009A280000}"/>
    <cellStyle name="Normal 4 4 47 4" xfId="16289" xr:uid="{00000000-0005-0000-0000-00009B280000}"/>
    <cellStyle name="Normal 4 4 47 4 2" xfId="16290" xr:uid="{00000000-0005-0000-0000-00009C280000}"/>
    <cellStyle name="Normal 4 4 47 5" xfId="16291" xr:uid="{00000000-0005-0000-0000-00009D280000}"/>
    <cellStyle name="Normal 4 4 47 6" xfId="16292" xr:uid="{00000000-0005-0000-0000-00009E280000}"/>
    <cellStyle name="Normal 4 4 48" xfId="6542" xr:uid="{00000000-0005-0000-0000-00009F280000}"/>
    <cellStyle name="Normal 4 4 48 2" xfId="10081" xr:uid="{00000000-0005-0000-0000-0000A0280000}"/>
    <cellStyle name="Normal 4 4 48 2 2" xfId="16293" xr:uid="{00000000-0005-0000-0000-0000A1280000}"/>
    <cellStyle name="Normal 4 4 48 2 3" xfId="16294" xr:uid="{00000000-0005-0000-0000-0000A2280000}"/>
    <cellStyle name="Normal 4 4 48 3" xfId="16295" xr:uid="{00000000-0005-0000-0000-0000A3280000}"/>
    <cellStyle name="Normal 4 4 48 4" xfId="16296" xr:uid="{00000000-0005-0000-0000-0000A4280000}"/>
    <cellStyle name="Normal 4 4 49" xfId="8320" xr:uid="{00000000-0005-0000-0000-0000A5280000}"/>
    <cellStyle name="Normal 4 4 49 2" xfId="16297" xr:uid="{00000000-0005-0000-0000-0000A6280000}"/>
    <cellStyle name="Normal 4 4 49 2 2" xfId="16298" xr:uid="{00000000-0005-0000-0000-0000A7280000}"/>
    <cellStyle name="Normal 4 4 49 3" xfId="16299" xr:uid="{00000000-0005-0000-0000-0000A8280000}"/>
    <cellStyle name="Normal 4 4 49 4" xfId="16300" xr:uid="{00000000-0005-0000-0000-0000A9280000}"/>
    <cellStyle name="Normal 4 4 5" xfId="4335" xr:uid="{00000000-0005-0000-0000-0000AA280000}"/>
    <cellStyle name="Normal 4 4 5 2" xfId="6584" xr:uid="{00000000-0005-0000-0000-0000AB280000}"/>
    <cellStyle name="Normal 4 4 5 2 2" xfId="10123" xr:uid="{00000000-0005-0000-0000-0000AC280000}"/>
    <cellStyle name="Normal 4 4 5 2 2 2" xfId="16301" xr:uid="{00000000-0005-0000-0000-0000AD280000}"/>
    <cellStyle name="Normal 4 4 5 2 2 3" xfId="16302" xr:uid="{00000000-0005-0000-0000-0000AE280000}"/>
    <cellStyle name="Normal 4 4 5 2 3" xfId="16303" xr:uid="{00000000-0005-0000-0000-0000AF280000}"/>
    <cellStyle name="Normal 4 4 5 2 4" xfId="16304" xr:uid="{00000000-0005-0000-0000-0000B0280000}"/>
    <cellStyle name="Normal 4 4 5 3" xfId="8362" xr:uid="{00000000-0005-0000-0000-0000B1280000}"/>
    <cellStyle name="Normal 4 4 5 3 2" xfId="16305" xr:uid="{00000000-0005-0000-0000-0000B2280000}"/>
    <cellStyle name="Normal 4 4 5 3 2 2" xfId="16306" xr:uid="{00000000-0005-0000-0000-0000B3280000}"/>
    <cellStyle name="Normal 4 4 5 3 3" xfId="16307" xr:uid="{00000000-0005-0000-0000-0000B4280000}"/>
    <cellStyle name="Normal 4 4 5 3 4" xfId="16308" xr:uid="{00000000-0005-0000-0000-0000B5280000}"/>
    <cellStyle name="Normal 4 4 5 4" xfId="16309" xr:uid="{00000000-0005-0000-0000-0000B6280000}"/>
    <cellStyle name="Normal 4 4 5 4 2" xfId="16310" xr:uid="{00000000-0005-0000-0000-0000B7280000}"/>
    <cellStyle name="Normal 4 4 5 5" xfId="16311" xr:uid="{00000000-0005-0000-0000-0000B8280000}"/>
    <cellStyle name="Normal 4 4 5 6" xfId="16312" xr:uid="{00000000-0005-0000-0000-0000B9280000}"/>
    <cellStyle name="Normal 4 4 50" xfId="16313" xr:uid="{00000000-0005-0000-0000-0000BA280000}"/>
    <cellStyle name="Normal 4 4 50 2" xfId="16314" xr:uid="{00000000-0005-0000-0000-0000BB280000}"/>
    <cellStyle name="Normal 4 4 51" xfId="16315" xr:uid="{00000000-0005-0000-0000-0000BC280000}"/>
    <cellStyle name="Normal 4 4 52" xfId="16316" xr:uid="{00000000-0005-0000-0000-0000BD280000}"/>
    <cellStyle name="Normal 4 4 6" xfId="4336" xr:uid="{00000000-0005-0000-0000-0000BE280000}"/>
    <cellStyle name="Normal 4 4 6 2" xfId="6585" xr:uid="{00000000-0005-0000-0000-0000BF280000}"/>
    <cellStyle name="Normal 4 4 6 2 2" xfId="10124" xr:uid="{00000000-0005-0000-0000-0000C0280000}"/>
    <cellStyle name="Normal 4 4 6 2 2 2" xfId="16317" xr:uid="{00000000-0005-0000-0000-0000C1280000}"/>
    <cellStyle name="Normal 4 4 6 2 2 3" xfId="16318" xr:uid="{00000000-0005-0000-0000-0000C2280000}"/>
    <cellStyle name="Normal 4 4 6 2 3" xfId="16319" xr:uid="{00000000-0005-0000-0000-0000C3280000}"/>
    <cellStyle name="Normal 4 4 6 2 4" xfId="16320" xr:uid="{00000000-0005-0000-0000-0000C4280000}"/>
    <cellStyle name="Normal 4 4 6 3" xfId="8363" xr:uid="{00000000-0005-0000-0000-0000C5280000}"/>
    <cellStyle name="Normal 4 4 6 3 2" xfId="16321" xr:uid="{00000000-0005-0000-0000-0000C6280000}"/>
    <cellStyle name="Normal 4 4 6 3 2 2" xfId="16322" xr:uid="{00000000-0005-0000-0000-0000C7280000}"/>
    <cellStyle name="Normal 4 4 6 3 3" xfId="16323" xr:uid="{00000000-0005-0000-0000-0000C8280000}"/>
    <cellStyle name="Normal 4 4 6 3 4" xfId="16324" xr:uid="{00000000-0005-0000-0000-0000C9280000}"/>
    <cellStyle name="Normal 4 4 6 4" xfId="16325" xr:uid="{00000000-0005-0000-0000-0000CA280000}"/>
    <cellStyle name="Normal 4 4 6 4 2" xfId="16326" xr:uid="{00000000-0005-0000-0000-0000CB280000}"/>
    <cellStyle name="Normal 4 4 6 5" xfId="16327" xr:uid="{00000000-0005-0000-0000-0000CC280000}"/>
    <cellStyle name="Normal 4 4 6 6" xfId="16328" xr:uid="{00000000-0005-0000-0000-0000CD280000}"/>
    <cellStyle name="Normal 4 4 7" xfId="4337" xr:uid="{00000000-0005-0000-0000-0000CE280000}"/>
    <cellStyle name="Normal 4 4 7 2" xfId="6586" xr:uid="{00000000-0005-0000-0000-0000CF280000}"/>
    <cellStyle name="Normal 4 4 7 2 2" xfId="10125" xr:uid="{00000000-0005-0000-0000-0000D0280000}"/>
    <cellStyle name="Normal 4 4 7 2 2 2" xfId="16329" xr:uid="{00000000-0005-0000-0000-0000D1280000}"/>
    <cellStyle name="Normal 4 4 7 2 2 3" xfId="16330" xr:uid="{00000000-0005-0000-0000-0000D2280000}"/>
    <cellStyle name="Normal 4 4 7 2 3" xfId="16331" xr:uid="{00000000-0005-0000-0000-0000D3280000}"/>
    <cellStyle name="Normal 4 4 7 2 4" xfId="16332" xr:uid="{00000000-0005-0000-0000-0000D4280000}"/>
    <cellStyle name="Normal 4 4 7 3" xfId="8364" xr:uid="{00000000-0005-0000-0000-0000D5280000}"/>
    <cellStyle name="Normal 4 4 7 3 2" xfId="16333" xr:uid="{00000000-0005-0000-0000-0000D6280000}"/>
    <cellStyle name="Normal 4 4 7 3 2 2" xfId="16334" xr:uid="{00000000-0005-0000-0000-0000D7280000}"/>
    <cellStyle name="Normal 4 4 7 3 3" xfId="16335" xr:uid="{00000000-0005-0000-0000-0000D8280000}"/>
    <cellStyle name="Normal 4 4 7 3 4" xfId="16336" xr:uid="{00000000-0005-0000-0000-0000D9280000}"/>
    <cellStyle name="Normal 4 4 7 4" xfId="16337" xr:uid="{00000000-0005-0000-0000-0000DA280000}"/>
    <cellStyle name="Normal 4 4 7 4 2" xfId="16338" xr:uid="{00000000-0005-0000-0000-0000DB280000}"/>
    <cellStyle name="Normal 4 4 7 5" xfId="16339" xr:uid="{00000000-0005-0000-0000-0000DC280000}"/>
    <cellStyle name="Normal 4 4 7 6" xfId="16340" xr:uid="{00000000-0005-0000-0000-0000DD280000}"/>
    <cellStyle name="Normal 4 4 8" xfId="4338" xr:uid="{00000000-0005-0000-0000-0000DE280000}"/>
    <cellStyle name="Normal 4 4 8 2" xfId="6587" xr:uid="{00000000-0005-0000-0000-0000DF280000}"/>
    <cellStyle name="Normal 4 4 8 2 2" xfId="10126" xr:uid="{00000000-0005-0000-0000-0000E0280000}"/>
    <cellStyle name="Normal 4 4 8 2 2 2" xfId="16341" xr:uid="{00000000-0005-0000-0000-0000E1280000}"/>
    <cellStyle name="Normal 4 4 8 2 2 3" xfId="16342" xr:uid="{00000000-0005-0000-0000-0000E2280000}"/>
    <cellStyle name="Normal 4 4 8 2 3" xfId="16343" xr:uid="{00000000-0005-0000-0000-0000E3280000}"/>
    <cellStyle name="Normal 4 4 8 2 4" xfId="16344" xr:uid="{00000000-0005-0000-0000-0000E4280000}"/>
    <cellStyle name="Normal 4 4 8 3" xfId="8365" xr:uid="{00000000-0005-0000-0000-0000E5280000}"/>
    <cellStyle name="Normal 4 4 8 3 2" xfId="16345" xr:uid="{00000000-0005-0000-0000-0000E6280000}"/>
    <cellStyle name="Normal 4 4 8 3 2 2" xfId="16346" xr:uid="{00000000-0005-0000-0000-0000E7280000}"/>
    <cellStyle name="Normal 4 4 8 3 3" xfId="16347" xr:uid="{00000000-0005-0000-0000-0000E8280000}"/>
    <cellStyle name="Normal 4 4 8 3 4" xfId="16348" xr:uid="{00000000-0005-0000-0000-0000E9280000}"/>
    <cellStyle name="Normal 4 4 8 4" xfId="16349" xr:uid="{00000000-0005-0000-0000-0000EA280000}"/>
    <cellStyle name="Normal 4 4 8 4 2" xfId="16350" xr:uid="{00000000-0005-0000-0000-0000EB280000}"/>
    <cellStyle name="Normal 4 4 8 5" xfId="16351" xr:uid="{00000000-0005-0000-0000-0000EC280000}"/>
    <cellStyle name="Normal 4 4 8 6" xfId="16352" xr:uid="{00000000-0005-0000-0000-0000ED280000}"/>
    <cellStyle name="Normal 4 4 9" xfId="4339" xr:uid="{00000000-0005-0000-0000-0000EE280000}"/>
    <cellStyle name="Normal 4 4 9 2" xfId="6588" xr:uid="{00000000-0005-0000-0000-0000EF280000}"/>
    <cellStyle name="Normal 4 4 9 2 2" xfId="10127" xr:uid="{00000000-0005-0000-0000-0000F0280000}"/>
    <cellStyle name="Normal 4 4 9 2 2 2" xfId="16353" xr:uid="{00000000-0005-0000-0000-0000F1280000}"/>
    <cellStyle name="Normal 4 4 9 2 2 3" xfId="16354" xr:uid="{00000000-0005-0000-0000-0000F2280000}"/>
    <cellStyle name="Normal 4 4 9 2 3" xfId="16355" xr:uid="{00000000-0005-0000-0000-0000F3280000}"/>
    <cellStyle name="Normal 4 4 9 2 4" xfId="16356" xr:uid="{00000000-0005-0000-0000-0000F4280000}"/>
    <cellStyle name="Normal 4 4 9 3" xfId="8366" xr:uid="{00000000-0005-0000-0000-0000F5280000}"/>
    <cellStyle name="Normal 4 4 9 3 2" xfId="16357" xr:uid="{00000000-0005-0000-0000-0000F6280000}"/>
    <cellStyle name="Normal 4 4 9 3 2 2" xfId="16358" xr:uid="{00000000-0005-0000-0000-0000F7280000}"/>
    <cellStyle name="Normal 4 4 9 3 3" xfId="16359" xr:uid="{00000000-0005-0000-0000-0000F8280000}"/>
    <cellStyle name="Normal 4 4 9 3 4" xfId="16360" xr:uid="{00000000-0005-0000-0000-0000F9280000}"/>
    <cellStyle name="Normal 4 4 9 4" xfId="16361" xr:uid="{00000000-0005-0000-0000-0000FA280000}"/>
    <cellStyle name="Normal 4 4 9 4 2" xfId="16362" xr:uid="{00000000-0005-0000-0000-0000FB280000}"/>
    <cellStyle name="Normal 4 4 9 5" xfId="16363" xr:uid="{00000000-0005-0000-0000-0000FC280000}"/>
    <cellStyle name="Normal 4 4 9 6" xfId="16364" xr:uid="{00000000-0005-0000-0000-0000FD280000}"/>
    <cellStyle name="Normal 4 40" xfId="4340" xr:uid="{00000000-0005-0000-0000-0000FE280000}"/>
    <cellStyle name="Normal 4 40 2" xfId="6589" xr:uid="{00000000-0005-0000-0000-0000FF280000}"/>
    <cellStyle name="Normal 4 40 2 2" xfId="10128" xr:uid="{00000000-0005-0000-0000-000000290000}"/>
    <cellStyle name="Normal 4 40 2 2 2" xfId="16365" xr:uid="{00000000-0005-0000-0000-000001290000}"/>
    <cellStyle name="Normal 4 40 2 2 3" xfId="16366" xr:uid="{00000000-0005-0000-0000-000002290000}"/>
    <cellStyle name="Normal 4 40 2 3" xfId="16367" xr:uid="{00000000-0005-0000-0000-000003290000}"/>
    <cellStyle name="Normal 4 40 2 4" xfId="16368" xr:uid="{00000000-0005-0000-0000-000004290000}"/>
    <cellStyle name="Normal 4 40 3" xfId="8367" xr:uid="{00000000-0005-0000-0000-000005290000}"/>
    <cellStyle name="Normal 4 40 3 2" xfId="16369" xr:uid="{00000000-0005-0000-0000-000006290000}"/>
    <cellStyle name="Normal 4 40 3 2 2" xfId="16370" xr:uid="{00000000-0005-0000-0000-000007290000}"/>
    <cellStyle name="Normal 4 40 3 3" xfId="16371" xr:uid="{00000000-0005-0000-0000-000008290000}"/>
    <cellStyle name="Normal 4 40 3 4" xfId="16372" xr:uid="{00000000-0005-0000-0000-000009290000}"/>
    <cellStyle name="Normal 4 40 4" xfId="16373" xr:uid="{00000000-0005-0000-0000-00000A290000}"/>
    <cellStyle name="Normal 4 40 4 2" xfId="16374" xr:uid="{00000000-0005-0000-0000-00000B290000}"/>
    <cellStyle name="Normal 4 40 5" xfId="16375" xr:uid="{00000000-0005-0000-0000-00000C290000}"/>
    <cellStyle name="Normal 4 40 6" xfId="16376" xr:uid="{00000000-0005-0000-0000-00000D290000}"/>
    <cellStyle name="Normal 4 41" xfId="4341" xr:uid="{00000000-0005-0000-0000-00000E290000}"/>
    <cellStyle name="Normal 4 41 2" xfId="6590" xr:uid="{00000000-0005-0000-0000-00000F290000}"/>
    <cellStyle name="Normal 4 41 2 2" xfId="10129" xr:uid="{00000000-0005-0000-0000-000010290000}"/>
    <cellStyle name="Normal 4 41 2 2 2" xfId="16377" xr:uid="{00000000-0005-0000-0000-000011290000}"/>
    <cellStyle name="Normal 4 41 2 2 3" xfId="16378" xr:uid="{00000000-0005-0000-0000-000012290000}"/>
    <cellStyle name="Normal 4 41 2 3" xfId="16379" xr:uid="{00000000-0005-0000-0000-000013290000}"/>
    <cellStyle name="Normal 4 41 2 4" xfId="16380" xr:uid="{00000000-0005-0000-0000-000014290000}"/>
    <cellStyle name="Normal 4 41 3" xfId="8368" xr:uid="{00000000-0005-0000-0000-000015290000}"/>
    <cellStyle name="Normal 4 41 3 2" xfId="16381" xr:uid="{00000000-0005-0000-0000-000016290000}"/>
    <cellStyle name="Normal 4 41 3 2 2" xfId="16382" xr:uid="{00000000-0005-0000-0000-000017290000}"/>
    <cellStyle name="Normal 4 41 3 3" xfId="16383" xr:uid="{00000000-0005-0000-0000-000018290000}"/>
    <cellStyle name="Normal 4 41 3 4" xfId="16384" xr:uid="{00000000-0005-0000-0000-000019290000}"/>
    <cellStyle name="Normal 4 41 4" xfId="16385" xr:uid="{00000000-0005-0000-0000-00001A290000}"/>
    <cellStyle name="Normal 4 41 4 2" xfId="16386" xr:uid="{00000000-0005-0000-0000-00001B290000}"/>
    <cellStyle name="Normal 4 41 5" xfId="16387" xr:uid="{00000000-0005-0000-0000-00001C290000}"/>
    <cellStyle name="Normal 4 41 6" xfId="16388" xr:uid="{00000000-0005-0000-0000-00001D290000}"/>
    <cellStyle name="Normal 4 42" xfId="4342" xr:uid="{00000000-0005-0000-0000-00001E290000}"/>
    <cellStyle name="Normal 4 42 2" xfId="6591" xr:uid="{00000000-0005-0000-0000-00001F290000}"/>
    <cellStyle name="Normal 4 42 2 2" xfId="10130" xr:uid="{00000000-0005-0000-0000-000020290000}"/>
    <cellStyle name="Normal 4 42 2 2 2" xfId="16389" xr:uid="{00000000-0005-0000-0000-000021290000}"/>
    <cellStyle name="Normal 4 42 2 2 3" xfId="16390" xr:uid="{00000000-0005-0000-0000-000022290000}"/>
    <cellStyle name="Normal 4 42 2 3" xfId="16391" xr:uid="{00000000-0005-0000-0000-000023290000}"/>
    <cellStyle name="Normal 4 42 2 4" xfId="16392" xr:uid="{00000000-0005-0000-0000-000024290000}"/>
    <cellStyle name="Normal 4 42 3" xfId="8369" xr:uid="{00000000-0005-0000-0000-000025290000}"/>
    <cellStyle name="Normal 4 42 3 2" xfId="16393" xr:uid="{00000000-0005-0000-0000-000026290000}"/>
    <cellStyle name="Normal 4 42 3 2 2" xfId="16394" xr:uid="{00000000-0005-0000-0000-000027290000}"/>
    <cellStyle name="Normal 4 42 3 3" xfId="16395" xr:uid="{00000000-0005-0000-0000-000028290000}"/>
    <cellStyle name="Normal 4 42 3 4" xfId="16396" xr:uid="{00000000-0005-0000-0000-000029290000}"/>
    <cellStyle name="Normal 4 42 4" xfId="16397" xr:uid="{00000000-0005-0000-0000-00002A290000}"/>
    <cellStyle name="Normal 4 42 4 2" xfId="16398" xr:uid="{00000000-0005-0000-0000-00002B290000}"/>
    <cellStyle name="Normal 4 42 5" xfId="16399" xr:uid="{00000000-0005-0000-0000-00002C290000}"/>
    <cellStyle name="Normal 4 42 6" xfId="16400" xr:uid="{00000000-0005-0000-0000-00002D290000}"/>
    <cellStyle name="Normal 4 43" xfId="4343" xr:uid="{00000000-0005-0000-0000-00002E290000}"/>
    <cellStyle name="Normal 4 43 2" xfId="6592" xr:uid="{00000000-0005-0000-0000-00002F290000}"/>
    <cellStyle name="Normal 4 43 2 2" xfId="10131" xr:uid="{00000000-0005-0000-0000-000030290000}"/>
    <cellStyle name="Normal 4 43 2 2 2" xfId="16401" xr:uid="{00000000-0005-0000-0000-000031290000}"/>
    <cellStyle name="Normal 4 43 2 2 3" xfId="16402" xr:uid="{00000000-0005-0000-0000-000032290000}"/>
    <cellStyle name="Normal 4 43 2 3" xfId="16403" xr:uid="{00000000-0005-0000-0000-000033290000}"/>
    <cellStyle name="Normal 4 43 2 4" xfId="16404" xr:uid="{00000000-0005-0000-0000-000034290000}"/>
    <cellStyle name="Normal 4 43 3" xfId="8370" xr:uid="{00000000-0005-0000-0000-000035290000}"/>
    <cellStyle name="Normal 4 43 3 2" xfId="16405" xr:uid="{00000000-0005-0000-0000-000036290000}"/>
    <cellStyle name="Normal 4 43 3 2 2" xfId="16406" xr:uid="{00000000-0005-0000-0000-000037290000}"/>
    <cellStyle name="Normal 4 43 3 3" xfId="16407" xr:uid="{00000000-0005-0000-0000-000038290000}"/>
    <cellStyle name="Normal 4 43 3 4" xfId="16408" xr:uid="{00000000-0005-0000-0000-000039290000}"/>
    <cellStyle name="Normal 4 43 4" xfId="16409" xr:uid="{00000000-0005-0000-0000-00003A290000}"/>
    <cellStyle name="Normal 4 43 4 2" xfId="16410" xr:uid="{00000000-0005-0000-0000-00003B290000}"/>
    <cellStyle name="Normal 4 43 5" xfId="16411" xr:uid="{00000000-0005-0000-0000-00003C290000}"/>
    <cellStyle name="Normal 4 43 6" xfId="16412" xr:uid="{00000000-0005-0000-0000-00003D290000}"/>
    <cellStyle name="Normal 4 44" xfId="4344" xr:uid="{00000000-0005-0000-0000-00003E290000}"/>
    <cellStyle name="Normal 4 44 2" xfId="6593" xr:uid="{00000000-0005-0000-0000-00003F290000}"/>
    <cellStyle name="Normal 4 44 2 2" xfId="10132" xr:uid="{00000000-0005-0000-0000-000040290000}"/>
    <cellStyle name="Normal 4 44 2 2 2" xfId="16413" xr:uid="{00000000-0005-0000-0000-000041290000}"/>
    <cellStyle name="Normal 4 44 2 2 3" xfId="16414" xr:uid="{00000000-0005-0000-0000-000042290000}"/>
    <cellStyle name="Normal 4 44 2 3" xfId="16415" xr:uid="{00000000-0005-0000-0000-000043290000}"/>
    <cellStyle name="Normal 4 44 2 4" xfId="16416" xr:uid="{00000000-0005-0000-0000-000044290000}"/>
    <cellStyle name="Normal 4 44 3" xfId="8371" xr:uid="{00000000-0005-0000-0000-000045290000}"/>
    <cellStyle name="Normal 4 44 3 2" xfId="16417" xr:uid="{00000000-0005-0000-0000-000046290000}"/>
    <cellStyle name="Normal 4 44 3 2 2" xfId="16418" xr:uid="{00000000-0005-0000-0000-000047290000}"/>
    <cellStyle name="Normal 4 44 3 3" xfId="16419" xr:uid="{00000000-0005-0000-0000-000048290000}"/>
    <cellStyle name="Normal 4 44 3 4" xfId="16420" xr:uid="{00000000-0005-0000-0000-000049290000}"/>
    <cellStyle name="Normal 4 44 4" xfId="16421" xr:uid="{00000000-0005-0000-0000-00004A290000}"/>
    <cellStyle name="Normal 4 44 4 2" xfId="16422" xr:uid="{00000000-0005-0000-0000-00004B290000}"/>
    <cellStyle name="Normal 4 44 5" xfId="16423" xr:uid="{00000000-0005-0000-0000-00004C290000}"/>
    <cellStyle name="Normal 4 44 6" xfId="16424" xr:uid="{00000000-0005-0000-0000-00004D290000}"/>
    <cellStyle name="Normal 4 45" xfId="4345" xr:uid="{00000000-0005-0000-0000-00004E290000}"/>
    <cellStyle name="Normal 4 45 2" xfId="6594" xr:uid="{00000000-0005-0000-0000-00004F290000}"/>
    <cellStyle name="Normal 4 45 2 2" xfId="10133" xr:uid="{00000000-0005-0000-0000-000050290000}"/>
    <cellStyle name="Normal 4 45 2 2 2" xfId="16425" xr:uid="{00000000-0005-0000-0000-000051290000}"/>
    <cellStyle name="Normal 4 45 2 2 3" xfId="16426" xr:uid="{00000000-0005-0000-0000-000052290000}"/>
    <cellStyle name="Normal 4 45 2 3" xfId="16427" xr:uid="{00000000-0005-0000-0000-000053290000}"/>
    <cellStyle name="Normal 4 45 2 4" xfId="16428" xr:uid="{00000000-0005-0000-0000-000054290000}"/>
    <cellStyle name="Normal 4 45 3" xfId="8372" xr:uid="{00000000-0005-0000-0000-000055290000}"/>
    <cellStyle name="Normal 4 45 3 2" xfId="16429" xr:uid="{00000000-0005-0000-0000-000056290000}"/>
    <cellStyle name="Normal 4 45 3 2 2" xfId="16430" xr:uid="{00000000-0005-0000-0000-000057290000}"/>
    <cellStyle name="Normal 4 45 3 3" xfId="16431" xr:uid="{00000000-0005-0000-0000-000058290000}"/>
    <cellStyle name="Normal 4 45 3 4" xfId="16432" xr:uid="{00000000-0005-0000-0000-000059290000}"/>
    <cellStyle name="Normal 4 45 4" xfId="16433" xr:uid="{00000000-0005-0000-0000-00005A290000}"/>
    <cellStyle name="Normal 4 45 4 2" xfId="16434" xr:uid="{00000000-0005-0000-0000-00005B290000}"/>
    <cellStyle name="Normal 4 45 5" xfId="16435" xr:uid="{00000000-0005-0000-0000-00005C290000}"/>
    <cellStyle name="Normal 4 45 6" xfId="16436" xr:uid="{00000000-0005-0000-0000-00005D290000}"/>
    <cellStyle name="Normal 4 46" xfId="4346" xr:uid="{00000000-0005-0000-0000-00005E290000}"/>
    <cellStyle name="Normal 4 46 2" xfId="6595" xr:uid="{00000000-0005-0000-0000-00005F290000}"/>
    <cellStyle name="Normal 4 46 2 2" xfId="10134" xr:uid="{00000000-0005-0000-0000-000060290000}"/>
    <cellStyle name="Normal 4 46 2 2 2" xfId="16437" xr:uid="{00000000-0005-0000-0000-000061290000}"/>
    <cellStyle name="Normal 4 46 2 2 3" xfId="16438" xr:uid="{00000000-0005-0000-0000-000062290000}"/>
    <cellStyle name="Normal 4 46 2 3" xfId="16439" xr:uid="{00000000-0005-0000-0000-000063290000}"/>
    <cellStyle name="Normal 4 46 2 4" xfId="16440" xr:uid="{00000000-0005-0000-0000-000064290000}"/>
    <cellStyle name="Normal 4 46 3" xfId="8373" xr:uid="{00000000-0005-0000-0000-000065290000}"/>
    <cellStyle name="Normal 4 46 3 2" xfId="16441" xr:uid="{00000000-0005-0000-0000-000066290000}"/>
    <cellStyle name="Normal 4 46 3 2 2" xfId="16442" xr:uid="{00000000-0005-0000-0000-000067290000}"/>
    <cellStyle name="Normal 4 46 3 3" xfId="16443" xr:uid="{00000000-0005-0000-0000-000068290000}"/>
    <cellStyle name="Normal 4 46 3 4" xfId="16444" xr:uid="{00000000-0005-0000-0000-000069290000}"/>
    <cellStyle name="Normal 4 46 4" xfId="16445" xr:uid="{00000000-0005-0000-0000-00006A290000}"/>
    <cellStyle name="Normal 4 46 4 2" xfId="16446" xr:uid="{00000000-0005-0000-0000-00006B290000}"/>
    <cellStyle name="Normal 4 46 5" xfId="16447" xr:uid="{00000000-0005-0000-0000-00006C290000}"/>
    <cellStyle name="Normal 4 46 6" xfId="16448" xr:uid="{00000000-0005-0000-0000-00006D290000}"/>
    <cellStyle name="Normal 4 47" xfId="4347" xr:uid="{00000000-0005-0000-0000-00006E290000}"/>
    <cellStyle name="Normal 4 47 2" xfId="6596" xr:uid="{00000000-0005-0000-0000-00006F290000}"/>
    <cellStyle name="Normal 4 47 2 2" xfId="10135" xr:uid="{00000000-0005-0000-0000-000070290000}"/>
    <cellStyle name="Normal 4 47 2 2 2" xfId="16449" xr:uid="{00000000-0005-0000-0000-000071290000}"/>
    <cellStyle name="Normal 4 47 2 2 3" xfId="16450" xr:uid="{00000000-0005-0000-0000-000072290000}"/>
    <cellStyle name="Normal 4 47 2 3" xfId="16451" xr:uid="{00000000-0005-0000-0000-000073290000}"/>
    <cellStyle name="Normal 4 47 2 4" xfId="16452" xr:uid="{00000000-0005-0000-0000-000074290000}"/>
    <cellStyle name="Normal 4 47 3" xfId="8374" xr:uid="{00000000-0005-0000-0000-000075290000}"/>
    <cellStyle name="Normal 4 47 3 2" xfId="16453" xr:uid="{00000000-0005-0000-0000-000076290000}"/>
    <cellStyle name="Normal 4 47 3 2 2" xfId="16454" xr:uid="{00000000-0005-0000-0000-000077290000}"/>
    <cellStyle name="Normal 4 47 3 3" xfId="16455" xr:uid="{00000000-0005-0000-0000-000078290000}"/>
    <cellStyle name="Normal 4 47 3 4" xfId="16456" xr:uid="{00000000-0005-0000-0000-000079290000}"/>
    <cellStyle name="Normal 4 47 4" xfId="16457" xr:uid="{00000000-0005-0000-0000-00007A290000}"/>
    <cellStyle name="Normal 4 47 4 2" xfId="16458" xr:uid="{00000000-0005-0000-0000-00007B290000}"/>
    <cellStyle name="Normal 4 47 5" xfId="16459" xr:uid="{00000000-0005-0000-0000-00007C290000}"/>
    <cellStyle name="Normal 4 47 6" xfId="16460" xr:uid="{00000000-0005-0000-0000-00007D290000}"/>
    <cellStyle name="Normal 4 48" xfId="4348" xr:uid="{00000000-0005-0000-0000-00007E290000}"/>
    <cellStyle name="Normal 4 48 2" xfId="6597" xr:uid="{00000000-0005-0000-0000-00007F290000}"/>
    <cellStyle name="Normal 4 48 2 2" xfId="10136" xr:uid="{00000000-0005-0000-0000-000080290000}"/>
    <cellStyle name="Normal 4 48 2 2 2" xfId="16461" xr:uid="{00000000-0005-0000-0000-000081290000}"/>
    <cellStyle name="Normal 4 48 2 2 3" xfId="16462" xr:uid="{00000000-0005-0000-0000-000082290000}"/>
    <cellStyle name="Normal 4 48 2 3" xfId="16463" xr:uid="{00000000-0005-0000-0000-000083290000}"/>
    <cellStyle name="Normal 4 48 2 4" xfId="16464" xr:uid="{00000000-0005-0000-0000-000084290000}"/>
    <cellStyle name="Normal 4 48 3" xfId="8375" xr:uid="{00000000-0005-0000-0000-000085290000}"/>
    <cellStyle name="Normal 4 48 3 2" xfId="16465" xr:uid="{00000000-0005-0000-0000-000086290000}"/>
    <cellStyle name="Normal 4 48 3 2 2" xfId="16466" xr:uid="{00000000-0005-0000-0000-000087290000}"/>
    <cellStyle name="Normal 4 48 3 3" xfId="16467" xr:uid="{00000000-0005-0000-0000-000088290000}"/>
    <cellStyle name="Normal 4 48 3 4" xfId="16468" xr:uid="{00000000-0005-0000-0000-000089290000}"/>
    <cellStyle name="Normal 4 48 4" xfId="16469" xr:uid="{00000000-0005-0000-0000-00008A290000}"/>
    <cellStyle name="Normal 4 48 4 2" xfId="16470" xr:uid="{00000000-0005-0000-0000-00008B290000}"/>
    <cellStyle name="Normal 4 48 5" xfId="16471" xr:uid="{00000000-0005-0000-0000-00008C290000}"/>
    <cellStyle name="Normal 4 48 6" xfId="16472" xr:uid="{00000000-0005-0000-0000-00008D290000}"/>
    <cellStyle name="Normal 4 49" xfId="4349" xr:uid="{00000000-0005-0000-0000-00008E290000}"/>
    <cellStyle name="Normal 4 49 2" xfId="6598" xr:uid="{00000000-0005-0000-0000-00008F290000}"/>
    <cellStyle name="Normal 4 49 2 2" xfId="10137" xr:uid="{00000000-0005-0000-0000-000090290000}"/>
    <cellStyle name="Normal 4 49 2 2 2" xfId="16473" xr:uid="{00000000-0005-0000-0000-000091290000}"/>
    <cellStyle name="Normal 4 49 2 2 3" xfId="16474" xr:uid="{00000000-0005-0000-0000-000092290000}"/>
    <cellStyle name="Normal 4 49 2 3" xfId="16475" xr:uid="{00000000-0005-0000-0000-000093290000}"/>
    <cellStyle name="Normal 4 49 2 4" xfId="16476" xr:uid="{00000000-0005-0000-0000-000094290000}"/>
    <cellStyle name="Normal 4 49 3" xfId="8376" xr:uid="{00000000-0005-0000-0000-000095290000}"/>
    <cellStyle name="Normal 4 49 3 2" xfId="16477" xr:uid="{00000000-0005-0000-0000-000096290000}"/>
    <cellStyle name="Normal 4 49 3 2 2" xfId="16478" xr:uid="{00000000-0005-0000-0000-000097290000}"/>
    <cellStyle name="Normal 4 49 3 3" xfId="16479" xr:uid="{00000000-0005-0000-0000-000098290000}"/>
    <cellStyle name="Normal 4 49 3 4" xfId="16480" xr:uid="{00000000-0005-0000-0000-000099290000}"/>
    <cellStyle name="Normal 4 49 4" xfId="16481" xr:uid="{00000000-0005-0000-0000-00009A290000}"/>
    <cellStyle name="Normal 4 49 4 2" xfId="16482" xr:uid="{00000000-0005-0000-0000-00009B290000}"/>
    <cellStyle name="Normal 4 49 5" xfId="16483" xr:uid="{00000000-0005-0000-0000-00009C290000}"/>
    <cellStyle name="Normal 4 49 6" xfId="16484" xr:uid="{00000000-0005-0000-0000-00009D290000}"/>
    <cellStyle name="Normal 4 5" xfId="4350" xr:uid="{00000000-0005-0000-0000-00009E290000}"/>
    <cellStyle name="Normal 4 5 10" xfId="4351" xr:uid="{00000000-0005-0000-0000-00009F290000}"/>
    <cellStyle name="Normal 4 5 10 2" xfId="6600" xr:uid="{00000000-0005-0000-0000-0000A0290000}"/>
    <cellStyle name="Normal 4 5 10 2 2" xfId="10139" xr:uid="{00000000-0005-0000-0000-0000A1290000}"/>
    <cellStyle name="Normal 4 5 10 2 2 2" xfId="16485" xr:uid="{00000000-0005-0000-0000-0000A2290000}"/>
    <cellStyle name="Normal 4 5 10 2 2 3" xfId="16486" xr:uid="{00000000-0005-0000-0000-0000A3290000}"/>
    <cellStyle name="Normal 4 5 10 2 3" xfId="16487" xr:uid="{00000000-0005-0000-0000-0000A4290000}"/>
    <cellStyle name="Normal 4 5 10 2 4" xfId="16488" xr:uid="{00000000-0005-0000-0000-0000A5290000}"/>
    <cellStyle name="Normal 4 5 10 3" xfId="8378" xr:uid="{00000000-0005-0000-0000-0000A6290000}"/>
    <cellStyle name="Normal 4 5 10 3 2" xfId="16489" xr:uid="{00000000-0005-0000-0000-0000A7290000}"/>
    <cellStyle name="Normal 4 5 10 3 2 2" xfId="16490" xr:uid="{00000000-0005-0000-0000-0000A8290000}"/>
    <cellStyle name="Normal 4 5 10 3 3" xfId="16491" xr:uid="{00000000-0005-0000-0000-0000A9290000}"/>
    <cellStyle name="Normal 4 5 10 3 4" xfId="16492" xr:uid="{00000000-0005-0000-0000-0000AA290000}"/>
    <cellStyle name="Normal 4 5 10 4" xfId="16493" xr:uid="{00000000-0005-0000-0000-0000AB290000}"/>
    <cellStyle name="Normal 4 5 10 4 2" xfId="16494" xr:uid="{00000000-0005-0000-0000-0000AC290000}"/>
    <cellStyle name="Normal 4 5 10 5" xfId="16495" xr:uid="{00000000-0005-0000-0000-0000AD290000}"/>
    <cellStyle name="Normal 4 5 10 6" xfId="16496" xr:uid="{00000000-0005-0000-0000-0000AE290000}"/>
    <cellStyle name="Normal 4 5 11" xfId="4352" xr:uid="{00000000-0005-0000-0000-0000AF290000}"/>
    <cellStyle name="Normal 4 5 11 2" xfId="6601" xr:uid="{00000000-0005-0000-0000-0000B0290000}"/>
    <cellStyle name="Normal 4 5 11 2 2" xfId="10140" xr:uid="{00000000-0005-0000-0000-0000B1290000}"/>
    <cellStyle name="Normal 4 5 11 2 2 2" xfId="16497" xr:uid="{00000000-0005-0000-0000-0000B2290000}"/>
    <cellStyle name="Normal 4 5 11 2 2 3" xfId="16498" xr:uid="{00000000-0005-0000-0000-0000B3290000}"/>
    <cellStyle name="Normal 4 5 11 2 3" xfId="16499" xr:uid="{00000000-0005-0000-0000-0000B4290000}"/>
    <cellStyle name="Normal 4 5 11 2 4" xfId="16500" xr:uid="{00000000-0005-0000-0000-0000B5290000}"/>
    <cellStyle name="Normal 4 5 11 3" xfId="8379" xr:uid="{00000000-0005-0000-0000-0000B6290000}"/>
    <cellStyle name="Normal 4 5 11 3 2" xfId="16501" xr:uid="{00000000-0005-0000-0000-0000B7290000}"/>
    <cellStyle name="Normal 4 5 11 3 2 2" xfId="16502" xr:uid="{00000000-0005-0000-0000-0000B8290000}"/>
    <cellStyle name="Normal 4 5 11 3 3" xfId="16503" xr:uid="{00000000-0005-0000-0000-0000B9290000}"/>
    <cellStyle name="Normal 4 5 11 3 4" xfId="16504" xr:uid="{00000000-0005-0000-0000-0000BA290000}"/>
    <cellStyle name="Normal 4 5 11 4" xfId="16505" xr:uid="{00000000-0005-0000-0000-0000BB290000}"/>
    <cellStyle name="Normal 4 5 11 4 2" xfId="16506" xr:uid="{00000000-0005-0000-0000-0000BC290000}"/>
    <cellStyle name="Normal 4 5 11 5" xfId="16507" xr:uid="{00000000-0005-0000-0000-0000BD290000}"/>
    <cellStyle name="Normal 4 5 11 6" xfId="16508" xr:uid="{00000000-0005-0000-0000-0000BE290000}"/>
    <cellStyle name="Normal 4 5 12" xfId="4353" xr:uid="{00000000-0005-0000-0000-0000BF290000}"/>
    <cellStyle name="Normal 4 5 12 2" xfId="6602" xr:uid="{00000000-0005-0000-0000-0000C0290000}"/>
    <cellStyle name="Normal 4 5 12 2 2" xfId="10141" xr:uid="{00000000-0005-0000-0000-0000C1290000}"/>
    <cellStyle name="Normal 4 5 12 2 2 2" xfId="16509" xr:uid="{00000000-0005-0000-0000-0000C2290000}"/>
    <cellStyle name="Normal 4 5 12 2 2 3" xfId="16510" xr:uid="{00000000-0005-0000-0000-0000C3290000}"/>
    <cellStyle name="Normal 4 5 12 2 3" xfId="16511" xr:uid="{00000000-0005-0000-0000-0000C4290000}"/>
    <cellStyle name="Normal 4 5 12 2 4" xfId="16512" xr:uid="{00000000-0005-0000-0000-0000C5290000}"/>
    <cellStyle name="Normal 4 5 12 3" xfId="8380" xr:uid="{00000000-0005-0000-0000-0000C6290000}"/>
    <cellStyle name="Normal 4 5 12 3 2" xfId="16513" xr:uid="{00000000-0005-0000-0000-0000C7290000}"/>
    <cellStyle name="Normal 4 5 12 3 2 2" xfId="16514" xr:uid="{00000000-0005-0000-0000-0000C8290000}"/>
    <cellStyle name="Normal 4 5 12 3 3" xfId="16515" xr:uid="{00000000-0005-0000-0000-0000C9290000}"/>
    <cellStyle name="Normal 4 5 12 3 4" xfId="16516" xr:uid="{00000000-0005-0000-0000-0000CA290000}"/>
    <cellStyle name="Normal 4 5 12 4" xfId="16517" xr:uid="{00000000-0005-0000-0000-0000CB290000}"/>
    <cellStyle name="Normal 4 5 12 4 2" xfId="16518" xr:uid="{00000000-0005-0000-0000-0000CC290000}"/>
    <cellStyle name="Normal 4 5 12 5" xfId="16519" xr:uid="{00000000-0005-0000-0000-0000CD290000}"/>
    <cellStyle name="Normal 4 5 12 6" xfId="16520" xr:uid="{00000000-0005-0000-0000-0000CE290000}"/>
    <cellStyle name="Normal 4 5 13" xfId="4354" xr:uid="{00000000-0005-0000-0000-0000CF290000}"/>
    <cellStyle name="Normal 4 5 13 2" xfId="6603" xr:uid="{00000000-0005-0000-0000-0000D0290000}"/>
    <cellStyle name="Normal 4 5 13 2 2" xfId="10142" xr:uid="{00000000-0005-0000-0000-0000D1290000}"/>
    <cellStyle name="Normal 4 5 13 2 2 2" xfId="16521" xr:uid="{00000000-0005-0000-0000-0000D2290000}"/>
    <cellStyle name="Normal 4 5 13 2 2 3" xfId="16522" xr:uid="{00000000-0005-0000-0000-0000D3290000}"/>
    <cellStyle name="Normal 4 5 13 2 3" xfId="16523" xr:uid="{00000000-0005-0000-0000-0000D4290000}"/>
    <cellStyle name="Normal 4 5 13 2 4" xfId="16524" xr:uid="{00000000-0005-0000-0000-0000D5290000}"/>
    <cellStyle name="Normal 4 5 13 3" xfId="8381" xr:uid="{00000000-0005-0000-0000-0000D6290000}"/>
    <cellStyle name="Normal 4 5 13 3 2" xfId="16525" xr:uid="{00000000-0005-0000-0000-0000D7290000}"/>
    <cellStyle name="Normal 4 5 13 3 2 2" xfId="16526" xr:uid="{00000000-0005-0000-0000-0000D8290000}"/>
    <cellStyle name="Normal 4 5 13 3 3" xfId="16527" xr:uid="{00000000-0005-0000-0000-0000D9290000}"/>
    <cellStyle name="Normal 4 5 13 3 4" xfId="16528" xr:uid="{00000000-0005-0000-0000-0000DA290000}"/>
    <cellStyle name="Normal 4 5 13 4" xfId="16529" xr:uid="{00000000-0005-0000-0000-0000DB290000}"/>
    <cellStyle name="Normal 4 5 13 4 2" xfId="16530" xr:uid="{00000000-0005-0000-0000-0000DC290000}"/>
    <cellStyle name="Normal 4 5 13 5" xfId="16531" xr:uid="{00000000-0005-0000-0000-0000DD290000}"/>
    <cellStyle name="Normal 4 5 13 6" xfId="16532" xr:uid="{00000000-0005-0000-0000-0000DE290000}"/>
    <cellStyle name="Normal 4 5 14" xfId="4355" xr:uid="{00000000-0005-0000-0000-0000DF290000}"/>
    <cellStyle name="Normal 4 5 14 2" xfId="6604" xr:uid="{00000000-0005-0000-0000-0000E0290000}"/>
    <cellStyle name="Normal 4 5 14 2 2" xfId="10143" xr:uid="{00000000-0005-0000-0000-0000E1290000}"/>
    <cellStyle name="Normal 4 5 14 2 2 2" xfId="16533" xr:uid="{00000000-0005-0000-0000-0000E2290000}"/>
    <cellStyle name="Normal 4 5 14 2 2 3" xfId="16534" xr:uid="{00000000-0005-0000-0000-0000E3290000}"/>
    <cellStyle name="Normal 4 5 14 2 3" xfId="16535" xr:uid="{00000000-0005-0000-0000-0000E4290000}"/>
    <cellStyle name="Normal 4 5 14 2 4" xfId="16536" xr:uid="{00000000-0005-0000-0000-0000E5290000}"/>
    <cellStyle name="Normal 4 5 14 3" xfId="8382" xr:uid="{00000000-0005-0000-0000-0000E6290000}"/>
    <cellStyle name="Normal 4 5 14 3 2" xfId="16537" xr:uid="{00000000-0005-0000-0000-0000E7290000}"/>
    <cellStyle name="Normal 4 5 14 3 2 2" xfId="16538" xr:uid="{00000000-0005-0000-0000-0000E8290000}"/>
    <cellStyle name="Normal 4 5 14 3 3" xfId="16539" xr:uid="{00000000-0005-0000-0000-0000E9290000}"/>
    <cellStyle name="Normal 4 5 14 3 4" xfId="16540" xr:uid="{00000000-0005-0000-0000-0000EA290000}"/>
    <cellStyle name="Normal 4 5 14 4" xfId="16541" xr:uid="{00000000-0005-0000-0000-0000EB290000}"/>
    <cellStyle name="Normal 4 5 14 4 2" xfId="16542" xr:uid="{00000000-0005-0000-0000-0000EC290000}"/>
    <cellStyle name="Normal 4 5 14 5" xfId="16543" xr:uid="{00000000-0005-0000-0000-0000ED290000}"/>
    <cellStyle name="Normal 4 5 14 6" xfId="16544" xr:uid="{00000000-0005-0000-0000-0000EE290000}"/>
    <cellStyle name="Normal 4 5 15" xfId="4356" xr:uid="{00000000-0005-0000-0000-0000EF290000}"/>
    <cellStyle name="Normal 4 5 15 2" xfId="6605" xr:uid="{00000000-0005-0000-0000-0000F0290000}"/>
    <cellStyle name="Normal 4 5 15 2 2" xfId="10144" xr:uid="{00000000-0005-0000-0000-0000F1290000}"/>
    <cellStyle name="Normal 4 5 15 2 2 2" xfId="16545" xr:uid="{00000000-0005-0000-0000-0000F2290000}"/>
    <cellStyle name="Normal 4 5 15 2 2 3" xfId="16546" xr:uid="{00000000-0005-0000-0000-0000F3290000}"/>
    <cellStyle name="Normal 4 5 15 2 3" xfId="16547" xr:uid="{00000000-0005-0000-0000-0000F4290000}"/>
    <cellStyle name="Normal 4 5 15 2 4" xfId="16548" xr:uid="{00000000-0005-0000-0000-0000F5290000}"/>
    <cellStyle name="Normal 4 5 15 3" xfId="8383" xr:uid="{00000000-0005-0000-0000-0000F6290000}"/>
    <cellStyle name="Normal 4 5 15 3 2" xfId="16549" xr:uid="{00000000-0005-0000-0000-0000F7290000}"/>
    <cellStyle name="Normal 4 5 15 3 2 2" xfId="16550" xr:uid="{00000000-0005-0000-0000-0000F8290000}"/>
    <cellStyle name="Normal 4 5 15 3 3" xfId="16551" xr:uid="{00000000-0005-0000-0000-0000F9290000}"/>
    <cellStyle name="Normal 4 5 15 3 4" xfId="16552" xr:uid="{00000000-0005-0000-0000-0000FA290000}"/>
    <cellStyle name="Normal 4 5 15 4" xfId="16553" xr:uid="{00000000-0005-0000-0000-0000FB290000}"/>
    <cellStyle name="Normal 4 5 15 4 2" xfId="16554" xr:uid="{00000000-0005-0000-0000-0000FC290000}"/>
    <cellStyle name="Normal 4 5 15 5" xfId="16555" xr:uid="{00000000-0005-0000-0000-0000FD290000}"/>
    <cellStyle name="Normal 4 5 15 6" xfId="16556" xr:uid="{00000000-0005-0000-0000-0000FE290000}"/>
    <cellStyle name="Normal 4 5 16" xfId="4357" xr:uid="{00000000-0005-0000-0000-0000FF290000}"/>
    <cellStyle name="Normal 4 5 16 2" xfId="6606" xr:uid="{00000000-0005-0000-0000-0000002A0000}"/>
    <cellStyle name="Normal 4 5 16 2 2" xfId="10145" xr:uid="{00000000-0005-0000-0000-0000012A0000}"/>
    <cellStyle name="Normal 4 5 16 2 2 2" xfId="16557" xr:uid="{00000000-0005-0000-0000-0000022A0000}"/>
    <cellStyle name="Normal 4 5 16 2 2 3" xfId="16558" xr:uid="{00000000-0005-0000-0000-0000032A0000}"/>
    <cellStyle name="Normal 4 5 16 2 3" xfId="16559" xr:uid="{00000000-0005-0000-0000-0000042A0000}"/>
    <cellStyle name="Normal 4 5 16 2 4" xfId="16560" xr:uid="{00000000-0005-0000-0000-0000052A0000}"/>
    <cellStyle name="Normal 4 5 16 3" xfId="8384" xr:uid="{00000000-0005-0000-0000-0000062A0000}"/>
    <cellStyle name="Normal 4 5 16 3 2" xfId="16561" xr:uid="{00000000-0005-0000-0000-0000072A0000}"/>
    <cellStyle name="Normal 4 5 16 3 2 2" xfId="16562" xr:uid="{00000000-0005-0000-0000-0000082A0000}"/>
    <cellStyle name="Normal 4 5 16 3 3" xfId="16563" xr:uid="{00000000-0005-0000-0000-0000092A0000}"/>
    <cellStyle name="Normal 4 5 16 3 4" xfId="16564" xr:uid="{00000000-0005-0000-0000-00000A2A0000}"/>
    <cellStyle name="Normal 4 5 16 4" xfId="16565" xr:uid="{00000000-0005-0000-0000-00000B2A0000}"/>
    <cellStyle name="Normal 4 5 16 4 2" xfId="16566" xr:uid="{00000000-0005-0000-0000-00000C2A0000}"/>
    <cellStyle name="Normal 4 5 16 5" xfId="16567" xr:uid="{00000000-0005-0000-0000-00000D2A0000}"/>
    <cellStyle name="Normal 4 5 16 6" xfId="16568" xr:uid="{00000000-0005-0000-0000-00000E2A0000}"/>
    <cellStyle name="Normal 4 5 17" xfId="4358" xr:uid="{00000000-0005-0000-0000-00000F2A0000}"/>
    <cellStyle name="Normal 4 5 17 2" xfId="6607" xr:uid="{00000000-0005-0000-0000-0000102A0000}"/>
    <cellStyle name="Normal 4 5 17 2 2" xfId="10146" xr:uid="{00000000-0005-0000-0000-0000112A0000}"/>
    <cellStyle name="Normal 4 5 17 2 2 2" xfId="16569" xr:uid="{00000000-0005-0000-0000-0000122A0000}"/>
    <cellStyle name="Normal 4 5 17 2 2 3" xfId="16570" xr:uid="{00000000-0005-0000-0000-0000132A0000}"/>
    <cellStyle name="Normal 4 5 17 2 3" xfId="16571" xr:uid="{00000000-0005-0000-0000-0000142A0000}"/>
    <cellStyle name="Normal 4 5 17 2 4" xfId="16572" xr:uid="{00000000-0005-0000-0000-0000152A0000}"/>
    <cellStyle name="Normal 4 5 17 3" xfId="8385" xr:uid="{00000000-0005-0000-0000-0000162A0000}"/>
    <cellStyle name="Normal 4 5 17 3 2" xfId="16573" xr:uid="{00000000-0005-0000-0000-0000172A0000}"/>
    <cellStyle name="Normal 4 5 17 3 2 2" xfId="16574" xr:uid="{00000000-0005-0000-0000-0000182A0000}"/>
    <cellStyle name="Normal 4 5 17 3 3" xfId="16575" xr:uid="{00000000-0005-0000-0000-0000192A0000}"/>
    <cellStyle name="Normal 4 5 17 3 4" xfId="16576" xr:uid="{00000000-0005-0000-0000-00001A2A0000}"/>
    <cellStyle name="Normal 4 5 17 4" xfId="16577" xr:uid="{00000000-0005-0000-0000-00001B2A0000}"/>
    <cellStyle name="Normal 4 5 17 4 2" xfId="16578" xr:uid="{00000000-0005-0000-0000-00001C2A0000}"/>
    <cellStyle name="Normal 4 5 17 5" xfId="16579" xr:uid="{00000000-0005-0000-0000-00001D2A0000}"/>
    <cellStyle name="Normal 4 5 17 6" xfId="16580" xr:uid="{00000000-0005-0000-0000-00001E2A0000}"/>
    <cellStyle name="Normal 4 5 18" xfId="4359" xr:uid="{00000000-0005-0000-0000-00001F2A0000}"/>
    <cellStyle name="Normal 4 5 18 2" xfId="6608" xr:uid="{00000000-0005-0000-0000-0000202A0000}"/>
    <cellStyle name="Normal 4 5 18 2 2" xfId="10147" xr:uid="{00000000-0005-0000-0000-0000212A0000}"/>
    <cellStyle name="Normal 4 5 18 2 2 2" xfId="16581" xr:uid="{00000000-0005-0000-0000-0000222A0000}"/>
    <cellStyle name="Normal 4 5 18 2 2 3" xfId="16582" xr:uid="{00000000-0005-0000-0000-0000232A0000}"/>
    <cellStyle name="Normal 4 5 18 2 3" xfId="16583" xr:uid="{00000000-0005-0000-0000-0000242A0000}"/>
    <cellStyle name="Normal 4 5 18 2 4" xfId="16584" xr:uid="{00000000-0005-0000-0000-0000252A0000}"/>
    <cellStyle name="Normal 4 5 18 3" xfId="8386" xr:uid="{00000000-0005-0000-0000-0000262A0000}"/>
    <cellStyle name="Normal 4 5 18 3 2" xfId="16585" xr:uid="{00000000-0005-0000-0000-0000272A0000}"/>
    <cellStyle name="Normal 4 5 18 3 2 2" xfId="16586" xr:uid="{00000000-0005-0000-0000-0000282A0000}"/>
    <cellStyle name="Normal 4 5 18 3 3" xfId="16587" xr:uid="{00000000-0005-0000-0000-0000292A0000}"/>
    <cellStyle name="Normal 4 5 18 3 4" xfId="16588" xr:uid="{00000000-0005-0000-0000-00002A2A0000}"/>
    <cellStyle name="Normal 4 5 18 4" xfId="16589" xr:uid="{00000000-0005-0000-0000-00002B2A0000}"/>
    <cellStyle name="Normal 4 5 18 4 2" xfId="16590" xr:uid="{00000000-0005-0000-0000-00002C2A0000}"/>
    <cellStyle name="Normal 4 5 18 5" xfId="16591" xr:uid="{00000000-0005-0000-0000-00002D2A0000}"/>
    <cellStyle name="Normal 4 5 18 6" xfId="16592" xr:uid="{00000000-0005-0000-0000-00002E2A0000}"/>
    <cellStyle name="Normal 4 5 19" xfId="4360" xr:uid="{00000000-0005-0000-0000-00002F2A0000}"/>
    <cellStyle name="Normal 4 5 19 2" xfId="6609" xr:uid="{00000000-0005-0000-0000-0000302A0000}"/>
    <cellStyle name="Normal 4 5 19 2 2" xfId="10148" xr:uid="{00000000-0005-0000-0000-0000312A0000}"/>
    <cellStyle name="Normal 4 5 19 2 2 2" xfId="16593" xr:uid="{00000000-0005-0000-0000-0000322A0000}"/>
    <cellStyle name="Normal 4 5 19 2 2 3" xfId="16594" xr:uid="{00000000-0005-0000-0000-0000332A0000}"/>
    <cellStyle name="Normal 4 5 19 2 3" xfId="16595" xr:uid="{00000000-0005-0000-0000-0000342A0000}"/>
    <cellStyle name="Normal 4 5 19 2 4" xfId="16596" xr:uid="{00000000-0005-0000-0000-0000352A0000}"/>
    <cellStyle name="Normal 4 5 19 3" xfId="8387" xr:uid="{00000000-0005-0000-0000-0000362A0000}"/>
    <cellStyle name="Normal 4 5 19 3 2" xfId="16597" xr:uid="{00000000-0005-0000-0000-0000372A0000}"/>
    <cellStyle name="Normal 4 5 19 3 2 2" xfId="16598" xr:uid="{00000000-0005-0000-0000-0000382A0000}"/>
    <cellStyle name="Normal 4 5 19 3 3" xfId="16599" xr:uid="{00000000-0005-0000-0000-0000392A0000}"/>
    <cellStyle name="Normal 4 5 19 3 4" xfId="16600" xr:uid="{00000000-0005-0000-0000-00003A2A0000}"/>
    <cellStyle name="Normal 4 5 19 4" xfId="16601" xr:uid="{00000000-0005-0000-0000-00003B2A0000}"/>
    <cellStyle name="Normal 4 5 19 4 2" xfId="16602" xr:uid="{00000000-0005-0000-0000-00003C2A0000}"/>
    <cellStyle name="Normal 4 5 19 5" xfId="16603" xr:uid="{00000000-0005-0000-0000-00003D2A0000}"/>
    <cellStyle name="Normal 4 5 19 6" xfId="16604" xr:uid="{00000000-0005-0000-0000-00003E2A0000}"/>
    <cellStyle name="Normal 4 5 2" xfId="4361" xr:uid="{00000000-0005-0000-0000-00003F2A0000}"/>
    <cellStyle name="Normal 4 5 2 2" xfId="6610" xr:uid="{00000000-0005-0000-0000-0000402A0000}"/>
    <cellStyle name="Normal 4 5 2 2 2" xfId="10149" xr:uid="{00000000-0005-0000-0000-0000412A0000}"/>
    <cellStyle name="Normal 4 5 2 2 2 2" xfId="16605" xr:uid="{00000000-0005-0000-0000-0000422A0000}"/>
    <cellStyle name="Normal 4 5 2 2 2 3" xfId="16606" xr:uid="{00000000-0005-0000-0000-0000432A0000}"/>
    <cellStyle name="Normal 4 5 2 2 3" xfId="16607" xr:uid="{00000000-0005-0000-0000-0000442A0000}"/>
    <cellStyle name="Normal 4 5 2 2 4" xfId="16608" xr:uid="{00000000-0005-0000-0000-0000452A0000}"/>
    <cellStyle name="Normal 4 5 2 3" xfId="8388" xr:uid="{00000000-0005-0000-0000-0000462A0000}"/>
    <cellStyle name="Normal 4 5 2 3 2" xfId="16609" xr:uid="{00000000-0005-0000-0000-0000472A0000}"/>
    <cellStyle name="Normal 4 5 2 3 2 2" xfId="16610" xr:uid="{00000000-0005-0000-0000-0000482A0000}"/>
    <cellStyle name="Normal 4 5 2 3 3" xfId="16611" xr:uid="{00000000-0005-0000-0000-0000492A0000}"/>
    <cellStyle name="Normal 4 5 2 3 4" xfId="16612" xr:uid="{00000000-0005-0000-0000-00004A2A0000}"/>
    <cellStyle name="Normal 4 5 2 4" xfId="16613" xr:uid="{00000000-0005-0000-0000-00004B2A0000}"/>
    <cellStyle name="Normal 4 5 2 4 2" xfId="16614" xr:uid="{00000000-0005-0000-0000-00004C2A0000}"/>
    <cellStyle name="Normal 4 5 2 5" xfId="16615" xr:uid="{00000000-0005-0000-0000-00004D2A0000}"/>
    <cellStyle name="Normal 4 5 2 6" xfId="16616" xr:uid="{00000000-0005-0000-0000-00004E2A0000}"/>
    <cellStyle name="Normal 4 5 20" xfId="4362" xr:uid="{00000000-0005-0000-0000-00004F2A0000}"/>
    <cellStyle name="Normal 4 5 20 2" xfId="6611" xr:uid="{00000000-0005-0000-0000-0000502A0000}"/>
    <cellStyle name="Normal 4 5 20 2 2" xfId="10150" xr:uid="{00000000-0005-0000-0000-0000512A0000}"/>
    <cellStyle name="Normal 4 5 20 2 2 2" xfId="16617" xr:uid="{00000000-0005-0000-0000-0000522A0000}"/>
    <cellStyle name="Normal 4 5 20 2 2 3" xfId="16618" xr:uid="{00000000-0005-0000-0000-0000532A0000}"/>
    <cellStyle name="Normal 4 5 20 2 3" xfId="16619" xr:uid="{00000000-0005-0000-0000-0000542A0000}"/>
    <cellStyle name="Normal 4 5 20 2 4" xfId="16620" xr:uid="{00000000-0005-0000-0000-0000552A0000}"/>
    <cellStyle name="Normal 4 5 20 3" xfId="8389" xr:uid="{00000000-0005-0000-0000-0000562A0000}"/>
    <cellStyle name="Normal 4 5 20 3 2" xfId="16621" xr:uid="{00000000-0005-0000-0000-0000572A0000}"/>
    <cellStyle name="Normal 4 5 20 3 2 2" xfId="16622" xr:uid="{00000000-0005-0000-0000-0000582A0000}"/>
    <cellStyle name="Normal 4 5 20 3 3" xfId="16623" xr:uid="{00000000-0005-0000-0000-0000592A0000}"/>
    <cellStyle name="Normal 4 5 20 3 4" xfId="16624" xr:uid="{00000000-0005-0000-0000-00005A2A0000}"/>
    <cellStyle name="Normal 4 5 20 4" xfId="16625" xr:uid="{00000000-0005-0000-0000-00005B2A0000}"/>
    <cellStyle name="Normal 4 5 20 4 2" xfId="16626" xr:uid="{00000000-0005-0000-0000-00005C2A0000}"/>
    <cellStyle name="Normal 4 5 20 5" xfId="16627" xr:uid="{00000000-0005-0000-0000-00005D2A0000}"/>
    <cellStyle name="Normal 4 5 20 6" xfId="16628" xr:uid="{00000000-0005-0000-0000-00005E2A0000}"/>
    <cellStyle name="Normal 4 5 21" xfId="4363" xr:uid="{00000000-0005-0000-0000-00005F2A0000}"/>
    <cellStyle name="Normal 4 5 21 2" xfId="6612" xr:uid="{00000000-0005-0000-0000-0000602A0000}"/>
    <cellStyle name="Normal 4 5 21 2 2" xfId="10151" xr:uid="{00000000-0005-0000-0000-0000612A0000}"/>
    <cellStyle name="Normal 4 5 21 2 2 2" xfId="16629" xr:uid="{00000000-0005-0000-0000-0000622A0000}"/>
    <cellStyle name="Normal 4 5 21 2 2 3" xfId="16630" xr:uid="{00000000-0005-0000-0000-0000632A0000}"/>
    <cellStyle name="Normal 4 5 21 2 3" xfId="16631" xr:uid="{00000000-0005-0000-0000-0000642A0000}"/>
    <cellStyle name="Normal 4 5 21 2 4" xfId="16632" xr:uid="{00000000-0005-0000-0000-0000652A0000}"/>
    <cellStyle name="Normal 4 5 21 3" xfId="8390" xr:uid="{00000000-0005-0000-0000-0000662A0000}"/>
    <cellStyle name="Normal 4 5 21 3 2" xfId="16633" xr:uid="{00000000-0005-0000-0000-0000672A0000}"/>
    <cellStyle name="Normal 4 5 21 3 2 2" xfId="16634" xr:uid="{00000000-0005-0000-0000-0000682A0000}"/>
    <cellStyle name="Normal 4 5 21 3 3" xfId="16635" xr:uid="{00000000-0005-0000-0000-0000692A0000}"/>
    <cellStyle name="Normal 4 5 21 3 4" xfId="16636" xr:uid="{00000000-0005-0000-0000-00006A2A0000}"/>
    <cellStyle name="Normal 4 5 21 4" xfId="16637" xr:uid="{00000000-0005-0000-0000-00006B2A0000}"/>
    <cellStyle name="Normal 4 5 21 4 2" xfId="16638" xr:uid="{00000000-0005-0000-0000-00006C2A0000}"/>
    <cellStyle name="Normal 4 5 21 5" xfId="16639" xr:uid="{00000000-0005-0000-0000-00006D2A0000}"/>
    <cellStyle name="Normal 4 5 21 6" xfId="16640" xr:uid="{00000000-0005-0000-0000-00006E2A0000}"/>
    <cellStyle name="Normal 4 5 22" xfId="4364" xr:uid="{00000000-0005-0000-0000-00006F2A0000}"/>
    <cellStyle name="Normal 4 5 22 2" xfId="6613" xr:uid="{00000000-0005-0000-0000-0000702A0000}"/>
    <cellStyle name="Normal 4 5 22 2 2" xfId="10152" xr:uid="{00000000-0005-0000-0000-0000712A0000}"/>
    <cellStyle name="Normal 4 5 22 2 2 2" xfId="16641" xr:uid="{00000000-0005-0000-0000-0000722A0000}"/>
    <cellStyle name="Normal 4 5 22 2 2 3" xfId="16642" xr:uid="{00000000-0005-0000-0000-0000732A0000}"/>
    <cellStyle name="Normal 4 5 22 2 3" xfId="16643" xr:uid="{00000000-0005-0000-0000-0000742A0000}"/>
    <cellStyle name="Normal 4 5 22 2 4" xfId="16644" xr:uid="{00000000-0005-0000-0000-0000752A0000}"/>
    <cellStyle name="Normal 4 5 22 3" xfId="8391" xr:uid="{00000000-0005-0000-0000-0000762A0000}"/>
    <cellStyle name="Normal 4 5 22 3 2" xfId="16645" xr:uid="{00000000-0005-0000-0000-0000772A0000}"/>
    <cellStyle name="Normal 4 5 22 3 2 2" xfId="16646" xr:uid="{00000000-0005-0000-0000-0000782A0000}"/>
    <cellStyle name="Normal 4 5 22 3 3" xfId="16647" xr:uid="{00000000-0005-0000-0000-0000792A0000}"/>
    <cellStyle name="Normal 4 5 22 3 4" xfId="16648" xr:uid="{00000000-0005-0000-0000-00007A2A0000}"/>
    <cellStyle name="Normal 4 5 22 4" xfId="16649" xr:uid="{00000000-0005-0000-0000-00007B2A0000}"/>
    <cellStyle name="Normal 4 5 22 4 2" xfId="16650" xr:uid="{00000000-0005-0000-0000-00007C2A0000}"/>
    <cellStyle name="Normal 4 5 22 5" xfId="16651" xr:uid="{00000000-0005-0000-0000-00007D2A0000}"/>
    <cellStyle name="Normal 4 5 22 6" xfId="16652" xr:uid="{00000000-0005-0000-0000-00007E2A0000}"/>
    <cellStyle name="Normal 4 5 23" xfId="4365" xr:uid="{00000000-0005-0000-0000-00007F2A0000}"/>
    <cellStyle name="Normal 4 5 23 2" xfId="6614" xr:uid="{00000000-0005-0000-0000-0000802A0000}"/>
    <cellStyle name="Normal 4 5 23 2 2" xfId="10153" xr:uid="{00000000-0005-0000-0000-0000812A0000}"/>
    <cellStyle name="Normal 4 5 23 2 2 2" xfId="16653" xr:uid="{00000000-0005-0000-0000-0000822A0000}"/>
    <cellStyle name="Normal 4 5 23 2 2 3" xfId="16654" xr:uid="{00000000-0005-0000-0000-0000832A0000}"/>
    <cellStyle name="Normal 4 5 23 2 3" xfId="16655" xr:uid="{00000000-0005-0000-0000-0000842A0000}"/>
    <cellStyle name="Normal 4 5 23 2 4" xfId="16656" xr:uid="{00000000-0005-0000-0000-0000852A0000}"/>
    <cellStyle name="Normal 4 5 23 3" xfId="8392" xr:uid="{00000000-0005-0000-0000-0000862A0000}"/>
    <cellStyle name="Normal 4 5 23 3 2" xfId="16657" xr:uid="{00000000-0005-0000-0000-0000872A0000}"/>
    <cellStyle name="Normal 4 5 23 3 2 2" xfId="16658" xr:uid="{00000000-0005-0000-0000-0000882A0000}"/>
    <cellStyle name="Normal 4 5 23 3 3" xfId="16659" xr:uid="{00000000-0005-0000-0000-0000892A0000}"/>
    <cellStyle name="Normal 4 5 23 3 4" xfId="16660" xr:uid="{00000000-0005-0000-0000-00008A2A0000}"/>
    <cellStyle name="Normal 4 5 23 4" xfId="16661" xr:uid="{00000000-0005-0000-0000-00008B2A0000}"/>
    <cellStyle name="Normal 4 5 23 4 2" xfId="16662" xr:uid="{00000000-0005-0000-0000-00008C2A0000}"/>
    <cellStyle name="Normal 4 5 23 5" xfId="16663" xr:uid="{00000000-0005-0000-0000-00008D2A0000}"/>
    <cellStyle name="Normal 4 5 23 6" xfId="16664" xr:uid="{00000000-0005-0000-0000-00008E2A0000}"/>
    <cellStyle name="Normal 4 5 24" xfId="4366" xr:uid="{00000000-0005-0000-0000-00008F2A0000}"/>
    <cellStyle name="Normal 4 5 24 2" xfId="6615" xr:uid="{00000000-0005-0000-0000-0000902A0000}"/>
    <cellStyle name="Normal 4 5 24 2 2" xfId="10154" xr:uid="{00000000-0005-0000-0000-0000912A0000}"/>
    <cellStyle name="Normal 4 5 24 2 2 2" xfId="16665" xr:uid="{00000000-0005-0000-0000-0000922A0000}"/>
    <cellStyle name="Normal 4 5 24 2 2 3" xfId="16666" xr:uid="{00000000-0005-0000-0000-0000932A0000}"/>
    <cellStyle name="Normal 4 5 24 2 3" xfId="16667" xr:uid="{00000000-0005-0000-0000-0000942A0000}"/>
    <cellStyle name="Normal 4 5 24 2 4" xfId="16668" xr:uid="{00000000-0005-0000-0000-0000952A0000}"/>
    <cellStyle name="Normal 4 5 24 3" xfId="8393" xr:uid="{00000000-0005-0000-0000-0000962A0000}"/>
    <cellStyle name="Normal 4 5 24 3 2" xfId="16669" xr:uid="{00000000-0005-0000-0000-0000972A0000}"/>
    <cellStyle name="Normal 4 5 24 3 2 2" xfId="16670" xr:uid="{00000000-0005-0000-0000-0000982A0000}"/>
    <cellStyle name="Normal 4 5 24 3 3" xfId="16671" xr:uid="{00000000-0005-0000-0000-0000992A0000}"/>
    <cellStyle name="Normal 4 5 24 3 4" xfId="16672" xr:uid="{00000000-0005-0000-0000-00009A2A0000}"/>
    <cellStyle name="Normal 4 5 24 4" xfId="16673" xr:uid="{00000000-0005-0000-0000-00009B2A0000}"/>
    <cellStyle name="Normal 4 5 24 4 2" xfId="16674" xr:uid="{00000000-0005-0000-0000-00009C2A0000}"/>
    <cellStyle name="Normal 4 5 24 5" xfId="16675" xr:uid="{00000000-0005-0000-0000-00009D2A0000}"/>
    <cellStyle name="Normal 4 5 24 6" xfId="16676" xr:uid="{00000000-0005-0000-0000-00009E2A0000}"/>
    <cellStyle name="Normal 4 5 25" xfId="4367" xr:uid="{00000000-0005-0000-0000-00009F2A0000}"/>
    <cellStyle name="Normal 4 5 25 2" xfId="6616" xr:uid="{00000000-0005-0000-0000-0000A02A0000}"/>
    <cellStyle name="Normal 4 5 25 2 2" xfId="10155" xr:uid="{00000000-0005-0000-0000-0000A12A0000}"/>
    <cellStyle name="Normal 4 5 25 2 2 2" xfId="16677" xr:uid="{00000000-0005-0000-0000-0000A22A0000}"/>
    <cellStyle name="Normal 4 5 25 2 2 3" xfId="16678" xr:uid="{00000000-0005-0000-0000-0000A32A0000}"/>
    <cellStyle name="Normal 4 5 25 2 3" xfId="16679" xr:uid="{00000000-0005-0000-0000-0000A42A0000}"/>
    <cellStyle name="Normal 4 5 25 2 4" xfId="16680" xr:uid="{00000000-0005-0000-0000-0000A52A0000}"/>
    <cellStyle name="Normal 4 5 25 3" xfId="8394" xr:uid="{00000000-0005-0000-0000-0000A62A0000}"/>
    <cellStyle name="Normal 4 5 25 3 2" xfId="16681" xr:uid="{00000000-0005-0000-0000-0000A72A0000}"/>
    <cellStyle name="Normal 4 5 25 3 2 2" xfId="16682" xr:uid="{00000000-0005-0000-0000-0000A82A0000}"/>
    <cellStyle name="Normal 4 5 25 3 3" xfId="16683" xr:uid="{00000000-0005-0000-0000-0000A92A0000}"/>
    <cellStyle name="Normal 4 5 25 3 4" xfId="16684" xr:uid="{00000000-0005-0000-0000-0000AA2A0000}"/>
    <cellStyle name="Normal 4 5 25 4" xfId="16685" xr:uid="{00000000-0005-0000-0000-0000AB2A0000}"/>
    <cellStyle name="Normal 4 5 25 4 2" xfId="16686" xr:uid="{00000000-0005-0000-0000-0000AC2A0000}"/>
    <cellStyle name="Normal 4 5 25 5" xfId="16687" xr:uid="{00000000-0005-0000-0000-0000AD2A0000}"/>
    <cellStyle name="Normal 4 5 25 6" xfId="16688" xr:uid="{00000000-0005-0000-0000-0000AE2A0000}"/>
    <cellStyle name="Normal 4 5 26" xfId="4368" xr:uid="{00000000-0005-0000-0000-0000AF2A0000}"/>
    <cellStyle name="Normal 4 5 26 2" xfId="6617" xr:uid="{00000000-0005-0000-0000-0000B02A0000}"/>
    <cellStyle name="Normal 4 5 26 2 2" xfId="10156" xr:uid="{00000000-0005-0000-0000-0000B12A0000}"/>
    <cellStyle name="Normal 4 5 26 2 2 2" xfId="16689" xr:uid="{00000000-0005-0000-0000-0000B22A0000}"/>
    <cellStyle name="Normal 4 5 26 2 2 3" xfId="16690" xr:uid="{00000000-0005-0000-0000-0000B32A0000}"/>
    <cellStyle name="Normal 4 5 26 2 3" xfId="16691" xr:uid="{00000000-0005-0000-0000-0000B42A0000}"/>
    <cellStyle name="Normal 4 5 26 2 4" xfId="16692" xr:uid="{00000000-0005-0000-0000-0000B52A0000}"/>
    <cellStyle name="Normal 4 5 26 3" xfId="8395" xr:uid="{00000000-0005-0000-0000-0000B62A0000}"/>
    <cellStyle name="Normal 4 5 26 3 2" xfId="16693" xr:uid="{00000000-0005-0000-0000-0000B72A0000}"/>
    <cellStyle name="Normal 4 5 26 3 2 2" xfId="16694" xr:uid="{00000000-0005-0000-0000-0000B82A0000}"/>
    <cellStyle name="Normal 4 5 26 3 3" xfId="16695" xr:uid="{00000000-0005-0000-0000-0000B92A0000}"/>
    <cellStyle name="Normal 4 5 26 3 4" xfId="16696" xr:uid="{00000000-0005-0000-0000-0000BA2A0000}"/>
    <cellStyle name="Normal 4 5 26 4" xfId="16697" xr:uid="{00000000-0005-0000-0000-0000BB2A0000}"/>
    <cellStyle name="Normal 4 5 26 4 2" xfId="16698" xr:uid="{00000000-0005-0000-0000-0000BC2A0000}"/>
    <cellStyle name="Normal 4 5 26 5" xfId="16699" xr:uid="{00000000-0005-0000-0000-0000BD2A0000}"/>
    <cellStyle name="Normal 4 5 26 6" xfId="16700" xr:uid="{00000000-0005-0000-0000-0000BE2A0000}"/>
    <cellStyle name="Normal 4 5 27" xfId="4369" xr:uid="{00000000-0005-0000-0000-0000BF2A0000}"/>
    <cellStyle name="Normal 4 5 27 2" xfId="6618" xr:uid="{00000000-0005-0000-0000-0000C02A0000}"/>
    <cellStyle name="Normal 4 5 27 2 2" xfId="10157" xr:uid="{00000000-0005-0000-0000-0000C12A0000}"/>
    <cellStyle name="Normal 4 5 27 2 2 2" xfId="16701" xr:uid="{00000000-0005-0000-0000-0000C22A0000}"/>
    <cellStyle name="Normal 4 5 27 2 2 3" xfId="16702" xr:uid="{00000000-0005-0000-0000-0000C32A0000}"/>
    <cellStyle name="Normal 4 5 27 2 3" xfId="16703" xr:uid="{00000000-0005-0000-0000-0000C42A0000}"/>
    <cellStyle name="Normal 4 5 27 2 4" xfId="16704" xr:uid="{00000000-0005-0000-0000-0000C52A0000}"/>
    <cellStyle name="Normal 4 5 27 3" xfId="8396" xr:uid="{00000000-0005-0000-0000-0000C62A0000}"/>
    <cellStyle name="Normal 4 5 27 3 2" xfId="16705" xr:uid="{00000000-0005-0000-0000-0000C72A0000}"/>
    <cellStyle name="Normal 4 5 27 3 2 2" xfId="16706" xr:uid="{00000000-0005-0000-0000-0000C82A0000}"/>
    <cellStyle name="Normal 4 5 27 3 3" xfId="16707" xr:uid="{00000000-0005-0000-0000-0000C92A0000}"/>
    <cellStyle name="Normal 4 5 27 3 4" xfId="16708" xr:uid="{00000000-0005-0000-0000-0000CA2A0000}"/>
    <cellStyle name="Normal 4 5 27 4" xfId="16709" xr:uid="{00000000-0005-0000-0000-0000CB2A0000}"/>
    <cellStyle name="Normal 4 5 27 4 2" xfId="16710" xr:uid="{00000000-0005-0000-0000-0000CC2A0000}"/>
    <cellStyle name="Normal 4 5 27 5" xfId="16711" xr:uid="{00000000-0005-0000-0000-0000CD2A0000}"/>
    <cellStyle name="Normal 4 5 27 6" xfId="16712" xr:uid="{00000000-0005-0000-0000-0000CE2A0000}"/>
    <cellStyle name="Normal 4 5 28" xfId="4370" xr:uid="{00000000-0005-0000-0000-0000CF2A0000}"/>
    <cellStyle name="Normal 4 5 28 2" xfId="6619" xr:uid="{00000000-0005-0000-0000-0000D02A0000}"/>
    <cellStyle name="Normal 4 5 28 2 2" xfId="10158" xr:uid="{00000000-0005-0000-0000-0000D12A0000}"/>
    <cellStyle name="Normal 4 5 28 2 2 2" xfId="16713" xr:uid="{00000000-0005-0000-0000-0000D22A0000}"/>
    <cellStyle name="Normal 4 5 28 2 2 3" xfId="16714" xr:uid="{00000000-0005-0000-0000-0000D32A0000}"/>
    <cellStyle name="Normal 4 5 28 2 3" xfId="16715" xr:uid="{00000000-0005-0000-0000-0000D42A0000}"/>
    <cellStyle name="Normal 4 5 28 2 4" xfId="16716" xr:uid="{00000000-0005-0000-0000-0000D52A0000}"/>
    <cellStyle name="Normal 4 5 28 3" xfId="8397" xr:uid="{00000000-0005-0000-0000-0000D62A0000}"/>
    <cellStyle name="Normal 4 5 28 3 2" xfId="16717" xr:uid="{00000000-0005-0000-0000-0000D72A0000}"/>
    <cellStyle name="Normal 4 5 28 3 2 2" xfId="16718" xr:uid="{00000000-0005-0000-0000-0000D82A0000}"/>
    <cellStyle name="Normal 4 5 28 3 3" xfId="16719" xr:uid="{00000000-0005-0000-0000-0000D92A0000}"/>
    <cellStyle name="Normal 4 5 28 3 4" xfId="16720" xr:uid="{00000000-0005-0000-0000-0000DA2A0000}"/>
    <cellStyle name="Normal 4 5 28 4" xfId="16721" xr:uid="{00000000-0005-0000-0000-0000DB2A0000}"/>
    <cellStyle name="Normal 4 5 28 4 2" xfId="16722" xr:uid="{00000000-0005-0000-0000-0000DC2A0000}"/>
    <cellStyle name="Normal 4 5 28 5" xfId="16723" xr:uid="{00000000-0005-0000-0000-0000DD2A0000}"/>
    <cellStyle name="Normal 4 5 28 6" xfId="16724" xr:uid="{00000000-0005-0000-0000-0000DE2A0000}"/>
    <cellStyle name="Normal 4 5 29" xfId="4371" xr:uid="{00000000-0005-0000-0000-0000DF2A0000}"/>
    <cellStyle name="Normal 4 5 29 2" xfId="6620" xr:uid="{00000000-0005-0000-0000-0000E02A0000}"/>
    <cellStyle name="Normal 4 5 29 2 2" xfId="10159" xr:uid="{00000000-0005-0000-0000-0000E12A0000}"/>
    <cellStyle name="Normal 4 5 29 2 2 2" xfId="16725" xr:uid="{00000000-0005-0000-0000-0000E22A0000}"/>
    <cellStyle name="Normal 4 5 29 2 2 3" xfId="16726" xr:uid="{00000000-0005-0000-0000-0000E32A0000}"/>
    <cellStyle name="Normal 4 5 29 2 3" xfId="16727" xr:uid="{00000000-0005-0000-0000-0000E42A0000}"/>
    <cellStyle name="Normal 4 5 29 2 4" xfId="16728" xr:uid="{00000000-0005-0000-0000-0000E52A0000}"/>
    <cellStyle name="Normal 4 5 29 3" xfId="8398" xr:uid="{00000000-0005-0000-0000-0000E62A0000}"/>
    <cellStyle name="Normal 4 5 29 3 2" xfId="16729" xr:uid="{00000000-0005-0000-0000-0000E72A0000}"/>
    <cellStyle name="Normal 4 5 29 3 2 2" xfId="16730" xr:uid="{00000000-0005-0000-0000-0000E82A0000}"/>
    <cellStyle name="Normal 4 5 29 3 3" xfId="16731" xr:uid="{00000000-0005-0000-0000-0000E92A0000}"/>
    <cellStyle name="Normal 4 5 29 3 4" xfId="16732" xr:uid="{00000000-0005-0000-0000-0000EA2A0000}"/>
    <cellStyle name="Normal 4 5 29 4" xfId="16733" xr:uid="{00000000-0005-0000-0000-0000EB2A0000}"/>
    <cellStyle name="Normal 4 5 29 4 2" xfId="16734" xr:uid="{00000000-0005-0000-0000-0000EC2A0000}"/>
    <cellStyle name="Normal 4 5 29 5" xfId="16735" xr:uid="{00000000-0005-0000-0000-0000ED2A0000}"/>
    <cellStyle name="Normal 4 5 29 6" xfId="16736" xr:uid="{00000000-0005-0000-0000-0000EE2A0000}"/>
    <cellStyle name="Normal 4 5 3" xfId="4372" xr:uid="{00000000-0005-0000-0000-0000EF2A0000}"/>
    <cellStyle name="Normal 4 5 3 2" xfId="6621" xr:uid="{00000000-0005-0000-0000-0000F02A0000}"/>
    <cellStyle name="Normal 4 5 3 2 2" xfId="10160" xr:uid="{00000000-0005-0000-0000-0000F12A0000}"/>
    <cellStyle name="Normal 4 5 3 2 2 2" xfId="16737" xr:uid="{00000000-0005-0000-0000-0000F22A0000}"/>
    <cellStyle name="Normal 4 5 3 2 2 3" xfId="16738" xr:uid="{00000000-0005-0000-0000-0000F32A0000}"/>
    <cellStyle name="Normal 4 5 3 2 3" xfId="16739" xr:uid="{00000000-0005-0000-0000-0000F42A0000}"/>
    <cellStyle name="Normal 4 5 3 2 4" xfId="16740" xr:uid="{00000000-0005-0000-0000-0000F52A0000}"/>
    <cellStyle name="Normal 4 5 3 3" xfId="8399" xr:uid="{00000000-0005-0000-0000-0000F62A0000}"/>
    <cellStyle name="Normal 4 5 3 3 2" xfId="16741" xr:uid="{00000000-0005-0000-0000-0000F72A0000}"/>
    <cellStyle name="Normal 4 5 3 3 2 2" xfId="16742" xr:uid="{00000000-0005-0000-0000-0000F82A0000}"/>
    <cellStyle name="Normal 4 5 3 3 3" xfId="16743" xr:uid="{00000000-0005-0000-0000-0000F92A0000}"/>
    <cellStyle name="Normal 4 5 3 3 4" xfId="16744" xr:uid="{00000000-0005-0000-0000-0000FA2A0000}"/>
    <cellStyle name="Normal 4 5 3 4" xfId="16745" xr:uid="{00000000-0005-0000-0000-0000FB2A0000}"/>
    <cellStyle name="Normal 4 5 3 4 2" xfId="16746" xr:uid="{00000000-0005-0000-0000-0000FC2A0000}"/>
    <cellStyle name="Normal 4 5 3 5" xfId="16747" xr:uid="{00000000-0005-0000-0000-0000FD2A0000}"/>
    <cellStyle name="Normal 4 5 3 6" xfId="16748" xr:uid="{00000000-0005-0000-0000-0000FE2A0000}"/>
    <cellStyle name="Normal 4 5 30" xfId="4373" xr:uid="{00000000-0005-0000-0000-0000FF2A0000}"/>
    <cellStyle name="Normal 4 5 30 2" xfId="6622" xr:uid="{00000000-0005-0000-0000-0000002B0000}"/>
    <cellStyle name="Normal 4 5 30 2 2" xfId="10161" xr:uid="{00000000-0005-0000-0000-0000012B0000}"/>
    <cellStyle name="Normal 4 5 30 2 2 2" xfId="16749" xr:uid="{00000000-0005-0000-0000-0000022B0000}"/>
    <cellStyle name="Normal 4 5 30 2 2 3" xfId="16750" xr:uid="{00000000-0005-0000-0000-0000032B0000}"/>
    <cellStyle name="Normal 4 5 30 2 3" xfId="16751" xr:uid="{00000000-0005-0000-0000-0000042B0000}"/>
    <cellStyle name="Normal 4 5 30 2 4" xfId="16752" xr:uid="{00000000-0005-0000-0000-0000052B0000}"/>
    <cellStyle name="Normal 4 5 30 3" xfId="8400" xr:uid="{00000000-0005-0000-0000-0000062B0000}"/>
    <cellStyle name="Normal 4 5 30 3 2" xfId="16753" xr:uid="{00000000-0005-0000-0000-0000072B0000}"/>
    <cellStyle name="Normal 4 5 30 3 2 2" xfId="16754" xr:uid="{00000000-0005-0000-0000-0000082B0000}"/>
    <cellStyle name="Normal 4 5 30 3 3" xfId="16755" xr:uid="{00000000-0005-0000-0000-0000092B0000}"/>
    <cellStyle name="Normal 4 5 30 3 4" xfId="16756" xr:uid="{00000000-0005-0000-0000-00000A2B0000}"/>
    <cellStyle name="Normal 4 5 30 4" xfId="16757" xr:uid="{00000000-0005-0000-0000-00000B2B0000}"/>
    <cellStyle name="Normal 4 5 30 4 2" xfId="16758" xr:uid="{00000000-0005-0000-0000-00000C2B0000}"/>
    <cellStyle name="Normal 4 5 30 5" xfId="16759" xr:uid="{00000000-0005-0000-0000-00000D2B0000}"/>
    <cellStyle name="Normal 4 5 30 6" xfId="16760" xr:uid="{00000000-0005-0000-0000-00000E2B0000}"/>
    <cellStyle name="Normal 4 5 31" xfId="4374" xr:uid="{00000000-0005-0000-0000-00000F2B0000}"/>
    <cellStyle name="Normal 4 5 31 2" xfId="6623" xr:uid="{00000000-0005-0000-0000-0000102B0000}"/>
    <cellStyle name="Normal 4 5 31 2 2" xfId="10162" xr:uid="{00000000-0005-0000-0000-0000112B0000}"/>
    <cellStyle name="Normal 4 5 31 2 2 2" xfId="16761" xr:uid="{00000000-0005-0000-0000-0000122B0000}"/>
    <cellStyle name="Normal 4 5 31 2 2 3" xfId="16762" xr:uid="{00000000-0005-0000-0000-0000132B0000}"/>
    <cellStyle name="Normal 4 5 31 2 3" xfId="16763" xr:uid="{00000000-0005-0000-0000-0000142B0000}"/>
    <cellStyle name="Normal 4 5 31 2 4" xfId="16764" xr:uid="{00000000-0005-0000-0000-0000152B0000}"/>
    <cellStyle name="Normal 4 5 31 3" xfId="8401" xr:uid="{00000000-0005-0000-0000-0000162B0000}"/>
    <cellStyle name="Normal 4 5 31 3 2" xfId="16765" xr:uid="{00000000-0005-0000-0000-0000172B0000}"/>
    <cellStyle name="Normal 4 5 31 3 2 2" xfId="16766" xr:uid="{00000000-0005-0000-0000-0000182B0000}"/>
    <cellStyle name="Normal 4 5 31 3 3" xfId="16767" xr:uid="{00000000-0005-0000-0000-0000192B0000}"/>
    <cellStyle name="Normal 4 5 31 3 4" xfId="16768" xr:uid="{00000000-0005-0000-0000-00001A2B0000}"/>
    <cellStyle name="Normal 4 5 31 4" xfId="16769" xr:uid="{00000000-0005-0000-0000-00001B2B0000}"/>
    <cellStyle name="Normal 4 5 31 4 2" xfId="16770" xr:uid="{00000000-0005-0000-0000-00001C2B0000}"/>
    <cellStyle name="Normal 4 5 31 5" xfId="16771" xr:uid="{00000000-0005-0000-0000-00001D2B0000}"/>
    <cellStyle name="Normal 4 5 31 6" xfId="16772" xr:uid="{00000000-0005-0000-0000-00001E2B0000}"/>
    <cellStyle name="Normal 4 5 32" xfId="4375" xr:uid="{00000000-0005-0000-0000-00001F2B0000}"/>
    <cellStyle name="Normal 4 5 32 2" xfId="6624" xr:uid="{00000000-0005-0000-0000-0000202B0000}"/>
    <cellStyle name="Normal 4 5 32 2 2" xfId="10163" xr:uid="{00000000-0005-0000-0000-0000212B0000}"/>
    <cellStyle name="Normal 4 5 32 2 2 2" xfId="16773" xr:uid="{00000000-0005-0000-0000-0000222B0000}"/>
    <cellStyle name="Normal 4 5 32 2 2 3" xfId="16774" xr:uid="{00000000-0005-0000-0000-0000232B0000}"/>
    <cellStyle name="Normal 4 5 32 2 3" xfId="16775" xr:uid="{00000000-0005-0000-0000-0000242B0000}"/>
    <cellStyle name="Normal 4 5 32 2 4" xfId="16776" xr:uid="{00000000-0005-0000-0000-0000252B0000}"/>
    <cellStyle name="Normal 4 5 32 3" xfId="8402" xr:uid="{00000000-0005-0000-0000-0000262B0000}"/>
    <cellStyle name="Normal 4 5 32 3 2" xfId="16777" xr:uid="{00000000-0005-0000-0000-0000272B0000}"/>
    <cellStyle name="Normal 4 5 32 3 2 2" xfId="16778" xr:uid="{00000000-0005-0000-0000-0000282B0000}"/>
    <cellStyle name="Normal 4 5 32 3 3" xfId="16779" xr:uid="{00000000-0005-0000-0000-0000292B0000}"/>
    <cellStyle name="Normal 4 5 32 3 4" xfId="16780" xr:uid="{00000000-0005-0000-0000-00002A2B0000}"/>
    <cellStyle name="Normal 4 5 32 4" xfId="16781" xr:uid="{00000000-0005-0000-0000-00002B2B0000}"/>
    <cellStyle name="Normal 4 5 32 4 2" xfId="16782" xr:uid="{00000000-0005-0000-0000-00002C2B0000}"/>
    <cellStyle name="Normal 4 5 32 5" xfId="16783" xr:uid="{00000000-0005-0000-0000-00002D2B0000}"/>
    <cellStyle name="Normal 4 5 32 6" xfId="16784" xr:uid="{00000000-0005-0000-0000-00002E2B0000}"/>
    <cellStyle name="Normal 4 5 33" xfId="4376" xr:uid="{00000000-0005-0000-0000-00002F2B0000}"/>
    <cellStyle name="Normal 4 5 33 2" xfId="6625" xr:uid="{00000000-0005-0000-0000-0000302B0000}"/>
    <cellStyle name="Normal 4 5 33 2 2" xfId="10164" xr:uid="{00000000-0005-0000-0000-0000312B0000}"/>
    <cellStyle name="Normal 4 5 33 2 2 2" xfId="16785" xr:uid="{00000000-0005-0000-0000-0000322B0000}"/>
    <cellStyle name="Normal 4 5 33 2 2 3" xfId="16786" xr:uid="{00000000-0005-0000-0000-0000332B0000}"/>
    <cellStyle name="Normal 4 5 33 2 3" xfId="16787" xr:uid="{00000000-0005-0000-0000-0000342B0000}"/>
    <cellStyle name="Normal 4 5 33 2 4" xfId="16788" xr:uid="{00000000-0005-0000-0000-0000352B0000}"/>
    <cellStyle name="Normal 4 5 33 3" xfId="8403" xr:uid="{00000000-0005-0000-0000-0000362B0000}"/>
    <cellStyle name="Normal 4 5 33 3 2" xfId="16789" xr:uid="{00000000-0005-0000-0000-0000372B0000}"/>
    <cellStyle name="Normal 4 5 33 3 2 2" xfId="16790" xr:uid="{00000000-0005-0000-0000-0000382B0000}"/>
    <cellStyle name="Normal 4 5 33 3 3" xfId="16791" xr:uid="{00000000-0005-0000-0000-0000392B0000}"/>
    <cellStyle name="Normal 4 5 33 3 4" xfId="16792" xr:uid="{00000000-0005-0000-0000-00003A2B0000}"/>
    <cellStyle name="Normal 4 5 33 4" xfId="16793" xr:uid="{00000000-0005-0000-0000-00003B2B0000}"/>
    <cellStyle name="Normal 4 5 33 4 2" xfId="16794" xr:uid="{00000000-0005-0000-0000-00003C2B0000}"/>
    <cellStyle name="Normal 4 5 33 5" xfId="16795" xr:uid="{00000000-0005-0000-0000-00003D2B0000}"/>
    <cellStyle name="Normal 4 5 33 6" xfId="16796" xr:uid="{00000000-0005-0000-0000-00003E2B0000}"/>
    <cellStyle name="Normal 4 5 34" xfId="4377" xr:uid="{00000000-0005-0000-0000-00003F2B0000}"/>
    <cellStyle name="Normal 4 5 34 2" xfId="6626" xr:uid="{00000000-0005-0000-0000-0000402B0000}"/>
    <cellStyle name="Normal 4 5 34 2 2" xfId="10165" xr:uid="{00000000-0005-0000-0000-0000412B0000}"/>
    <cellStyle name="Normal 4 5 34 2 2 2" xfId="16797" xr:uid="{00000000-0005-0000-0000-0000422B0000}"/>
    <cellStyle name="Normal 4 5 34 2 2 3" xfId="16798" xr:uid="{00000000-0005-0000-0000-0000432B0000}"/>
    <cellStyle name="Normal 4 5 34 2 3" xfId="16799" xr:uid="{00000000-0005-0000-0000-0000442B0000}"/>
    <cellStyle name="Normal 4 5 34 2 4" xfId="16800" xr:uid="{00000000-0005-0000-0000-0000452B0000}"/>
    <cellStyle name="Normal 4 5 34 3" xfId="8404" xr:uid="{00000000-0005-0000-0000-0000462B0000}"/>
    <cellStyle name="Normal 4 5 34 3 2" xfId="16801" xr:uid="{00000000-0005-0000-0000-0000472B0000}"/>
    <cellStyle name="Normal 4 5 34 3 2 2" xfId="16802" xr:uid="{00000000-0005-0000-0000-0000482B0000}"/>
    <cellStyle name="Normal 4 5 34 3 3" xfId="16803" xr:uid="{00000000-0005-0000-0000-0000492B0000}"/>
    <cellStyle name="Normal 4 5 34 3 4" xfId="16804" xr:uid="{00000000-0005-0000-0000-00004A2B0000}"/>
    <cellStyle name="Normal 4 5 34 4" xfId="16805" xr:uid="{00000000-0005-0000-0000-00004B2B0000}"/>
    <cellStyle name="Normal 4 5 34 4 2" xfId="16806" xr:uid="{00000000-0005-0000-0000-00004C2B0000}"/>
    <cellStyle name="Normal 4 5 34 5" xfId="16807" xr:uid="{00000000-0005-0000-0000-00004D2B0000}"/>
    <cellStyle name="Normal 4 5 34 6" xfId="16808" xr:uid="{00000000-0005-0000-0000-00004E2B0000}"/>
    <cellStyle name="Normal 4 5 35" xfId="4378" xr:uid="{00000000-0005-0000-0000-00004F2B0000}"/>
    <cellStyle name="Normal 4 5 35 2" xfId="6627" xr:uid="{00000000-0005-0000-0000-0000502B0000}"/>
    <cellStyle name="Normal 4 5 35 2 2" xfId="10166" xr:uid="{00000000-0005-0000-0000-0000512B0000}"/>
    <cellStyle name="Normal 4 5 35 2 2 2" xfId="16809" xr:uid="{00000000-0005-0000-0000-0000522B0000}"/>
    <cellStyle name="Normal 4 5 35 2 2 3" xfId="16810" xr:uid="{00000000-0005-0000-0000-0000532B0000}"/>
    <cellStyle name="Normal 4 5 35 2 3" xfId="16811" xr:uid="{00000000-0005-0000-0000-0000542B0000}"/>
    <cellStyle name="Normal 4 5 35 2 4" xfId="16812" xr:uid="{00000000-0005-0000-0000-0000552B0000}"/>
    <cellStyle name="Normal 4 5 35 3" xfId="8405" xr:uid="{00000000-0005-0000-0000-0000562B0000}"/>
    <cellStyle name="Normal 4 5 35 3 2" xfId="16813" xr:uid="{00000000-0005-0000-0000-0000572B0000}"/>
    <cellStyle name="Normal 4 5 35 3 2 2" xfId="16814" xr:uid="{00000000-0005-0000-0000-0000582B0000}"/>
    <cellStyle name="Normal 4 5 35 3 3" xfId="16815" xr:uid="{00000000-0005-0000-0000-0000592B0000}"/>
    <cellStyle name="Normal 4 5 35 3 4" xfId="16816" xr:uid="{00000000-0005-0000-0000-00005A2B0000}"/>
    <cellStyle name="Normal 4 5 35 4" xfId="16817" xr:uid="{00000000-0005-0000-0000-00005B2B0000}"/>
    <cellStyle name="Normal 4 5 35 4 2" xfId="16818" xr:uid="{00000000-0005-0000-0000-00005C2B0000}"/>
    <cellStyle name="Normal 4 5 35 5" xfId="16819" xr:uid="{00000000-0005-0000-0000-00005D2B0000}"/>
    <cellStyle name="Normal 4 5 35 6" xfId="16820" xr:uid="{00000000-0005-0000-0000-00005E2B0000}"/>
    <cellStyle name="Normal 4 5 36" xfId="4379" xr:uid="{00000000-0005-0000-0000-00005F2B0000}"/>
    <cellStyle name="Normal 4 5 36 2" xfId="6628" xr:uid="{00000000-0005-0000-0000-0000602B0000}"/>
    <cellStyle name="Normal 4 5 36 2 2" xfId="10167" xr:uid="{00000000-0005-0000-0000-0000612B0000}"/>
    <cellStyle name="Normal 4 5 36 2 2 2" xfId="16821" xr:uid="{00000000-0005-0000-0000-0000622B0000}"/>
    <cellStyle name="Normal 4 5 36 2 2 3" xfId="16822" xr:uid="{00000000-0005-0000-0000-0000632B0000}"/>
    <cellStyle name="Normal 4 5 36 2 3" xfId="16823" xr:uid="{00000000-0005-0000-0000-0000642B0000}"/>
    <cellStyle name="Normal 4 5 36 2 4" xfId="16824" xr:uid="{00000000-0005-0000-0000-0000652B0000}"/>
    <cellStyle name="Normal 4 5 36 3" xfId="8406" xr:uid="{00000000-0005-0000-0000-0000662B0000}"/>
    <cellStyle name="Normal 4 5 36 3 2" xfId="16825" xr:uid="{00000000-0005-0000-0000-0000672B0000}"/>
    <cellStyle name="Normal 4 5 36 3 2 2" xfId="16826" xr:uid="{00000000-0005-0000-0000-0000682B0000}"/>
    <cellStyle name="Normal 4 5 36 3 3" xfId="16827" xr:uid="{00000000-0005-0000-0000-0000692B0000}"/>
    <cellStyle name="Normal 4 5 36 3 4" xfId="16828" xr:uid="{00000000-0005-0000-0000-00006A2B0000}"/>
    <cellStyle name="Normal 4 5 36 4" xfId="16829" xr:uid="{00000000-0005-0000-0000-00006B2B0000}"/>
    <cellStyle name="Normal 4 5 36 4 2" xfId="16830" xr:uid="{00000000-0005-0000-0000-00006C2B0000}"/>
    <cellStyle name="Normal 4 5 36 5" xfId="16831" xr:uid="{00000000-0005-0000-0000-00006D2B0000}"/>
    <cellStyle name="Normal 4 5 36 6" xfId="16832" xr:uid="{00000000-0005-0000-0000-00006E2B0000}"/>
    <cellStyle name="Normal 4 5 37" xfId="4380" xr:uid="{00000000-0005-0000-0000-00006F2B0000}"/>
    <cellStyle name="Normal 4 5 37 2" xfId="6629" xr:uid="{00000000-0005-0000-0000-0000702B0000}"/>
    <cellStyle name="Normal 4 5 37 2 2" xfId="10168" xr:uid="{00000000-0005-0000-0000-0000712B0000}"/>
    <cellStyle name="Normal 4 5 37 2 2 2" xfId="16833" xr:uid="{00000000-0005-0000-0000-0000722B0000}"/>
    <cellStyle name="Normal 4 5 37 2 2 3" xfId="16834" xr:uid="{00000000-0005-0000-0000-0000732B0000}"/>
    <cellStyle name="Normal 4 5 37 2 3" xfId="16835" xr:uid="{00000000-0005-0000-0000-0000742B0000}"/>
    <cellStyle name="Normal 4 5 37 2 4" xfId="16836" xr:uid="{00000000-0005-0000-0000-0000752B0000}"/>
    <cellStyle name="Normal 4 5 37 3" xfId="8407" xr:uid="{00000000-0005-0000-0000-0000762B0000}"/>
    <cellStyle name="Normal 4 5 37 3 2" xfId="16837" xr:uid="{00000000-0005-0000-0000-0000772B0000}"/>
    <cellStyle name="Normal 4 5 37 3 2 2" xfId="16838" xr:uid="{00000000-0005-0000-0000-0000782B0000}"/>
    <cellStyle name="Normal 4 5 37 3 3" xfId="16839" xr:uid="{00000000-0005-0000-0000-0000792B0000}"/>
    <cellStyle name="Normal 4 5 37 3 4" xfId="16840" xr:uid="{00000000-0005-0000-0000-00007A2B0000}"/>
    <cellStyle name="Normal 4 5 37 4" xfId="16841" xr:uid="{00000000-0005-0000-0000-00007B2B0000}"/>
    <cellStyle name="Normal 4 5 37 4 2" xfId="16842" xr:uid="{00000000-0005-0000-0000-00007C2B0000}"/>
    <cellStyle name="Normal 4 5 37 5" xfId="16843" xr:uid="{00000000-0005-0000-0000-00007D2B0000}"/>
    <cellStyle name="Normal 4 5 37 6" xfId="16844" xr:uid="{00000000-0005-0000-0000-00007E2B0000}"/>
    <cellStyle name="Normal 4 5 38" xfId="4381" xr:uid="{00000000-0005-0000-0000-00007F2B0000}"/>
    <cellStyle name="Normal 4 5 38 2" xfId="6630" xr:uid="{00000000-0005-0000-0000-0000802B0000}"/>
    <cellStyle name="Normal 4 5 38 2 2" xfId="10169" xr:uid="{00000000-0005-0000-0000-0000812B0000}"/>
    <cellStyle name="Normal 4 5 38 2 2 2" xfId="16845" xr:uid="{00000000-0005-0000-0000-0000822B0000}"/>
    <cellStyle name="Normal 4 5 38 2 2 3" xfId="16846" xr:uid="{00000000-0005-0000-0000-0000832B0000}"/>
    <cellStyle name="Normal 4 5 38 2 3" xfId="16847" xr:uid="{00000000-0005-0000-0000-0000842B0000}"/>
    <cellStyle name="Normal 4 5 38 2 4" xfId="16848" xr:uid="{00000000-0005-0000-0000-0000852B0000}"/>
    <cellStyle name="Normal 4 5 38 3" xfId="8408" xr:uid="{00000000-0005-0000-0000-0000862B0000}"/>
    <cellStyle name="Normal 4 5 38 3 2" xfId="16849" xr:uid="{00000000-0005-0000-0000-0000872B0000}"/>
    <cellStyle name="Normal 4 5 38 3 2 2" xfId="16850" xr:uid="{00000000-0005-0000-0000-0000882B0000}"/>
    <cellStyle name="Normal 4 5 38 3 3" xfId="16851" xr:uid="{00000000-0005-0000-0000-0000892B0000}"/>
    <cellStyle name="Normal 4 5 38 3 4" xfId="16852" xr:uid="{00000000-0005-0000-0000-00008A2B0000}"/>
    <cellStyle name="Normal 4 5 38 4" xfId="16853" xr:uid="{00000000-0005-0000-0000-00008B2B0000}"/>
    <cellStyle name="Normal 4 5 38 4 2" xfId="16854" xr:uid="{00000000-0005-0000-0000-00008C2B0000}"/>
    <cellStyle name="Normal 4 5 38 5" xfId="16855" xr:uid="{00000000-0005-0000-0000-00008D2B0000}"/>
    <cellStyle name="Normal 4 5 38 6" xfId="16856" xr:uid="{00000000-0005-0000-0000-00008E2B0000}"/>
    <cellStyle name="Normal 4 5 39" xfId="4382" xr:uid="{00000000-0005-0000-0000-00008F2B0000}"/>
    <cellStyle name="Normal 4 5 39 2" xfId="6631" xr:uid="{00000000-0005-0000-0000-0000902B0000}"/>
    <cellStyle name="Normal 4 5 39 2 2" xfId="10170" xr:uid="{00000000-0005-0000-0000-0000912B0000}"/>
    <cellStyle name="Normal 4 5 39 2 2 2" xfId="16857" xr:uid="{00000000-0005-0000-0000-0000922B0000}"/>
    <cellStyle name="Normal 4 5 39 2 2 3" xfId="16858" xr:uid="{00000000-0005-0000-0000-0000932B0000}"/>
    <cellStyle name="Normal 4 5 39 2 3" xfId="16859" xr:uid="{00000000-0005-0000-0000-0000942B0000}"/>
    <cellStyle name="Normal 4 5 39 2 4" xfId="16860" xr:uid="{00000000-0005-0000-0000-0000952B0000}"/>
    <cellStyle name="Normal 4 5 39 3" xfId="8409" xr:uid="{00000000-0005-0000-0000-0000962B0000}"/>
    <cellStyle name="Normal 4 5 39 3 2" xfId="16861" xr:uid="{00000000-0005-0000-0000-0000972B0000}"/>
    <cellStyle name="Normal 4 5 39 3 2 2" xfId="16862" xr:uid="{00000000-0005-0000-0000-0000982B0000}"/>
    <cellStyle name="Normal 4 5 39 3 3" xfId="16863" xr:uid="{00000000-0005-0000-0000-0000992B0000}"/>
    <cellStyle name="Normal 4 5 39 3 4" xfId="16864" xr:uid="{00000000-0005-0000-0000-00009A2B0000}"/>
    <cellStyle name="Normal 4 5 39 4" xfId="16865" xr:uid="{00000000-0005-0000-0000-00009B2B0000}"/>
    <cellStyle name="Normal 4 5 39 4 2" xfId="16866" xr:uid="{00000000-0005-0000-0000-00009C2B0000}"/>
    <cellStyle name="Normal 4 5 39 5" xfId="16867" xr:uid="{00000000-0005-0000-0000-00009D2B0000}"/>
    <cellStyle name="Normal 4 5 39 6" xfId="16868" xr:uid="{00000000-0005-0000-0000-00009E2B0000}"/>
    <cellStyle name="Normal 4 5 4" xfId="4383" xr:uid="{00000000-0005-0000-0000-00009F2B0000}"/>
    <cellStyle name="Normal 4 5 4 2" xfId="6632" xr:uid="{00000000-0005-0000-0000-0000A02B0000}"/>
    <cellStyle name="Normal 4 5 4 2 2" xfId="10171" xr:uid="{00000000-0005-0000-0000-0000A12B0000}"/>
    <cellStyle name="Normal 4 5 4 2 2 2" xfId="16869" xr:uid="{00000000-0005-0000-0000-0000A22B0000}"/>
    <cellStyle name="Normal 4 5 4 2 2 3" xfId="16870" xr:uid="{00000000-0005-0000-0000-0000A32B0000}"/>
    <cellStyle name="Normal 4 5 4 2 3" xfId="16871" xr:uid="{00000000-0005-0000-0000-0000A42B0000}"/>
    <cellStyle name="Normal 4 5 4 2 4" xfId="16872" xr:uid="{00000000-0005-0000-0000-0000A52B0000}"/>
    <cellStyle name="Normal 4 5 4 3" xfId="8410" xr:uid="{00000000-0005-0000-0000-0000A62B0000}"/>
    <cellStyle name="Normal 4 5 4 3 2" xfId="16873" xr:uid="{00000000-0005-0000-0000-0000A72B0000}"/>
    <cellStyle name="Normal 4 5 4 3 2 2" xfId="16874" xr:uid="{00000000-0005-0000-0000-0000A82B0000}"/>
    <cellStyle name="Normal 4 5 4 3 3" xfId="16875" xr:uid="{00000000-0005-0000-0000-0000A92B0000}"/>
    <cellStyle name="Normal 4 5 4 3 4" xfId="16876" xr:uid="{00000000-0005-0000-0000-0000AA2B0000}"/>
    <cellStyle name="Normal 4 5 4 4" xfId="16877" xr:uid="{00000000-0005-0000-0000-0000AB2B0000}"/>
    <cellStyle name="Normal 4 5 4 4 2" xfId="16878" xr:uid="{00000000-0005-0000-0000-0000AC2B0000}"/>
    <cellStyle name="Normal 4 5 4 5" xfId="16879" xr:uid="{00000000-0005-0000-0000-0000AD2B0000}"/>
    <cellStyle name="Normal 4 5 4 6" xfId="16880" xr:uid="{00000000-0005-0000-0000-0000AE2B0000}"/>
    <cellStyle name="Normal 4 5 40" xfId="4384" xr:uid="{00000000-0005-0000-0000-0000AF2B0000}"/>
    <cellStyle name="Normal 4 5 40 2" xfId="6633" xr:uid="{00000000-0005-0000-0000-0000B02B0000}"/>
    <cellStyle name="Normal 4 5 40 2 2" xfId="10172" xr:uid="{00000000-0005-0000-0000-0000B12B0000}"/>
    <cellStyle name="Normal 4 5 40 2 2 2" xfId="16881" xr:uid="{00000000-0005-0000-0000-0000B22B0000}"/>
    <cellStyle name="Normal 4 5 40 2 2 3" xfId="16882" xr:uid="{00000000-0005-0000-0000-0000B32B0000}"/>
    <cellStyle name="Normal 4 5 40 2 3" xfId="16883" xr:uid="{00000000-0005-0000-0000-0000B42B0000}"/>
    <cellStyle name="Normal 4 5 40 2 4" xfId="16884" xr:uid="{00000000-0005-0000-0000-0000B52B0000}"/>
    <cellStyle name="Normal 4 5 40 3" xfId="8411" xr:uid="{00000000-0005-0000-0000-0000B62B0000}"/>
    <cellStyle name="Normal 4 5 40 3 2" xfId="16885" xr:uid="{00000000-0005-0000-0000-0000B72B0000}"/>
    <cellStyle name="Normal 4 5 40 3 2 2" xfId="16886" xr:uid="{00000000-0005-0000-0000-0000B82B0000}"/>
    <cellStyle name="Normal 4 5 40 3 3" xfId="16887" xr:uid="{00000000-0005-0000-0000-0000B92B0000}"/>
    <cellStyle name="Normal 4 5 40 3 4" xfId="16888" xr:uid="{00000000-0005-0000-0000-0000BA2B0000}"/>
    <cellStyle name="Normal 4 5 40 4" xfId="16889" xr:uid="{00000000-0005-0000-0000-0000BB2B0000}"/>
    <cellStyle name="Normal 4 5 40 4 2" xfId="16890" xr:uid="{00000000-0005-0000-0000-0000BC2B0000}"/>
    <cellStyle name="Normal 4 5 40 5" xfId="16891" xr:uid="{00000000-0005-0000-0000-0000BD2B0000}"/>
    <cellStyle name="Normal 4 5 40 6" xfId="16892" xr:uid="{00000000-0005-0000-0000-0000BE2B0000}"/>
    <cellStyle name="Normal 4 5 41" xfId="4385" xr:uid="{00000000-0005-0000-0000-0000BF2B0000}"/>
    <cellStyle name="Normal 4 5 41 2" xfId="6634" xr:uid="{00000000-0005-0000-0000-0000C02B0000}"/>
    <cellStyle name="Normal 4 5 41 2 2" xfId="10173" xr:uid="{00000000-0005-0000-0000-0000C12B0000}"/>
    <cellStyle name="Normal 4 5 41 2 2 2" xfId="16893" xr:uid="{00000000-0005-0000-0000-0000C22B0000}"/>
    <cellStyle name="Normal 4 5 41 2 2 3" xfId="16894" xr:uid="{00000000-0005-0000-0000-0000C32B0000}"/>
    <cellStyle name="Normal 4 5 41 2 3" xfId="16895" xr:uid="{00000000-0005-0000-0000-0000C42B0000}"/>
    <cellStyle name="Normal 4 5 41 2 4" xfId="16896" xr:uid="{00000000-0005-0000-0000-0000C52B0000}"/>
    <cellStyle name="Normal 4 5 41 3" xfId="8412" xr:uid="{00000000-0005-0000-0000-0000C62B0000}"/>
    <cellStyle name="Normal 4 5 41 3 2" xfId="16897" xr:uid="{00000000-0005-0000-0000-0000C72B0000}"/>
    <cellStyle name="Normal 4 5 41 3 2 2" xfId="16898" xr:uid="{00000000-0005-0000-0000-0000C82B0000}"/>
    <cellStyle name="Normal 4 5 41 3 3" xfId="16899" xr:uid="{00000000-0005-0000-0000-0000C92B0000}"/>
    <cellStyle name="Normal 4 5 41 3 4" xfId="16900" xr:uid="{00000000-0005-0000-0000-0000CA2B0000}"/>
    <cellStyle name="Normal 4 5 41 4" xfId="16901" xr:uid="{00000000-0005-0000-0000-0000CB2B0000}"/>
    <cellStyle name="Normal 4 5 41 4 2" xfId="16902" xr:uid="{00000000-0005-0000-0000-0000CC2B0000}"/>
    <cellStyle name="Normal 4 5 41 5" xfId="16903" xr:uid="{00000000-0005-0000-0000-0000CD2B0000}"/>
    <cellStyle name="Normal 4 5 41 6" xfId="16904" xr:uid="{00000000-0005-0000-0000-0000CE2B0000}"/>
    <cellStyle name="Normal 4 5 42" xfId="4386" xr:uid="{00000000-0005-0000-0000-0000CF2B0000}"/>
    <cellStyle name="Normal 4 5 42 2" xfId="6635" xr:uid="{00000000-0005-0000-0000-0000D02B0000}"/>
    <cellStyle name="Normal 4 5 42 2 2" xfId="10174" xr:uid="{00000000-0005-0000-0000-0000D12B0000}"/>
    <cellStyle name="Normal 4 5 42 2 2 2" xfId="16905" xr:uid="{00000000-0005-0000-0000-0000D22B0000}"/>
    <cellStyle name="Normal 4 5 42 2 2 3" xfId="16906" xr:uid="{00000000-0005-0000-0000-0000D32B0000}"/>
    <cellStyle name="Normal 4 5 42 2 3" xfId="16907" xr:uid="{00000000-0005-0000-0000-0000D42B0000}"/>
    <cellStyle name="Normal 4 5 42 2 4" xfId="16908" xr:uid="{00000000-0005-0000-0000-0000D52B0000}"/>
    <cellStyle name="Normal 4 5 42 3" xfId="8413" xr:uid="{00000000-0005-0000-0000-0000D62B0000}"/>
    <cellStyle name="Normal 4 5 42 3 2" xfId="16909" xr:uid="{00000000-0005-0000-0000-0000D72B0000}"/>
    <cellStyle name="Normal 4 5 42 3 2 2" xfId="16910" xr:uid="{00000000-0005-0000-0000-0000D82B0000}"/>
    <cellStyle name="Normal 4 5 42 3 3" xfId="16911" xr:uid="{00000000-0005-0000-0000-0000D92B0000}"/>
    <cellStyle name="Normal 4 5 42 3 4" xfId="16912" xr:uid="{00000000-0005-0000-0000-0000DA2B0000}"/>
    <cellStyle name="Normal 4 5 42 4" xfId="16913" xr:uid="{00000000-0005-0000-0000-0000DB2B0000}"/>
    <cellStyle name="Normal 4 5 42 4 2" xfId="16914" xr:uid="{00000000-0005-0000-0000-0000DC2B0000}"/>
    <cellStyle name="Normal 4 5 42 5" xfId="16915" xr:uid="{00000000-0005-0000-0000-0000DD2B0000}"/>
    <cellStyle name="Normal 4 5 42 6" xfId="16916" xr:uid="{00000000-0005-0000-0000-0000DE2B0000}"/>
    <cellStyle name="Normal 4 5 43" xfId="4387" xr:uid="{00000000-0005-0000-0000-0000DF2B0000}"/>
    <cellStyle name="Normal 4 5 43 2" xfId="6636" xr:uid="{00000000-0005-0000-0000-0000E02B0000}"/>
    <cellStyle name="Normal 4 5 43 2 2" xfId="10175" xr:uid="{00000000-0005-0000-0000-0000E12B0000}"/>
    <cellStyle name="Normal 4 5 43 2 2 2" xfId="16917" xr:uid="{00000000-0005-0000-0000-0000E22B0000}"/>
    <cellStyle name="Normal 4 5 43 2 2 3" xfId="16918" xr:uid="{00000000-0005-0000-0000-0000E32B0000}"/>
    <cellStyle name="Normal 4 5 43 2 3" xfId="16919" xr:uid="{00000000-0005-0000-0000-0000E42B0000}"/>
    <cellStyle name="Normal 4 5 43 2 4" xfId="16920" xr:uid="{00000000-0005-0000-0000-0000E52B0000}"/>
    <cellStyle name="Normal 4 5 43 3" xfId="8414" xr:uid="{00000000-0005-0000-0000-0000E62B0000}"/>
    <cellStyle name="Normal 4 5 43 3 2" xfId="16921" xr:uid="{00000000-0005-0000-0000-0000E72B0000}"/>
    <cellStyle name="Normal 4 5 43 3 2 2" xfId="16922" xr:uid="{00000000-0005-0000-0000-0000E82B0000}"/>
    <cellStyle name="Normal 4 5 43 3 3" xfId="16923" xr:uid="{00000000-0005-0000-0000-0000E92B0000}"/>
    <cellStyle name="Normal 4 5 43 3 4" xfId="16924" xr:uid="{00000000-0005-0000-0000-0000EA2B0000}"/>
    <cellStyle name="Normal 4 5 43 4" xfId="16925" xr:uid="{00000000-0005-0000-0000-0000EB2B0000}"/>
    <cellStyle name="Normal 4 5 43 4 2" xfId="16926" xr:uid="{00000000-0005-0000-0000-0000EC2B0000}"/>
    <cellStyle name="Normal 4 5 43 5" xfId="16927" xr:uid="{00000000-0005-0000-0000-0000ED2B0000}"/>
    <cellStyle name="Normal 4 5 43 6" xfId="16928" xr:uid="{00000000-0005-0000-0000-0000EE2B0000}"/>
    <cellStyle name="Normal 4 5 44" xfId="4388" xr:uid="{00000000-0005-0000-0000-0000EF2B0000}"/>
    <cellStyle name="Normal 4 5 44 2" xfId="6637" xr:uid="{00000000-0005-0000-0000-0000F02B0000}"/>
    <cellStyle name="Normal 4 5 44 2 2" xfId="10176" xr:uid="{00000000-0005-0000-0000-0000F12B0000}"/>
    <cellStyle name="Normal 4 5 44 2 2 2" xfId="16929" xr:uid="{00000000-0005-0000-0000-0000F22B0000}"/>
    <cellStyle name="Normal 4 5 44 2 2 3" xfId="16930" xr:uid="{00000000-0005-0000-0000-0000F32B0000}"/>
    <cellStyle name="Normal 4 5 44 2 3" xfId="16931" xr:uid="{00000000-0005-0000-0000-0000F42B0000}"/>
    <cellStyle name="Normal 4 5 44 2 4" xfId="16932" xr:uid="{00000000-0005-0000-0000-0000F52B0000}"/>
    <cellStyle name="Normal 4 5 44 3" xfId="8415" xr:uid="{00000000-0005-0000-0000-0000F62B0000}"/>
    <cellStyle name="Normal 4 5 44 3 2" xfId="16933" xr:uid="{00000000-0005-0000-0000-0000F72B0000}"/>
    <cellStyle name="Normal 4 5 44 3 2 2" xfId="16934" xr:uid="{00000000-0005-0000-0000-0000F82B0000}"/>
    <cellStyle name="Normal 4 5 44 3 3" xfId="16935" xr:uid="{00000000-0005-0000-0000-0000F92B0000}"/>
    <cellStyle name="Normal 4 5 44 3 4" xfId="16936" xr:uid="{00000000-0005-0000-0000-0000FA2B0000}"/>
    <cellStyle name="Normal 4 5 44 4" xfId="16937" xr:uid="{00000000-0005-0000-0000-0000FB2B0000}"/>
    <cellStyle name="Normal 4 5 44 4 2" xfId="16938" xr:uid="{00000000-0005-0000-0000-0000FC2B0000}"/>
    <cellStyle name="Normal 4 5 44 5" xfId="16939" xr:uid="{00000000-0005-0000-0000-0000FD2B0000}"/>
    <cellStyle name="Normal 4 5 44 6" xfId="16940" xr:uid="{00000000-0005-0000-0000-0000FE2B0000}"/>
    <cellStyle name="Normal 4 5 45" xfId="4389" xr:uid="{00000000-0005-0000-0000-0000FF2B0000}"/>
    <cellStyle name="Normal 4 5 45 2" xfId="6638" xr:uid="{00000000-0005-0000-0000-0000002C0000}"/>
    <cellStyle name="Normal 4 5 45 2 2" xfId="10177" xr:uid="{00000000-0005-0000-0000-0000012C0000}"/>
    <cellStyle name="Normal 4 5 45 2 2 2" xfId="16941" xr:uid="{00000000-0005-0000-0000-0000022C0000}"/>
    <cellStyle name="Normal 4 5 45 2 2 3" xfId="16942" xr:uid="{00000000-0005-0000-0000-0000032C0000}"/>
    <cellStyle name="Normal 4 5 45 2 3" xfId="16943" xr:uid="{00000000-0005-0000-0000-0000042C0000}"/>
    <cellStyle name="Normal 4 5 45 2 4" xfId="16944" xr:uid="{00000000-0005-0000-0000-0000052C0000}"/>
    <cellStyle name="Normal 4 5 45 3" xfId="8416" xr:uid="{00000000-0005-0000-0000-0000062C0000}"/>
    <cellStyle name="Normal 4 5 45 3 2" xfId="16945" xr:uid="{00000000-0005-0000-0000-0000072C0000}"/>
    <cellStyle name="Normal 4 5 45 3 2 2" xfId="16946" xr:uid="{00000000-0005-0000-0000-0000082C0000}"/>
    <cellStyle name="Normal 4 5 45 3 3" xfId="16947" xr:uid="{00000000-0005-0000-0000-0000092C0000}"/>
    <cellStyle name="Normal 4 5 45 3 4" xfId="16948" xr:uid="{00000000-0005-0000-0000-00000A2C0000}"/>
    <cellStyle name="Normal 4 5 45 4" xfId="16949" xr:uid="{00000000-0005-0000-0000-00000B2C0000}"/>
    <cellStyle name="Normal 4 5 45 4 2" xfId="16950" xr:uid="{00000000-0005-0000-0000-00000C2C0000}"/>
    <cellStyle name="Normal 4 5 45 5" xfId="16951" xr:uid="{00000000-0005-0000-0000-00000D2C0000}"/>
    <cellStyle name="Normal 4 5 45 6" xfId="16952" xr:uid="{00000000-0005-0000-0000-00000E2C0000}"/>
    <cellStyle name="Normal 4 5 46" xfId="4390" xr:uid="{00000000-0005-0000-0000-00000F2C0000}"/>
    <cellStyle name="Normal 4 5 46 2" xfId="6639" xr:uid="{00000000-0005-0000-0000-0000102C0000}"/>
    <cellStyle name="Normal 4 5 46 2 2" xfId="10178" xr:uid="{00000000-0005-0000-0000-0000112C0000}"/>
    <cellStyle name="Normal 4 5 46 2 2 2" xfId="16953" xr:uid="{00000000-0005-0000-0000-0000122C0000}"/>
    <cellStyle name="Normal 4 5 46 2 2 3" xfId="16954" xr:uid="{00000000-0005-0000-0000-0000132C0000}"/>
    <cellStyle name="Normal 4 5 46 2 3" xfId="16955" xr:uid="{00000000-0005-0000-0000-0000142C0000}"/>
    <cellStyle name="Normal 4 5 46 2 4" xfId="16956" xr:uid="{00000000-0005-0000-0000-0000152C0000}"/>
    <cellStyle name="Normal 4 5 46 3" xfId="8417" xr:uid="{00000000-0005-0000-0000-0000162C0000}"/>
    <cellStyle name="Normal 4 5 46 3 2" xfId="16957" xr:uid="{00000000-0005-0000-0000-0000172C0000}"/>
    <cellStyle name="Normal 4 5 46 3 2 2" xfId="16958" xr:uid="{00000000-0005-0000-0000-0000182C0000}"/>
    <cellStyle name="Normal 4 5 46 3 3" xfId="16959" xr:uid="{00000000-0005-0000-0000-0000192C0000}"/>
    <cellStyle name="Normal 4 5 46 3 4" xfId="16960" xr:uid="{00000000-0005-0000-0000-00001A2C0000}"/>
    <cellStyle name="Normal 4 5 46 4" xfId="16961" xr:uid="{00000000-0005-0000-0000-00001B2C0000}"/>
    <cellStyle name="Normal 4 5 46 4 2" xfId="16962" xr:uid="{00000000-0005-0000-0000-00001C2C0000}"/>
    <cellStyle name="Normal 4 5 46 5" xfId="16963" xr:uid="{00000000-0005-0000-0000-00001D2C0000}"/>
    <cellStyle name="Normal 4 5 46 6" xfId="16964" xr:uid="{00000000-0005-0000-0000-00001E2C0000}"/>
    <cellStyle name="Normal 4 5 47" xfId="4391" xr:uid="{00000000-0005-0000-0000-00001F2C0000}"/>
    <cellStyle name="Normal 4 5 47 2" xfId="6640" xr:uid="{00000000-0005-0000-0000-0000202C0000}"/>
    <cellStyle name="Normal 4 5 47 2 2" xfId="10179" xr:uid="{00000000-0005-0000-0000-0000212C0000}"/>
    <cellStyle name="Normal 4 5 47 2 2 2" xfId="16965" xr:uid="{00000000-0005-0000-0000-0000222C0000}"/>
    <cellStyle name="Normal 4 5 47 2 2 3" xfId="16966" xr:uid="{00000000-0005-0000-0000-0000232C0000}"/>
    <cellStyle name="Normal 4 5 47 2 3" xfId="16967" xr:uid="{00000000-0005-0000-0000-0000242C0000}"/>
    <cellStyle name="Normal 4 5 47 2 4" xfId="16968" xr:uid="{00000000-0005-0000-0000-0000252C0000}"/>
    <cellStyle name="Normal 4 5 47 3" xfId="8418" xr:uid="{00000000-0005-0000-0000-0000262C0000}"/>
    <cellStyle name="Normal 4 5 47 3 2" xfId="16969" xr:uid="{00000000-0005-0000-0000-0000272C0000}"/>
    <cellStyle name="Normal 4 5 47 3 2 2" xfId="16970" xr:uid="{00000000-0005-0000-0000-0000282C0000}"/>
    <cellStyle name="Normal 4 5 47 3 3" xfId="16971" xr:uid="{00000000-0005-0000-0000-0000292C0000}"/>
    <cellStyle name="Normal 4 5 47 3 4" xfId="16972" xr:uid="{00000000-0005-0000-0000-00002A2C0000}"/>
    <cellStyle name="Normal 4 5 47 4" xfId="16973" xr:uid="{00000000-0005-0000-0000-00002B2C0000}"/>
    <cellStyle name="Normal 4 5 47 4 2" xfId="16974" xr:uid="{00000000-0005-0000-0000-00002C2C0000}"/>
    <cellStyle name="Normal 4 5 47 5" xfId="16975" xr:uid="{00000000-0005-0000-0000-00002D2C0000}"/>
    <cellStyle name="Normal 4 5 47 6" xfId="16976" xr:uid="{00000000-0005-0000-0000-00002E2C0000}"/>
    <cellStyle name="Normal 4 5 48" xfId="6599" xr:uid="{00000000-0005-0000-0000-00002F2C0000}"/>
    <cellStyle name="Normal 4 5 48 2" xfId="10138" xr:uid="{00000000-0005-0000-0000-0000302C0000}"/>
    <cellStyle name="Normal 4 5 48 2 2" xfId="16977" xr:uid="{00000000-0005-0000-0000-0000312C0000}"/>
    <cellStyle name="Normal 4 5 48 2 3" xfId="16978" xr:uid="{00000000-0005-0000-0000-0000322C0000}"/>
    <cellStyle name="Normal 4 5 48 3" xfId="16979" xr:uid="{00000000-0005-0000-0000-0000332C0000}"/>
    <cellStyle name="Normal 4 5 48 4" xfId="16980" xr:uid="{00000000-0005-0000-0000-0000342C0000}"/>
    <cellStyle name="Normal 4 5 49" xfId="8377" xr:uid="{00000000-0005-0000-0000-0000352C0000}"/>
    <cellStyle name="Normal 4 5 49 2" xfId="16981" xr:uid="{00000000-0005-0000-0000-0000362C0000}"/>
    <cellStyle name="Normal 4 5 49 2 2" xfId="16982" xr:uid="{00000000-0005-0000-0000-0000372C0000}"/>
    <cellStyle name="Normal 4 5 49 3" xfId="16983" xr:uid="{00000000-0005-0000-0000-0000382C0000}"/>
    <cellStyle name="Normal 4 5 49 4" xfId="16984" xr:uid="{00000000-0005-0000-0000-0000392C0000}"/>
    <cellStyle name="Normal 4 5 5" xfId="4392" xr:uid="{00000000-0005-0000-0000-00003A2C0000}"/>
    <cellStyle name="Normal 4 5 5 2" xfId="6641" xr:uid="{00000000-0005-0000-0000-00003B2C0000}"/>
    <cellStyle name="Normal 4 5 5 2 2" xfId="10180" xr:uid="{00000000-0005-0000-0000-00003C2C0000}"/>
    <cellStyle name="Normal 4 5 5 2 2 2" xfId="16985" xr:uid="{00000000-0005-0000-0000-00003D2C0000}"/>
    <cellStyle name="Normal 4 5 5 2 2 3" xfId="16986" xr:uid="{00000000-0005-0000-0000-00003E2C0000}"/>
    <cellStyle name="Normal 4 5 5 2 3" xfId="16987" xr:uid="{00000000-0005-0000-0000-00003F2C0000}"/>
    <cellStyle name="Normal 4 5 5 2 4" xfId="16988" xr:uid="{00000000-0005-0000-0000-0000402C0000}"/>
    <cellStyle name="Normal 4 5 5 3" xfId="8419" xr:uid="{00000000-0005-0000-0000-0000412C0000}"/>
    <cellStyle name="Normal 4 5 5 3 2" xfId="16989" xr:uid="{00000000-0005-0000-0000-0000422C0000}"/>
    <cellStyle name="Normal 4 5 5 3 2 2" xfId="16990" xr:uid="{00000000-0005-0000-0000-0000432C0000}"/>
    <cellStyle name="Normal 4 5 5 3 3" xfId="16991" xr:uid="{00000000-0005-0000-0000-0000442C0000}"/>
    <cellStyle name="Normal 4 5 5 3 4" xfId="16992" xr:uid="{00000000-0005-0000-0000-0000452C0000}"/>
    <cellStyle name="Normal 4 5 5 4" xfId="16993" xr:uid="{00000000-0005-0000-0000-0000462C0000}"/>
    <cellStyle name="Normal 4 5 5 4 2" xfId="16994" xr:uid="{00000000-0005-0000-0000-0000472C0000}"/>
    <cellStyle name="Normal 4 5 5 5" xfId="16995" xr:uid="{00000000-0005-0000-0000-0000482C0000}"/>
    <cellStyle name="Normal 4 5 5 6" xfId="16996" xr:uid="{00000000-0005-0000-0000-0000492C0000}"/>
    <cellStyle name="Normal 4 5 50" xfId="16997" xr:uid="{00000000-0005-0000-0000-00004A2C0000}"/>
    <cellStyle name="Normal 4 5 50 2" xfId="16998" xr:uid="{00000000-0005-0000-0000-00004B2C0000}"/>
    <cellStyle name="Normal 4 5 51" xfId="16999" xr:uid="{00000000-0005-0000-0000-00004C2C0000}"/>
    <cellStyle name="Normal 4 5 52" xfId="17000" xr:uid="{00000000-0005-0000-0000-00004D2C0000}"/>
    <cellStyle name="Normal 4 5 6" xfId="4393" xr:uid="{00000000-0005-0000-0000-00004E2C0000}"/>
    <cellStyle name="Normal 4 5 6 2" xfId="6642" xr:uid="{00000000-0005-0000-0000-00004F2C0000}"/>
    <cellStyle name="Normal 4 5 6 2 2" xfId="10181" xr:uid="{00000000-0005-0000-0000-0000502C0000}"/>
    <cellStyle name="Normal 4 5 6 2 2 2" xfId="17001" xr:uid="{00000000-0005-0000-0000-0000512C0000}"/>
    <cellStyle name="Normal 4 5 6 2 2 3" xfId="17002" xr:uid="{00000000-0005-0000-0000-0000522C0000}"/>
    <cellStyle name="Normal 4 5 6 2 3" xfId="17003" xr:uid="{00000000-0005-0000-0000-0000532C0000}"/>
    <cellStyle name="Normal 4 5 6 2 4" xfId="17004" xr:uid="{00000000-0005-0000-0000-0000542C0000}"/>
    <cellStyle name="Normal 4 5 6 3" xfId="8420" xr:uid="{00000000-0005-0000-0000-0000552C0000}"/>
    <cellStyle name="Normal 4 5 6 3 2" xfId="17005" xr:uid="{00000000-0005-0000-0000-0000562C0000}"/>
    <cellStyle name="Normal 4 5 6 3 2 2" xfId="17006" xr:uid="{00000000-0005-0000-0000-0000572C0000}"/>
    <cellStyle name="Normal 4 5 6 3 3" xfId="17007" xr:uid="{00000000-0005-0000-0000-0000582C0000}"/>
    <cellStyle name="Normal 4 5 6 3 4" xfId="17008" xr:uid="{00000000-0005-0000-0000-0000592C0000}"/>
    <cellStyle name="Normal 4 5 6 4" xfId="17009" xr:uid="{00000000-0005-0000-0000-00005A2C0000}"/>
    <cellStyle name="Normal 4 5 6 4 2" xfId="17010" xr:uid="{00000000-0005-0000-0000-00005B2C0000}"/>
    <cellStyle name="Normal 4 5 6 5" xfId="17011" xr:uid="{00000000-0005-0000-0000-00005C2C0000}"/>
    <cellStyle name="Normal 4 5 6 6" xfId="17012" xr:uid="{00000000-0005-0000-0000-00005D2C0000}"/>
    <cellStyle name="Normal 4 5 7" xfId="4394" xr:uid="{00000000-0005-0000-0000-00005E2C0000}"/>
    <cellStyle name="Normal 4 5 7 2" xfId="6643" xr:uid="{00000000-0005-0000-0000-00005F2C0000}"/>
    <cellStyle name="Normal 4 5 7 2 2" xfId="10182" xr:uid="{00000000-0005-0000-0000-0000602C0000}"/>
    <cellStyle name="Normal 4 5 7 2 2 2" xfId="17013" xr:uid="{00000000-0005-0000-0000-0000612C0000}"/>
    <cellStyle name="Normal 4 5 7 2 2 3" xfId="17014" xr:uid="{00000000-0005-0000-0000-0000622C0000}"/>
    <cellStyle name="Normal 4 5 7 2 3" xfId="17015" xr:uid="{00000000-0005-0000-0000-0000632C0000}"/>
    <cellStyle name="Normal 4 5 7 2 4" xfId="17016" xr:uid="{00000000-0005-0000-0000-0000642C0000}"/>
    <cellStyle name="Normal 4 5 7 3" xfId="8421" xr:uid="{00000000-0005-0000-0000-0000652C0000}"/>
    <cellStyle name="Normal 4 5 7 3 2" xfId="17017" xr:uid="{00000000-0005-0000-0000-0000662C0000}"/>
    <cellStyle name="Normal 4 5 7 3 2 2" xfId="17018" xr:uid="{00000000-0005-0000-0000-0000672C0000}"/>
    <cellStyle name="Normal 4 5 7 3 3" xfId="17019" xr:uid="{00000000-0005-0000-0000-0000682C0000}"/>
    <cellStyle name="Normal 4 5 7 3 4" xfId="17020" xr:uid="{00000000-0005-0000-0000-0000692C0000}"/>
    <cellStyle name="Normal 4 5 7 4" xfId="17021" xr:uid="{00000000-0005-0000-0000-00006A2C0000}"/>
    <cellStyle name="Normal 4 5 7 4 2" xfId="17022" xr:uid="{00000000-0005-0000-0000-00006B2C0000}"/>
    <cellStyle name="Normal 4 5 7 5" xfId="17023" xr:uid="{00000000-0005-0000-0000-00006C2C0000}"/>
    <cellStyle name="Normal 4 5 7 6" xfId="17024" xr:uid="{00000000-0005-0000-0000-00006D2C0000}"/>
    <cellStyle name="Normal 4 5 8" xfId="4395" xr:uid="{00000000-0005-0000-0000-00006E2C0000}"/>
    <cellStyle name="Normal 4 5 8 2" xfId="6644" xr:uid="{00000000-0005-0000-0000-00006F2C0000}"/>
    <cellStyle name="Normal 4 5 8 2 2" xfId="10183" xr:uid="{00000000-0005-0000-0000-0000702C0000}"/>
    <cellStyle name="Normal 4 5 8 2 2 2" xfId="17025" xr:uid="{00000000-0005-0000-0000-0000712C0000}"/>
    <cellStyle name="Normal 4 5 8 2 2 3" xfId="17026" xr:uid="{00000000-0005-0000-0000-0000722C0000}"/>
    <cellStyle name="Normal 4 5 8 2 3" xfId="17027" xr:uid="{00000000-0005-0000-0000-0000732C0000}"/>
    <cellStyle name="Normal 4 5 8 2 4" xfId="17028" xr:uid="{00000000-0005-0000-0000-0000742C0000}"/>
    <cellStyle name="Normal 4 5 8 3" xfId="8422" xr:uid="{00000000-0005-0000-0000-0000752C0000}"/>
    <cellStyle name="Normal 4 5 8 3 2" xfId="17029" xr:uid="{00000000-0005-0000-0000-0000762C0000}"/>
    <cellStyle name="Normal 4 5 8 3 2 2" xfId="17030" xr:uid="{00000000-0005-0000-0000-0000772C0000}"/>
    <cellStyle name="Normal 4 5 8 3 3" xfId="17031" xr:uid="{00000000-0005-0000-0000-0000782C0000}"/>
    <cellStyle name="Normal 4 5 8 3 4" xfId="17032" xr:uid="{00000000-0005-0000-0000-0000792C0000}"/>
    <cellStyle name="Normal 4 5 8 4" xfId="17033" xr:uid="{00000000-0005-0000-0000-00007A2C0000}"/>
    <cellStyle name="Normal 4 5 8 4 2" xfId="17034" xr:uid="{00000000-0005-0000-0000-00007B2C0000}"/>
    <cellStyle name="Normal 4 5 8 5" xfId="17035" xr:uid="{00000000-0005-0000-0000-00007C2C0000}"/>
    <cellStyle name="Normal 4 5 8 6" xfId="17036" xr:uid="{00000000-0005-0000-0000-00007D2C0000}"/>
    <cellStyle name="Normal 4 5 9" xfId="4396" xr:uid="{00000000-0005-0000-0000-00007E2C0000}"/>
    <cellStyle name="Normal 4 5 9 2" xfId="6645" xr:uid="{00000000-0005-0000-0000-00007F2C0000}"/>
    <cellStyle name="Normal 4 5 9 2 2" xfId="10184" xr:uid="{00000000-0005-0000-0000-0000802C0000}"/>
    <cellStyle name="Normal 4 5 9 2 2 2" xfId="17037" xr:uid="{00000000-0005-0000-0000-0000812C0000}"/>
    <cellStyle name="Normal 4 5 9 2 2 3" xfId="17038" xr:uid="{00000000-0005-0000-0000-0000822C0000}"/>
    <cellStyle name="Normal 4 5 9 2 3" xfId="17039" xr:uid="{00000000-0005-0000-0000-0000832C0000}"/>
    <cellStyle name="Normal 4 5 9 2 4" xfId="17040" xr:uid="{00000000-0005-0000-0000-0000842C0000}"/>
    <cellStyle name="Normal 4 5 9 3" xfId="8423" xr:uid="{00000000-0005-0000-0000-0000852C0000}"/>
    <cellStyle name="Normal 4 5 9 3 2" xfId="17041" xr:uid="{00000000-0005-0000-0000-0000862C0000}"/>
    <cellStyle name="Normal 4 5 9 3 2 2" xfId="17042" xr:uid="{00000000-0005-0000-0000-0000872C0000}"/>
    <cellStyle name="Normal 4 5 9 3 3" xfId="17043" xr:uid="{00000000-0005-0000-0000-0000882C0000}"/>
    <cellStyle name="Normal 4 5 9 3 4" xfId="17044" xr:uid="{00000000-0005-0000-0000-0000892C0000}"/>
    <cellStyle name="Normal 4 5 9 4" xfId="17045" xr:uid="{00000000-0005-0000-0000-00008A2C0000}"/>
    <cellStyle name="Normal 4 5 9 4 2" xfId="17046" xr:uid="{00000000-0005-0000-0000-00008B2C0000}"/>
    <cellStyle name="Normal 4 5 9 5" xfId="17047" xr:uid="{00000000-0005-0000-0000-00008C2C0000}"/>
    <cellStyle name="Normal 4 5 9 6" xfId="17048" xr:uid="{00000000-0005-0000-0000-00008D2C0000}"/>
    <cellStyle name="Normal 4 50" xfId="4397" xr:uid="{00000000-0005-0000-0000-00008E2C0000}"/>
    <cellStyle name="Normal 4 50 2" xfId="6646" xr:uid="{00000000-0005-0000-0000-00008F2C0000}"/>
    <cellStyle name="Normal 4 50 2 2" xfId="10185" xr:uid="{00000000-0005-0000-0000-0000902C0000}"/>
    <cellStyle name="Normal 4 50 2 2 2" xfId="17049" xr:uid="{00000000-0005-0000-0000-0000912C0000}"/>
    <cellStyle name="Normal 4 50 2 2 3" xfId="17050" xr:uid="{00000000-0005-0000-0000-0000922C0000}"/>
    <cellStyle name="Normal 4 50 2 3" xfId="17051" xr:uid="{00000000-0005-0000-0000-0000932C0000}"/>
    <cellStyle name="Normal 4 50 2 4" xfId="17052" xr:uid="{00000000-0005-0000-0000-0000942C0000}"/>
    <cellStyle name="Normal 4 50 3" xfId="8424" xr:uid="{00000000-0005-0000-0000-0000952C0000}"/>
    <cellStyle name="Normal 4 50 3 2" xfId="17053" xr:uid="{00000000-0005-0000-0000-0000962C0000}"/>
    <cellStyle name="Normal 4 50 3 2 2" xfId="17054" xr:uid="{00000000-0005-0000-0000-0000972C0000}"/>
    <cellStyle name="Normal 4 50 3 3" xfId="17055" xr:uid="{00000000-0005-0000-0000-0000982C0000}"/>
    <cellStyle name="Normal 4 50 3 4" xfId="17056" xr:uid="{00000000-0005-0000-0000-0000992C0000}"/>
    <cellStyle name="Normal 4 50 4" xfId="17057" xr:uid="{00000000-0005-0000-0000-00009A2C0000}"/>
    <cellStyle name="Normal 4 50 4 2" xfId="17058" xr:uid="{00000000-0005-0000-0000-00009B2C0000}"/>
    <cellStyle name="Normal 4 50 5" xfId="17059" xr:uid="{00000000-0005-0000-0000-00009C2C0000}"/>
    <cellStyle name="Normal 4 50 6" xfId="17060" xr:uid="{00000000-0005-0000-0000-00009D2C0000}"/>
    <cellStyle name="Normal 4 51" xfId="4398" xr:uid="{00000000-0005-0000-0000-00009E2C0000}"/>
    <cellStyle name="Normal 4 51 2" xfId="6647" xr:uid="{00000000-0005-0000-0000-00009F2C0000}"/>
    <cellStyle name="Normal 4 51 2 2" xfId="10186" xr:uid="{00000000-0005-0000-0000-0000A02C0000}"/>
    <cellStyle name="Normal 4 51 2 2 2" xfId="17061" xr:uid="{00000000-0005-0000-0000-0000A12C0000}"/>
    <cellStyle name="Normal 4 51 2 2 3" xfId="17062" xr:uid="{00000000-0005-0000-0000-0000A22C0000}"/>
    <cellStyle name="Normal 4 51 2 3" xfId="17063" xr:uid="{00000000-0005-0000-0000-0000A32C0000}"/>
    <cellStyle name="Normal 4 51 2 4" xfId="17064" xr:uid="{00000000-0005-0000-0000-0000A42C0000}"/>
    <cellStyle name="Normal 4 51 3" xfId="8425" xr:uid="{00000000-0005-0000-0000-0000A52C0000}"/>
    <cellStyle name="Normal 4 51 3 2" xfId="17065" xr:uid="{00000000-0005-0000-0000-0000A62C0000}"/>
    <cellStyle name="Normal 4 51 3 2 2" xfId="17066" xr:uid="{00000000-0005-0000-0000-0000A72C0000}"/>
    <cellStyle name="Normal 4 51 3 3" xfId="17067" xr:uid="{00000000-0005-0000-0000-0000A82C0000}"/>
    <cellStyle name="Normal 4 51 3 4" xfId="17068" xr:uid="{00000000-0005-0000-0000-0000A92C0000}"/>
    <cellStyle name="Normal 4 51 4" xfId="17069" xr:uid="{00000000-0005-0000-0000-0000AA2C0000}"/>
    <cellStyle name="Normal 4 51 4 2" xfId="17070" xr:uid="{00000000-0005-0000-0000-0000AB2C0000}"/>
    <cellStyle name="Normal 4 51 5" xfId="17071" xr:uid="{00000000-0005-0000-0000-0000AC2C0000}"/>
    <cellStyle name="Normal 4 51 6" xfId="17072" xr:uid="{00000000-0005-0000-0000-0000AD2C0000}"/>
    <cellStyle name="Normal 4 52" xfId="4399" xr:uid="{00000000-0005-0000-0000-0000AE2C0000}"/>
    <cellStyle name="Normal 4 52 2" xfId="6648" xr:uid="{00000000-0005-0000-0000-0000AF2C0000}"/>
    <cellStyle name="Normal 4 52 2 2" xfId="10187" xr:uid="{00000000-0005-0000-0000-0000B02C0000}"/>
    <cellStyle name="Normal 4 52 2 2 2" xfId="17073" xr:uid="{00000000-0005-0000-0000-0000B12C0000}"/>
    <cellStyle name="Normal 4 52 2 2 3" xfId="17074" xr:uid="{00000000-0005-0000-0000-0000B22C0000}"/>
    <cellStyle name="Normal 4 52 2 3" xfId="17075" xr:uid="{00000000-0005-0000-0000-0000B32C0000}"/>
    <cellStyle name="Normal 4 52 2 4" xfId="17076" xr:uid="{00000000-0005-0000-0000-0000B42C0000}"/>
    <cellStyle name="Normal 4 52 3" xfId="8426" xr:uid="{00000000-0005-0000-0000-0000B52C0000}"/>
    <cellStyle name="Normal 4 52 3 2" xfId="17077" xr:uid="{00000000-0005-0000-0000-0000B62C0000}"/>
    <cellStyle name="Normal 4 52 3 2 2" xfId="17078" xr:uid="{00000000-0005-0000-0000-0000B72C0000}"/>
    <cellStyle name="Normal 4 52 3 3" xfId="17079" xr:uid="{00000000-0005-0000-0000-0000B82C0000}"/>
    <cellStyle name="Normal 4 52 3 4" xfId="17080" xr:uid="{00000000-0005-0000-0000-0000B92C0000}"/>
    <cellStyle name="Normal 4 52 4" xfId="17081" xr:uid="{00000000-0005-0000-0000-0000BA2C0000}"/>
    <cellStyle name="Normal 4 52 4 2" xfId="17082" xr:uid="{00000000-0005-0000-0000-0000BB2C0000}"/>
    <cellStyle name="Normal 4 52 5" xfId="17083" xr:uid="{00000000-0005-0000-0000-0000BC2C0000}"/>
    <cellStyle name="Normal 4 52 6" xfId="17084" xr:uid="{00000000-0005-0000-0000-0000BD2C0000}"/>
    <cellStyle name="Normal 4 53" xfId="4400" xr:uid="{00000000-0005-0000-0000-0000BE2C0000}"/>
    <cellStyle name="Normal 4 53 2" xfId="6649" xr:uid="{00000000-0005-0000-0000-0000BF2C0000}"/>
    <cellStyle name="Normal 4 53 2 2" xfId="10188" xr:uid="{00000000-0005-0000-0000-0000C02C0000}"/>
    <cellStyle name="Normal 4 53 2 2 2" xfId="17085" xr:uid="{00000000-0005-0000-0000-0000C12C0000}"/>
    <cellStyle name="Normal 4 53 2 2 3" xfId="17086" xr:uid="{00000000-0005-0000-0000-0000C22C0000}"/>
    <cellStyle name="Normal 4 53 2 3" xfId="17087" xr:uid="{00000000-0005-0000-0000-0000C32C0000}"/>
    <cellStyle name="Normal 4 53 2 4" xfId="17088" xr:uid="{00000000-0005-0000-0000-0000C42C0000}"/>
    <cellStyle name="Normal 4 53 3" xfId="8427" xr:uid="{00000000-0005-0000-0000-0000C52C0000}"/>
    <cellStyle name="Normal 4 53 3 2" xfId="17089" xr:uid="{00000000-0005-0000-0000-0000C62C0000}"/>
    <cellStyle name="Normal 4 53 3 2 2" xfId="17090" xr:uid="{00000000-0005-0000-0000-0000C72C0000}"/>
    <cellStyle name="Normal 4 53 3 3" xfId="17091" xr:uid="{00000000-0005-0000-0000-0000C82C0000}"/>
    <cellStyle name="Normal 4 53 3 4" xfId="17092" xr:uid="{00000000-0005-0000-0000-0000C92C0000}"/>
    <cellStyle name="Normal 4 53 4" xfId="17093" xr:uid="{00000000-0005-0000-0000-0000CA2C0000}"/>
    <cellStyle name="Normal 4 53 4 2" xfId="17094" xr:uid="{00000000-0005-0000-0000-0000CB2C0000}"/>
    <cellStyle name="Normal 4 53 5" xfId="17095" xr:uid="{00000000-0005-0000-0000-0000CC2C0000}"/>
    <cellStyle name="Normal 4 53 6" xfId="17096" xr:uid="{00000000-0005-0000-0000-0000CD2C0000}"/>
    <cellStyle name="Normal 4 54" xfId="4401" xr:uid="{00000000-0005-0000-0000-0000CE2C0000}"/>
    <cellStyle name="Normal 4 54 2" xfId="6650" xr:uid="{00000000-0005-0000-0000-0000CF2C0000}"/>
    <cellStyle name="Normal 4 54 2 2" xfId="10189" xr:uid="{00000000-0005-0000-0000-0000D02C0000}"/>
    <cellStyle name="Normal 4 54 2 2 2" xfId="17097" xr:uid="{00000000-0005-0000-0000-0000D12C0000}"/>
    <cellStyle name="Normal 4 54 2 2 3" xfId="17098" xr:uid="{00000000-0005-0000-0000-0000D22C0000}"/>
    <cellStyle name="Normal 4 54 2 3" xfId="17099" xr:uid="{00000000-0005-0000-0000-0000D32C0000}"/>
    <cellStyle name="Normal 4 54 2 4" xfId="17100" xr:uid="{00000000-0005-0000-0000-0000D42C0000}"/>
    <cellStyle name="Normal 4 54 3" xfId="8428" xr:uid="{00000000-0005-0000-0000-0000D52C0000}"/>
    <cellStyle name="Normal 4 54 3 2" xfId="17101" xr:uid="{00000000-0005-0000-0000-0000D62C0000}"/>
    <cellStyle name="Normal 4 54 3 2 2" xfId="17102" xr:uid="{00000000-0005-0000-0000-0000D72C0000}"/>
    <cellStyle name="Normal 4 54 3 3" xfId="17103" xr:uid="{00000000-0005-0000-0000-0000D82C0000}"/>
    <cellStyle name="Normal 4 54 3 4" xfId="17104" xr:uid="{00000000-0005-0000-0000-0000D92C0000}"/>
    <cellStyle name="Normal 4 54 4" xfId="17105" xr:uid="{00000000-0005-0000-0000-0000DA2C0000}"/>
    <cellStyle name="Normal 4 54 4 2" xfId="17106" xr:uid="{00000000-0005-0000-0000-0000DB2C0000}"/>
    <cellStyle name="Normal 4 54 5" xfId="17107" xr:uid="{00000000-0005-0000-0000-0000DC2C0000}"/>
    <cellStyle name="Normal 4 54 6" xfId="17108" xr:uid="{00000000-0005-0000-0000-0000DD2C0000}"/>
    <cellStyle name="Normal 4 55" xfId="17109" xr:uid="{00000000-0005-0000-0000-0000DE2C0000}"/>
    <cellStyle name="Normal 4 55 2" xfId="17110" xr:uid="{00000000-0005-0000-0000-0000DF2C0000}"/>
    <cellStyle name="Normal 4 56" xfId="94" xr:uid="{00000000-0005-0000-0000-0000E02C0000}"/>
    <cellStyle name="Normal 4 6" xfId="4402" xr:uid="{00000000-0005-0000-0000-0000E12C0000}"/>
    <cellStyle name="Normal 4 6 10" xfId="4403" xr:uid="{00000000-0005-0000-0000-0000E22C0000}"/>
    <cellStyle name="Normal 4 6 10 2" xfId="6652" xr:uid="{00000000-0005-0000-0000-0000E32C0000}"/>
    <cellStyle name="Normal 4 6 10 2 2" xfId="10191" xr:uid="{00000000-0005-0000-0000-0000E42C0000}"/>
    <cellStyle name="Normal 4 6 10 2 2 2" xfId="17111" xr:uid="{00000000-0005-0000-0000-0000E52C0000}"/>
    <cellStyle name="Normal 4 6 10 2 2 3" xfId="17112" xr:uid="{00000000-0005-0000-0000-0000E62C0000}"/>
    <cellStyle name="Normal 4 6 10 2 3" xfId="17113" xr:uid="{00000000-0005-0000-0000-0000E72C0000}"/>
    <cellStyle name="Normal 4 6 10 2 4" xfId="17114" xr:uid="{00000000-0005-0000-0000-0000E82C0000}"/>
    <cellStyle name="Normal 4 6 10 3" xfId="8430" xr:uid="{00000000-0005-0000-0000-0000E92C0000}"/>
    <cellStyle name="Normal 4 6 10 3 2" xfId="17115" xr:uid="{00000000-0005-0000-0000-0000EA2C0000}"/>
    <cellStyle name="Normal 4 6 10 3 2 2" xfId="17116" xr:uid="{00000000-0005-0000-0000-0000EB2C0000}"/>
    <cellStyle name="Normal 4 6 10 3 3" xfId="17117" xr:uid="{00000000-0005-0000-0000-0000EC2C0000}"/>
    <cellStyle name="Normal 4 6 10 3 4" xfId="17118" xr:uid="{00000000-0005-0000-0000-0000ED2C0000}"/>
    <cellStyle name="Normal 4 6 10 4" xfId="17119" xr:uid="{00000000-0005-0000-0000-0000EE2C0000}"/>
    <cellStyle name="Normal 4 6 10 4 2" xfId="17120" xr:uid="{00000000-0005-0000-0000-0000EF2C0000}"/>
    <cellStyle name="Normal 4 6 10 5" xfId="17121" xr:uid="{00000000-0005-0000-0000-0000F02C0000}"/>
    <cellStyle name="Normal 4 6 10 6" xfId="17122" xr:uid="{00000000-0005-0000-0000-0000F12C0000}"/>
    <cellStyle name="Normal 4 6 11" xfId="4404" xr:uid="{00000000-0005-0000-0000-0000F22C0000}"/>
    <cellStyle name="Normal 4 6 11 2" xfId="6653" xr:uid="{00000000-0005-0000-0000-0000F32C0000}"/>
    <cellStyle name="Normal 4 6 11 2 2" xfId="10192" xr:uid="{00000000-0005-0000-0000-0000F42C0000}"/>
    <cellStyle name="Normal 4 6 11 2 2 2" xfId="17123" xr:uid="{00000000-0005-0000-0000-0000F52C0000}"/>
    <cellStyle name="Normal 4 6 11 2 2 3" xfId="17124" xr:uid="{00000000-0005-0000-0000-0000F62C0000}"/>
    <cellStyle name="Normal 4 6 11 2 3" xfId="17125" xr:uid="{00000000-0005-0000-0000-0000F72C0000}"/>
    <cellStyle name="Normal 4 6 11 2 4" xfId="17126" xr:uid="{00000000-0005-0000-0000-0000F82C0000}"/>
    <cellStyle name="Normal 4 6 11 3" xfId="8431" xr:uid="{00000000-0005-0000-0000-0000F92C0000}"/>
    <cellStyle name="Normal 4 6 11 3 2" xfId="17127" xr:uid="{00000000-0005-0000-0000-0000FA2C0000}"/>
    <cellStyle name="Normal 4 6 11 3 2 2" xfId="17128" xr:uid="{00000000-0005-0000-0000-0000FB2C0000}"/>
    <cellStyle name="Normal 4 6 11 3 3" xfId="17129" xr:uid="{00000000-0005-0000-0000-0000FC2C0000}"/>
    <cellStyle name="Normal 4 6 11 3 4" xfId="17130" xr:uid="{00000000-0005-0000-0000-0000FD2C0000}"/>
    <cellStyle name="Normal 4 6 11 4" xfId="17131" xr:uid="{00000000-0005-0000-0000-0000FE2C0000}"/>
    <cellStyle name="Normal 4 6 11 4 2" xfId="17132" xr:uid="{00000000-0005-0000-0000-0000FF2C0000}"/>
    <cellStyle name="Normal 4 6 11 5" xfId="17133" xr:uid="{00000000-0005-0000-0000-0000002D0000}"/>
    <cellStyle name="Normal 4 6 11 6" xfId="17134" xr:uid="{00000000-0005-0000-0000-0000012D0000}"/>
    <cellStyle name="Normal 4 6 12" xfId="4405" xr:uid="{00000000-0005-0000-0000-0000022D0000}"/>
    <cellStyle name="Normal 4 6 12 2" xfId="6654" xr:uid="{00000000-0005-0000-0000-0000032D0000}"/>
    <cellStyle name="Normal 4 6 12 2 2" xfId="10193" xr:uid="{00000000-0005-0000-0000-0000042D0000}"/>
    <cellStyle name="Normal 4 6 12 2 2 2" xfId="17135" xr:uid="{00000000-0005-0000-0000-0000052D0000}"/>
    <cellStyle name="Normal 4 6 12 2 2 3" xfId="17136" xr:uid="{00000000-0005-0000-0000-0000062D0000}"/>
    <cellStyle name="Normal 4 6 12 2 3" xfId="17137" xr:uid="{00000000-0005-0000-0000-0000072D0000}"/>
    <cellStyle name="Normal 4 6 12 2 4" xfId="17138" xr:uid="{00000000-0005-0000-0000-0000082D0000}"/>
    <cellStyle name="Normal 4 6 12 3" xfId="8432" xr:uid="{00000000-0005-0000-0000-0000092D0000}"/>
    <cellStyle name="Normal 4 6 12 3 2" xfId="17139" xr:uid="{00000000-0005-0000-0000-00000A2D0000}"/>
    <cellStyle name="Normal 4 6 12 3 2 2" xfId="17140" xr:uid="{00000000-0005-0000-0000-00000B2D0000}"/>
    <cellStyle name="Normal 4 6 12 3 3" xfId="17141" xr:uid="{00000000-0005-0000-0000-00000C2D0000}"/>
    <cellStyle name="Normal 4 6 12 3 4" xfId="17142" xr:uid="{00000000-0005-0000-0000-00000D2D0000}"/>
    <cellStyle name="Normal 4 6 12 4" xfId="17143" xr:uid="{00000000-0005-0000-0000-00000E2D0000}"/>
    <cellStyle name="Normal 4 6 12 4 2" xfId="17144" xr:uid="{00000000-0005-0000-0000-00000F2D0000}"/>
    <cellStyle name="Normal 4 6 12 5" xfId="17145" xr:uid="{00000000-0005-0000-0000-0000102D0000}"/>
    <cellStyle name="Normal 4 6 12 6" xfId="17146" xr:uid="{00000000-0005-0000-0000-0000112D0000}"/>
    <cellStyle name="Normal 4 6 13" xfId="4406" xr:uid="{00000000-0005-0000-0000-0000122D0000}"/>
    <cellStyle name="Normal 4 6 13 2" xfId="6655" xr:uid="{00000000-0005-0000-0000-0000132D0000}"/>
    <cellStyle name="Normal 4 6 13 2 2" xfId="10194" xr:uid="{00000000-0005-0000-0000-0000142D0000}"/>
    <cellStyle name="Normal 4 6 13 2 2 2" xfId="17147" xr:uid="{00000000-0005-0000-0000-0000152D0000}"/>
    <cellStyle name="Normal 4 6 13 2 2 3" xfId="17148" xr:uid="{00000000-0005-0000-0000-0000162D0000}"/>
    <cellStyle name="Normal 4 6 13 2 3" xfId="17149" xr:uid="{00000000-0005-0000-0000-0000172D0000}"/>
    <cellStyle name="Normal 4 6 13 2 4" xfId="17150" xr:uid="{00000000-0005-0000-0000-0000182D0000}"/>
    <cellStyle name="Normal 4 6 13 3" xfId="8433" xr:uid="{00000000-0005-0000-0000-0000192D0000}"/>
    <cellStyle name="Normal 4 6 13 3 2" xfId="17151" xr:uid="{00000000-0005-0000-0000-00001A2D0000}"/>
    <cellStyle name="Normal 4 6 13 3 2 2" xfId="17152" xr:uid="{00000000-0005-0000-0000-00001B2D0000}"/>
    <cellStyle name="Normal 4 6 13 3 3" xfId="17153" xr:uid="{00000000-0005-0000-0000-00001C2D0000}"/>
    <cellStyle name="Normal 4 6 13 3 4" xfId="17154" xr:uid="{00000000-0005-0000-0000-00001D2D0000}"/>
    <cellStyle name="Normal 4 6 13 4" xfId="17155" xr:uid="{00000000-0005-0000-0000-00001E2D0000}"/>
    <cellStyle name="Normal 4 6 13 4 2" xfId="17156" xr:uid="{00000000-0005-0000-0000-00001F2D0000}"/>
    <cellStyle name="Normal 4 6 13 5" xfId="17157" xr:uid="{00000000-0005-0000-0000-0000202D0000}"/>
    <cellStyle name="Normal 4 6 13 6" xfId="17158" xr:uid="{00000000-0005-0000-0000-0000212D0000}"/>
    <cellStyle name="Normal 4 6 14" xfId="4407" xr:uid="{00000000-0005-0000-0000-0000222D0000}"/>
    <cellStyle name="Normal 4 6 14 2" xfId="6656" xr:uid="{00000000-0005-0000-0000-0000232D0000}"/>
    <cellStyle name="Normal 4 6 14 2 2" xfId="10195" xr:uid="{00000000-0005-0000-0000-0000242D0000}"/>
    <cellStyle name="Normal 4 6 14 2 2 2" xfId="17159" xr:uid="{00000000-0005-0000-0000-0000252D0000}"/>
    <cellStyle name="Normal 4 6 14 2 2 3" xfId="17160" xr:uid="{00000000-0005-0000-0000-0000262D0000}"/>
    <cellStyle name="Normal 4 6 14 2 3" xfId="17161" xr:uid="{00000000-0005-0000-0000-0000272D0000}"/>
    <cellStyle name="Normal 4 6 14 2 4" xfId="17162" xr:uid="{00000000-0005-0000-0000-0000282D0000}"/>
    <cellStyle name="Normal 4 6 14 3" xfId="8434" xr:uid="{00000000-0005-0000-0000-0000292D0000}"/>
    <cellStyle name="Normal 4 6 14 3 2" xfId="17163" xr:uid="{00000000-0005-0000-0000-00002A2D0000}"/>
    <cellStyle name="Normal 4 6 14 3 2 2" xfId="17164" xr:uid="{00000000-0005-0000-0000-00002B2D0000}"/>
    <cellStyle name="Normal 4 6 14 3 3" xfId="17165" xr:uid="{00000000-0005-0000-0000-00002C2D0000}"/>
    <cellStyle name="Normal 4 6 14 3 4" xfId="17166" xr:uid="{00000000-0005-0000-0000-00002D2D0000}"/>
    <cellStyle name="Normal 4 6 14 4" xfId="17167" xr:uid="{00000000-0005-0000-0000-00002E2D0000}"/>
    <cellStyle name="Normal 4 6 14 4 2" xfId="17168" xr:uid="{00000000-0005-0000-0000-00002F2D0000}"/>
    <cellStyle name="Normal 4 6 14 5" xfId="17169" xr:uid="{00000000-0005-0000-0000-0000302D0000}"/>
    <cellStyle name="Normal 4 6 14 6" xfId="17170" xr:uid="{00000000-0005-0000-0000-0000312D0000}"/>
    <cellStyle name="Normal 4 6 15" xfId="4408" xr:uid="{00000000-0005-0000-0000-0000322D0000}"/>
    <cellStyle name="Normal 4 6 15 2" xfId="6657" xr:uid="{00000000-0005-0000-0000-0000332D0000}"/>
    <cellStyle name="Normal 4 6 15 2 2" xfId="10196" xr:uid="{00000000-0005-0000-0000-0000342D0000}"/>
    <cellStyle name="Normal 4 6 15 2 2 2" xfId="17171" xr:uid="{00000000-0005-0000-0000-0000352D0000}"/>
    <cellStyle name="Normal 4 6 15 2 2 3" xfId="17172" xr:uid="{00000000-0005-0000-0000-0000362D0000}"/>
    <cellStyle name="Normal 4 6 15 2 3" xfId="17173" xr:uid="{00000000-0005-0000-0000-0000372D0000}"/>
    <cellStyle name="Normal 4 6 15 2 4" xfId="17174" xr:uid="{00000000-0005-0000-0000-0000382D0000}"/>
    <cellStyle name="Normal 4 6 15 3" xfId="8435" xr:uid="{00000000-0005-0000-0000-0000392D0000}"/>
    <cellStyle name="Normal 4 6 15 3 2" xfId="17175" xr:uid="{00000000-0005-0000-0000-00003A2D0000}"/>
    <cellStyle name="Normal 4 6 15 3 2 2" xfId="17176" xr:uid="{00000000-0005-0000-0000-00003B2D0000}"/>
    <cellStyle name="Normal 4 6 15 3 3" xfId="17177" xr:uid="{00000000-0005-0000-0000-00003C2D0000}"/>
    <cellStyle name="Normal 4 6 15 3 4" xfId="17178" xr:uid="{00000000-0005-0000-0000-00003D2D0000}"/>
    <cellStyle name="Normal 4 6 15 4" xfId="17179" xr:uid="{00000000-0005-0000-0000-00003E2D0000}"/>
    <cellStyle name="Normal 4 6 15 4 2" xfId="17180" xr:uid="{00000000-0005-0000-0000-00003F2D0000}"/>
    <cellStyle name="Normal 4 6 15 5" xfId="17181" xr:uid="{00000000-0005-0000-0000-0000402D0000}"/>
    <cellStyle name="Normal 4 6 15 6" xfId="17182" xr:uid="{00000000-0005-0000-0000-0000412D0000}"/>
    <cellStyle name="Normal 4 6 16" xfId="4409" xr:uid="{00000000-0005-0000-0000-0000422D0000}"/>
    <cellStyle name="Normal 4 6 16 2" xfId="6658" xr:uid="{00000000-0005-0000-0000-0000432D0000}"/>
    <cellStyle name="Normal 4 6 16 2 2" xfId="10197" xr:uid="{00000000-0005-0000-0000-0000442D0000}"/>
    <cellStyle name="Normal 4 6 16 2 2 2" xfId="17183" xr:uid="{00000000-0005-0000-0000-0000452D0000}"/>
    <cellStyle name="Normal 4 6 16 2 2 3" xfId="17184" xr:uid="{00000000-0005-0000-0000-0000462D0000}"/>
    <cellStyle name="Normal 4 6 16 2 3" xfId="17185" xr:uid="{00000000-0005-0000-0000-0000472D0000}"/>
    <cellStyle name="Normal 4 6 16 2 4" xfId="17186" xr:uid="{00000000-0005-0000-0000-0000482D0000}"/>
    <cellStyle name="Normal 4 6 16 3" xfId="8436" xr:uid="{00000000-0005-0000-0000-0000492D0000}"/>
    <cellStyle name="Normal 4 6 16 3 2" xfId="17187" xr:uid="{00000000-0005-0000-0000-00004A2D0000}"/>
    <cellStyle name="Normal 4 6 16 3 2 2" xfId="17188" xr:uid="{00000000-0005-0000-0000-00004B2D0000}"/>
    <cellStyle name="Normal 4 6 16 3 3" xfId="17189" xr:uid="{00000000-0005-0000-0000-00004C2D0000}"/>
    <cellStyle name="Normal 4 6 16 3 4" xfId="17190" xr:uid="{00000000-0005-0000-0000-00004D2D0000}"/>
    <cellStyle name="Normal 4 6 16 4" xfId="17191" xr:uid="{00000000-0005-0000-0000-00004E2D0000}"/>
    <cellStyle name="Normal 4 6 16 4 2" xfId="17192" xr:uid="{00000000-0005-0000-0000-00004F2D0000}"/>
    <cellStyle name="Normal 4 6 16 5" xfId="17193" xr:uid="{00000000-0005-0000-0000-0000502D0000}"/>
    <cellStyle name="Normal 4 6 16 6" xfId="17194" xr:uid="{00000000-0005-0000-0000-0000512D0000}"/>
    <cellStyle name="Normal 4 6 17" xfId="4410" xr:uid="{00000000-0005-0000-0000-0000522D0000}"/>
    <cellStyle name="Normal 4 6 17 2" xfId="6659" xr:uid="{00000000-0005-0000-0000-0000532D0000}"/>
    <cellStyle name="Normal 4 6 17 2 2" xfId="10198" xr:uid="{00000000-0005-0000-0000-0000542D0000}"/>
    <cellStyle name="Normal 4 6 17 2 2 2" xfId="17195" xr:uid="{00000000-0005-0000-0000-0000552D0000}"/>
    <cellStyle name="Normal 4 6 17 2 2 3" xfId="17196" xr:uid="{00000000-0005-0000-0000-0000562D0000}"/>
    <cellStyle name="Normal 4 6 17 2 3" xfId="17197" xr:uid="{00000000-0005-0000-0000-0000572D0000}"/>
    <cellStyle name="Normal 4 6 17 2 4" xfId="17198" xr:uid="{00000000-0005-0000-0000-0000582D0000}"/>
    <cellStyle name="Normal 4 6 17 3" xfId="8437" xr:uid="{00000000-0005-0000-0000-0000592D0000}"/>
    <cellStyle name="Normal 4 6 17 3 2" xfId="17199" xr:uid="{00000000-0005-0000-0000-00005A2D0000}"/>
    <cellStyle name="Normal 4 6 17 3 2 2" xfId="17200" xr:uid="{00000000-0005-0000-0000-00005B2D0000}"/>
    <cellStyle name="Normal 4 6 17 3 3" xfId="17201" xr:uid="{00000000-0005-0000-0000-00005C2D0000}"/>
    <cellStyle name="Normal 4 6 17 3 4" xfId="17202" xr:uid="{00000000-0005-0000-0000-00005D2D0000}"/>
    <cellStyle name="Normal 4 6 17 4" xfId="17203" xr:uid="{00000000-0005-0000-0000-00005E2D0000}"/>
    <cellStyle name="Normal 4 6 17 4 2" xfId="17204" xr:uid="{00000000-0005-0000-0000-00005F2D0000}"/>
    <cellStyle name="Normal 4 6 17 5" xfId="17205" xr:uid="{00000000-0005-0000-0000-0000602D0000}"/>
    <cellStyle name="Normal 4 6 17 6" xfId="17206" xr:uid="{00000000-0005-0000-0000-0000612D0000}"/>
    <cellStyle name="Normal 4 6 18" xfId="4411" xr:uid="{00000000-0005-0000-0000-0000622D0000}"/>
    <cellStyle name="Normal 4 6 18 2" xfId="6660" xr:uid="{00000000-0005-0000-0000-0000632D0000}"/>
    <cellStyle name="Normal 4 6 18 2 2" xfId="10199" xr:uid="{00000000-0005-0000-0000-0000642D0000}"/>
    <cellStyle name="Normal 4 6 18 2 2 2" xfId="17207" xr:uid="{00000000-0005-0000-0000-0000652D0000}"/>
    <cellStyle name="Normal 4 6 18 2 2 3" xfId="17208" xr:uid="{00000000-0005-0000-0000-0000662D0000}"/>
    <cellStyle name="Normal 4 6 18 2 3" xfId="17209" xr:uid="{00000000-0005-0000-0000-0000672D0000}"/>
    <cellStyle name="Normal 4 6 18 2 4" xfId="17210" xr:uid="{00000000-0005-0000-0000-0000682D0000}"/>
    <cellStyle name="Normal 4 6 18 3" xfId="8438" xr:uid="{00000000-0005-0000-0000-0000692D0000}"/>
    <cellStyle name="Normal 4 6 18 3 2" xfId="17211" xr:uid="{00000000-0005-0000-0000-00006A2D0000}"/>
    <cellStyle name="Normal 4 6 18 3 2 2" xfId="17212" xr:uid="{00000000-0005-0000-0000-00006B2D0000}"/>
    <cellStyle name="Normal 4 6 18 3 3" xfId="17213" xr:uid="{00000000-0005-0000-0000-00006C2D0000}"/>
    <cellStyle name="Normal 4 6 18 3 4" xfId="17214" xr:uid="{00000000-0005-0000-0000-00006D2D0000}"/>
    <cellStyle name="Normal 4 6 18 4" xfId="17215" xr:uid="{00000000-0005-0000-0000-00006E2D0000}"/>
    <cellStyle name="Normal 4 6 18 4 2" xfId="17216" xr:uid="{00000000-0005-0000-0000-00006F2D0000}"/>
    <cellStyle name="Normal 4 6 18 5" xfId="17217" xr:uid="{00000000-0005-0000-0000-0000702D0000}"/>
    <cellStyle name="Normal 4 6 18 6" xfId="17218" xr:uid="{00000000-0005-0000-0000-0000712D0000}"/>
    <cellStyle name="Normal 4 6 19" xfId="4412" xr:uid="{00000000-0005-0000-0000-0000722D0000}"/>
    <cellStyle name="Normal 4 6 19 2" xfId="6661" xr:uid="{00000000-0005-0000-0000-0000732D0000}"/>
    <cellStyle name="Normal 4 6 19 2 2" xfId="10200" xr:uid="{00000000-0005-0000-0000-0000742D0000}"/>
    <cellStyle name="Normal 4 6 19 2 2 2" xfId="17219" xr:uid="{00000000-0005-0000-0000-0000752D0000}"/>
    <cellStyle name="Normal 4 6 19 2 2 3" xfId="17220" xr:uid="{00000000-0005-0000-0000-0000762D0000}"/>
    <cellStyle name="Normal 4 6 19 2 3" xfId="17221" xr:uid="{00000000-0005-0000-0000-0000772D0000}"/>
    <cellStyle name="Normal 4 6 19 2 4" xfId="17222" xr:uid="{00000000-0005-0000-0000-0000782D0000}"/>
    <cellStyle name="Normal 4 6 19 3" xfId="8439" xr:uid="{00000000-0005-0000-0000-0000792D0000}"/>
    <cellStyle name="Normal 4 6 19 3 2" xfId="17223" xr:uid="{00000000-0005-0000-0000-00007A2D0000}"/>
    <cellStyle name="Normal 4 6 19 3 2 2" xfId="17224" xr:uid="{00000000-0005-0000-0000-00007B2D0000}"/>
    <cellStyle name="Normal 4 6 19 3 3" xfId="17225" xr:uid="{00000000-0005-0000-0000-00007C2D0000}"/>
    <cellStyle name="Normal 4 6 19 3 4" xfId="17226" xr:uid="{00000000-0005-0000-0000-00007D2D0000}"/>
    <cellStyle name="Normal 4 6 19 4" xfId="17227" xr:uid="{00000000-0005-0000-0000-00007E2D0000}"/>
    <cellStyle name="Normal 4 6 19 4 2" xfId="17228" xr:uid="{00000000-0005-0000-0000-00007F2D0000}"/>
    <cellStyle name="Normal 4 6 19 5" xfId="17229" xr:uid="{00000000-0005-0000-0000-0000802D0000}"/>
    <cellStyle name="Normal 4 6 19 6" xfId="17230" xr:uid="{00000000-0005-0000-0000-0000812D0000}"/>
    <cellStyle name="Normal 4 6 2" xfId="4413" xr:uid="{00000000-0005-0000-0000-0000822D0000}"/>
    <cellStyle name="Normal 4 6 2 2" xfId="6662" xr:uid="{00000000-0005-0000-0000-0000832D0000}"/>
    <cellStyle name="Normal 4 6 2 2 2" xfId="10201" xr:uid="{00000000-0005-0000-0000-0000842D0000}"/>
    <cellStyle name="Normal 4 6 2 2 2 2" xfId="17231" xr:uid="{00000000-0005-0000-0000-0000852D0000}"/>
    <cellStyle name="Normal 4 6 2 2 2 3" xfId="17232" xr:uid="{00000000-0005-0000-0000-0000862D0000}"/>
    <cellStyle name="Normal 4 6 2 2 3" xfId="17233" xr:uid="{00000000-0005-0000-0000-0000872D0000}"/>
    <cellStyle name="Normal 4 6 2 2 4" xfId="17234" xr:uid="{00000000-0005-0000-0000-0000882D0000}"/>
    <cellStyle name="Normal 4 6 2 3" xfId="8440" xr:uid="{00000000-0005-0000-0000-0000892D0000}"/>
    <cellStyle name="Normal 4 6 2 3 2" xfId="17235" xr:uid="{00000000-0005-0000-0000-00008A2D0000}"/>
    <cellStyle name="Normal 4 6 2 3 2 2" xfId="17236" xr:uid="{00000000-0005-0000-0000-00008B2D0000}"/>
    <cellStyle name="Normal 4 6 2 3 3" xfId="17237" xr:uid="{00000000-0005-0000-0000-00008C2D0000}"/>
    <cellStyle name="Normal 4 6 2 3 4" xfId="17238" xr:uid="{00000000-0005-0000-0000-00008D2D0000}"/>
    <cellStyle name="Normal 4 6 2 4" xfId="17239" xr:uid="{00000000-0005-0000-0000-00008E2D0000}"/>
    <cellStyle name="Normal 4 6 2 4 2" xfId="17240" xr:uid="{00000000-0005-0000-0000-00008F2D0000}"/>
    <cellStyle name="Normal 4 6 2 5" xfId="17241" xr:uid="{00000000-0005-0000-0000-0000902D0000}"/>
    <cellStyle name="Normal 4 6 2 6" xfId="17242" xr:uid="{00000000-0005-0000-0000-0000912D0000}"/>
    <cellStyle name="Normal 4 6 20" xfId="4414" xr:uid="{00000000-0005-0000-0000-0000922D0000}"/>
    <cellStyle name="Normal 4 6 20 2" xfId="6663" xr:uid="{00000000-0005-0000-0000-0000932D0000}"/>
    <cellStyle name="Normal 4 6 20 2 2" xfId="10202" xr:uid="{00000000-0005-0000-0000-0000942D0000}"/>
    <cellStyle name="Normal 4 6 20 2 2 2" xfId="17243" xr:uid="{00000000-0005-0000-0000-0000952D0000}"/>
    <cellStyle name="Normal 4 6 20 2 2 3" xfId="17244" xr:uid="{00000000-0005-0000-0000-0000962D0000}"/>
    <cellStyle name="Normal 4 6 20 2 3" xfId="17245" xr:uid="{00000000-0005-0000-0000-0000972D0000}"/>
    <cellStyle name="Normal 4 6 20 2 4" xfId="17246" xr:uid="{00000000-0005-0000-0000-0000982D0000}"/>
    <cellStyle name="Normal 4 6 20 3" xfId="8441" xr:uid="{00000000-0005-0000-0000-0000992D0000}"/>
    <cellStyle name="Normal 4 6 20 3 2" xfId="17247" xr:uid="{00000000-0005-0000-0000-00009A2D0000}"/>
    <cellStyle name="Normal 4 6 20 3 2 2" xfId="17248" xr:uid="{00000000-0005-0000-0000-00009B2D0000}"/>
    <cellStyle name="Normal 4 6 20 3 3" xfId="17249" xr:uid="{00000000-0005-0000-0000-00009C2D0000}"/>
    <cellStyle name="Normal 4 6 20 3 4" xfId="17250" xr:uid="{00000000-0005-0000-0000-00009D2D0000}"/>
    <cellStyle name="Normal 4 6 20 4" xfId="17251" xr:uid="{00000000-0005-0000-0000-00009E2D0000}"/>
    <cellStyle name="Normal 4 6 20 4 2" xfId="17252" xr:uid="{00000000-0005-0000-0000-00009F2D0000}"/>
    <cellStyle name="Normal 4 6 20 5" xfId="17253" xr:uid="{00000000-0005-0000-0000-0000A02D0000}"/>
    <cellStyle name="Normal 4 6 20 6" xfId="17254" xr:uid="{00000000-0005-0000-0000-0000A12D0000}"/>
    <cellStyle name="Normal 4 6 21" xfId="4415" xr:uid="{00000000-0005-0000-0000-0000A22D0000}"/>
    <cellStyle name="Normal 4 6 21 2" xfId="6664" xr:uid="{00000000-0005-0000-0000-0000A32D0000}"/>
    <cellStyle name="Normal 4 6 21 2 2" xfId="10203" xr:uid="{00000000-0005-0000-0000-0000A42D0000}"/>
    <cellStyle name="Normal 4 6 21 2 2 2" xfId="17255" xr:uid="{00000000-0005-0000-0000-0000A52D0000}"/>
    <cellStyle name="Normal 4 6 21 2 2 3" xfId="17256" xr:uid="{00000000-0005-0000-0000-0000A62D0000}"/>
    <cellStyle name="Normal 4 6 21 2 3" xfId="17257" xr:uid="{00000000-0005-0000-0000-0000A72D0000}"/>
    <cellStyle name="Normal 4 6 21 2 4" xfId="17258" xr:uid="{00000000-0005-0000-0000-0000A82D0000}"/>
    <cellStyle name="Normal 4 6 21 3" xfId="8442" xr:uid="{00000000-0005-0000-0000-0000A92D0000}"/>
    <cellStyle name="Normal 4 6 21 3 2" xfId="17259" xr:uid="{00000000-0005-0000-0000-0000AA2D0000}"/>
    <cellStyle name="Normal 4 6 21 3 2 2" xfId="17260" xr:uid="{00000000-0005-0000-0000-0000AB2D0000}"/>
    <cellStyle name="Normal 4 6 21 3 3" xfId="17261" xr:uid="{00000000-0005-0000-0000-0000AC2D0000}"/>
    <cellStyle name="Normal 4 6 21 3 4" xfId="17262" xr:uid="{00000000-0005-0000-0000-0000AD2D0000}"/>
    <cellStyle name="Normal 4 6 21 4" xfId="17263" xr:uid="{00000000-0005-0000-0000-0000AE2D0000}"/>
    <cellStyle name="Normal 4 6 21 4 2" xfId="17264" xr:uid="{00000000-0005-0000-0000-0000AF2D0000}"/>
    <cellStyle name="Normal 4 6 21 5" xfId="17265" xr:uid="{00000000-0005-0000-0000-0000B02D0000}"/>
    <cellStyle name="Normal 4 6 21 6" xfId="17266" xr:uid="{00000000-0005-0000-0000-0000B12D0000}"/>
    <cellStyle name="Normal 4 6 22" xfId="4416" xr:uid="{00000000-0005-0000-0000-0000B22D0000}"/>
    <cellStyle name="Normal 4 6 22 2" xfId="6665" xr:uid="{00000000-0005-0000-0000-0000B32D0000}"/>
    <cellStyle name="Normal 4 6 22 2 2" xfId="10204" xr:uid="{00000000-0005-0000-0000-0000B42D0000}"/>
    <cellStyle name="Normal 4 6 22 2 2 2" xfId="17267" xr:uid="{00000000-0005-0000-0000-0000B52D0000}"/>
    <cellStyle name="Normal 4 6 22 2 2 3" xfId="17268" xr:uid="{00000000-0005-0000-0000-0000B62D0000}"/>
    <cellStyle name="Normal 4 6 22 2 3" xfId="17269" xr:uid="{00000000-0005-0000-0000-0000B72D0000}"/>
    <cellStyle name="Normal 4 6 22 2 4" xfId="17270" xr:uid="{00000000-0005-0000-0000-0000B82D0000}"/>
    <cellStyle name="Normal 4 6 22 3" xfId="8443" xr:uid="{00000000-0005-0000-0000-0000B92D0000}"/>
    <cellStyle name="Normal 4 6 22 3 2" xfId="17271" xr:uid="{00000000-0005-0000-0000-0000BA2D0000}"/>
    <cellStyle name="Normal 4 6 22 3 2 2" xfId="17272" xr:uid="{00000000-0005-0000-0000-0000BB2D0000}"/>
    <cellStyle name="Normal 4 6 22 3 3" xfId="17273" xr:uid="{00000000-0005-0000-0000-0000BC2D0000}"/>
    <cellStyle name="Normal 4 6 22 3 4" xfId="17274" xr:uid="{00000000-0005-0000-0000-0000BD2D0000}"/>
    <cellStyle name="Normal 4 6 22 4" xfId="17275" xr:uid="{00000000-0005-0000-0000-0000BE2D0000}"/>
    <cellStyle name="Normal 4 6 22 4 2" xfId="17276" xr:uid="{00000000-0005-0000-0000-0000BF2D0000}"/>
    <cellStyle name="Normal 4 6 22 5" xfId="17277" xr:uid="{00000000-0005-0000-0000-0000C02D0000}"/>
    <cellStyle name="Normal 4 6 22 6" xfId="17278" xr:uid="{00000000-0005-0000-0000-0000C12D0000}"/>
    <cellStyle name="Normal 4 6 23" xfId="4417" xr:uid="{00000000-0005-0000-0000-0000C22D0000}"/>
    <cellStyle name="Normal 4 6 23 2" xfId="6666" xr:uid="{00000000-0005-0000-0000-0000C32D0000}"/>
    <cellStyle name="Normal 4 6 23 2 2" xfId="10205" xr:uid="{00000000-0005-0000-0000-0000C42D0000}"/>
    <cellStyle name="Normal 4 6 23 2 2 2" xfId="17279" xr:uid="{00000000-0005-0000-0000-0000C52D0000}"/>
    <cellStyle name="Normal 4 6 23 2 2 3" xfId="17280" xr:uid="{00000000-0005-0000-0000-0000C62D0000}"/>
    <cellStyle name="Normal 4 6 23 2 3" xfId="17281" xr:uid="{00000000-0005-0000-0000-0000C72D0000}"/>
    <cellStyle name="Normal 4 6 23 2 4" xfId="17282" xr:uid="{00000000-0005-0000-0000-0000C82D0000}"/>
    <cellStyle name="Normal 4 6 23 3" xfId="8444" xr:uid="{00000000-0005-0000-0000-0000C92D0000}"/>
    <cellStyle name="Normal 4 6 23 3 2" xfId="17283" xr:uid="{00000000-0005-0000-0000-0000CA2D0000}"/>
    <cellStyle name="Normal 4 6 23 3 2 2" xfId="17284" xr:uid="{00000000-0005-0000-0000-0000CB2D0000}"/>
    <cellStyle name="Normal 4 6 23 3 3" xfId="17285" xr:uid="{00000000-0005-0000-0000-0000CC2D0000}"/>
    <cellStyle name="Normal 4 6 23 3 4" xfId="17286" xr:uid="{00000000-0005-0000-0000-0000CD2D0000}"/>
    <cellStyle name="Normal 4 6 23 4" xfId="17287" xr:uid="{00000000-0005-0000-0000-0000CE2D0000}"/>
    <cellStyle name="Normal 4 6 23 4 2" xfId="17288" xr:uid="{00000000-0005-0000-0000-0000CF2D0000}"/>
    <cellStyle name="Normal 4 6 23 5" xfId="17289" xr:uid="{00000000-0005-0000-0000-0000D02D0000}"/>
    <cellStyle name="Normal 4 6 23 6" xfId="17290" xr:uid="{00000000-0005-0000-0000-0000D12D0000}"/>
    <cellStyle name="Normal 4 6 24" xfId="4418" xr:uid="{00000000-0005-0000-0000-0000D22D0000}"/>
    <cellStyle name="Normal 4 6 24 2" xfId="6667" xr:uid="{00000000-0005-0000-0000-0000D32D0000}"/>
    <cellStyle name="Normal 4 6 24 2 2" xfId="10206" xr:uid="{00000000-0005-0000-0000-0000D42D0000}"/>
    <cellStyle name="Normal 4 6 24 2 2 2" xfId="17291" xr:uid="{00000000-0005-0000-0000-0000D52D0000}"/>
    <cellStyle name="Normal 4 6 24 2 2 3" xfId="17292" xr:uid="{00000000-0005-0000-0000-0000D62D0000}"/>
    <cellStyle name="Normal 4 6 24 2 3" xfId="17293" xr:uid="{00000000-0005-0000-0000-0000D72D0000}"/>
    <cellStyle name="Normal 4 6 24 2 4" xfId="17294" xr:uid="{00000000-0005-0000-0000-0000D82D0000}"/>
    <cellStyle name="Normal 4 6 24 3" xfId="8445" xr:uid="{00000000-0005-0000-0000-0000D92D0000}"/>
    <cellStyle name="Normal 4 6 24 3 2" xfId="17295" xr:uid="{00000000-0005-0000-0000-0000DA2D0000}"/>
    <cellStyle name="Normal 4 6 24 3 2 2" xfId="17296" xr:uid="{00000000-0005-0000-0000-0000DB2D0000}"/>
    <cellStyle name="Normal 4 6 24 3 3" xfId="17297" xr:uid="{00000000-0005-0000-0000-0000DC2D0000}"/>
    <cellStyle name="Normal 4 6 24 3 4" xfId="17298" xr:uid="{00000000-0005-0000-0000-0000DD2D0000}"/>
    <cellStyle name="Normal 4 6 24 4" xfId="17299" xr:uid="{00000000-0005-0000-0000-0000DE2D0000}"/>
    <cellStyle name="Normal 4 6 24 4 2" xfId="17300" xr:uid="{00000000-0005-0000-0000-0000DF2D0000}"/>
    <cellStyle name="Normal 4 6 24 5" xfId="17301" xr:uid="{00000000-0005-0000-0000-0000E02D0000}"/>
    <cellStyle name="Normal 4 6 24 6" xfId="17302" xr:uid="{00000000-0005-0000-0000-0000E12D0000}"/>
    <cellStyle name="Normal 4 6 25" xfId="4419" xr:uid="{00000000-0005-0000-0000-0000E22D0000}"/>
    <cellStyle name="Normal 4 6 25 2" xfId="6668" xr:uid="{00000000-0005-0000-0000-0000E32D0000}"/>
    <cellStyle name="Normal 4 6 25 2 2" xfId="10207" xr:uid="{00000000-0005-0000-0000-0000E42D0000}"/>
    <cellStyle name="Normal 4 6 25 2 2 2" xfId="17303" xr:uid="{00000000-0005-0000-0000-0000E52D0000}"/>
    <cellStyle name="Normal 4 6 25 2 2 3" xfId="17304" xr:uid="{00000000-0005-0000-0000-0000E62D0000}"/>
    <cellStyle name="Normal 4 6 25 2 3" xfId="17305" xr:uid="{00000000-0005-0000-0000-0000E72D0000}"/>
    <cellStyle name="Normal 4 6 25 2 4" xfId="17306" xr:uid="{00000000-0005-0000-0000-0000E82D0000}"/>
    <cellStyle name="Normal 4 6 25 3" xfId="8446" xr:uid="{00000000-0005-0000-0000-0000E92D0000}"/>
    <cellStyle name="Normal 4 6 25 3 2" xfId="17307" xr:uid="{00000000-0005-0000-0000-0000EA2D0000}"/>
    <cellStyle name="Normal 4 6 25 3 2 2" xfId="17308" xr:uid="{00000000-0005-0000-0000-0000EB2D0000}"/>
    <cellStyle name="Normal 4 6 25 3 3" xfId="17309" xr:uid="{00000000-0005-0000-0000-0000EC2D0000}"/>
    <cellStyle name="Normal 4 6 25 3 4" xfId="17310" xr:uid="{00000000-0005-0000-0000-0000ED2D0000}"/>
    <cellStyle name="Normal 4 6 25 4" xfId="17311" xr:uid="{00000000-0005-0000-0000-0000EE2D0000}"/>
    <cellStyle name="Normal 4 6 25 4 2" xfId="17312" xr:uid="{00000000-0005-0000-0000-0000EF2D0000}"/>
    <cellStyle name="Normal 4 6 25 5" xfId="17313" xr:uid="{00000000-0005-0000-0000-0000F02D0000}"/>
    <cellStyle name="Normal 4 6 25 6" xfId="17314" xr:uid="{00000000-0005-0000-0000-0000F12D0000}"/>
    <cellStyle name="Normal 4 6 26" xfId="4420" xr:uid="{00000000-0005-0000-0000-0000F22D0000}"/>
    <cellStyle name="Normal 4 6 26 2" xfId="6669" xr:uid="{00000000-0005-0000-0000-0000F32D0000}"/>
    <cellStyle name="Normal 4 6 26 2 2" xfId="10208" xr:uid="{00000000-0005-0000-0000-0000F42D0000}"/>
    <cellStyle name="Normal 4 6 26 2 2 2" xfId="17315" xr:uid="{00000000-0005-0000-0000-0000F52D0000}"/>
    <cellStyle name="Normal 4 6 26 2 2 3" xfId="17316" xr:uid="{00000000-0005-0000-0000-0000F62D0000}"/>
    <cellStyle name="Normal 4 6 26 2 3" xfId="17317" xr:uid="{00000000-0005-0000-0000-0000F72D0000}"/>
    <cellStyle name="Normal 4 6 26 2 4" xfId="17318" xr:uid="{00000000-0005-0000-0000-0000F82D0000}"/>
    <cellStyle name="Normal 4 6 26 3" xfId="8447" xr:uid="{00000000-0005-0000-0000-0000F92D0000}"/>
    <cellStyle name="Normal 4 6 26 3 2" xfId="17319" xr:uid="{00000000-0005-0000-0000-0000FA2D0000}"/>
    <cellStyle name="Normal 4 6 26 3 2 2" xfId="17320" xr:uid="{00000000-0005-0000-0000-0000FB2D0000}"/>
    <cellStyle name="Normal 4 6 26 3 3" xfId="17321" xr:uid="{00000000-0005-0000-0000-0000FC2D0000}"/>
    <cellStyle name="Normal 4 6 26 3 4" xfId="17322" xr:uid="{00000000-0005-0000-0000-0000FD2D0000}"/>
    <cellStyle name="Normal 4 6 26 4" xfId="17323" xr:uid="{00000000-0005-0000-0000-0000FE2D0000}"/>
    <cellStyle name="Normal 4 6 26 4 2" xfId="17324" xr:uid="{00000000-0005-0000-0000-0000FF2D0000}"/>
    <cellStyle name="Normal 4 6 26 5" xfId="17325" xr:uid="{00000000-0005-0000-0000-0000002E0000}"/>
    <cellStyle name="Normal 4 6 26 6" xfId="17326" xr:uid="{00000000-0005-0000-0000-0000012E0000}"/>
    <cellStyle name="Normal 4 6 27" xfId="4421" xr:uid="{00000000-0005-0000-0000-0000022E0000}"/>
    <cellStyle name="Normal 4 6 27 2" xfId="6670" xr:uid="{00000000-0005-0000-0000-0000032E0000}"/>
    <cellStyle name="Normal 4 6 27 2 2" xfId="10209" xr:uid="{00000000-0005-0000-0000-0000042E0000}"/>
    <cellStyle name="Normal 4 6 27 2 2 2" xfId="17327" xr:uid="{00000000-0005-0000-0000-0000052E0000}"/>
    <cellStyle name="Normal 4 6 27 2 2 3" xfId="17328" xr:uid="{00000000-0005-0000-0000-0000062E0000}"/>
    <cellStyle name="Normal 4 6 27 2 3" xfId="17329" xr:uid="{00000000-0005-0000-0000-0000072E0000}"/>
    <cellStyle name="Normal 4 6 27 2 4" xfId="17330" xr:uid="{00000000-0005-0000-0000-0000082E0000}"/>
    <cellStyle name="Normal 4 6 27 3" xfId="8448" xr:uid="{00000000-0005-0000-0000-0000092E0000}"/>
    <cellStyle name="Normal 4 6 27 3 2" xfId="17331" xr:uid="{00000000-0005-0000-0000-00000A2E0000}"/>
    <cellStyle name="Normal 4 6 27 3 2 2" xfId="17332" xr:uid="{00000000-0005-0000-0000-00000B2E0000}"/>
    <cellStyle name="Normal 4 6 27 3 3" xfId="17333" xr:uid="{00000000-0005-0000-0000-00000C2E0000}"/>
    <cellStyle name="Normal 4 6 27 3 4" xfId="17334" xr:uid="{00000000-0005-0000-0000-00000D2E0000}"/>
    <cellStyle name="Normal 4 6 27 4" xfId="17335" xr:uid="{00000000-0005-0000-0000-00000E2E0000}"/>
    <cellStyle name="Normal 4 6 27 4 2" xfId="17336" xr:uid="{00000000-0005-0000-0000-00000F2E0000}"/>
    <cellStyle name="Normal 4 6 27 5" xfId="17337" xr:uid="{00000000-0005-0000-0000-0000102E0000}"/>
    <cellStyle name="Normal 4 6 27 6" xfId="17338" xr:uid="{00000000-0005-0000-0000-0000112E0000}"/>
    <cellStyle name="Normal 4 6 28" xfId="4422" xr:uid="{00000000-0005-0000-0000-0000122E0000}"/>
    <cellStyle name="Normal 4 6 28 2" xfId="6671" xr:uid="{00000000-0005-0000-0000-0000132E0000}"/>
    <cellStyle name="Normal 4 6 28 2 2" xfId="10210" xr:uid="{00000000-0005-0000-0000-0000142E0000}"/>
    <cellStyle name="Normal 4 6 28 2 2 2" xfId="17339" xr:uid="{00000000-0005-0000-0000-0000152E0000}"/>
    <cellStyle name="Normal 4 6 28 2 2 3" xfId="17340" xr:uid="{00000000-0005-0000-0000-0000162E0000}"/>
    <cellStyle name="Normal 4 6 28 2 3" xfId="17341" xr:uid="{00000000-0005-0000-0000-0000172E0000}"/>
    <cellStyle name="Normal 4 6 28 2 4" xfId="17342" xr:uid="{00000000-0005-0000-0000-0000182E0000}"/>
    <cellStyle name="Normal 4 6 28 3" xfId="8449" xr:uid="{00000000-0005-0000-0000-0000192E0000}"/>
    <cellStyle name="Normal 4 6 28 3 2" xfId="17343" xr:uid="{00000000-0005-0000-0000-00001A2E0000}"/>
    <cellStyle name="Normal 4 6 28 3 2 2" xfId="17344" xr:uid="{00000000-0005-0000-0000-00001B2E0000}"/>
    <cellStyle name="Normal 4 6 28 3 3" xfId="17345" xr:uid="{00000000-0005-0000-0000-00001C2E0000}"/>
    <cellStyle name="Normal 4 6 28 3 4" xfId="17346" xr:uid="{00000000-0005-0000-0000-00001D2E0000}"/>
    <cellStyle name="Normal 4 6 28 4" xfId="17347" xr:uid="{00000000-0005-0000-0000-00001E2E0000}"/>
    <cellStyle name="Normal 4 6 28 4 2" xfId="17348" xr:uid="{00000000-0005-0000-0000-00001F2E0000}"/>
    <cellStyle name="Normal 4 6 28 5" xfId="17349" xr:uid="{00000000-0005-0000-0000-0000202E0000}"/>
    <cellStyle name="Normal 4 6 28 6" xfId="17350" xr:uid="{00000000-0005-0000-0000-0000212E0000}"/>
    <cellStyle name="Normal 4 6 29" xfId="4423" xr:uid="{00000000-0005-0000-0000-0000222E0000}"/>
    <cellStyle name="Normal 4 6 29 2" xfId="6672" xr:uid="{00000000-0005-0000-0000-0000232E0000}"/>
    <cellStyle name="Normal 4 6 29 2 2" xfId="10211" xr:uid="{00000000-0005-0000-0000-0000242E0000}"/>
    <cellStyle name="Normal 4 6 29 2 2 2" xfId="17351" xr:uid="{00000000-0005-0000-0000-0000252E0000}"/>
    <cellStyle name="Normal 4 6 29 2 2 3" xfId="17352" xr:uid="{00000000-0005-0000-0000-0000262E0000}"/>
    <cellStyle name="Normal 4 6 29 2 3" xfId="17353" xr:uid="{00000000-0005-0000-0000-0000272E0000}"/>
    <cellStyle name="Normal 4 6 29 2 4" xfId="17354" xr:uid="{00000000-0005-0000-0000-0000282E0000}"/>
    <cellStyle name="Normal 4 6 29 3" xfId="8450" xr:uid="{00000000-0005-0000-0000-0000292E0000}"/>
    <cellStyle name="Normal 4 6 29 3 2" xfId="17355" xr:uid="{00000000-0005-0000-0000-00002A2E0000}"/>
    <cellStyle name="Normal 4 6 29 3 2 2" xfId="17356" xr:uid="{00000000-0005-0000-0000-00002B2E0000}"/>
    <cellStyle name="Normal 4 6 29 3 3" xfId="17357" xr:uid="{00000000-0005-0000-0000-00002C2E0000}"/>
    <cellStyle name="Normal 4 6 29 3 4" xfId="17358" xr:uid="{00000000-0005-0000-0000-00002D2E0000}"/>
    <cellStyle name="Normal 4 6 29 4" xfId="17359" xr:uid="{00000000-0005-0000-0000-00002E2E0000}"/>
    <cellStyle name="Normal 4 6 29 4 2" xfId="17360" xr:uid="{00000000-0005-0000-0000-00002F2E0000}"/>
    <cellStyle name="Normal 4 6 29 5" xfId="17361" xr:uid="{00000000-0005-0000-0000-0000302E0000}"/>
    <cellStyle name="Normal 4 6 29 6" xfId="17362" xr:uid="{00000000-0005-0000-0000-0000312E0000}"/>
    <cellStyle name="Normal 4 6 3" xfId="4424" xr:uid="{00000000-0005-0000-0000-0000322E0000}"/>
    <cellStyle name="Normal 4 6 3 2" xfId="6673" xr:uid="{00000000-0005-0000-0000-0000332E0000}"/>
    <cellStyle name="Normal 4 6 3 2 2" xfId="10212" xr:uid="{00000000-0005-0000-0000-0000342E0000}"/>
    <cellStyle name="Normal 4 6 3 2 2 2" xfId="17363" xr:uid="{00000000-0005-0000-0000-0000352E0000}"/>
    <cellStyle name="Normal 4 6 3 2 2 3" xfId="17364" xr:uid="{00000000-0005-0000-0000-0000362E0000}"/>
    <cellStyle name="Normal 4 6 3 2 3" xfId="17365" xr:uid="{00000000-0005-0000-0000-0000372E0000}"/>
    <cellStyle name="Normal 4 6 3 2 4" xfId="17366" xr:uid="{00000000-0005-0000-0000-0000382E0000}"/>
    <cellStyle name="Normal 4 6 3 3" xfId="8451" xr:uid="{00000000-0005-0000-0000-0000392E0000}"/>
    <cellStyle name="Normal 4 6 3 3 2" xfId="17367" xr:uid="{00000000-0005-0000-0000-00003A2E0000}"/>
    <cellStyle name="Normal 4 6 3 3 2 2" xfId="17368" xr:uid="{00000000-0005-0000-0000-00003B2E0000}"/>
    <cellStyle name="Normal 4 6 3 3 3" xfId="17369" xr:uid="{00000000-0005-0000-0000-00003C2E0000}"/>
    <cellStyle name="Normal 4 6 3 3 4" xfId="17370" xr:uid="{00000000-0005-0000-0000-00003D2E0000}"/>
    <cellStyle name="Normal 4 6 3 4" xfId="17371" xr:uid="{00000000-0005-0000-0000-00003E2E0000}"/>
    <cellStyle name="Normal 4 6 3 4 2" xfId="17372" xr:uid="{00000000-0005-0000-0000-00003F2E0000}"/>
    <cellStyle name="Normal 4 6 3 5" xfId="17373" xr:uid="{00000000-0005-0000-0000-0000402E0000}"/>
    <cellStyle name="Normal 4 6 3 6" xfId="17374" xr:uid="{00000000-0005-0000-0000-0000412E0000}"/>
    <cellStyle name="Normal 4 6 30" xfId="4425" xr:uid="{00000000-0005-0000-0000-0000422E0000}"/>
    <cellStyle name="Normal 4 6 30 2" xfId="6674" xr:uid="{00000000-0005-0000-0000-0000432E0000}"/>
    <cellStyle name="Normal 4 6 30 2 2" xfId="10213" xr:uid="{00000000-0005-0000-0000-0000442E0000}"/>
    <cellStyle name="Normal 4 6 30 2 2 2" xfId="17375" xr:uid="{00000000-0005-0000-0000-0000452E0000}"/>
    <cellStyle name="Normal 4 6 30 2 2 3" xfId="17376" xr:uid="{00000000-0005-0000-0000-0000462E0000}"/>
    <cellStyle name="Normal 4 6 30 2 3" xfId="17377" xr:uid="{00000000-0005-0000-0000-0000472E0000}"/>
    <cellStyle name="Normal 4 6 30 2 4" xfId="17378" xr:uid="{00000000-0005-0000-0000-0000482E0000}"/>
    <cellStyle name="Normal 4 6 30 3" xfId="8452" xr:uid="{00000000-0005-0000-0000-0000492E0000}"/>
    <cellStyle name="Normal 4 6 30 3 2" xfId="17379" xr:uid="{00000000-0005-0000-0000-00004A2E0000}"/>
    <cellStyle name="Normal 4 6 30 3 2 2" xfId="17380" xr:uid="{00000000-0005-0000-0000-00004B2E0000}"/>
    <cellStyle name="Normal 4 6 30 3 3" xfId="17381" xr:uid="{00000000-0005-0000-0000-00004C2E0000}"/>
    <cellStyle name="Normal 4 6 30 3 4" xfId="17382" xr:uid="{00000000-0005-0000-0000-00004D2E0000}"/>
    <cellStyle name="Normal 4 6 30 4" xfId="17383" xr:uid="{00000000-0005-0000-0000-00004E2E0000}"/>
    <cellStyle name="Normal 4 6 30 4 2" xfId="17384" xr:uid="{00000000-0005-0000-0000-00004F2E0000}"/>
    <cellStyle name="Normal 4 6 30 5" xfId="17385" xr:uid="{00000000-0005-0000-0000-0000502E0000}"/>
    <cellStyle name="Normal 4 6 30 6" xfId="17386" xr:uid="{00000000-0005-0000-0000-0000512E0000}"/>
    <cellStyle name="Normal 4 6 31" xfId="4426" xr:uid="{00000000-0005-0000-0000-0000522E0000}"/>
    <cellStyle name="Normal 4 6 31 2" xfId="6675" xr:uid="{00000000-0005-0000-0000-0000532E0000}"/>
    <cellStyle name="Normal 4 6 31 2 2" xfId="10214" xr:uid="{00000000-0005-0000-0000-0000542E0000}"/>
    <cellStyle name="Normal 4 6 31 2 2 2" xfId="17387" xr:uid="{00000000-0005-0000-0000-0000552E0000}"/>
    <cellStyle name="Normal 4 6 31 2 2 3" xfId="17388" xr:uid="{00000000-0005-0000-0000-0000562E0000}"/>
    <cellStyle name="Normal 4 6 31 2 3" xfId="17389" xr:uid="{00000000-0005-0000-0000-0000572E0000}"/>
    <cellStyle name="Normal 4 6 31 2 4" xfId="17390" xr:uid="{00000000-0005-0000-0000-0000582E0000}"/>
    <cellStyle name="Normal 4 6 31 3" xfId="8453" xr:uid="{00000000-0005-0000-0000-0000592E0000}"/>
    <cellStyle name="Normal 4 6 31 3 2" xfId="17391" xr:uid="{00000000-0005-0000-0000-00005A2E0000}"/>
    <cellStyle name="Normal 4 6 31 3 2 2" xfId="17392" xr:uid="{00000000-0005-0000-0000-00005B2E0000}"/>
    <cellStyle name="Normal 4 6 31 3 3" xfId="17393" xr:uid="{00000000-0005-0000-0000-00005C2E0000}"/>
    <cellStyle name="Normal 4 6 31 3 4" xfId="17394" xr:uid="{00000000-0005-0000-0000-00005D2E0000}"/>
    <cellStyle name="Normal 4 6 31 4" xfId="17395" xr:uid="{00000000-0005-0000-0000-00005E2E0000}"/>
    <cellStyle name="Normal 4 6 31 4 2" xfId="17396" xr:uid="{00000000-0005-0000-0000-00005F2E0000}"/>
    <cellStyle name="Normal 4 6 31 5" xfId="17397" xr:uid="{00000000-0005-0000-0000-0000602E0000}"/>
    <cellStyle name="Normal 4 6 31 6" xfId="17398" xr:uid="{00000000-0005-0000-0000-0000612E0000}"/>
    <cellStyle name="Normal 4 6 32" xfId="4427" xr:uid="{00000000-0005-0000-0000-0000622E0000}"/>
    <cellStyle name="Normal 4 6 32 2" xfId="6676" xr:uid="{00000000-0005-0000-0000-0000632E0000}"/>
    <cellStyle name="Normal 4 6 32 2 2" xfId="10215" xr:uid="{00000000-0005-0000-0000-0000642E0000}"/>
    <cellStyle name="Normal 4 6 32 2 2 2" xfId="17399" xr:uid="{00000000-0005-0000-0000-0000652E0000}"/>
    <cellStyle name="Normal 4 6 32 2 2 3" xfId="17400" xr:uid="{00000000-0005-0000-0000-0000662E0000}"/>
    <cellStyle name="Normal 4 6 32 2 3" xfId="17401" xr:uid="{00000000-0005-0000-0000-0000672E0000}"/>
    <cellStyle name="Normal 4 6 32 2 4" xfId="17402" xr:uid="{00000000-0005-0000-0000-0000682E0000}"/>
    <cellStyle name="Normal 4 6 32 3" xfId="8454" xr:uid="{00000000-0005-0000-0000-0000692E0000}"/>
    <cellStyle name="Normal 4 6 32 3 2" xfId="17403" xr:uid="{00000000-0005-0000-0000-00006A2E0000}"/>
    <cellStyle name="Normal 4 6 32 3 2 2" xfId="17404" xr:uid="{00000000-0005-0000-0000-00006B2E0000}"/>
    <cellStyle name="Normal 4 6 32 3 3" xfId="17405" xr:uid="{00000000-0005-0000-0000-00006C2E0000}"/>
    <cellStyle name="Normal 4 6 32 3 4" xfId="17406" xr:uid="{00000000-0005-0000-0000-00006D2E0000}"/>
    <cellStyle name="Normal 4 6 32 4" xfId="17407" xr:uid="{00000000-0005-0000-0000-00006E2E0000}"/>
    <cellStyle name="Normal 4 6 32 4 2" xfId="17408" xr:uid="{00000000-0005-0000-0000-00006F2E0000}"/>
    <cellStyle name="Normal 4 6 32 5" xfId="17409" xr:uid="{00000000-0005-0000-0000-0000702E0000}"/>
    <cellStyle name="Normal 4 6 32 6" xfId="17410" xr:uid="{00000000-0005-0000-0000-0000712E0000}"/>
    <cellStyle name="Normal 4 6 33" xfId="4428" xr:uid="{00000000-0005-0000-0000-0000722E0000}"/>
    <cellStyle name="Normal 4 6 33 2" xfId="6677" xr:uid="{00000000-0005-0000-0000-0000732E0000}"/>
    <cellStyle name="Normal 4 6 33 2 2" xfId="10216" xr:uid="{00000000-0005-0000-0000-0000742E0000}"/>
    <cellStyle name="Normal 4 6 33 2 2 2" xfId="17411" xr:uid="{00000000-0005-0000-0000-0000752E0000}"/>
    <cellStyle name="Normal 4 6 33 2 2 3" xfId="17412" xr:uid="{00000000-0005-0000-0000-0000762E0000}"/>
    <cellStyle name="Normal 4 6 33 2 3" xfId="17413" xr:uid="{00000000-0005-0000-0000-0000772E0000}"/>
    <cellStyle name="Normal 4 6 33 2 4" xfId="17414" xr:uid="{00000000-0005-0000-0000-0000782E0000}"/>
    <cellStyle name="Normal 4 6 33 3" xfId="8455" xr:uid="{00000000-0005-0000-0000-0000792E0000}"/>
    <cellStyle name="Normal 4 6 33 3 2" xfId="17415" xr:uid="{00000000-0005-0000-0000-00007A2E0000}"/>
    <cellStyle name="Normal 4 6 33 3 2 2" xfId="17416" xr:uid="{00000000-0005-0000-0000-00007B2E0000}"/>
    <cellStyle name="Normal 4 6 33 3 3" xfId="17417" xr:uid="{00000000-0005-0000-0000-00007C2E0000}"/>
    <cellStyle name="Normal 4 6 33 3 4" xfId="17418" xr:uid="{00000000-0005-0000-0000-00007D2E0000}"/>
    <cellStyle name="Normal 4 6 33 4" xfId="17419" xr:uid="{00000000-0005-0000-0000-00007E2E0000}"/>
    <cellStyle name="Normal 4 6 33 4 2" xfId="17420" xr:uid="{00000000-0005-0000-0000-00007F2E0000}"/>
    <cellStyle name="Normal 4 6 33 5" xfId="17421" xr:uid="{00000000-0005-0000-0000-0000802E0000}"/>
    <cellStyle name="Normal 4 6 33 6" xfId="17422" xr:uid="{00000000-0005-0000-0000-0000812E0000}"/>
    <cellStyle name="Normal 4 6 34" xfId="4429" xr:uid="{00000000-0005-0000-0000-0000822E0000}"/>
    <cellStyle name="Normal 4 6 34 2" xfId="6678" xr:uid="{00000000-0005-0000-0000-0000832E0000}"/>
    <cellStyle name="Normal 4 6 34 2 2" xfId="10217" xr:uid="{00000000-0005-0000-0000-0000842E0000}"/>
    <cellStyle name="Normal 4 6 34 2 2 2" xfId="17423" xr:uid="{00000000-0005-0000-0000-0000852E0000}"/>
    <cellStyle name="Normal 4 6 34 2 2 3" xfId="17424" xr:uid="{00000000-0005-0000-0000-0000862E0000}"/>
    <cellStyle name="Normal 4 6 34 2 3" xfId="17425" xr:uid="{00000000-0005-0000-0000-0000872E0000}"/>
    <cellStyle name="Normal 4 6 34 2 4" xfId="17426" xr:uid="{00000000-0005-0000-0000-0000882E0000}"/>
    <cellStyle name="Normal 4 6 34 3" xfId="8456" xr:uid="{00000000-0005-0000-0000-0000892E0000}"/>
    <cellStyle name="Normal 4 6 34 3 2" xfId="17427" xr:uid="{00000000-0005-0000-0000-00008A2E0000}"/>
    <cellStyle name="Normal 4 6 34 3 2 2" xfId="17428" xr:uid="{00000000-0005-0000-0000-00008B2E0000}"/>
    <cellStyle name="Normal 4 6 34 3 3" xfId="17429" xr:uid="{00000000-0005-0000-0000-00008C2E0000}"/>
    <cellStyle name="Normal 4 6 34 3 4" xfId="17430" xr:uid="{00000000-0005-0000-0000-00008D2E0000}"/>
    <cellStyle name="Normal 4 6 34 4" xfId="17431" xr:uid="{00000000-0005-0000-0000-00008E2E0000}"/>
    <cellStyle name="Normal 4 6 34 4 2" xfId="17432" xr:uid="{00000000-0005-0000-0000-00008F2E0000}"/>
    <cellStyle name="Normal 4 6 34 5" xfId="17433" xr:uid="{00000000-0005-0000-0000-0000902E0000}"/>
    <cellStyle name="Normal 4 6 34 6" xfId="17434" xr:uid="{00000000-0005-0000-0000-0000912E0000}"/>
    <cellStyle name="Normal 4 6 35" xfId="4430" xr:uid="{00000000-0005-0000-0000-0000922E0000}"/>
    <cellStyle name="Normal 4 6 35 2" xfId="6679" xr:uid="{00000000-0005-0000-0000-0000932E0000}"/>
    <cellStyle name="Normal 4 6 35 2 2" xfId="10218" xr:uid="{00000000-0005-0000-0000-0000942E0000}"/>
    <cellStyle name="Normal 4 6 35 2 2 2" xfId="17435" xr:uid="{00000000-0005-0000-0000-0000952E0000}"/>
    <cellStyle name="Normal 4 6 35 2 2 3" xfId="17436" xr:uid="{00000000-0005-0000-0000-0000962E0000}"/>
    <cellStyle name="Normal 4 6 35 2 3" xfId="17437" xr:uid="{00000000-0005-0000-0000-0000972E0000}"/>
    <cellStyle name="Normal 4 6 35 2 4" xfId="17438" xr:uid="{00000000-0005-0000-0000-0000982E0000}"/>
    <cellStyle name="Normal 4 6 35 3" xfId="8457" xr:uid="{00000000-0005-0000-0000-0000992E0000}"/>
    <cellStyle name="Normal 4 6 35 3 2" xfId="17439" xr:uid="{00000000-0005-0000-0000-00009A2E0000}"/>
    <cellStyle name="Normal 4 6 35 3 2 2" xfId="17440" xr:uid="{00000000-0005-0000-0000-00009B2E0000}"/>
    <cellStyle name="Normal 4 6 35 3 3" xfId="17441" xr:uid="{00000000-0005-0000-0000-00009C2E0000}"/>
    <cellStyle name="Normal 4 6 35 3 4" xfId="17442" xr:uid="{00000000-0005-0000-0000-00009D2E0000}"/>
    <cellStyle name="Normal 4 6 35 4" xfId="17443" xr:uid="{00000000-0005-0000-0000-00009E2E0000}"/>
    <cellStyle name="Normal 4 6 35 4 2" xfId="17444" xr:uid="{00000000-0005-0000-0000-00009F2E0000}"/>
    <cellStyle name="Normal 4 6 35 5" xfId="17445" xr:uid="{00000000-0005-0000-0000-0000A02E0000}"/>
    <cellStyle name="Normal 4 6 35 6" xfId="17446" xr:uid="{00000000-0005-0000-0000-0000A12E0000}"/>
    <cellStyle name="Normal 4 6 36" xfId="4431" xr:uid="{00000000-0005-0000-0000-0000A22E0000}"/>
    <cellStyle name="Normal 4 6 36 2" xfId="6680" xr:uid="{00000000-0005-0000-0000-0000A32E0000}"/>
    <cellStyle name="Normal 4 6 36 2 2" xfId="10219" xr:uid="{00000000-0005-0000-0000-0000A42E0000}"/>
    <cellStyle name="Normal 4 6 36 2 2 2" xfId="17447" xr:uid="{00000000-0005-0000-0000-0000A52E0000}"/>
    <cellStyle name="Normal 4 6 36 2 2 3" xfId="17448" xr:uid="{00000000-0005-0000-0000-0000A62E0000}"/>
    <cellStyle name="Normal 4 6 36 2 3" xfId="17449" xr:uid="{00000000-0005-0000-0000-0000A72E0000}"/>
    <cellStyle name="Normal 4 6 36 2 4" xfId="17450" xr:uid="{00000000-0005-0000-0000-0000A82E0000}"/>
    <cellStyle name="Normal 4 6 36 3" xfId="8458" xr:uid="{00000000-0005-0000-0000-0000A92E0000}"/>
    <cellStyle name="Normal 4 6 36 3 2" xfId="17451" xr:uid="{00000000-0005-0000-0000-0000AA2E0000}"/>
    <cellStyle name="Normal 4 6 36 3 2 2" xfId="17452" xr:uid="{00000000-0005-0000-0000-0000AB2E0000}"/>
    <cellStyle name="Normal 4 6 36 3 3" xfId="17453" xr:uid="{00000000-0005-0000-0000-0000AC2E0000}"/>
    <cellStyle name="Normal 4 6 36 3 4" xfId="17454" xr:uid="{00000000-0005-0000-0000-0000AD2E0000}"/>
    <cellStyle name="Normal 4 6 36 4" xfId="17455" xr:uid="{00000000-0005-0000-0000-0000AE2E0000}"/>
    <cellStyle name="Normal 4 6 36 4 2" xfId="17456" xr:uid="{00000000-0005-0000-0000-0000AF2E0000}"/>
    <cellStyle name="Normal 4 6 36 5" xfId="17457" xr:uid="{00000000-0005-0000-0000-0000B02E0000}"/>
    <cellStyle name="Normal 4 6 36 6" xfId="17458" xr:uid="{00000000-0005-0000-0000-0000B12E0000}"/>
    <cellStyle name="Normal 4 6 37" xfId="4432" xr:uid="{00000000-0005-0000-0000-0000B22E0000}"/>
    <cellStyle name="Normal 4 6 37 2" xfId="6681" xr:uid="{00000000-0005-0000-0000-0000B32E0000}"/>
    <cellStyle name="Normal 4 6 37 2 2" xfId="10220" xr:uid="{00000000-0005-0000-0000-0000B42E0000}"/>
    <cellStyle name="Normal 4 6 37 2 2 2" xfId="17459" xr:uid="{00000000-0005-0000-0000-0000B52E0000}"/>
    <cellStyle name="Normal 4 6 37 2 2 3" xfId="17460" xr:uid="{00000000-0005-0000-0000-0000B62E0000}"/>
    <cellStyle name="Normal 4 6 37 2 3" xfId="17461" xr:uid="{00000000-0005-0000-0000-0000B72E0000}"/>
    <cellStyle name="Normal 4 6 37 2 4" xfId="17462" xr:uid="{00000000-0005-0000-0000-0000B82E0000}"/>
    <cellStyle name="Normal 4 6 37 3" xfId="8459" xr:uid="{00000000-0005-0000-0000-0000B92E0000}"/>
    <cellStyle name="Normal 4 6 37 3 2" xfId="17463" xr:uid="{00000000-0005-0000-0000-0000BA2E0000}"/>
    <cellStyle name="Normal 4 6 37 3 2 2" xfId="17464" xr:uid="{00000000-0005-0000-0000-0000BB2E0000}"/>
    <cellStyle name="Normal 4 6 37 3 3" xfId="17465" xr:uid="{00000000-0005-0000-0000-0000BC2E0000}"/>
    <cellStyle name="Normal 4 6 37 3 4" xfId="17466" xr:uid="{00000000-0005-0000-0000-0000BD2E0000}"/>
    <cellStyle name="Normal 4 6 37 4" xfId="17467" xr:uid="{00000000-0005-0000-0000-0000BE2E0000}"/>
    <cellStyle name="Normal 4 6 37 4 2" xfId="17468" xr:uid="{00000000-0005-0000-0000-0000BF2E0000}"/>
    <cellStyle name="Normal 4 6 37 5" xfId="17469" xr:uid="{00000000-0005-0000-0000-0000C02E0000}"/>
    <cellStyle name="Normal 4 6 37 6" xfId="17470" xr:uid="{00000000-0005-0000-0000-0000C12E0000}"/>
    <cellStyle name="Normal 4 6 38" xfId="4433" xr:uid="{00000000-0005-0000-0000-0000C22E0000}"/>
    <cellStyle name="Normal 4 6 38 2" xfId="6682" xr:uid="{00000000-0005-0000-0000-0000C32E0000}"/>
    <cellStyle name="Normal 4 6 38 2 2" xfId="10221" xr:uid="{00000000-0005-0000-0000-0000C42E0000}"/>
    <cellStyle name="Normal 4 6 38 2 2 2" xfId="17471" xr:uid="{00000000-0005-0000-0000-0000C52E0000}"/>
    <cellStyle name="Normal 4 6 38 2 2 3" xfId="17472" xr:uid="{00000000-0005-0000-0000-0000C62E0000}"/>
    <cellStyle name="Normal 4 6 38 2 3" xfId="17473" xr:uid="{00000000-0005-0000-0000-0000C72E0000}"/>
    <cellStyle name="Normal 4 6 38 2 4" xfId="17474" xr:uid="{00000000-0005-0000-0000-0000C82E0000}"/>
    <cellStyle name="Normal 4 6 38 3" xfId="8460" xr:uid="{00000000-0005-0000-0000-0000C92E0000}"/>
    <cellStyle name="Normal 4 6 38 3 2" xfId="17475" xr:uid="{00000000-0005-0000-0000-0000CA2E0000}"/>
    <cellStyle name="Normal 4 6 38 3 2 2" xfId="17476" xr:uid="{00000000-0005-0000-0000-0000CB2E0000}"/>
    <cellStyle name="Normal 4 6 38 3 3" xfId="17477" xr:uid="{00000000-0005-0000-0000-0000CC2E0000}"/>
    <cellStyle name="Normal 4 6 38 3 4" xfId="17478" xr:uid="{00000000-0005-0000-0000-0000CD2E0000}"/>
    <cellStyle name="Normal 4 6 38 4" xfId="17479" xr:uid="{00000000-0005-0000-0000-0000CE2E0000}"/>
    <cellStyle name="Normal 4 6 38 4 2" xfId="17480" xr:uid="{00000000-0005-0000-0000-0000CF2E0000}"/>
    <cellStyle name="Normal 4 6 38 5" xfId="17481" xr:uid="{00000000-0005-0000-0000-0000D02E0000}"/>
    <cellStyle name="Normal 4 6 38 6" xfId="17482" xr:uid="{00000000-0005-0000-0000-0000D12E0000}"/>
    <cellStyle name="Normal 4 6 39" xfId="4434" xr:uid="{00000000-0005-0000-0000-0000D22E0000}"/>
    <cellStyle name="Normal 4 6 39 2" xfId="6683" xr:uid="{00000000-0005-0000-0000-0000D32E0000}"/>
    <cellStyle name="Normal 4 6 39 2 2" xfId="10222" xr:uid="{00000000-0005-0000-0000-0000D42E0000}"/>
    <cellStyle name="Normal 4 6 39 2 2 2" xfId="17483" xr:uid="{00000000-0005-0000-0000-0000D52E0000}"/>
    <cellStyle name="Normal 4 6 39 2 2 3" xfId="17484" xr:uid="{00000000-0005-0000-0000-0000D62E0000}"/>
    <cellStyle name="Normal 4 6 39 2 3" xfId="17485" xr:uid="{00000000-0005-0000-0000-0000D72E0000}"/>
    <cellStyle name="Normal 4 6 39 2 4" xfId="17486" xr:uid="{00000000-0005-0000-0000-0000D82E0000}"/>
    <cellStyle name="Normal 4 6 39 3" xfId="8461" xr:uid="{00000000-0005-0000-0000-0000D92E0000}"/>
    <cellStyle name="Normal 4 6 39 3 2" xfId="17487" xr:uid="{00000000-0005-0000-0000-0000DA2E0000}"/>
    <cellStyle name="Normal 4 6 39 3 2 2" xfId="17488" xr:uid="{00000000-0005-0000-0000-0000DB2E0000}"/>
    <cellStyle name="Normal 4 6 39 3 3" xfId="17489" xr:uid="{00000000-0005-0000-0000-0000DC2E0000}"/>
    <cellStyle name="Normal 4 6 39 3 4" xfId="17490" xr:uid="{00000000-0005-0000-0000-0000DD2E0000}"/>
    <cellStyle name="Normal 4 6 39 4" xfId="17491" xr:uid="{00000000-0005-0000-0000-0000DE2E0000}"/>
    <cellStyle name="Normal 4 6 39 4 2" xfId="17492" xr:uid="{00000000-0005-0000-0000-0000DF2E0000}"/>
    <cellStyle name="Normal 4 6 39 5" xfId="17493" xr:uid="{00000000-0005-0000-0000-0000E02E0000}"/>
    <cellStyle name="Normal 4 6 39 6" xfId="17494" xr:uid="{00000000-0005-0000-0000-0000E12E0000}"/>
    <cellStyle name="Normal 4 6 4" xfId="4435" xr:uid="{00000000-0005-0000-0000-0000E22E0000}"/>
    <cellStyle name="Normal 4 6 4 2" xfId="6684" xr:uid="{00000000-0005-0000-0000-0000E32E0000}"/>
    <cellStyle name="Normal 4 6 4 2 2" xfId="10223" xr:uid="{00000000-0005-0000-0000-0000E42E0000}"/>
    <cellStyle name="Normal 4 6 4 2 2 2" xfId="17495" xr:uid="{00000000-0005-0000-0000-0000E52E0000}"/>
    <cellStyle name="Normal 4 6 4 2 2 3" xfId="17496" xr:uid="{00000000-0005-0000-0000-0000E62E0000}"/>
    <cellStyle name="Normal 4 6 4 2 3" xfId="17497" xr:uid="{00000000-0005-0000-0000-0000E72E0000}"/>
    <cellStyle name="Normal 4 6 4 2 4" xfId="17498" xr:uid="{00000000-0005-0000-0000-0000E82E0000}"/>
    <cellStyle name="Normal 4 6 4 3" xfId="8462" xr:uid="{00000000-0005-0000-0000-0000E92E0000}"/>
    <cellStyle name="Normal 4 6 4 3 2" xfId="17499" xr:uid="{00000000-0005-0000-0000-0000EA2E0000}"/>
    <cellStyle name="Normal 4 6 4 3 2 2" xfId="17500" xr:uid="{00000000-0005-0000-0000-0000EB2E0000}"/>
    <cellStyle name="Normal 4 6 4 3 3" xfId="17501" xr:uid="{00000000-0005-0000-0000-0000EC2E0000}"/>
    <cellStyle name="Normal 4 6 4 3 4" xfId="17502" xr:uid="{00000000-0005-0000-0000-0000ED2E0000}"/>
    <cellStyle name="Normal 4 6 4 4" xfId="17503" xr:uid="{00000000-0005-0000-0000-0000EE2E0000}"/>
    <cellStyle name="Normal 4 6 4 4 2" xfId="17504" xr:uid="{00000000-0005-0000-0000-0000EF2E0000}"/>
    <cellStyle name="Normal 4 6 4 5" xfId="17505" xr:uid="{00000000-0005-0000-0000-0000F02E0000}"/>
    <cellStyle name="Normal 4 6 4 6" xfId="17506" xr:uid="{00000000-0005-0000-0000-0000F12E0000}"/>
    <cellStyle name="Normal 4 6 40" xfId="4436" xr:uid="{00000000-0005-0000-0000-0000F22E0000}"/>
    <cellStyle name="Normal 4 6 40 2" xfId="6685" xr:uid="{00000000-0005-0000-0000-0000F32E0000}"/>
    <cellStyle name="Normal 4 6 40 2 2" xfId="10224" xr:uid="{00000000-0005-0000-0000-0000F42E0000}"/>
    <cellStyle name="Normal 4 6 40 2 2 2" xfId="17507" xr:uid="{00000000-0005-0000-0000-0000F52E0000}"/>
    <cellStyle name="Normal 4 6 40 2 2 3" xfId="17508" xr:uid="{00000000-0005-0000-0000-0000F62E0000}"/>
    <cellStyle name="Normal 4 6 40 2 3" xfId="17509" xr:uid="{00000000-0005-0000-0000-0000F72E0000}"/>
    <cellStyle name="Normal 4 6 40 2 4" xfId="17510" xr:uid="{00000000-0005-0000-0000-0000F82E0000}"/>
    <cellStyle name="Normal 4 6 40 3" xfId="8463" xr:uid="{00000000-0005-0000-0000-0000F92E0000}"/>
    <cellStyle name="Normal 4 6 40 3 2" xfId="17511" xr:uid="{00000000-0005-0000-0000-0000FA2E0000}"/>
    <cellStyle name="Normal 4 6 40 3 2 2" xfId="17512" xr:uid="{00000000-0005-0000-0000-0000FB2E0000}"/>
    <cellStyle name="Normal 4 6 40 3 3" xfId="17513" xr:uid="{00000000-0005-0000-0000-0000FC2E0000}"/>
    <cellStyle name="Normal 4 6 40 3 4" xfId="17514" xr:uid="{00000000-0005-0000-0000-0000FD2E0000}"/>
    <cellStyle name="Normal 4 6 40 4" xfId="17515" xr:uid="{00000000-0005-0000-0000-0000FE2E0000}"/>
    <cellStyle name="Normal 4 6 40 4 2" xfId="17516" xr:uid="{00000000-0005-0000-0000-0000FF2E0000}"/>
    <cellStyle name="Normal 4 6 40 5" xfId="17517" xr:uid="{00000000-0005-0000-0000-0000002F0000}"/>
    <cellStyle name="Normal 4 6 40 6" xfId="17518" xr:uid="{00000000-0005-0000-0000-0000012F0000}"/>
    <cellStyle name="Normal 4 6 41" xfId="4437" xr:uid="{00000000-0005-0000-0000-0000022F0000}"/>
    <cellStyle name="Normal 4 6 41 2" xfId="6686" xr:uid="{00000000-0005-0000-0000-0000032F0000}"/>
    <cellStyle name="Normal 4 6 41 2 2" xfId="10225" xr:uid="{00000000-0005-0000-0000-0000042F0000}"/>
    <cellStyle name="Normal 4 6 41 2 2 2" xfId="17519" xr:uid="{00000000-0005-0000-0000-0000052F0000}"/>
    <cellStyle name="Normal 4 6 41 2 2 3" xfId="17520" xr:uid="{00000000-0005-0000-0000-0000062F0000}"/>
    <cellStyle name="Normal 4 6 41 2 3" xfId="17521" xr:uid="{00000000-0005-0000-0000-0000072F0000}"/>
    <cellStyle name="Normal 4 6 41 2 4" xfId="17522" xr:uid="{00000000-0005-0000-0000-0000082F0000}"/>
    <cellStyle name="Normal 4 6 41 3" xfId="8464" xr:uid="{00000000-0005-0000-0000-0000092F0000}"/>
    <cellStyle name="Normal 4 6 41 3 2" xfId="17523" xr:uid="{00000000-0005-0000-0000-00000A2F0000}"/>
    <cellStyle name="Normal 4 6 41 3 2 2" xfId="17524" xr:uid="{00000000-0005-0000-0000-00000B2F0000}"/>
    <cellStyle name="Normal 4 6 41 3 3" xfId="17525" xr:uid="{00000000-0005-0000-0000-00000C2F0000}"/>
    <cellStyle name="Normal 4 6 41 3 4" xfId="17526" xr:uid="{00000000-0005-0000-0000-00000D2F0000}"/>
    <cellStyle name="Normal 4 6 41 4" xfId="17527" xr:uid="{00000000-0005-0000-0000-00000E2F0000}"/>
    <cellStyle name="Normal 4 6 41 4 2" xfId="17528" xr:uid="{00000000-0005-0000-0000-00000F2F0000}"/>
    <cellStyle name="Normal 4 6 41 5" xfId="17529" xr:uid="{00000000-0005-0000-0000-0000102F0000}"/>
    <cellStyle name="Normal 4 6 41 6" xfId="17530" xr:uid="{00000000-0005-0000-0000-0000112F0000}"/>
    <cellStyle name="Normal 4 6 42" xfId="4438" xr:uid="{00000000-0005-0000-0000-0000122F0000}"/>
    <cellStyle name="Normal 4 6 42 2" xfId="6687" xr:uid="{00000000-0005-0000-0000-0000132F0000}"/>
    <cellStyle name="Normal 4 6 42 2 2" xfId="10226" xr:uid="{00000000-0005-0000-0000-0000142F0000}"/>
    <cellStyle name="Normal 4 6 42 2 2 2" xfId="17531" xr:uid="{00000000-0005-0000-0000-0000152F0000}"/>
    <cellStyle name="Normal 4 6 42 2 2 3" xfId="17532" xr:uid="{00000000-0005-0000-0000-0000162F0000}"/>
    <cellStyle name="Normal 4 6 42 2 3" xfId="17533" xr:uid="{00000000-0005-0000-0000-0000172F0000}"/>
    <cellStyle name="Normal 4 6 42 2 4" xfId="17534" xr:uid="{00000000-0005-0000-0000-0000182F0000}"/>
    <cellStyle name="Normal 4 6 42 3" xfId="8465" xr:uid="{00000000-0005-0000-0000-0000192F0000}"/>
    <cellStyle name="Normal 4 6 42 3 2" xfId="17535" xr:uid="{00000000-0005-0000-0000-00001A2F0000}"/>
    <cellStyle name="Normal 4 6 42 3 2 2" xfId="17536" xr:uid="{00000000-0005-0000-0000-00001B2F0000}"/>
    <cellStyle name="Normal 4 6 42 3 3" xfId="17537" xr:uid="{00000000-0005-0000-0000-00001C2F0000}"/>
    <cellStyle name="Normal 4 6 42 3 4" xfId="17538" xr:uid="{00000000-0005-0000-0000-00001D2F0000}"/>
    <cellStyle name="Normal 4 6 42 4" xfId="17539" xr:uid="{00000000-0005-0000-0000-00001E2F0000}"/>
    <cellStyle name="Normal 4 6 42 4 2" xfId="17540" xr:uid="{00000000-0005-0000-0000-00001F2F0000}"/>
    <cellStyle name="Normal 4 6 42 5" xfId="17541" xr:uid="{00000000-0005-0000-0000-0000202F0000}"/>
    <cellStyle name="Normal 4 6 42 6" xfId="17542" xr:uid="{00000000-0005-0000-0000-0000212F0000}"/>
    <cellStyle name="Normal 4 6 43" xfId="4439" xr:uid="{00000000-0005-0000-0000-0000222F0000}"/>
    <cellStyle name="Normal 4 6 43 2" xfId="6688" xr:uid="{00000000-0005-0000-0000-0000232F0000}"/>
    <cellStyle name="Normal 4 6 43 2 2" xfId="10227" xr:uid="{00000000-0005-0000-0000-0000242F0000}"/>
    <cellStyle name="Normal 4 6 43 2 2 2" xfId="17543" xr:uid="{00000000-0005-0000-0000-0000252F0000}"/>
    <cellStyle name="Normal 4 6 43 2 2 3" xfId="17544" xr:uid="{00000000-0005-0000-0000-0000262F0000}"/>
    <cellStyle name="Normal 4 6 43 2 3" xfId="17545" xr:uid="{00000000-0005-0000-0000-0000272F0000}"/>
    <cellStyle name="Normal 4 6 43 2 4" xfId="17546" xr:uid="{00000000-0005-0000-0000-0000282F0000}"/>
    <cellStyle name="Normal 4 6 43 3" xfId="8466" xr:uid="{00000000-0005-0000-0000-0000292F0000}"/>
    <cellStyle name="Normal 4 6 43 3 2" xfId="17547" xr:uid="{00000000-0005-0000-0000-00002A2F0000}"/>
    <cellStyle name="Normal 4 6 43 3 2 2" xfId="17548" xr:uid="{00000000-0005-0000-0000-00002B2F0000}"/>
    <cellStyle name="Normal 4 6 43 3 3" xfId="17549" xr:uid="{00000000-0005-0000-0000-00002C2F0000}"/>
    <cellStyle name="Normal 4 6 43 3 4" xfId="17550" xr:uid="{00000000-0005-0000-0000-00002D2F0000}"/>
    <cellStyle name="Normal 4 6 43 4" xfId="17551" xr:uid="{00000000-0005-0000-0000-00002E2F0000}"/>
    <cellStyle name="Normal 4 6 43 4 2" xfId="17552" xr:uid="{00000000-0005-0000-0000-00002F2F0000}"/>
    <cellStyle name="Normal 4 6 43 5" xfId="17553" xr:uid="{00000000-0005-0000-0000-0000302F0000}"/>
    <cellStyle name="Normal 4 6 43 6" xfId="17554" xr:uid="{00000000-0005-0000-0000-0000312F0000}"/>
    <cellStyle name="Normal 4 6 44" xfId="4440" xr:uid="{00000000-0005-0000-0000-0000322F0000}"/>
    <cellStyle name="Normal 4 6 44 2" xfId="6689" xr:uid="{00000000-0005-0000-0000-0000332F0000}"/>
    <cellStyle name="Normal 4 6 44 2 2" xfId="10228" xr:uid="{00000000-0005-0000-0000-0000342F0000}"/>
    <cellStyle name="Normal 4 6 44 2 2 2" xfId="17555" xr:uid="{00000000-0005-0000-0000-0000352F0000}"/>
    <cellStyle name="Normal 4 6 44 2 2 3" xfId="17556" xr:uid="{00000000-0005-0000-0000-0000362F0000}"/>
    <cellStyle name="Normal 4 6 44 2 3" xfId="17557" xr:uid="{00000000-0005-0000-0000-0000372F0000}"/>
    <cellStyle name="Normal 4 6 44 2 4" xfId="17558" xr:uid="{00000000-0005-0000-0000-0000382F0000}"/>
    <cellStyle name="Normal 4 6 44 3" xfId="8467" xr:uid="{00000000-0005-0000-0000-0000392F0000}"/>
    <cellStyle name="Normal 4 6 44 3 2" xfId="17559" xr:uid="{00000000-0005-0000-0000-00003A2F0000}"/>
    <cellStyle name="Normal 4 6 44 3 2 2" xfId="17560" xr:uid="{00000000-0005-0000-0000-00003B2F0000}"/>
    <cellStyle name="Normal 4 6 44 3 3" xfId="17561" xr:uid="{00000000-0005-0000-0000-00003C2F0000}"/>
    <cellStyle name="Normal 4 6 44 3 4" xfId="17562" xr:uid="{00000000-0005-0000-0000-00003D2F0000}"/>
    <cellStyle name="Normal 4 6 44 4" xfId="17563" xr:uid="{00000000-0005-0000-0000-00003E2F0000}"/>
    <cellStyle name="Normal 4 6 44 4 2" xfId="17564" xr:uid="{00000000-0005-0000-0000-00003F2F0000}"/>
    <cellStyle name="Normal 4 6 44 5" xfId="17565" xr:uid="{00000000-0005-0000-0000-0000402F0000}"/>
    <cellStyle name="Normal 4 6 44 6" xfId="17566" xr:uid="{00000000-0005-0000-0000-0000412F0000}"/>
    <cellStyle name="Normal 4 6 45" xfId="4441" xr:uid="{00000000-0005-0000-0000-0000422F0000}"/>
    <cellStyle name="Normal 4 6 45 2" xfId="6690" xr:uid="{00000000-0005-0000-0000-0000432F0000}"/>
    <cellStyle name="Normal 4 6 45 2 2" xfId="10229" xr:uid="{00000000-0005-0000-0000-0000442F0000}"/>
    <cellStyle name="Normal 4 6 45 2 2 2" xfId="17567" xr:uid="{00000000-0005-0000-0000-0000452F0000}"/>
    <cellStyle name="Normal 4 6 45 2 2 3" xfId="17568" xr:uid="{00000000-0005-0000-0000-0000462F0000}"/>
    <cellStyle name="Normal 4 6 45 2 3" xfId="17569" xr:uid="{00000000-0005-0000-0000-0000472F0000}"/>
    <cellStyle name="Normal 4 6 45 2 4" xfId="17570" xr:uid="{00000000-0005-0000-0000-0000482F0000}"/>
    <cellStyle name="Normal 4 6 45 3" xfId="8468" xr:uid="{00000000-0005-0000-0000-0000492F0000}"/>
    <cellStyle name="Normal 4 6 45 3 2" xfId="17571" xr:uid="{00000000-0005-0000-0000-00004A2F0000}"/>
    <cellStyle name="Normal 4 6 45 3 2 2" xfId="17572" xr:uid="{00000000-0005-0000-0000-00004B2F0000}"/>
    <cellStyle name="Normal 4 6 45 3 3" xfId="17573" xr:uid="{00000000-0005-0000-0000-00004C2F0000}"/>
    <cellStyle name="Normal 4 6 45 3 4" xfId="17574" xr:uid="{00000000-0005-0000-0000-00004D2F0000}"/>
    <cellStyle name="Normal 4 6 45 4" xfId="17575" xr:uid="{00000000-0005-0000-0000-00004E2F0000}"/>
    <cellStyle name="Normal 4 6 45 4 2" xfId="17576" xr:uid="{00000000-0005-0000-0000-00004F2F0000}"/>
    <cellStyle name="Normal 4 6 45 5" xfId="17577" xr:uid="{00000000-0005-0000-0000-0000502F0000}"/>
    <cellStyle name="Normal 4 6 45 6" xfId="17578" xr:uid="{00000000-0005-0000-0000-0000512F0000}"/>
    <cellStyle name="Normal 4 6 46" xfId="4442" xr:uid="{00000000-0005-0000-0000-0000522F0000}"/>
    <cellStyle name="Normal 4 6 46 2" xfId="6691" xr:uid="{00000000-0005-0000-0000-0000532F0000}"/>
    <cellStyle name="Normal 4 6 46 2 2" xfId="10230" xr:uid="{00000000-0005-0000-0000-0000542F0000}"/>
    <cellStyle name="Normal 4 6 46 2 2 2" xfId="17579" xr:uid="{00000000-0005-0000-0000-0000552F0000}"/>
    <cellStyle name="Normal 4 6 46 2 2 3" xfId="17580" xr:uid="{00000000-0005-0000-0000-0000562F0000}"/>
    <cellStyle name="Normal 4 6 46 2 3" xfId="17581" xr:uid="{00000000-0005-0000-0000-0000572F0000}"/>
    <cellStyle name="Normal 4 6 46 2 4" xfId="17582" xr:uid="{00000000-0005-0000-0000-0000582F0000}"/>
    <cellStyle name="Normal 4 6 46 3" xfId="8469" xr:uid="{00000000-0005-0000-0000-0000592F0000}"/>
    <cellStyle name="Normal 4 6 46 3 2" xfId="17583" xr:uid="{00000000-0005-0000-0000-00005A2F0000}"/>
    <cellStyle name="Normal 4 6 46 3 2 2" xfId="17584" xr:uid="{00000000-0005-0000-0000-00005B2F0000}"/>
    <cellStyle name="Normal 4 6 46 3 3" xfId="17585" xr:uid="{00000000-0005-0000-0000-00005C2F0000}"/>
    <cellStyle name="Normal 4 6 46 3 4" xfId="17586" xr:uid="{00000000-0005-0000-0000-00005D2F0000}"/>
    <cellStyle name="Normal 4 6 46 4" xfId="17587" xr:uid="{00000000-0005-0000-0000-00005E2F0000}"/>
    <cellStyle name="Normal 4 6 46 4 2" xfId="17588" xr:uid="{00000000-0005-0000-0000-00005F2F0000}"/>
    <cellStyle name="Normal 4 6 46 5" xfId="17589" xr:uid="{00000000-0005-0000-0000-0000602F0000}"/>
    <cellStyle name="Normal 4 6 46 6" xfId="17590" xr:uid="{00000000-0005-0000-0000-0000612F0000}"/>
    <cellStyle name="Normal 4 6 47" xfId="4443" xr:uid="{00000000-0005-0000-0000-0000622F0000}"/>
    <cellStyle name="Normal 4 6 47 2" xfId="6692" xr:uid="{00000000-0005-0000-0000-0000632F0000}"/>
    <cellStyle name="Normal 4 6 47 2 2" xfId="10231" xr:uid="{00000000-0005-0000-0000-0000642F0000}"/>
    <cellStyle name="Normal 4 6 47 2 2 2" xfId="17591" xr:uid="{00000000-0005-0000-0000-0000652F0000}"/>
    <cellStyle name="Normal 4 6 47 2 2 3" xfId="17592" xr:uid="{00000000-0005-0000-0000-0000662F0000}"/>
    <cellStyle name="Normal 4 6 47 2 3" xfId="17593" xr:uid="{00000000-0005-0000-0000-0000672F0000}"/>
    <cellStyle name="Normal 4 6 47 2 4" xfId="17594" xr:uid="{00000000-0005-0000-0000-0000682F0000}"/>
    <cellStyle name="Normal 4 6 47 3" xfId="8470" xr:uid="{00000000-0005-0000-0000-0000692F0000}"/>
    <cellStyle name="Normal 4 6 47 3 2" xfId="17595" xr:uid="{00000000-0005-0000-0000-00006A2F0000}"/>
    <cellStyle name="Normal 4 6 47 3 2 2" xfId="17596" xr:uid="{00000000-0005-0000-0000-00006B2F0000}"/>
    <cellStyle name="Normal 4 6 47 3 3" xfId="17597" xr:uid="{00000000-0005-0000-0000-00006C2F0000}"/>
    <cellStyle name="Normal 4 6 47 3 4" xfId="17598" xr:uid="{00000000-0005-0000-0000-00006D2F0000}"/>
    <cellStyle name="Normal 4 6 47 4" xfId="17599" xr:uid="{00000000-0005-0000-0000-00006E2F0000}"/>
    <cellStyle name="Normal 4 6 47 4 2" xfId="17600" xr:uid="{00000000-0005-0000-0000-00006F2F0000}"/>
    <cellStyle name="Normal 4 6 47 5" xfId="17601" xr:uid="{00000000-0005-0000-0000-0000702F0000}"/>
    <cellStyle name="Normal 4 6 47 6" xfId="17602" xr:uid="{00000000-0005-0000-0000-0000712F0000}"/>
    <cellStyle name="Normal 4 6 48" xfId="6651" xr:uid="{00000000-0005-0000-0000-0000722F0000}"/>
    <cellStyle name="Normal 4 6 48 2" xfId="10190" xr:uid="{00000000-0005-0000-0000-0000732F0000}"/>
    <cellStyle name="Normal 4 6 48 2 2" xfId="17603" xr:uid="{00000000-0005-0000-0000-0000742F0000}"/>
    <cellStyle name="Normal 4 6 48 2 3" xfId="17604" xr:uid="{00000000-0005-0000-0000-0000752F0000}"/>
    <cellStyle name="Normal 4 6 48 3" xfId="17605" xr:uid="{00000000-0005-0000-0000-0000762F0000}"/>
    <cellStyle name="Normal 4 6 48 4" xfId="17606" xr:uid="{00000000-0005-0000-0000-0000772F0000}"/>
    <cellStyle name="Normal 4 6 49" xfId="8429" xr:uid="{00000000-0005-0000-0000-0000782F0000}"/>
    <cellStyle name="Normal 4 6 49 2" xfId="17607" xr:uid="{00000000-0005-0000-0000-0000792F0000}"/>
    <cellStyle name="Normal 4 6 49 2 2" xfId="17608" xr:uid="{00000000-0005-0000-0000-00007A2F0000}"/>
    <cellStyle name="Normal 4 6 49 3" xfId="17609" xr:uid="{00000000-0005-0000-0000-00007B2F0000}"/>
    <cellStyle name="Normal 4 6 49 4" xfId="17610" xr:uid="{00000000-0005-0000-0000-00007C2F0000}"/>
    <cellStyle name="Normal 4 6 5" xfId="4444" xr:uid="{00000000-0005-0000-0000-00007D2F0000}"/>
    <cellStyle name="Normal 4 6 5 2" xfId="6693" xr:uid="{00000000-0005-0000-0000-00007E2F0000}"/>
    <cellStyle name="Normal 4 6 5 2 2" xfId="10232" xr:uid="{00000000-0005-0000-0000-00007F2F0000}"/>
    <cellStyle name="Normal 4 6 5 2 2 2" xfId="17611" xr:uid="{00000000-0005-0000-0000-0000802F0000}"/>
    <cellStyle name="Normal 4 6 5 2 2 3" xfId="17612" xr:uid="{00000000-0005-0000-0000-0000812F0000}"/>
    <cellStyle name="Normal 4 6 5 2 3" xfId="17613" xr:uid="{00000000-0005-0000-0000-0000822F0000}"/>
    <cellStyle name="Normal 4 6 5 2 4" xfId="17614" xr:uid="{00000000-0005-0000-0000-0000832F0000}"/>
    <cellStyle name="Normal 4 6 5 3" xfId="8471" xr:uid="{00000000-0005-0000-0000-0000842F0000}"/>
    <cellStyle name="Normal 4 6 5 3 2" xfId="17615" xr:uid="{00000000-0005-0000-0000-0000852F0000}"/>
    <cellStyle name="Normal 4 6 5 3 2 2" xfId="17616" xr:uid="{00000000-0005-0000-0000-0000862F0000}"/>
    <cellStyle name="Normal 4 6 5 3 3" xfId="17617" xr:uid="{00000000-0005-0000-0000-0000872F0000}"/>
    <cellStyle name="Normal 4 6 5 3 4" xfId="17618" xr:uid="{00000000-0005-0000-0000-0000882F0000}"/>
    <cellStyle name="Normal 4 6 5 4" xfId="17619" xr:uid="{00000000-0005-0000-0000-0000892F0000}"/>
    <cellStyle name="Normal 4 6 5 4 2" xfId="17620" xr:uid="{00000000-0005-0000-0000-00008A2F0000}"/>
    <cellStyle name="Normal 4 6 5 5" xfId="17621" xr:uid="{00000000-0005-0000-0000-00008B2F0000}"/>
    <cellStyle name="Normal 4 6 5 6" xfId="17622" xr:uid="{00000000-0005-0000-0000-00008C2F0000}"/>
    <cellStyle name="Normal 4 6 50" xfId="17623" xr:uid="{00000000-0005-0000-0000-00008D2F0000}"/>
    <cellStyle name="Normal 4 6 50 2" xfId="17624" xr:uid="{00000000-0005-0000-0000-00008E2F0000}"/>
    <cellStyle name="Normal 4 6 51" xfId="17625" xr:uid="{00000000-0005-0000-0000-00008F2F0000}"/>
    <cellStyle name="Normal 4 6 52" xfId="17626" xr:uid="{00000000-0005-0000-0000-0000902F0000}"/>
    <cellStyle name="Normal 4 6 6" xfId="4445" xr:uid="{00000000-0005-0000-0000-0000912F0000}"/>
    <cellStyle name="Normal 4 6 6 2" xfId="6694" xr:uid="{00000000-0005-0000-0000-0000922F0000}"/>
    <cellStyle name="Normal 4 6 6 2 2" xfId="10233" xr:uid="{00000000-0005-0000-0000-0000932F0000}"/>
    <cellStyle name="Normal 4 6 6 2 2 2" xfId="17627" xr:uid="{00000000-0005-0000-0000-0000942F0000}"/>
    <cellStyle name="Normal 4 6 6 2 2 3" xfId="17628" xr:uid="{00000000-0005-0000-0000-0000952F0000}"/>
    <cellStyle name="Normal 4 6 6 2 3" xfId="17629" xr:uid="{00000000-0005-0000-0000-0000962F0000}"/>
    <cellStyle name="Normal 4 6 6 2 4" xfId="17630" xr:uid="{00000000-0005-0000-0000-0000972F0000}"/>
    <cellStyle name="Normal 4 6 6 3" xfId="8472" xr:uid="{00000000-0005-0000-0000-0000982F0000}"/>
    <cellStyle name="Normal 4 6 6 3 2" xfId="17631" xr:uid="{00000000-0005-0000-0000-0000992F0000}"/>
    <cellStyle name="Normal 4 6 6 3 2 2" xfId="17632" xr:uid="{00000000-0005-0000-0000-00009A2F0000}"/>
    <cellStyle name="Normal 4 6 6 3 3" xfId="17633" xr:uid="{00000000-0005-0000-0000-00009B2F0000}"/>
    <cellStyle name="Normal 4 6 6 3 4" xfId="17634" xr:uid="{00000000-0005-0000-0000-00009C2F0000}"/>
    <cellStyle name="Normal 4 6 6 4" xfId="17635" xr:uid="{00000000-0005-0000-0000-00009D2F0000}"/>
    <cellStyle name="Normal 4 6 6 4 2" xfId="17636" xr:uid="{00000000-0005-0000-0000-00009E2F0000}"/>
    <cellStyle name="Normal 4 6 6 5" xfId="17637" xr:uid="{00000000-0005-0000-0000-00009F2F0000}"/>
    <cellStyle name="Normal 4 6 6 6" xfId="17638" xr:uid="{00000000-0005-0000-0000-0000A02F0000}"/>
    <cellStyle name="Normal 4 6 7" xfId="4446" xr:uid="{00000000-0005-0000-0000-0000A12F0000}"/>
    <cellStyle name="Normal 4 6 7 2" xfId="6695" xr:uid="{00000000-0005-0000-0000-0000A22F0000}"/>
    <cellStyle name="Normal 4 6 7 2 2" xfId="10234" xr:uid="{00000000-0005-0000-0000-0000A32F0000}"/>
    <cellStyle name="Normal 4 6 7 2 2 2" xfId="17639" xr:uid="{00000000-0005-0000-0000-0000A42F0000}"/>
    <cellStyle name="Normal 4 6 7 2 2 3" xfId="17640" xr:uid="{00000000-0005-0000-0000-0000A52F0000}"/>
    <cellStyle name="Normal 4 6 7 2 3" xfId="17641" xr:uid="{00000000-0005-0000-0000-0000A62F0000}"/>
    <cellStyle name="Normal 4 6 7 2 4" xfId="17642" xr:uid="{00000000-0005-0000-0000-0000A72F0000}"/>
    <cellStyle name="Normal 4 6 7 3" xfId="8473" xr:uid="{00000000-0005-0000-0000-0000A82F0000}"/>
    <cellStyle name="Normal 4 6 7 3 2" xfId="17643" xr:uid="{00000000-0005-0000-0000-0000A92F0000}"/>
    <cellStyle name="Normal 4 6 7 3 2 2" xfId="17644" xr:uid="{00000000-0005-0000-0000-0000AA2F0000}"/>
    <cellStyle name="Normal 4 6 7 3 3" xfId="17645" xr:uid="{00000000-0005-0000-0000-0000AB2F0000}"/>
    <cellStyle name="Normal 4 6 7 3 4" xfId="17646" xr:uid="{00000000-0005-0000-0000-0000AC2F0000}"/>
    <cellStyle name="Normal 4 6 7 4" xfId="17647" xr:uid="{00000000-0005-0000-0000-0000AD2F0000}"/>
    <cellStyle name="Normal 4 6 7 4 2" xfId="17648" xr:uid="{00000000-0005-0000-0000-0000AE2F0000}"/>
    <cellStyle name="Normal 4 6 7 5" xfId="17649" xr:uid="{00000000-0005-0000-0000-0000AF2F0000}"/>
    <cellStyle name="Normal 4 6 7 6" xfId="17650" xr:uid="{00000000-0005-0000-0000-0000B02F0000}"/>
    <cellStyle name="Normal 4 6 8" xfId="4447" xr:uid="{00000000-0005-0000-0000-0000B12F0000}"/>
    <cellStyle name="Normal 4 6 8 2" xfId="6696" xr:uid="{00000000-0005-0000-0000-0000B22F0000}"/>
    <cellStyle name="Normal 4 6 8 2 2" xfId="10235" xr:uid="{00000000-0005-0000-0000-0000B32F0000}"/>
    <cellStyle name="Normal 4 6 8 2 2 2" xfId="17651" xr:uid="{00000000-0005-0000-0000-0000B42F0000}"/>
    <cellStyle name="Normal 4 6 8 2 2 3" xfId="17652" xr:uid="{00000000-0005-0000-0000-0000B52F0000}"/>
    <cellStyle name="Normal 4 6 8 2 3" xfId="17653" xr:uid="{00000000-0005-0000-0000-0000B62F0000}"/>
    <cellStyle name="Normal 4 6 8 2 4" xfId="17654" xr:uid="{00000000-0005-0000-0000-0000B72F0000}"/>
    <cellStyle name="Normal 4 6 8 3" xfId="8474" xr:uid="{00000000-0005-0000-0000-0000B82F0000}"/>
    <cellStyle name="Normal 4 6 8 3 2" xfId="17655" xr:uid="{00000000-0005-0000-0000-0000B92F0000}"/>
    <cellStyle name="Normal 4 6 8 3 2 2" xfId="17656" xr:uid="{00000000-0005-0000-0000-0000BA2F0000}"/>
    <cellStyle name="Normal 4 6 8 3 3" xfId="17657" xr:uid="{00000000-0005-0000-0000-0000BB2F0000}"/>
    <cellStyle name="Normal 4 6 8 3 4" xfId="17658" xr:uid="{00000000-0005-0000-0000-0000BC2F0000}"/>
    <cellStyle name="Normal 4 6 8 4" xfId="17659" xr:uid="{00000000-0005-0000-0000-0000BD2F0000}"/>
    <cellStyle name="Normal 4 6 8 4 2" xfId="17660" xr:uid="{00000000-0005-0000-0000-0000BE2F0000}"/>
    <cellStyle name="Normal 4 6 8 5" xfId="17661" xr:uid="{00000000-0005-0000-0000-0000BF2F0000}"/>
    <cellStyle name="Normal 4 6 8 6" xfId="17662" xr:uid="{00000000-0005-0000-0000-0000C02F0000}"/>
    <cellStyle name="Normal 4 6 9" xfId="4448" xr:uid="{00000000-0005-0000-0000-0000C12F0000}"/>
    <cellStyle name="Normal 4 6 9 2" xfId="6697" xr:uid="{00000000-0005-0000-0000-0000C22F0000}"/>
    <cellStyle name="Normal 4 6 9 2 2" xfId="10236" xr:uid="{00000000-0005-0000-0000-0000C32F0000}"/>
    <cellStyle name="Normal 4 6 9 2 2 2" xfId="17663" xr:uid="{00000000-0005-0000-0000-0000C42F0000}"/>
    <cellStyle name="Normal 4 6 9 2 2 3" xfId="17664" xr:uid="{00000000-0005-0000-0000-0000C52F0000}"/>
    <cellStyle name="Normal 4 6 9 2 3" xfId="17665" xr:uid="{00000000-0005-0000-0000-0000C62F0000}"/>
    <cellStyle name="Normal 4 6 9 2 4" xfId="17666" xr:uid="{00000000-0005-0000-0000-0000C72F0000}"/>
    <cellStyle name="Normal 4 6 9 3" xfId="8475" xr:uid="{00000000-0005-0000-0000-0000C82F0000}"/>
    <cellStyle name="Normal 4 6 9 3 2" xfId="17667" xr:uid="{00000000-0005-0000-0000-0000C92F0000}"/>
    <cellStyle name="Normal 4 6 9 3 2 2" xfId="17668" xr:uid="{00000000-0005-0000-0000-0000CA2F0000}"/>
    <cellStyle name="Normal 4 6 9 3 3" xfId="17669" xr:uid="{00000000-0005-0000-0000-0000CB2F0000}"/>
    <cellStyle name="Normal 4 6 9 3 4" xfId="17670" xr:uid="{00000000-0005-0000-0000-0000CC2F0000}"/>
    <cellStyle name="Normal 4 6 9 4" xfId="17671" xr:uid="{00000000-0005-0000-0000-0000CD2F0000}"/>
    <cellStyle name="Normal 4 6 9 4 2" xfId="17672" xr:uid="{00000000-0005-0000-0000-0000CE2F0000}"/>
    <cellStyle name="Normal 4 6 9 5" xfId="17673" xr:uid="{00000000-0005-0000-0000-0000CF2F0000}"/>
    <cellStyle name="Normal 4 6 9 6" xfId="17674" xr:uid="{00000000-0005-0000-0000-0000D02F0000}"/>
    <cellStyle name="Normal 4 7" xfId="4449" xr:uid="{00000000-0005-0000-0000-0000D12F0000}"/>
    <cellStyle name="Normal 4 7 10" xfId="4450" xr:uid="{00000000-0005-0000-0000-0000D22F0000}"/>
    <cellStyle name="Normal 4 7 10 2" xfId="6699" xr:uid="{00000000-0005-0000-0000-0000D32F0000}"/>
    <cellStyle name="Normal 4 7 10 2 2" xfId="10238" xr:uid="{00000000-0005-0000-0000-0000D42F0000}"/>
    <cellStyle name="Normal 4 7 10 2 2 2" xfId="17675" xr:uid="{00000000-0005-0000-0000-0000D52F0000}"/>
    <cellStyle name="Normal 4 7 10 2 2 3" xfId="17676" xr:uid="{00000000-0005-0000-0000-0000D62F0000}"/>
    <cellStyle name="Normal 4 7 10 2 3" xfId="17677" xr:uid="{00000000-0005-0000-0000-0000D72F0000}"/>
    <cellStyle name="Normal 4 7 10 2 4" xfId="17678" xr:uid="{00000000-0005-0000-0000-0000D82F0000}"/>
    <cellStyle name="Normal 4 7 10 3" xfId="8477" xr:uid="{00000000-0005-0000-0000-0000D92F0000}"/>
    <cellStyle name="Normal 4 7 10 3 2" xfId="17679" xr:uid="{00000000-0005-0000-0000-0000DA2F0000}"/>
    <cellStyle name="Normal 4 7 10 3 2 2" xfId="17680" xr:uid="{00000000-0005-0000-0000-0000DB2F0000}"/>
    <cellStyle name="Normal 4 7 10 3 3" xfId="17681" xr:uid="{00000000-0005-0000-0000-0000DC2F0000}"/>
    <cellStyle name="Normal 4 7 10 3 4" xfId="17682" xr:uid="{00000000-0005-0000-0000-0000DD2F0000}"/>
    <cellStyle name="Normal 4 7 10 4" xfId="17683" xr:uid="{00000000-0005-0000-0000-0000DE2F0000}"/>
    <cellStyle name="Normal 4 7 10 4 2" xfId="17684" xr:uid="{00000000-0005-0000-0000-0000DF2F0000}"/>
    <cellStyle name="Normal 4 7 10 5" xfId="17685" xr:uid="{00000000-0005-0000-0000-0000E02F0000}"/>
    <cellStyle name="Normal 4 7 10 6" xfId="17686" xr:uid="{00000000-0005-0000-0000-0000E12F0000}"/>
    <cellStyle name="Normal 4 7 11" xfId="4451" xr:uid="{00000000-0005-0000-0000-0000E22F0000}"/>
    <cellStyle name="Normal 4 7 11 2" xfId="6700" xr:uid="{00000000-0005-0000-0000-0000E32F0000}"/>
    <cellStyle name="Normal 4 7 11 2 2" xfId="10239" xr:uid="{00000000-0005-0000-0000-0000E42F0000}"/>
    <cellStyle name="Normal 4 7 11 2 2 2" xfId="17687" xr:uid="{00000000-0005-0000-0000-0000E52F0000}"/>
    <cellStyle name="Normal 4 7 11 2 2 3" xfId="17688" xr:uid="{00000000-0005-0000-0000-0000E62F0000}"/>
    <cellStyle name="Normal 4 7 11 2 3" xfId="17689" xr:uid="{00000000-0005-0000-0000-0000E72F0000}"/>
    <cellStyle name="Normal 4 7 11 2 4" xfId="17690" xr:uid="{00000000-0005-0000-0000-0000E82F0000}"/>
    <cellStyle name="Normal 4 7 11 3" xfId="8478" xr:uid="{00000000-0005-0000-0000-0000E92F0000}"/>
    <cellStyle name="Normal 4 7 11 3 2" xfId="17691" xr:uid="{00000000-0005-0000-0000-0000EA2F0000}"/>
    <cellStyle name="Normal 4 7 11 3 2 2" xfId="17692" xr:uid="{00000000-0005-0000-0000-0000EB2F0000}"/>
    <cellStyle name="Normal 4 7 11 3 3" xfId="17693" xr:uid="{00000000-0005-0000-0000-0000EC2F0000}"/>
    <cellStyle name="Normal 4 7 11 3 4" xfId="17694" xr:uid="{00000000-0005-0000-0000-0000ED2F0000}"/>
    <cellStyle name="Normal 4 7 11 4" xfId="17695" xr:uid="{00000000-0005-0000-0000-0000EE2F0000}"/>
    <cellStyle name="Normal 4 7 11 4 2" xfId="17696" xr:uid="{00000000-0005-0000-0000-0000EF2F0000}"/>
    <cellStyle name="Normal 4 7 11 5" xfId="17697" xr:uid="{00000000-0005-0000-0000-0000F02F0000}"/>
    <cellStyle name="Normal 4 7 11 6" xfId="17698" xr:uid="{00000000-0005-0000-0000-0000F12F0000}"/>
    <cellStyle name="Normal 4 7 12" xfId="4452" xr:uid="{00000000-0005-0000-0000-0000F22F0000}"/>
    <cellStyle name="Normal 4 7 12 2" xfId="6701" xr:uid="{00000000-0005-0000-0000-0000F32F0000}"/>
    <cellStyle name="Normal 4 7 12 2 2" xfId="10240" xr:uid="{00000000-0005-0000-0000-0000F42F0000}"/>
    <cellStyle name="Normal 4 7 12 2 2 2" xfId="17699" xr:uid="{00000000-0005-0000-0000-0000F52F0000}"/>
    <cellStyle name="Normal 4 7 12 2 2 3" xfId="17700" xr:uid="{00000000-0005-0000-0000-0000F62F0000}"/>
    <cellStyle name="Normal 4 7 12 2 3" xfId="17701" xr:uid="{00000000-0005-0000-0000-0000F72F0000}"/>
    <cellStyle name="Normal 4 7 12 2 4" xfId="17702" xr:uid="{00000000-0005-0000-0000-0000F82F0000}"/>
    <cellStyle name="Normal 4 7 12 3" xfId="8479" xr:uid="{00000000-0005-0000-0000-0000F92F0000}"/>
    <cellStyle name="Normal 4 7 12 3 2" xfId="17703" xr:uid="{00000000-0005-0000-0000-0000FA2F0000}"/>
    <cellStyle name="Normal 4 7 12 3 2 2" xfId="17704" xr:uid="{00000000-0005-0000-0000-0000FB2F0000}"/>
    <cellStyle name="Normal 4 7 12 3 3" xfId="17705" xr:uid="{00000000-0005-0000-0000-0000FC2F0000}"/>
    <cellStyle name="Normal 4 7 12 3 4" xfId="17706" xr:uid="{00000000-0005-0000-0000-0000FD2F0000}"/>
    <cellStyle name="Normal 4 7 12 4" xfId="17707" xr:uid="{00000000-0005-0000-0000-0000FE2F0000}"/>
    <cellStyle name="Normal 4 7 12 4 2" xfId="17708" xr:uid="{00000000-0005-0000-0000-0000FF2F0000}"/>
    <cellStyle name="Normal 4 7 12 5" xfId="17709" xr:uid="{00000000-0005-0000-0000-000000300000}"/>
    <cellStyle name="Normal 4 7 12 6" xfId="17710" xr:uid="{00000000-0005-0000-0000-000001300000}"/>
    <cellStyle name="Normal 4 7 13" xfId="4453" xr:uid="{00000000-0005-0000-0000-000002300000}"/>
    <cellStyle name="Normal 4 7 13 2" xfId="6702" xr:uid="{00000000-0005-0000-0000-000003300000}"/>
    <cellStyle name="Normal 4 7 13 2 2" xfId="10241" xr:uid="{00000000-0005-0000-0000-000004300000}"/>
    <cellStyle name="Normal 4 7 13 2 2 2" xfId="17711" xr:uid="{00000000-0005-0000-0000-000005300000}"/>
    <cellStyle name="Normal 4 7 13 2 2 3" xfId="17712" xr:uid="{00000000-0005-0000-0000-000006300000}"/>
    <cellStyle name="Normal 4 7 13 2 3" xfId="17713" xr:uid="{00000000-0005-0000-0000-000007300000}"/>
    <cellStyle name="Normal 4 7 13 2 4" xfId="17714" xr:uid="{00000000-0005-0000-0000-000008300000}"/>
    <cellStyle name="Normal 4 7 13 3" xfId="8480" xr:uid="{00000000-0005-0000-0000-000009300000}"/>
    <cellStyle name="Normal 4 7 13 3 2" xfId="17715" xr:uid="{00000000-0005-0000-0000-00000A300000}"/>
    <cellStyle name="Normal 4 7 13 3 2 2" xfId="17716" xr:uid="{00000000-0005-0000-0000-00000B300000}"/>
    <cellStyle name="Normal 4 7 13 3 3" xfId="17717" xr:uid="{00000000-0005-0000-0000-00000C300000}"/>
    <cellStyle name="Normal 4 7 13 3 4" xfId="17718" xr:uid="{00000000-0005-0000-0000-00000D300000}"/>
    <cellStyle name="Normal 4 7 13 4" xfId="17719" xr:uid="{00000000-0005-0000-0000-00000E300000}"/>
    <cellStyle name="Normal 4 7 13 4 2" xfId="17720" xr:uid="{00000000-0005-0000-0000-00000F300000}"/>
    <cellStyle name="Normal 4 7 13 5" xfId="17721" xr:uid="{00000000-0005-0000-0000-000010300000}"/>
    <cellStyle name="Normal 4 7 13 6" xfId="17722" xr:uid="{00000000-0005-0000-0000-000011300000}"/>
    <cellStyle name="Normal 4 7 14" xfId="4454" xr:uid="{00000000-0005-0000-0000-000012300000}"/>
    <cellStyle name="Normal 4 7 14 2" xfId="6703" xr:uid="{00000000-0005-0000-0000-000013300000}"/>
    <cellStyle name="Normal 4 7 14 2 2" xfId="10242" xr:uid="{00000000-0005-0000-0000-000014300000}"/>
    <cellStyle name="Normal 4 7 14 2 2 2" xfId="17723" xr:uid="{00000000-0005-0000-0000-000015300000}"/>
    <cellStyle name="Normal 4 7 14 2 2 3" xfId="17724" xr:uid="{00000000-0005-0000-0000-000016300000}"/>
    <cellStyle name="Normal 4 7 14 2 3" xfId="17725" xr:uid="{00000000-0005-0000-0000-000017300000}"/>
    <cellStyle name="Normal 4 7 14 2 4" xfId="17726" xr:uid="{00000000-0005-0000-0000-000018300000}"/>
    <cellStyle name="Normal 4 7 14 3" xfId="8481" xr:uid="{00000000-0005-0000-0000-000019300000}"/>
    <cellStyle name="Normal 4 7 14 3 2" xfId="17727" xr:uid="{00000000-0005-0000-0000-00001A300000}"/>
    <cellStyle name="Normal 4 7 14 3 2 2" xfId="17728" xr:uid="{00000000-0005-0000-0000-00001B300000}"/>
    <cellStyle name="Normal 4 7 14 3 3" xfId="17729" xr:uid="{00000000-0005-0000-0000-00001C300000}"/>
    <cellStyle name="Normal 4 7 14 3 4" xfId="17730" xr:uid="{00000000-0005-0000-0000-00001D300000}"/>
    <cellStyle name="Normal 4 7 14 4" xfId="17731" xr:uid="{00000000-0005-0000-0000-00001E300000}"/>
    <cellStyle name="Normal 4 7 14 4 2" xfId="17732" xr:uid="{00000000-0005-0000-0000-00001F300000}"/>
    <cellStyle name="Normal 4 7 14 5" xfId="17733" xr:uid="{00000000-0005-0000-0000-000020300000}"/>
    <cellStyle name="Normal 4 7 14 6" xfId="17734" xr:uid="{00000000-0005-0000-0000-000021300000}"/>
    <cellStyle name="Normal 4 7 15" xfId="4455" xr:uid="{00000000-0005-0000-0000-000022300000}"/>
    <cellStyle name="Normal 4 7 15 2" xfId="6704" xr:uid="{00000000-0005-0000-0000-000023300000}"/>
    <cellStyle name="Normal 4 7 15 2 2" xfId="10243" xr:uid="{00000000-0005-0000-0000-000024300000}"/>
    <cellStyle name="Normal 4 7 15 2 2 2" xfId="17735" xr:uid="{00000000-0005-0000-0000-000025300000}"/>
    <cellStyle name="Normal 4 7 15 2 2 3" xfId="17736" xr:uid="{00000000-0005-0000-0000-000026300000}"/>
    <cellStyle name="Normal 4 7 15 2 3" xfId="17737" xr:uid="{00000000-0005-0000-0000-000027300000}"/>
    <cellStyle name="Normal 4 7 15 2 4" xfId="17738" xr:uid="{00000000-0005-0000-0000-000028300000}"/>
    <cellStyle name="Normal 4 7 15 3" xfId="8482" xr:uid="{00000000-0005-0000-0000-000029300000}"/>
    <cellStyle name="Normal 4 7 15 3 2" xfId="17739" xr:uid="{00000000-0005-0000-0000-00002A300000}"/>
    <cellStyle name="Normal 4 7 15 3 2 2" xfId="17740" xr:uid="{00000000-0005-0000-0000-00002B300000}"/>
    <cellStyle name="Normal 4 7 15 3 3" xfId="17741" xr:uid="{00000000-0005-0000-0000-00002C300000}"/>
    <cellStyle name="Normal 4 7 15 3 4" xfId="17742" xr:uid="{00000000-0005-0000-0000-00002D300000}"/>
    <cellStyle name="Normal 4 7 15 4" xfId="17743" xr:uid="{00000000-0005-0000-0000-00002E300000}"/>
    <cellStyle name="Normal 4 7 15 4 2" xfId="17744" xr:uid="{00000000-0005-0000-0000-00002F300000}"/>
    <cellStyle name="Normal 4 7 15 5" xfId="17745" xr:uid="{00000000-0005-0000-0000-000030300000}"/>
    <cellStyle name="Normal 4 7 15 6" xfId="17746" xr:uid="{00000000-0005-0000-0000-000031300000}"/>
    <cellStyle name="Normal 4 7 16" xfId="4456" xr:uid="{00000000-0005-0000-0000-000032300000}"/>
    <cellStyle name="Normal 4 7 16 2" xfId="6705" xr:uid="{00000000-0005-0000-0000-000033300000}"/>
    <cellStyle name="Normal 4 7 16 2 2" xfId="10244" xr:uid="{00000000-0005-0000-0000-000034300000}"/>
    <cellStyle name="Normal 4 7 16 2 2 2" xfId="17747" xr:uid="{00000000-0005-0000-0000-000035300000}"/>
    <cellStyle name="Normal 4 7 16 2 2 3" xfId="17748" xr:uid="{00000000-0005-0000-0000-000036300000}"/>
    <cellStyle name="Normal 4 7 16 2 3" xfId="17749" xr:uid="{00000000-0005-0000-0000-000037300000}"/>
    <cellStyle name="Normal 4 7 16 2 4" xfId="17750" xr:uid="{00000000-0005-0000-0000-000038300000}"/>
    <cellStyle name="Normal 4 7 16 3" xfId="8483" xr:uid="{00000000-0005-0000-0000-000039300000}"/>
    <cellStyle name="Normal 4 7 16 3 2" xfId="17751" xr:uid="{00000000-0005-0000-0000-00003A300000}"/>
    <cellStyle name="Normal 4 7 16 3 2 2" xfId="17752" xr:uid="{00000000-0005-0000-0000-00003B300000}"/>
    <cellStyle name="Normal 4 7 16 3 3" xfId="17753" xr:uid="{00000000-0005-0000-0000-00003C300000}"/>
    <cellStyle name="Normal 4 7 16 3 4" xfId="17754" xr:uid="{00000000-0005-0000-0000-00003D300000}"/>
    <cellStyle name="Normal 4 7 16 4" xfId="17755" xr:uid="{00000000-0005-0000-0000-00003E300000}"/>
    <cellStyle name="Normal 4 7 16 4 2" xfId="17756" xr:uid="{00000000-0005-0000-0000-00003F300000}"/>
    <cellStyle name="Normal 4 7 16 5" xfId="17757" xr:uid="{00000000-0005-0000-0000-000040300000}"/>
    <cellStyle name="Normal 4 7 16 6" xfId="17758" xr:uid="{00000000-0005-0000-0000-000041300000}"/>
    <cellStyle name="Normal 4 7 17" xfId="4457" xr:uid="{00000000-0005-0000-0000-000042300000}"/>
    <cellStyle name="Normal 4 7 17 2" xfId="6706" xr:uid="{00000000-0005-0000-0000-000043300000}"/>
    <cellStyle name="Normal 4 7 17 2 2" xfId="10245" xr:uid="{00000000-0005-0000-0000-000044300000}"/>
    <cellStyle name="Normal 4 7 17 2 2 2" xfId="17759" xr:uid="{00000000-0005-0000-0000-000045300000}"/>
    <cellStyle name="Normal 4 7 17 2 2 3" xfId="17760" xr:uid="{00000000-0005-0000-0000-000046300000}"/>
    <cellStyle name="Normal 4 7 17 2 3" xfId="17761" xr:uid="{00000000-0005-0000-0000-000047300000}"/>
    <cellStyle name="Normal 4 7 17 2 4" xfId="17762" xr:uid="{00000000-0005-0000-0000-000048300000}"/>
    <cellStyle name="Normal 4 7 17 3" xfId="8484" xr:uid="{00000000-0005-0000-0000-000049300000}"/>
    <cellStyle name="Normal 4 7 17 3 2" xfId="17763" xr:uid="{00000000-0005-0000-0000-00004A300000}"/>
    <cellStyle name="Normal 4 7 17 3 2 2" xfId="17764" xr:uid="{00000000-0005-0000-0000-00004B300000}"/>
    <cellStyle name="Normal 4 7 17 3 3" xfId="17765" xr:uid="{00000000-0005-0000-0000-00004C300000}"/>
    <cellStyle name="Normal 4 7 17 3 4" xfId="17766" xr:uid="{00000000-0005-0000-0000-00004D300000}"/>
    <cellStyle name="Normal 4 7 17 4" xfId="17767" xr:uid="{00000000-0005-0000-0000-00004E300000}"/>
    <cellStyle name="Normal 4 7 17 4 2" xfId="17768" xr:uid="{00000000-0005-0000-0000-00004F300000}"/>
    <cellStyle name="Normal 4 7 17 5" xfId="17769" xr:uid="{00000000-0005-0000-0000-000050300000}"/>
    <cellStyle name="Normal 4 7 17 6" xfId="17770" xr:uid="{00000000-0005-0000-0000-000051300000}"/>
    <cellStyle name="Normal 4 7 18" xfId="4458" xr:uid="{00000000-0005-0000-0000-000052300000}"/>
    <cellStyle name="Normal 4 7 18 2" xfId="6707" xr:uid="{00000000-0005-0000-0000-000053300000}"/>
    <cellStyle name="Normal 4 7 18 2 2" xfId="10246" xr:uid="{00000000-0005-0000-0000-000054300000}"/>
    <cellStyle name="Normal 4 7 18 2 2 2" xfId="17771" xr:uid="{00000000-0005-0000-0000-000055300000}"/>
    <cellStyle name="Normal 4 7 18 2 2 3" xfId="17772" xr:uid="{00000000-0005-0000-0000-000056300000}"/>
    <cellStyle name="Normal 4 7 18 2 3" xfId="17773" xr:uid="{00000000-0005-0000-0000-000057300000}"/>
    <cellStyle name="Normal 4 7 18 2 4" xfId="17774" xr:uid="{00000000-0005-0000-0000-000058300000}"/>
    <cellStyle name="Normal 4 7 18 3" xfId="8485" xr:uid="{00000000-0005-0000-0000-000059300000}"/>
    <cellStyle name="Normal 4 7 18 3 2" xfId="17775" xr:uid="{00000000-0005-0000-0000-00005A300000}"/>
    <cellStyle name="Normal 4 7 18 3 2 2" xfId="17776" xr:uid="{00000000-0005-0000-0000-00005B300000}"/>
    <cellStyle name="Normal 4 7 18 3 3" xfId="17777" xr:uid="{00000000-0005-0000-0000-00005C300000}"/>
    <cellStyle name="Normal 4 7 18 3 4" xfId="17778" xr:uid="{00000000-0005-0000-0000-00005D300000}"/>
    <cellStyle name="Normal 4 7 18 4" xfId="17779" xr:uid="{00000000-0005-0000-0000-00005E300000}"/>
    <cellStyle name="Normal 4 7 18 4 2" xfId="17780" xr:uid="{00000000-0005-0000-0000-00005F300000}"/>
    <cellStyle name="Normal 4 7 18 5" xfId="17781" xr:uid="{00000000-0005-0000-0000-000060300000}"/>
    <cellStyle name="Normal 4 7 18 6" xfId="17782" xr:uid="{00000000-0005-0000-0000-000061300000}"/>
    <cellStyle name="Normal 4 7 19" xfId="4459" xr:uid="{00000000-0005-0000-0000-000062300000}"/>
    <cellStyle name="Normal 4 7 19 2" xfId="6708" xr:uid="{00000000-0005-0000-0000-000063300000}"/>
    <cellStyle name="Normal 4 7 19 2 2" xfId="10247" xr:uid="{00000000-0005-0000-0000-000064300000}"/>
    <cellStyle name="Normal 4 7 19 2 2 2" xfId="17783" xr:uid="{00000000-0005-0000-0000-000065300000}"/>
    <cellStyle name="Normal 4 7 19 2 2 3" xfId="17784" xr:uid="{00000000-0005-0000-0000-000066300000}"/>
    <cellStyle name="Normal 4 7 19 2 3" xfId="17785" xr:uid="{00000000-0005-0000-0000-000067300000}"/>
    <cellStyle name="Normal 4 7 19 2 4" xfId="17786" xr:uid="{00000000-0005-0000-0000-000068300000}"/>
    <cellStyle name="Normal 4 7 19 3" xfId="8486" xr:uid="{00000000-0005-0000-0000-000069300000}"/>
    <cellStyle name="Normal 4 7 19 3 2" xfId="17787" xr:uid="{00000000-0005-0000-0000-00006A300000}"/>
    <cellStyle name="Normal 4 7 19 3 2 2" xfId="17788" xr:uid="{00000000-0005-0000-0000-00006B300000}"/>
    <cellStyle name="Normal 4 7 19 3 3" xfId="17789" xr:uid="{00000000-0005-0000-0000-00006C300000}"/>
    <cellStyle name="Normal 4 7 19 3 4" xfId="17790" xr:uid="{00000000-0005-0000-0000-00006D300000}"/>
    <cellStyle name="Normal 4 7 19 4" xfId="17791" xr:uid="{00000000-0005-0000-0000-00006E300000}"/>
    <cellStyle name="Normal 4 7 19 4 2" xfId="17792" xr:uid="{00000000-0005-0000-0000-00006F300000}"/>
    <cellStyle name="Normal 4 7 19 5" xfId="17793" xr:uid="{00000000-0005-0000-0000-000070300000}"/>
    <cellStyle name="Normal 4 7 19 6" xfId="17794" xr:uid="{00000000-0005-0000-0000-000071300000}"/>
    <cellStyle name="Normal 4 7 2" xfId="4460" xr:uid="{00000000-0005-0000-0000-000072300000}"/>
    <cellStyle name="Normal 4 7 2 2" xfId="6709" xr:uid="{00000000-0005-0000-0000-000073300000}"/>
    <cellStyle name="Normal 4 7 2 2 2" xfId="10248" xr:uid="{00000000-0005-0000-0000-000074300000}"/>
    <cellStyle name="Normal 4 7 2 2 2 2" xfId="17795" xr:uid="{00000000-0005-0000-0000-000075300000}"/>
    <cellStyle name="Normal 4 7 2 2 2 3" xfId="17796" xr:uid="{00000000-0005-0000-0000-000076300000}"/>
    <cellStyle name="Normal 4 7 2 2 3" xfId="17797" xr:uid="{00000000-0005-0000-0000-000077300000}"/>
    <cellStyle name="Normal 4 7 2 2 4" xfId="17798" xr:uid="{00000000-0005-0000-0000-000078300000}"/>
    <cellStyle name="Normal 4 7 2 3" xfId="8487" xr:uid="{00000000-0005-0000-0000-000079300000}"/>
    <cellStyle name="Normal 4 7 2 3 2" xfId="17799" xr:uid="{00000000-0005-0000-0000-00007A300000}"/>
    <cellStyle name="Normal 4 7 2 3 2 2" xfId="17800" xr:uid="{00000000-0005-0000-0000-00007B300000}"/>
    <cellStyle name="Normal 4 7 2 3 3" xfId="17801" xr:uid="{00000000-0005-0000-0000-00007C300000}"/>
    <cellStyle name="Normal 4 7 2 3 4" xfId="17802" xr:uid="{00000000-0005-0000-0000-00007D300000}"/>
    <cellStyle name="Normal 4 7 2 4" xfId="17803" xr:uid="{00000000-0005-0000-0000-00007E300000}"/>
    <cellStyle name="Normal 4 7 2 4 2" xfId="17804" xr:uid="{00000000-0005-0000-0000-00007F300000}"/>
    <cellStyle name="Normal 4 7 2 5" xfId="17805" xr:uid="{00000000-0005-0000-0000-000080300000}"/>
    <cellStyle name="Normal 4 7 2 6" xfId="17806" xr:uid="{00000000-0005-0000-0000-000081300000}"/>
    <cellStyle name="Normal 4 7 20" xfId="4461" xr:uid="{00000000-0005-0000-0000-000082300000}"/>
    <cellStyle name="Normal 4 7 20 2" xfId="6710" xr:uid="{00000000-0005-0000-0000-000083300000}"/>
    <cellStyle name="Normal 4 7 20 2 2" xfId="10249" xr:uid="{00000000-0005-0000-0000-000084300000}"/>
    <cellStyle name="Normal 4 7 20 2 2 2" xfId="17807" xr:uid="{00000000-0005-0000-0000-000085300000}"/>
    <cellStyle name="Normal 4 7 20 2 2 3" xfId="17808" xr:uid="{00000000-0005-0000-0000-000086300000}"/>
    <cellStyle name="Normal 4 7 20 2 3" xfId="17809" xr:uid="{00000000-0005-0000-0000-000087300000}"/>
    <cellStyle name="Normal 4 7 20 2 4" xfId="17810" xr:uid="{00000000-0005-0000-0000-000088300000}"/>
    <cellStyle name="Normal 4 7 20 3" xfId="8488" xr:uid="{00000000-0005-0000-0000-000089300000}"/>
    <cellStyle name="Normal 4 7 20 3 2" xfId="17811" xr:uid="{00000000-0005-0000-0000-00008A300000}"/>
    <cellStyle name="Normal 4 7 20 3 2 2" xfId="17812" xr:uid="{00000000-0005-0000-0000-00008B300000}"/>
    <cellStyle name="Normal 4 7 20 3 3" xfId="17813" xr:uid="{00000000-0005-0000-0000-00008C300000}"/>
    <cellStyle name="Normal 4 7 20 3 4" xfId="17814" xr:uid="{00000000-0005-0000-0000-00008D300000}"/>
    <cellStyle name="Normal 4 7 20 4" xfId="17815" xr:uid="{00000000-0005-0000-0000-00008E300000}"/>
    <cellStyle name="Normal 4 7 20 4 2" xfId="17816" xr:uid="{00000000-0005-0000-0000-00008F300000}"/>
    <cellStyle name="Normal 4 7 20 5" xfId="17817" xr:uid="{00000000-0005-0000-0000-000090300000}"/>
    <cellStyle name="Normal 4 7 20 6" xfId="17818" xr:uid="{00000000-0005-0000-0000-000091300000}"/>
    <cellStyle name="Normal 4 7 21" xfId="4462" xr:uid="{00000000-0005-0000-0000-000092300000}"/>
    <cellStyle name="Normal 4 7 21 2" xfId="6711" xr:uid="{00000000-0005-0000-0000-000093300000}"/>
    <cellStyle name="Normal 4 7 21 2 2" xfId="10250" xr:uid="{00000000-0005-0000-0000-000094300000}"/>
    <cellStyle name="Normal 4 7 21 2 2 2" xfId="17819" xr:uid="{00000000-0005-0000-0000-000095300000}"/>
    <cellStyle name="Normal 4 7 21 2 2 3" xfId="17820" xr:uid="{00000000-0005-0000-0000-000096300000}"/>
    <cellStyle name="Normal 4 7 21 2 3" xfId="17821" xr:uid="{00000000-0005-0000-0000-000097300000}"/>
    <cellStyle name="Normal 4 7 21 2 4" xfId="17822" xr:uid="{00000000-0005-0000-0000-000098300000}"/>
    <cellStyle name="Normal 4 7 21 3" xfId="8489" xr:uid="{00000000-0005-0000-0000-000099300000}"/>
    <cellStyle name="Normal 4 7 21 3 2" xfId="17823" xr:uid="{00000000-0005-0000-0000-00009A300000}"/>
    <cellStyle name="Normal 4 7 21 3 2 2" xfId="17824" xr:uid="{00000000-0005-0000-0000-00009B300000}"/>
    <cellStyle name="Normal 4 7 21 3 3" xfId="17825" xr:uid="{00000000-0005-0000-0000-00009C300000}"/>
    <cellStyle name="Normal 4 7 21 3 4" xfId="17826" xr:uid="{00000000-0005-0000-0000-00009D300000}"/>
    <cellStyle name="Normal 4 7 21 4" xfId="17827" xr:uid="{00000000-0005-0000-0000-00009E300000}"/>
    <cellStyle name="Normal 4 7 21 4 2" xfId="17828" xr:uid="{00000000-0005-0000-0000-00009F300000}"/>
    <cellStyle name="Normal 4 7 21 5" xfId="17829" xr:uid="{00000000-0005-0000-0000-0000A0300000}"/>
    <cellStyle name="Normal 4 7 21 6" xfId="17830" xr:uid="{00000000-0005-0000-0000-0000A1300000}"/>
    <cellStyle name="Normal 4 7 22" xfId="4463" xr:uid="{00000000-0005-0000-0000-0000A2300000}"/>
    <cellStyle name="Normal 4 7 22 2" xfId="6712" xr:uid="{00000000-0005-0000-0000-0000A3300000}"/>
    <cellStyle name="Normal 4 7 22 2 2" xfId="10251" xr:uid="{00000000-0005-0000-0000-0000A4300000}"/>
    <cellStyle name="Normal 4 7 22 2 2 2" xfId="17831" xr:uid="{00000000-0005-0000-0000-0000A5300000}"/>
    <cellStyle name="Normal 4 7 22 2 2 3" xfId="17832" xr:uid="{00000000-0005-0000-0000-0000A6300000}"/>
    <cellStyle name="Normal 4 7 22 2 3" xfId="17833" xr:uid="{00000000-0005-0000-0000-0000A7300000}"/>
    <cellStyle name="Normal 4 7 22 2 4" xfId="17834" xr:uid="{00000000-0005-0000-0000-0000A8300000}"/>
    <cellStyle name="Normal 4 7 22 3" xfId="8490" xr:uid="{00000000-0005-0000-0000-0000A9300000}"/>
    <cellStyle name="Normal 4 7 22 3 2" xfId="17835" xr:uid="{00000000-0005-0000-0000-0000AA300000}"/>
    <cellStyle name="Normal 4 7 22 3 2 2" xfId="17836" xr:uid="{00000000-0005-0000-0000-0000AB300000}"/>
    <cellStyle name="Normal 4 7 22 3 3" xfId="17837" xr:uid="{00000000-0005-0000-0000-0000AC300000}"/>
    <cellStyle name="Normal 4 7 22 3 4" xfId="17838" xr:uid="{00000000-0005-0000-0000-0000AD300000}"/>
    <cellStyle name="Normal 4 7 22 4" xfId="17839" xr:uid="{00000000-0005-0000-0000-0000AE300000}"/>
    <cellStyle name="Normal 4 7 22 4 2" xfId="17840" xr:uid="{00000000-0005-0000-0000-0000AF300000}"/>
    <cellStyle name="Normal 4 7 22 5" xfId="17841" xr:uid="{00000000-0005-0000-0000-0000B0300000}"/>
    <cellStyle name="Normal 4 7 22 6" xfId="17842" xr:uid="{00000000-0005-0000-0000-0000B1300000}"/>
    <cellStyle name="Normal 4 7 23" xfId="4464" xr:uid="{00000000-0005-0000-0000-0000B2300000}"/>
    <cellStyle name="Normal 4 7 23 2" xfId="6713" xr:uid="{00000000-0005-0000-0000-0000B3300000}"/>
    <cellStyle name="Normal 4 7 23 2 2" xfId="10252" xr:uid="{00000000-0005-0000-0000-0000B4300000}"/>
    <cellStyle name="Normal 4 7 23 2 2 2" xfId="17843" xr:uid="{00000000-0005-0000-0000-0000B5300000}"/>
    <cellStyle name="Normal 4 7 23 2 2 3" xfId="17844" xr:uid="{00000000-0005-0000-0000-0000B6300000}"/>
    <cellStyle name="Normal 4 7 23 2 3" xfId="17845" xr:uid="{00000000-0005-0000-0000-0000B7300000}"/>
    <cellStyle name="Normal 4 7 23 2 4" xfId="17846" xr:uid="{00000000-0005-0000-0000-0000B8300000}"/>
    <cellStyle name="Normal 4 7 23 3" xfId="8491" xr:uid="{00000000-0005-0000-0000-0000B9300000}"/>
    <cellStyle name="Normal 4 7 23 3 2" xfId="17847" xr:uid="{00000000-0005-0000-0000-0000BA300000}"/>
    <cellStyle name="Normal 4 7 23 3 2 2" xfId="17848" xr:uid="{00000000-0005-0000-0000-0000BB300000}"/>
    <cellStyle name="Normal 4 7 23 3 3" xfId="17849" xr:uid="{00000000-0005-0000-0000-0000BC300000}"/>
    <cellStyle name="Normal 4 7 23 3 4" xfId="17850" xr:uid="{00000000-0005-0000-0000-0000BD300000}"/>
    <cellStyle name="Normal 4 7 23 4" xfId="17851" xr:uid="{00000000-0005-0000-0000-0000BE300000}"/>
    <cellStyle name="Normal 4 7 23 4 2" xfId="17852" xr:uid="{00000000-0005-0000-0000-0000BF300000}"/>
    <cellStyle name="Normal 4 7 23 5" xfId="17853" xr:uid="{00000000-0005-0000-0000-0000C0300000}"/>
    <cellStyle name="Normal 4 7 23 6" xfId="17854" xr:uid="{00000000-0005-0000-0000-0000C1300000}"/>
    <cellStyle name="Normal 4 7 24" xfId="4465" xr:uid="{00000000-0005-0000-0000-0000C2300000}"/>
    <cellStyle name="Normal 4 7 24 2" xfId="6714" xr:uid="{00000000-0005-0000-0000-0000C3300000}"/>
    <cellStyle name="Normal 4 7 24 2 2" xfId="10253" xr:uid="{00000000-0005-0000-0000-0000C4300000}"/>
    <cellStyle name="Normal 4 7 24 2 2 2" xfId="17855" xr:uid="{00000000-0005-0000-0000-0000C5300000}"/>
    <cellStyle name="Normal 4 7 24 2 2 3" xfId="17856" xr:uid="{00000000-0005-0000-0000-0000C6300000}"/>
    <cellStyle name="Normal 4 7 24 2 3" xfId="17857" xr:uid="{00000000-0005-0000-0000-0000C7300000}"/>
    <cellStyle name="Normal 4 7 24 2 4" xfId="17858" xr:uid="{00000000-0005-0000-0000-0000C8300000}"/>
    <cellStyle name="Normal 4 7 24 3" xfId="8492" xr:uid="{00000000-0005-0000-0000-0000C9300000}"/>
    <cellStyle name="Normal 4 7 24 3 2" xfId="17859" xr:uid="{00000000-0005-0000-0000-0000CA300000}"/>
    <cellStyle name="Normal 4 7 24 3 2 2" xfId="17860" xr:uid="{00000000-0005-0000-0000-0000CB300000}"/>
    <cellStyle name="Normal 4 7 24 3 3" xfId="17861" xr:uid="{00000000-0005-0000-0000-0000CC300000}"/>
    <cellStyle name="Normal 4 7 24 3 4" xfId="17862" xr:uid="{00000000-0005-0000-0000-0000CD300000}"/>
    <cellStyle name="Normal 4 7 24 4" xfId="17863" xr:uid="{00000000-0005-0000-0000-0000CE300000}"/>
    <cellStyle name="Normal 4 7 24 4 2" xfId="17864" xr:uid="{00000000-0005-0000-0000-0000CF300000}"/>
    <cellStyle name="Normal 4 7 24 5" xfId="17865" xr:uid="{00000000-0005-0000-0000-0000D0300000}"/>
    <cellStyle name="Normal 4 7 24 6" xfId="17866" xr:uid="{00000000-0005-0000-0000-0000D1300000}"/>
    <cellStyle name="Normal 4 7 25" xfId="4466" xr:uid="{00000000-0005-0000-0000-0000D2300000}"/>
    <cellStyle name="Normal 4 7 25 2" xfId="6715" xr:uid="{00000000-0005-0000-0000-0000D3300000}"/>
    <cellStyle name="Normal 4 7 25 2 2" xfId="10254" xr:uid="{00000000-0005-0000-0000-0000D4300000}"/>
    <cellStyle name="Normal 4 7 25 2 2 2" xfId="17867" xr:uid="{00000000-0005-0000-0000-0000D5300000}"/>
    <cellStyle name="Normal 4 7 25 2 2 3" xfId="17868" xr:uid="{00000000-0005-0000-0000-0000D6300000}"/>
    <cellStyle name="Normal 4 7 25 2 3" xfId="17869" xr:uid="{00000000-0005-0000-0000-0000D7300000}"/>
    <cellStyle name="Normal 4 7 25 2 4" xfId="17870" xr:uid="{00000000-0005-0000-0000-0000D8300000}"/>
    <cellStyle name="Normal 4 7 25 3" xfId="8493" xr:uid="{00000000-0005-0000-0000-0000D9300000}"/>
    <cellStyle name="Normal 4 7 25 3 2" xfId="17871" xr:uid="{00000000-0005-0000-0000-0000DA300000}"/>
    <cellStyle name="Normal 4 7 25 3 2 2" xfId="17872" xr:uid="{00000000-0005-0000-0000-0000DB300000}"/>
    <cellStyle name="Normal 4 7 25 3 3" xfId="17873" xr:uid="{00000000-0005-0000-0000-0000DC300000}"/>
    <cellStyle name="Normal 4 7 25 3 4" xfId="17874" xr:uid="{00000000-0005-0000-0000-0000DD300000}"/>
    <cellStyle name="Normal 4 7 25 4" xfId="17875" xr:uid="{00000000-0005-0000-0000-0000DE300000}"/>
    <cellStyle name="Normal 4 7 25 4 2" xfId="17876" xr:uid="{00000000-0005-0000-0000-0000DF300000}"/>
    <cellStyle name="Normal 4 7 25 5" xfId="17877" xr:uid="{00000000-0005-0000-0000-0000E0300000}"/>
    <cellStyle name="Normal 4 7 25 6" xfId="17878" xr:uid="{00000000-0005-0000-0000-0000E1300000}"/>
    <cellStyle name="Normal 4 7 26" xfId="4467" xr:uid="{00000000-0005-0000-0000-0000E2300000}"/>
    <cellStyle name="Normal 4 7 26 2" xfId="6716" xr:uid="{00000000-0005-0000-0000-0000E3300000}"/>
    <cellStyle name="Normal 4 7 26 2 2" xfId="10255" xr:uid="{00000000-0005-0000-0000-0000E4300000}"/>
    <cellStyle name="Normal 4 7 26 2 2 2" xfId="17879" xr:uid="{00000000-0005-0000-0000-0000E5300000}"/>
    <cellStyle name="Normal 4 7 26 2 2 3" xfId="17880" xr:uid="{00000000-0005-0000-0000-0000E6300000}"/>
    <cellStyle name="Normal 4 7 26 2 3" xfId="17881" xr:uid="{00000000-0005-0000-0000-0000E7300000}"/>
    <cellStyle name="Normal 4 7 26 2 4" xfId="17882" xr:uid="{00000000-0005-0000-0000-0000E8300000}"/>
    <cellStyle name="Normal 4 7 26 3" xfId="8494" xr:uid="{00000000-0005-0000-0000-0000E9300000}"/>
    <cellStyle name="Normal 4 7 26 3 2" xfId="17883" xr:uid="{00000000-0005-0000-0000-0000EA300000}"/>
    <cellStyle name="Normal 4 7 26 3 2 2" xfId="17884" xr:uid="{00000000-0005-0000-0000-0000EB300000}"/>
    <cellStyle name="Normal 4 7 26 3 3" xfId="17885" xr:uid="{00000000-0005-0000-0000-0000EC300000}"/>
    <cellStyle name="Normal 4 7 26 3 4" xfId="17886" xr:uid="{00000000-0005-0000-0000-0000ED300000}"/>
    <cellStyle name="Normal 4 7 26 4" xfId="17887" xr:uid="{00000000-0005-0000-0000-0000EE300000}"/>
    <cellStyle name="Normal 4 7 26 4 2" xfId="17888" xr:uid="{00000000-0005-0000-0000-0000EF300000}"/>
    <cellStyle name="Normal 4 7 26 5" xfId="17889" xr:uid="{00000000-0005-0000-0000-0000F0300000}"/>
    <cellStyle name="Normal 4 7 26 6" xfId="17890" xr:uid="{00000000-0005-0000-0000-0000F1300000}"/>
    <cellStyle name="Normal 4 7 27" xfId="4468" xr:uid="{00000000-0005-0000-0000-0000F2300000}"/>
    <cellStyle name="Normal 4 7 27 2" xfId="6717" xr:uid="{00000000-0005-0000-0000-0000F3300000}"/>
    <cellStyle name="Normal 4 7 27 2 2" xfId="10256" xr:uid="{00000000-0005-0000-0000-0000F4300000}"/>
    <cellStyle name="Normal 4 7 27 2 2 2" xfId="17891" xr:uid="{00000000-0005-0000-0000-0000F5300000}"/>
    <cellStyle name="Normal 4 7 27 2 2 3" xfId="17892" xr:uid="{00000000-0005-0000-0000-0000F6300000}"/>
    <cellStyle name="Normal 4 7 27 2 3" xfId="17893" xr:uid="{00000000-0005-0000-0000-0000F7300000}"/>
    <cellStyle name="Normal 4 7 27 2 4" xfId="17894" xr:uid="{00000000-0005-0000-0000-0000F8300000}"/>
    <cellStyle name="Normal 4 7 27 3" xfId="8495" xr:uid="{00000000-0005-0000-0000-0000F9300000}"/>
    <cellStyle name="Normal 4 7 27 3 2" xfId="17895" xr:uid="{00000000-0005-0000-0000-0000FA300000}"/>
    <cellStyle name="Normal 4 7 27 3 2 2" xfId="17896" xr:uid="{00000000-0005-0000-0000-0000FB300000}"/>
    <cellStyle name="Normal 4 7 27 3 3" xfId="17897" xr:uid="{00000000-0005-0000-0000-0000FC300000}"/>
    <cellStyle name="Normal 4 7 27 3 4" xfId="17898" xr:uid="{00000000-0005-0000-0000-0000FD300000}"/>
    <cellStyle name="Normal 4 7 27 4" xfId="17899" xr:uid="{00000000-0005-0000-0000-0000FE300000}"/>
    <cellStyle name="Normal 4 7 27 4 2" xfId="17900" xr:uid="{00000000-0005-0000-0000-0000FF300000}"/>
    <cellStyle name="Normal 4 7 27 5" xfId="17901" xr:uid="{00000000-0005-0000-0000-000000310000}"/>
    <cellStyle name="Normal 4 7 27 6" xfId="17902" xr:uid="{00000000-0005-0000-0000-000001310000}"/>
    <cellStyle name="Normal 4 7 28" xfId="4469" xr:uid="{00000000-0005-0000-0000-000002310000}"/>
    <cellStyle name="Normal 4 7 28 2" xfId="6718" xr:uid="{00000000-0005-0000-0000-000003310000}"/>
    <cellStyle name="Normal 4 7 28 2 2" xfId="10257" xr:uid="{00000000-0005-0000-0000-000004310000}"/>
    <cellStyle name="Normal 4 7 28 2 2 2" xfId="17903" xr:uid="{00000000-0005-0000-0000-000005310000}"/>
    <cellStyle name="Normal 4 7 28 2 2 3" xfId="17904" xr:uid="{00000000-0005-0000-0000-000006310000}"/>
    <cellStyle name="Normal 4 7 28 2 3" xfId="17905" xr:uid="{00000000-0005-0000-0000-000007310000}"/>
    <cellStyle name="Normal 4 7 28 2 4" xfId="17906" xr:uid="{00000000-0005-0000-0000-000008310000}"/>
    <cellStyle name="Normal 4 7 28 3" xfId="8496" xr:uid="{00000000-0005-0000-0000-000009310000}"/>
    <cellStyle name="Normal 4 7 28 3 2" xfId="17907" xr:uid="{00000000-0005-0000-0000-00000A310000}"/>
    <cellStyle name="Normal 4 7 28 3 2 2" xfId="17908" xr:uid="{00000000-0005-0000-0000-00000B310000}"/>
    <cellStyle name="Normal 4 7 28 3 3" xfId="17909" xr:uid="{00000000-0005-0000-0000-00000C310000}"/>
    <cellStyle name="Normal 4 7 28 3 4" xfId="17910" xr:uid="{00000000-0005-0000-0000-00000D310000}"/>
    <cellStyle name="Normal 4 7 28 4" xfId="17911" xr:uid="{00000000-0005-0000-0000-00000E310000}"/>
    <cellStyle name="Normal 4 7 28 4 2" xfId="17912" xr:uid="{00000000-0005-0000-0000-00000F310000}"/>
    <cellStyle name="Normal 4 7 28 5" xfId="17913" xr:uid="{00000000-0005-0000-0000-000010310000}"/>
    <cellStyle name="Normal 4 7 28 6" xfId="17914" xr:uid="{00000000-0005-0000-0000-000011310000}"/>
    <cellStyle name="Normal 4 7 29" xfId="4470" xr:uid="{00000000-0005-0000-0000-000012310000}"/>
    <cellStyle name="Normal 4 7 29 2" xfId="6719" xr:uid="{00000000-0005-0000-0000-000013310000}"/>
    <cellStyle name="Normal 4 7 29 2 2" xfId="10258" xr:uid="{00000000-0005-0000-0000-000014310000}"/>
    <cellStyle name="Normal 4 7 29 2 2 2" xfId="17915" xr:uid="{00000000-0005-0000-0000-000015310000}"/>
    <cellStyle name="Normal 4 7 29 2 2 3" xfId="17916" xr:uid="{00000000-0005-0000-0000-000016310000}"/>
    <cellStyle name="Normal 4 7 29 2 3" xfId="17917" xr:uid="{00000000-0005-0000-0000-000017310000}"/>
    <cellStyle name="Normal 4 7 29 2 4" xfId="17918" xr:uid="{00000000-0005-0000-0000-000018310000}"/>
    <cellStyle name="Normal 4 7 29 3" xfId="8497" xr:uid="{00000000-0005-0000-0000-000019310000}"/>
    <cellStyle name="Normal 4 7 29 3 2" xfId="17919" xr:uid="{00000000-0005-0000-0000-00001A310000}"/>
    <cellStyle name="Normal 4 7 29 3 2 2" xfId="17920" xr:uid="{00000000-0005-0000-0000-00001B310000}"/>
    <cellStyle name="Normal 4 7 29 3 3" xfId="17921" xr:uid="{00000000-0005-0000-0000-00001C310000}"/>
    <cellStyle name="Normal 4 7 29 3 4" xfId="17922" xr:uid="{00000000-0005-0000-0000-00001D310000}"/>
    <cellStyle name="Normal 4 7 29 4" xfId="17923" xr:uid="{00000000-0005-0000-0000-00001E310000}"/>
    <cellStyle name="Normal 4 7 29 4 2" xfId="17924" xr:uid="{00000000-0005-0000-0000-00001F310000}"/>
    <cellStyle name="Normal 4 7 29 5" xfId="17925" xr:uid="{00000000-0005-0000-0000-000020310000}"/>
    <cellStyle name="Normal 4 7 29 6" xfId="17926" xr:uid="{00000000-0005-0000-0000-000021310000}"/>
    <cellStyle name="Normal 4 7 3" xfId="4471" xr:uid="{00000000-0005-0000-0000-000022310000}"/>
    <cellStyle name="Normal 4 7 3 2" xfId="6720" xr:uid="{00000000-0005-0000-0000-000023310000}"/>
    <cellStyle name="Normal 4 7 3 2 2" xfId="10259" xr:uid="{00000000-0005-0000-0000-000024310000}"/>
    <cellStyle name="Normal 4 7 3 2 2 2" xfId="17927" xr:uid="{00000000-0005-0000-0000-000025310000}"/>
    <cellStyle name="Normal 4 7 3 2 2 3" xfId="17928" xr:uid="{00000000-0005-0000-0000-000026310000}"/>
    <cellStyle name="Normal 4 7 3 2 3" xfId="17929" xr:uid="{00000000-0005-0000-0000-000027310000}"/>
    <cellStyle name="Normal 4 7 3 2 4" xfId="17930" xr:uid="{00000000-0005-0000-0000-000028310000}"/>
    <cellStyle name="Normal 4 7 3 3" xfId="8498" xr:uid="{00000000-0005-0000-0000-000029310000}"/>
    <cellStyle name="Normal 4 7 3 3 2" xfId="17931" xr:uid="{00000000-0005-0000-0000-00002A310000}"/>
    <cellStyle name="Normal 4 7 3 3 2 2" xfId="17932" xr:uid="{00000000-0005-0000-0000-00002B310000}"/>
    <cellStyle name="Normal 4 7 3 3 3" xfId="17933" xr:uid="{00000000-0005-0000-0000-00002C310000}"/>
    <cellStyle name="Normal 4 7 3 3 4" xfId="17934" xr:uid="{00000000-0005-0000-0000-00002D310000}"/>
    <cellStyle name="Normal 4 7 3 4" xfId="17935" xr:uid="{00000000-0005-0000-0000-00002E310000}"/>
    <cellStyle name="Normal 4 7 3 4 2" xfId="17936" xr:uid="{00000000-0005-0000-0000-00002F310000}"/>
    <cellStyle name="Normal 4 7 3 5" xfId="17937" xr:uid="{00000000-0005-0000-0000-000030310000}"/>
    <cellStyle name="Normal 4 7 3 6" xfId="17938" xr:uid="{00000000-0005-0000-0000-000031310000}"/>
    <cellStyle name="Normal 4 7 30" xfId="4472" xr:uid="{00000000-0005-0000-0000-000032310000}"/>
    <cellStyle name="Normal 4 7 30 2" xfId="6721" xr:uid="{00000000-0005-0000-0000-000033310000}"/>
    <cellStyle name="Normal 4 7 30 2 2" xfId="10260" xr:uid="{00000000-0005-0000-0000-000034310000}"/>
    <cellStyle name="Normal 4 7 30 2 2 2" xfId="17939" xr:uid="{00000000-0005-0000-0000-000035310000}"/>
    <cellStyle name="Normal 4 7 30 2 2 3" xfId="17940" xr:uid="{00000000-0005-0000-0000-000036310000}"/>
    <cellStyle name="Normal 4 7 30 2 3" xfId="17941" xr:uid="{00000000-0005-0000-0000-000037310000}"/>
    <cellStyle name="Normal 4 7 30 2 4" xfId="17942" xr:uid="{00000000-0005-0000-0000-000038310000}"/>
    <cellStyle name="Normal 4 7 30 3" xfId="8499" xr:uid="{00000000-0005-0000-0000-000039310000}"/>
    <cellStyle name="Normal 4 7 30 3 2" xfId="17943" xr:uid="{00000000-0005-0000-0000-00003A310000}"/>
    <cellStyle name="Normal 4 7 30 3 2 2" xfId="17944" xr:uid="{00000000-0005-0000-0000-00003B310000}"/>
    <cellStyle name="Normal 4 7 30 3 3" xfId="17945" xr:uid="{00000000-0005-0000-0000-00003C310000}"/>
    <cellStyle name="Normal 4 7 30 3 4" xfId="17946" xr:uid="{00000000-0005-0000-0000-00003D310000}"/>
    <cellStyle name="Normal 4 7 30 4" xfId="17947" xr:uid="{00000000-0005-0000-0000-00003E310000}"/>
    <cellStyle name="Normal 4 7 30 4 2" xfId="17948" xr:uid="{00000000-0005-0000-0000-00003F310000}"/>
    <cellStyle name="Normal 4 7 30 5" xfId="17949" xr:uid="{00000000-0005-0000-0000-000040310000}"/>
    <cellStyle name="Normal 4 7 30 6" xfId="17950" xr:uid="{00000000-0005-0000-0000-000041310000}"/>
    <cellStyle name="Normal 4 7 31" xfId="4473" xr:uid="{00000000-0005-0000-0000-000042310000}"/>
    <cellStyle name="Normal 4 7 31 2" xfId="6722" xr:uid="{00000000-0005-0000-0000-000043310000}"/>
    <cellStyle name="Normal 4 7 31 2 2" xfId="10261" xr:uid="{00000000-0005-0000-0000-000044310000}"/>
    <cellStyle name="Normal 4 7 31 2 2 2" xfId="17951" xr:uid="{00000000-0005-0000-0000-000045310000}"/>
    <cellStyle name="Normal 4 7 31 2 2 3" xfId="17952" xr:uid="{00000000-0005-0000-0000-000046310000}"/>
    <cellStyle name="Normal 4 7 31 2 3" xfId="17953" xr:uid="{00000000-0005-0000-0000-000047310000}"/>
    <cellStyle name="Normal 4 7 31 2 4" xfId="17954" xr:uid="{00000000-0005-0000-0000-000048310000}"/>
    <cellStyle name="Normal 4 7 31 3" xfId="8500" xr:uid="{00000000-0005-0000-0000-000049310000}"/>
    <cellStyle name="Normal 4 7 31 3 2" xfId="17955" xr:uid="{00000000-0005-0000-0000-00004A310000}"/>
    <cellStyle name="Normal 4 7 31 3 2 2" xfId="17956" xr:uid="{00000000-0005-0000-0000-00004B310000}"/>
    <cellStyle name="Normal 4 7 31 3 3" xfId="17957" xr:uid="{00000000-0005-0000-0000-00004C310000}"/>
    <cellStyle name="Normal 4 7 31 3 4" xfId="17958" xr:uid="{00000000-0005-0000-0000-00004D310000}"/>
    <cellStyle name="Normal 4 7 31 4" xfId="17959" xr:uid="{00000000-0005-0000-0000-00004E310000}"/>
    <cellStyle name="Normal 4 7 31 4 2" xfId="17960" xr:uid="{00000000-0005-0000-0000-00004F310000}"/>
    <cellStyle name="Normal 4 7 31 5" xfId="17961" xr:uid="{00000000-0005-0000-0000-000050310000}"/>
    <cellStyle name="Normal 4 7 31 6" xfId="17962" xr:uid="{00000000-0005-0000-0000-000051310000}"/>
    <cellStyle name="Normal 4 7 32" xfId="4474" xr:uid="{00000000-0005-0000-0000-000052310000}"/>
    <cellStyle name="Normal 4 7 32 2" xfId="6723" xr:uid="{00000000-0005-0000-0000-000053310000}"/>
    <cellStyle name="Normal 4 7 32 2 2" xfId="10262" xr:uid="{00000000-0005-0000-0000-000054310000}"/>
    <cellStyle name="Normal 4 7 32 2 2 2" xfId="17963" xr:uid="{00000000-0005-0000-0000-000055310000}"/>
    <cellStyle name="Normal 4 7 32 2 2 3" xfId="17964" xr:uid="{00000000-0005-0000-0000-000056310000}"/>
    <cellStyle name="Normal 4 7 32 2 3" xfId="17965" xr:uid="{00000000-0005-0000-0000-000057310000}"/>
    <cellStyle name="Normal 4 7 32 2 4" xfId="17966" xr:uid="{00000000-0005-0000-0000-000058310000}"/>
    <cellStyle name="Normal 4 7 32 3" xfId="8501" xr:uid="{00000000-0005-0000-0000-000059310000}"/>
    <cellStyle name="Normal 4 7 32 3 2" xfId="17967" xr:uid="{00000000-0005-0000-0000-00005A310000}"/>
    <cellStyle name="Normal 4 7 32 3 2 2" xfId="17968" xr:uid="{00000000-0005-0000-0000-00005B310000}"/>
    <cellStyle name="Normal 4 7 32 3 3" xfId="17969" xr:uid="{00000000-0005-0000-0000-00005C310000}"/>
    <cellStyle name="Normal 4 7 32 3 4" xfId="17970" xr:uid="{00000000-0005-0000-0000-00005D310000}"/>
    <cellStyle name="Normal 4 7 32 4" xfId="17971" xr:uid="{00000000-0005-0000-0000-00005E310000}"/>
    <cellStyle name="Normal 4 7 32 4 2" xfId="17972" xr:uid="{00000000-0005-0000-0000-00005F310000}"/>
    <cellStyle name="Normal 4 7 32 5" xfId="17973" xr:uid="{00000000-0005-0000-0000-000060310000}"/>
    <cellStyle name="Normal 4 7 32 6" xfId="17974" xr:uid="{00000000-0005-0000-0000-000061310000}"/>
    <cellStyle name="Normal 4 7 33" xfId="4475" xr:uid="{00000000-0005-0000-0000-000062310000}"/>
    <cellStyle name="Normal 4 7 33 2" xfId="6724" xr:uid="{00000000-0005-0000-0000-000063310000}"/>
    <cellStyle name="Normal 4 7 33 2 2" xfId="10263" xr:uid="{00000000-0005-0000-0000-000064310000}"/>
    <cellStyle name="Normal 4 7 33 2 2 2" xfId="17975" xr:uid="{00000000-0005-0000-0000-000065310000}"/>
    <cellStyle name="Normal 4 7 33 2 2 3" xfId="17976" xr:uid="{00000000-0005-0000-0000-000066310000}"/>
    <cellStyle name="Normal 4 7 33 2 3" xfId="17977" xr:uid="{00000000-0005-0000-0000-000067310000}"/>
    <cellStyle name="Normal 4 7 33 2 4" xfId="17978" xr:uid="{00000000-0005-0000-0000-000068310000}"/>
    <cellStyle name="Normal 4 7 33 3" xfId="8502" xr:uid="{00000000-0005-0000-0000-000069310000}"/>
    <cellStyle name="Normal 4 7 33 3 2" xfId="17979" xr:uid="{00000000-0005-0000-0000-00006A310000}"/>
    <cellStyle name="Normal 4 7 33 3 2 2" xfId="17980" xr:uid="{00000000-0005-0000-0000-00006B310000}"/>
    <cellStyle name="Normal 4 7 33 3 3" xfId="17981" xr:uid="{00000000-0005-0000-0000-00006C310000}"/>
    <cellStyle name="Normal 4 7 33 3 4" xfId="17982" xr:uid="{00000000-0005-0000-0000-00006D310000}"/>
    <cellStyle name="Normal 4 7 33 4" xfId="17983" xr:uid="{00000000-0005-0000-0000-00006E310000}"/>
    <cellStyle name="Normal 4 7 33 4 2" xfId="17984" xr:uid="{00000000-0005-0000-0000-00006F310000}"/>
    <cellStyle name="Normal 4 7 33 5" xfId="17985" xr:uid="{00000000-0005-0000-0000-000070310000}"/>
    <cellStyle name="Normal 4 7 33 6" xfId="17986" xr:uid="{00000000-0005-0000-0000-000071310000}"/>
    <cellStyle name="Normal 4 7 34" xfId="4476" xr:uid="{00000000-0005-0000-0000-000072310000}"/>
    <cellStyle name="Normal 4 7 34 2" xfId="6725" xr:uid="{00000000-0005-0000-0000-000073310000}"/>
    <cellStyle name="Normal 4 7 34 2 2" xfId="10264" xr:uid="{00000000-0005-0000-0000-000074310000}"/>
    <cellStyle name="Normal 4 7 34 2 2 2" xfId="17987" xr:uid="{00000000-0005-0000-0000-000075310000}"/>
    <cellStyle name="Normal 4 7 34 2 2 3" xfId="17988" xr:uid="{00000000-0005-0000-0000-000076310000}"/>
    <cellStyle name="Normal 4 7 34 2 3" xfId="17989" xr:uid="{00000000-0005-0000-0000-000077310000}"/>
    <cellStyle name="Normal 4 7 34 2 4" xfId="17990" xr:uid="{00000000-0005-0000-0000-000078310000}"/>
    <cellStyle name="Normal 4 7 34 3" xfId="8503" xr:uid="{00000000-0005-0000-0000-000079310000}"/>
    <cellStyle name="Normal 4 7 34 3 2" xfId="17991" xr:uid="{00000000-0005-0000-0000-00007A310000}"/>
    <cellStyle name="Normal 4 7 34 3 2 2" xfId="17992" xr:uid="{00000000-0005-0000-0000-00007B310000}"/>
    <cellStyle name="Normal 4 7 34 3 3" xfId="17993" xr:uid="{00000000-0005-0000-0000-00007C310000}"/>
    <cellStyle name="Normal 4 7 34 3 4" xfId="17994" xr:uid="{00000000-0005-0000-0000-00007D310000}"/>
    <cellStyle name="Normal 4 7 34 4" xfId="17995" xr:uid="{00000000-0005-0000-0000-00007E310000}"/>
    <cellStyle name="Normal 4 7 34 4 2" xfId="17996" xr:uid="{00000000-0005-0000-0000-00007F310000}"/>
    <cellStyle name="Normal 4 7 34 5" xfId="17997" xr:uid="{00000000-0005-0000-0000-000080310000}"/>
    <cellStyle name="Normal 4 7 34 6" xfId="17998" xr:uid="{00000000-0005-0000-0000-000081310000}"/>
    <cellStyle name="Normal 4 7 35" xfId="4477" xr:uid="{00000000-0005-0000-0000-000082310000}"/>
    <cellStyle name="Normal 4 7 35 2" xfId="6726" xr:uid="{00000000-0005-0000-0000-000083310000}"/>
    <cellStyle name="Normal 4 7 35 2 2" xfId="10265" xr:uid="{00000000-0005-0000-0000-000084310000}"/>
    <cellStyle name="Normal 4 7 35 2 2 2" xfId="17999" xr:uid="{00000000-0005-0000-0000-000085310000}"/>
    <cellStyle name="Normal 4 7 35 2 2 3" xfId="18000" xr:uid="{00000000-0005-0000-0000-000086310000}"/>
    <cellStyle name="Normal 4 7 35 2 3" xfId="18001" xr:uid="{00000000-0005-0000-0000-000087310000}"/>
    <cellStyle name="Normal 4 7 35 2 4" xfId="18002" xr:uid="{00000000-0005-0000-0000-000088310000}"/>
    <cellStyle name="Normal 4 7 35 3" xfId="8504" xr:uid="{00000000-0005-0000-0000-000089310000}"/>
    <cellStyle name="Normal 4 7 35 3 2" xfId="18003" xr:uid="{00000000-0005-0000-0000-00008A310000}"/>
    <cellStyle name="Normal 4 7 35 3 2 2" xfId="18004" xr:uid="{00000000-0005-0000-0000-00008B310000}"/>
    <cellStyle name="Normal 4 7 35 3 3" xfId="18005" xr:uid="{00000000-0005-0000-0000-00008C310000}"/>
    <cellStyle name="Normal 4 7 35 3 4" xfId="18006" xr:uid="{00000000-0005-0000-0000-00008D310000}"/>
    <cellStyle name="Normal 4 7 35 4" xfId="18007" xr:uid="{00000000-0005-0000-0000-00008E310000}"/>
    <cellStyle name="Normal 4 7 35 4 2" xfId="18008" xr:uid="{00000000-0005-0000-0000-00008F310000}"/>
    <cellStyle name="Normal 4 7 35 5" xfId="18009" xr:uid="{00000000-0005-0000-0000-000090310000}"/>
    <cellStyle name="Normal 4 7 35 6" xfId="18010" xr:uid="{00000000-0005-0000-0000-000091310000}"/>
    <cellStyle name="Normal 4 7 36" xfId="4478" xr:uid="{00000000-0005-0000-0000-000092310000}"/>
    <cellStyle name="Normal 4 7 36 2" xfId="6727" xr:uid="{00000000-0005-0000-0000-000093310000}"/>
    <cellStyle name="Normal 4 7 36 2 2" xfId="10266" xr:uid="{00000000-0005-0000-0000-000094310000}"/>
    <cellStyle name="Normal 4 7 36 2 2 2" xfId="18011" xr:uid="{00000000-0005-0000-0000-000095310000}"/>
    <cellStyle name="Normal 4 7 36 2 2 3" xfId="18012" xr:uid="{00000000-0005-0000-0000-000096310000}"/>
    <cellStyle name="Normal 4 7 36 2 3" xfId="18013" xr:uid="{00000000-0005-0000-0000-000097310000}"/>
    <cellStyle name="Normal 4 7 36 2 4" xfId="18014" xr:uid="{00000000-0005-0000-0000-000098310000}"/>
    <cellStyle name="Normal 4 7 36 3" xfId="8505" xr:uid="{00000000-0005-0000-0000-000099310000}"/>
    <cellStyle name="Normal 4 7 36 3 2" xfId="18015" xr:uid="{00000000-0005-0000-0000-00009A310000}"/>
    <cellStyle name="Normal 4 7 36 3 2 2" xfId="18016" xr:uid="{00000000-0005-0000-0000-00009B310000}"/>
    <cellStyle name="Normal 4 7 36 3 3" xfId="18017" xr:uid="{00000000-0005-0000-0000-00009C310000}"/>
    <cellStyle name="Normal 4 7 36 3 4" xfId="18018" xr:uid="{00000000-0005-0000-0000-00009D310000}"/>
    <cellStyle name="Normal 4 7 36 4" xfId="18019" xr:uid="{00000000-0005-0000-0000-00009E310000}"/>
    <cellStyle name="Normal 4 7 36 4 2" xfId="18020" xr:uid="{00000000-0005-0000-0000-00009F310000}"/>
    <cellStyle name="Normal 4 7 36 5" xfId="18021" xr:uid="{00000000-0005-0000-0000-0000A0310000}"/>
    <cellStyle name="Normal 4 7 36 6" xfId="18022" xr:uid="{00000000-0005-0000-0000-0000A1310000}"/>
    <cellStyle name="Normal 4 7 37" xfId="4479" xr:uid="{00000000-0005-0000-0000-0000A2310000}"/>
    <cellStyle name="Normal 4 7 37 2" xfId="6728" xr:uid="{00000000-0005-0000-0000-0000A3310000}"/>
    <cellStyle name="Normal 4 7 37 2 2" xfId="10267" xr:uid="{00000000-0005-0000-0000-0000A4310000}"/>
    <cellStyle name="Normal 4 7 37 2 2 2" xfId="18023" xr:uid="{00000000-0005-0000-0000-0000A5310000}"/>
    <cellStyle name="Normal 4 7 37 2 2 3" xfId="18024" xr:uid="{00000000-0005-0000-0000-0000A6310000}"/>
    <cellStyle name="Normal 4 7 37 2 3" xfId="18025" xr:uid="{00000000-0005-0000-0000-0000A7310000}"/>
    <cellStyle name="Normal 4 7 37 2 4" xfId="18026" xr:uid="{00000000-0005-0000-0000-0000A8310000}"/>
    <cellStyle name="Normal 4 7 37 3" xfId="8506" xr:uid="{00000000-0005-0000-0000-0000A9310000}"/>
    <cellStyle name="Normal 4 7 37 3 2" xfId="18027" xr:uid="{00000000-0005-0000-0000-0000AA310000}"/>
    <cellStyle name="Normal 4 7 37 3 2 2" xfId="18028" xr:uid="{00000000-0005-0000-0000-0000AB310000}"/>
    <cellStyle name="Normal 4 7 37 3 3" xfId="18029" xr:uid="{00000000-0005-0000-0000-0000AC310000}"/>
    <cellStyle name="Normal 4 7 37 3 4" xfId="18030" xr:uid="{00000000-0005-0000-0000-0000AD310000}"/>
    <cellStyle name="Normal 4 7 37 4" xfId="18031" xr:uid="{00000000-0005-0000-0000-0000AE310000}"/>
    <cellStyle name="Normal 4 7 37 4 2" xfId="18032" xr:uid="{00000000-0005-0000-0000-0000AF310000}"/>
    <cellStyle name="Normal 4 7 37 5" xfId="18033" xr:uid="{00000000-0005-0000-0000-0000B0310000}"/>
    <cellStyle name="Normal 4 7 37 6" xfId="18034" xr:uid="{00000000-0005-0000-0000-0000B1310000}"/>
    <cellStyle name="Normal 4 7 38" xfId="4480" xr:uid="{00000000-0005-0000-0000-0000B2310000}"/>
    <cellStyle name="Normal 4 7 38 2" xfId="6729" xr:uid="{00000000-0005-0000-0000-0000B3310000}"/>
    <cellStyle name="Normal 4 7 38 2 2" xfId="10268" xr:uid="{00000000-0005-0000-0000-0000B4310000}"/>
    <cellStyle name="Normal 4 7 38 2 2 2" xfId="18035" xr:uid="{00000000-0005-0000-0000-0000B5310000}"/>
    <cellStyle name="Normal 4 7 38 2 2 3" xfId="18036" xr:uid="{00000000-0005-0000-0000-0000B6310000}"/>
    <cellStyle name="Normal 4 7 38 2 3" xfId="18037" xr:uid="{00000000-0005-0000-0000-0000B7310000}"/>
    <cellStyle name="Normal 4 7 38 2 4" xfId="18038" xr:uid="{00000000-0005-0000-0000-0000B8310000}"/>
    <cellStyle name="Normal 4 7 38 3" xfId="8507" xr:uid="{00000000-0005-0000-0000-0000B9310000}"/>
    <cellStyle name="Normal 4 7 38 3 2" xfId="18039" xr:uid="{00000000-0005-0000-0000-0000BA310000}"/>
    <cellStyle name="Normal 4 7 38 3 2 2" xfId="18040" xr:uid="{00000000-0005-0000-0000-0000BB310000}"/>
    <cellStyle name="Normal 4 7 38 3 3" xfId="18041" xr:uid="{00000000-0005-0000-0000-0000BC310000}"/>
    <cellStyle name="Normal 4 7 38 3 4" xfId="18042" xr:uid="{00000000-0005-0000-0000-0000BD310000}"/>
    <cellStyle name="Normal 4 7 38 4" xfId="18043" xr:uid="{00000000-0005-0000-0000-0000BE310000}"/>
    <cellStyle name="Normal 4 7 38 4 2" xfId="18044" xr:uid="{00000000-0005-0000-0000-0000BF310000}"/>
    <cellStyle name="Normal 4 7 38 5" xfId="18045" xr:uid="{00000000-0005-0000-0000-0000C0310000}"/>
    <cellStyle name="Normal 4 7 38 6" xfId="18046" xr:uid="{00000000-0005-0000-0000-0000C1310000}"/>
    <cellStyle name="Normal 4 7 39" xfId="4481" xr:uid="{00000000-0005-0000-0000-0000C2310000}"/>
    <cellStyle name="Normal 4 7 39 2" xfId="6730" xr:uid="{00000000-0005-0000-0000-0000C3310000}"/>
    <cellStyle name="Normal 4 7 39 2 2" xfId="10269" xr:uid="{00000000-0005-0000-0000-0000C4310000}"/>
    <cellStyle name="Normal 4 7 39 2 2 2" xfId="18047" xr:uid="{00000000-0005-0000-0000-0000C5310000}"/>
    <cellStyle name="Normal 4 7 39 2 2 3" xfId="18048" xr:uid="{00000000-0005-0000-0000-0000C6310000}"/>
    <cellStyle name="Normal 4 7 39 2 3" xfId="18049" xr:uid="{00000000-0005-0000-0000-0000C7310000}"/>
    <cellStyle name="Normal 4 7 39 2 4" xfId="18050" xr:uid="{00000000-0005-0000-0000-0000C8310000}"/>
    <cellStyle name="Normal 4 7 39 3" xfId="8508" xr:uid="{00000000-0005-0000-0000-0000C9310000}"/>
    <cellStyle name="Normal 4 7 39 3 2" xfId="18051" xr:uid="{00000000-0005-0000-0000-0000CA310000}"/>
    <cellStyle name="Normal 4 7 39 3 2 2" xfId="18052" xr:uid="{00000000-0005-0000-0000-0000CB310000}"/>
    <cellStyle name="Normal 4 7 39 3 3" xfId="18053" xr:uid="{00000000-0005-0000-0000-0000CC310000}"/>
    <cellStyle name="Normal 4 7 39 3 4" xfId="18054" xr:uid="{00000000-0005-0000-0000-0000CD310000}"/>
    <cellStyle name="Normal 4 7 39 4" xfId="18055" xr:uid="{00000000-0005-0000-0000-0000CE310000}"/>
    <cellStyle name="Normal 4 7 39 4 2" xfId="18056" xr:uid="{00000000-0005-0000-0000-0000CF310000}"/>
    <cellStyle name="Normal 4 7 39 5" xfId="18057" xr:uid="{00000000-0005-0000-0000-0000D0310000}"/>
    <cellStyle name="Normal 4 7 39 6" xfId="18058" xr:uid="{00000000-0005-0000-0000-0000D1310000}"/>
    <cellStyle name="Normal 4 7 4" xfId="4482" xr:uid="{00000000-0005-0000-0000-0000D2310000}"/>
    <cellStyle name="Normal 4 7 4 2" xfId="6731" xr:uid="{00000000-0005-0000-0000-0000D3310000}"/>
    <cellStyle name="Normal 4 7 4 2 2" xfId="10270" xr:uid="{00000000-0005-0000-0000-0000D4310000}"/>
    <cellStyle name="Normal 4 7 4 2 2 2" xfId="18059" xr:uid="{00000000-0005-0000-0000-0000D5310000}"/>
    <cellStyle name="Normal 4 7 4 2 2 3" xfId="18060" xr:uid="{00000000-0005-0000-0000-0000D6310000}"/>
    <cellStyle name="Normal 4 7 4 2 3" xfId="18061" xr:uid="{00000000-0005-0000-0000-0000D7310000}"/>
    <cellStyle name="Normal 4 7 4 2 4" xfId="18062" xr:uid="{00000000-0005-0000-0000-0000D8310000}"/>
    <cellStyle name="Normal 4 7 4 3" xfId="8509" xr:uid="{00000000-0005-0000-0000-0000D9310000}"/>
    <cellStyle name="Normal 4 7 4 3 2" xfId="18063" xr:uid="{00000000-0005-0000-0000-0000DA310000}"/>
    <cellStyle name="Normal 4 7 4 3 2 2" xfId="18064" xr:uid="{00000000-0005-0000-0000-0000DB310000}"/>
    <cellStyle name="Normal 4 7 4 3 3" xfId="18065" xr:uid="{00000000-0005-0000-0000-0000DC310000}"/>
    <cellStyle name="Normal 4 7 4 3 4" xfId="18066" xr:uid="{00000000-0005-0000-0000-0000DD310000}"/>
    <cellStyle name="Normal 4 7 4 4" xfId="18067" xr:uid="{00000000-0005-0000-0000-0000DE310000}"/>
    <cellStyle name="Normal 4 7 4 4 2" xfId="18068" xr:uid="{00000000-0005-0000-0000-0000DF310000}"/>
    <cellStyle name="Normal 4 7 4 5" xfId="18069" xr:uid="{00000000-0005-0000-0000-0000E0310000}"/>
    <cellStyle name="Normal 4 7 4 6" xfId="18070" xr:uid="{00000000-0005-0000-0000-0000E1310000}"/>
    <cellStyle name="Normal 4 7 40" xfId="4483" xr:uid="{00000000-0005-0000-0000-0000E2310000}"/>
    <cellStyle name="Normal 4 7 40 2" xfId="6732" xr:uid="{00000000-0005-0000-0000-0000E3310000}"/>
    <cellStyle name="Normal 4 7 40 2 2" xfId="10271" xr:uid="{00000000-0005-0000-0000-0000E4310000}"/>
    <cellStyle name="Normal 4 7 40 2 2 2" xfId="18071" xr:uid="{00000000-0005-0000-0000-0000E5310000}"/>
    <cellStyle name="Normal 4 7 40 2 2 3" xfId="18072" xr:uid="{00000000-0005-0000-0000-0000E6310000}"/>
    <cellStyle name="Normal 4 7 40 2 3" xfId="18073" xr:uid="{00000000-0005-0000-0000-0000E7310000}"/>
    <cellStyle name="Normal 4 7 40 2 4" xfId="18074" xr:uid="{00000000-0005-0000-0000-0000E8310000}"/>
    <cellStyle name="Normal 4 7 40 3" xfId="8510" xr:uid="{00000000-0005-0000-0000-0000E9310000}"/>
    <cellStyle name="Normal 4 7 40 3 2" xfId="18075" xr:uid="{00000000-0005-0000-0000-0000EA310000}"/>
    <cellStyle name="Normal 4 7 40 3 2 2" xfId="18076" xr:uid="{00000000-0005-0000-0000-0000EB310000}"/>
    <cellStyle name="Normal 4 7 40 3 3" xfId="18077" xr:uid="{00000000-0005-0000-0000-0000EC310000}"/>
    <cellStyle name="Normal 4 7 40 3 4" xfId="18078" xr:uid="{00000000-0005-0000-0000-0000ED310000}"/>
    <cellStyle name="Normal 4 7 40 4" xfId="18079" xr:uid="{00000000-0005-0000-0000-0000EE310000}"/>
    <cellStyle name="Normal 4 7 40 4 2" xfId="18080" xr:uid="{00000000-0005-0000-0000-0000EF310000}"/>
    <cellStyle name="Normal 4 7 40 5" xfId="18081" xr:uid="{00000000-0005-0000-0000-0000F0310000}"/>
    <cellStyle name="Normal 4 7 40 6" xfId="18082" xr:uid="{00000000-0005-0000-0000-0000F1310000}"/>
    <cellStyle name="Normal 4 7 41" xfId="4484" xr:uid="{00000000-0005-0000-0000-0000F2310000}"/>
    <cellStyle name="Normal 4 7 41 2" xfId="6733" xr:uid="{00000000-0005-0000-0000-0000F3310000}"/>
    <cellStyle name="Normal 4 7 41 2 2" xfId="10272" xr:uid="{00000000-0005-0000-0000-0000F4310000}"/>
    <cellStyle name="Normal 4 7 41 2 2 2" xfId="18083" xr:uid="{00000000-0005-0000-0000-0000F5310000}"/>
    <cellStyle name="Normal 4 7 41 2 2 3" xfId="18084" xr:uid="{00000000-0005-0000-0000-0000F6310000}"/>
    <cellStyle name="Normal 4 7 41 2 3" xfId="18085" xr:uid="{00000000-0005-0000-0000-0000F7310000}"/>
    <cellStyle name="Normal 4 7 41 2 4" xfId="18086" xr:uid="{00000000-0005-0000-0000-0000F8310000}"/>
    <cellStyle name="Normal 4 7 41 3" xfId="8511" xr:uid="{00000000-0005-0000-0000-0000F9310000}"/>
    <cellStyle name="Normal 4 7 41 3 2" xfId="18087" xr:uid="{00000000-0005-0000-0000-0000FA310000}"/>
    <cellStyle name="Normal 4 7 41 3 2 2" xfId="18088" xr:uid="{00000000-0005-0000-0000-0000FB310000}"/>
    <cellStyle name="Normal 4 7 41 3 3" xfId="18089" xr:uid="{00000000-0005-0000-0000-0000FC310000}"/>
    <cellStyle name="Normal 4 7 41 3 4" xfId="18090" xr:uid="{00000000-0005-0000-0000-0000FD310000}"/>
    <cellStyle name="Normal 4 7 41 4" xfId="18091" xr:uid="{00000000-0005-0000-0000-0000FE310000}"/>
    <cellStyle name="Normal 4 7 41 4 2" xfId="18092" xr:uid="{00000000-0005-0000-0000-0000FF310000}"/>
    <cellStyle name="Normal 4 7 41 5" xfId="18093" xr:uid="{00000000-0005-0000-0000-000000320000}"/>
    <cellStyle name="Normal 4 7 41 6" xfId="18094" xr:uid="{00000000-0005-0000-0000-000001320000}"/>
    <cellStyle name="Normal 4 7 42" xfId="4485" xr:uid="{00000000-0005-0000-0000-000002320000}"/>
    <cellStyle name="Normal 4 7 42 2" xfId="6734" xr:uid="{00000000-0005-0000-0000-000003320000}"/>
    <cellStyle name="Normal 4 7 42 2 2" xfId="10273" xr:uid="{00000000-0005-0000-0000-000004320000}"/>
    <cellStyle name="Normal 4 7 42 2 2 2" xfId="18095" xr:uid="{00000000-0005-0000-0000-000005320000}"/>
    <cellStyle name="Normal 4 7 42 2 2 3" xfId="18096" xr:uid="{00000000-0005-0000-0000-000006320000}"/>
    <cellStyle name="Normal 4 7 42 2 3" xfId="18097" xr:uid="{00000000-0005-0000-0000-000007320000}"/>
    <cellStyle name="Normal 4 7 42 2 4" xfId="18098" xr:uid="{00000000-0005-0000-0000-000008320000}"/>
    <cellStyle name="Normal 4 7 42 3" xfId="8512" xr:uid="{00000000-0005-0000-0000-000009320000}"/>
    <cellStyle name="Normal 4 7 42 3 2" xfId="18099" xr:uid="{00000000-0005-0000-0000-00000A320000}"/>
    <cellStyle name="Normal 4 7 42 3 2 2" xfId="18100" xr:uid="{00000000-0005-0000-0000-00000B320000}"/>
    <cellStyle name="Normal 4 7 42 3 3" xfId="18101" xr:uid="{00000000-0005-0000-0000-00000C320000}"/>
    <cellStyle name="Normal 4 7 42 3 4" xfId="18102" xr:uid="{00000000-0005-0000-0000-00000D320000}"/>
    <cellStyle name="Normal 4 7 42 4" xfId="18103" xr:uid="{00000000-0005-0000-0000-00000E320000}"/>
    <cellStyle name="Normal 4 7 42 4 2" xfId="18104" xr:uid="{00000000-0005-0000-0000-00000F320000}"/>
    <cellStyle name="Normal 4 7 42 5" xfId="18105" xr:uid="{00000000-0005-0000-0000-000010320000}"/>
    <cellStyle name="Normal 4 7 42 6" xfId="18106" xr:uid="{00000000-0005-0000-0000-000011320000}"/>
    <cellStyle name="Normal 4 7 43" xfId="4486" xr:uid="{00000000-0005-0000-0000-000012320000}"/>
    <cellStyle name="Normal 4 7 43 2" xfId="6735" xr:uid="{00000000-0005-0000-0000-000013320000}"/>
    <cellStyle name="Normal 4 7 43 2 2" xfId="10274" xr:uid="{00000000-0005-0000-0000-000014320000}"/>
    <cellStyle name="Normal 4 7 43 2 2 2" xfId="18107" xr:uid="{00000000-0005-0000-0000-000015320000}"/>
    <cellStyle name="Normal 4 7 43 2 2 3" xfId="18108" xr:uid="{00000000-0005-0000-0000-000016320000}"/>
    <cellStyle name="Normal 4 7 43 2 3" xfId="18109" xr:uid="{00000000-0005-0000-0000-000017320000}"/>
    <cellStyle name="Normal 4 7 43 2 4" xfId="18110" xr:uid="{00000000-0005-0000-0000-000018320000}"/>
    <cellStyle name="Normal 4 7 43 3" xfId="8513" xr:uid="{00000000-0005-0000-0000-000019320000}"/>
    <cellStyle name="Normal 4 7 43 3 2" xfId="18111" xr:uid="{00000000-0005-0000-0000-00001A320000}"/>
    <cellStyle name="Normal 4 7 43 3 2 2" xfId="18112" xr:uid="{00000000-0005-0000-0000-00001B320000}"/>
    <cellStyle name="Normal 4 7 43 3 3" xfId="18113" xr:uid="{00000000-0005-0000-0000-00001C320000}"/>
    <cellStyle name="Normal 4 7 43 3 4" xfId="18114" xr:uid="{00000000-0005-0000-0000-00001D320000}"/>
    <cellStyle name="Normal 4 7 43 4" xfId="18115" xr:uid="{00000000-0005-0000-0000-00001E320000}"/>
    <cellStyle name="Normal 4 7 43 4 2" xfId="18116" xr:uid="{00000000-0005-0000-0000-00001F320000}"/>
    <cellStyle name="Normal 4 7 43 5" xfId="18117" xr:uid="{00000000-0005-0000-0000-000020320000}"/>
    <cellStyle name="Normal 4 7 43 6" xfId="18118" xr:uid="{00000000-0005-0000-0000-000021320000}"/>
    <cellStyle name="Normal 4 7 44" xfId="4487" xr:uid="{00000000-0005-0000-0000-000022320000}"/>
    <cellStyle name="Normal 4 7 44 2" xfId="6736" xr:uid="{00000000-0005-0000-0000-000023320000}"/>
    <cellStyle name="Normal 4 7 44 2 2" xfId="10275" xr:uid="{00000000-0005-0000-0000-000024320000}"/>
    <cellStyle name="Normal 4 7 44 2 2 2" xfId="18119" xr:uid="{00000000-0005-0000-0000-000025320000}"/>
    <cellStyle name="Normal 4 7 44 2 2 3" xfId="18120" xr:uid="{00000000-0005-0000-0000-000026320000}"/>
    <cellStyle name="Normal 4 7 44 2 3" xfId="18121" xr:uid="{00000000-0005-0000-0000-000027320000}"/>
    <cellStyle name="Normal 4 7 44 2 4" xfId="18122" xr:uid="{00000000-0005-0000-0000-000028320000}"/>
    <cellStyle name="Normal 4 7 44 3" xfId="8514" xr:uid="{00000000-0005-0000-0000-000029320000}"/>
    <cellStyle name="Normal 4 7 44 3 2" xfId="18123" xr:uid="{00000000-0005-0000-0000-00002A320000}"/>
    <cellStyle name="Normal 4 7 44 3 2 2" xfId="18124" xr:uid="{00000000-0005-0000-0000-00002B320000}"/>
    <cellStyle name="Normal 4 7 44 3 3" xfId="18125" xr:uid="{00000000-0005-0000-0000-00002C320000}"/>
    <cellStyle name="Normal 4 7 44 3 4" xfId="18126" xr:uid="{00000000-0005-0000-0000-00002D320000}"/>
    <cellStyle name="Normal 4 7 44 4" xfId="18127" xr:uid="{00000000-0005-0000-0000-00002E320000}"/>
    <cellStyle name="Normal 4 7 44 4 2" xfId="18128" xr:uid="{00000000-0005-0000-0000-00002F320000}"/>
    <cellStyle name="Normal 4 7 44 5" xfId="18129" xr:uid="{00000000-0005-0000-0000-000030320000}"/>
    <cellStyle name="Normal 4 7 44 6" xfId="18130" xr:uid="{00000000-0005-0000-0000-000031320000}"/>
    <cellStyle name="Normal 4 7 45" xfId="4488" xr:uid="{00000000-0005-0000-0000-000032320000}"/>
    <cellStyle name="Normal 4 7 45 2" xfId="6737" xr:uid="{00000000-0005-0000-0000-000033320000}"/>
    <cellStyle name="Normal 4 7 45 2 2" xfId="10276" xr:uid="{00000000-0005-0000-0000-000034320000}"/>
    <cellStyle name="Normal 4 7 45 2 2 2" xfId="18131" xr:uid="{00000000-0005-0000-0000-000035320000}"/>
    <cellStyle name="Normal 4 7 45 2 2 3" xfId="18132" xr:uid="{00000000-0005-0000-0000-000036320000}"/>
    <cellStyle name="Normal 4 7 45 2 3" xfId="18133" xr:uid="{00000000-0005-0000-0000-000037320000}"/>
    <cellStyle name="Normal 4 7 45 2 4" xfId="18134" xr:uid="{00000000-0005-0000-0000-000038320000}"/>
    <cellStyle name="Normal 4 7 45 3" xfId="8515" xr:uid="{00000000-0005-0000-0000-000039320000}"/>
    <cellStyle name="Normal 4 7 45 3 2" xfId="18135" xr:uid="{00000000-0005-0000-0000-00003A320000}"/>
    <cellStyle name="Normal 4 7 45 3 2 2" xfId="18136" xr:uid="{00000000-0005-0000-0000-00003B320000}"/>
    <cellStyle name="Normal 4 7 45 3 3" xfId="18137" xr:uid="{00000000-0005-0000-0000-00003C320000}"/>
    <cellStyle name="Normal 4 7 45 3 4" xfId="18138" xr:uid="{00000000-0005-0000-0000-00003D320000}"/>
    <cellStyle name="Normal 4 7 45 4" xfId="18139" xr:uid="{00000000-0005-0000-0000-00003E320000}"/>
    <cellStyle name="Normal 4 7 45 4 2" xfId="18140" xr:uid="{00000000-0005-0000-0000-00003F320000}"/>
    <cellStyle name="Normal 4 7 45 5" xfId="18141" xr:uid="{00000000-0005-0000-0000-000040320000}"/>
    <cellStyle name="Normal 4 7 45 6" xfId="18142" xr:uid="{00000000-0005-0000-0000-000041320000}"/>
    <cellStyle name="Normal 4 7 46" xfId="4489" xr:uid="{00000000-0005-0000-0000-000042320000}"/>
    <cellStyle name="Normal 4 7 46 2" xfId="6738" xr:uid="{00000000-0005-0000-0000-000043320000}"/>
    <cellStyle name="Normal 4 7 46 2 2" xfId="10277" xr:uid="{00000000-0005-0000-0000-000044320000}"/>
    <cellStyle name="Normal 4 7 46 2 2 2" xfId="18143" xr:uid="{00000000-0005-0000-0000-000045320000}"/>
    <cellStyle name="Normal 4 7 46 2 2 3" xfId="18144" xr:uid="{00000000-0005-0000-0000-000046320000}"/>
    <cellStyle name="Normal 4 7 46 2 3" xfId="18145" xr:uid="{00000000-0005-0000-0000-000047320000}"/>
    <cellStyle name="Normal 4 7 46 2 4" xfId="18146" xr:uid="{00000000-0005-0000-0000-000048320000}"/>
    <cellStyle name="Normal 4 7 46 3" xfId="8516" xr:uid="{00000000-0005-0000-0000-000049320000}"/>
    <cellStyle name="Normal 4 7 46 3 2" xfId="18147" xr:uid="{00000000-0005-0000-0000-00004A320000}"/>
    <cellStyle name="Normal 4 7 46 3 2 2" xfId="18148" xr:uid="{00000000-0005-0000-0000-00004B320000}"/>
    <cellStyle name="Normal 4 7 46 3 3" xfId="18149" xr:uid="{00000000-0005-0000-0000-00004C320000}"/>
    <cellStyle name="Normal 4 7 46 3 4" xfId="18150" xr:uid="{00000000-0005-0000-0000-00004D320000}"/>
    <cellStyle name="Normal 4 7 46 4" xfId="18151" xr:uid="{00000000-0005-0000-0000-00004E320000}"/>
    <cellStyle name="Normal 4 7 46 4 2" xfId="18152" xr:uid="{00000000-0005-0000-0000-00004F320000}"/>
    <cellStyle name="Normal 4 7 46 5" xfId="18153" xr:uid="{00000000-0005-0000-0000-000050320000}"/>
    <cellStyle name="Normal 4 7 46 6" xfId="18154" xr:uid="{00000000-0005-0000-0000-000051320000}"/>
    <cellStyle name="Normal 4 7 47" xfId="4490" xr:uid="{00000000-0005-0000-0000-000052320000}"/>
    <cellStyle name="Normal 4 7 47 2" xfId="6739" xr:uid="{00000000-0005-0000-0000-000053320000}"/>
    <cellStyle name="Normal 4 7 47 2 2" xfId="10278" xr:uid="{00000000-0005-0000-0000-000054320000}"/>
    <cellStyle name="Normal 4 7 47 2 2 2" xfId="18155" xr:uid="{00000000-0005-0000-0000-000055320000}"/>
    <cellStyle name="Normal 4 7 47 2 2 3" xfId="18156" xr:uid="{00000000-0005-0000-0000-000056320000}"/>
    <cellStyle name="Normal 4 7 47 2 3" xfId="18157" xr:uid="{00000000-0005-0000-0000-000057320000}"/>
    <cellStyle name="Normal 4 7 47 2 4" xfId="18158" xr:uid="{00000000-0005-0000-0000-000058320000}"/>
    <cellStyle name="Normal 4 7 47 3" xfId="8517" xr:uid="{00000000-0005-0000-0000-000059320000}"/>
    <cellStyle name="Normal 4 7 47 3 2" xfId="18159" xr:uid="{00000000-0005-0000-0000-00005A320000}"/>
    <cellStyle name="Normal 4 7 47 3 2 2" xfId="18160" xr:uid="{00000000-0005-0000-0000-00005B320000}"/>
    <cellStyle name="Normal 4 7 47 3 3" xfId="18161" xr:uid="{00000000-0005-0000-0000-00005C320000}"/>
    <cellStyle name="Normal 4 7 47 3 4" xfId="18162" xr:uid="{00000000-0005-0000-0000-00005D320000}"/>
    <cellStyle name="Normal 4 7 47 4" xfId="18163" xr:uid="{00000000-0005-0000-0000-00005E320000}"/>
    <cellStyle name="Normal 4 7 47 4 2" xfId="18164" xr:uid="{00000000-0005-0000-0000-00005F320000}"/>
    <cellStyle name="Normal 4 7 47 5" xfId="18165" xr:uid="{00000000-0005-0000-0000-000060320000}"/>
    <cellStyle name="Normal 4 7 47 6" xfId="18166" xr:uid="{00000000-0005-0000-0000-000061320000}"/>
    <cellStyle name="Normal 4 7 48" xfId="6698" xr:uid="{00000000-0005-0000-0000-000062320000}"/>
    <cellStyle name="Normal 4 7 48 2" xfId="10237" xr:uid="{00000000-0005-0000-0000-000063320000}"/>
    <cellStyle name="Normal 4 7 48 2 2" xfId="18167" xr:uid="{00000000-0005-0000-0000-000064320000}"/>
    <cellStyle name="Normal 4 7 48 2 3" xfId="18168" xr:uid="{00000000-0005-0000-0000-000065320000}"/>
    <cellStyle name="Normal 4 7 48 3" xfId="18169" xr:uid="{00000000-0005-0000-0000-000066320000}"/>
    <cellStyle name="Normal 4 7 48 4" xfId="18170" xr:uid="{00000000-0005-0000-0000-000067320000}"/>
    <cellStyle name="Normal 4 7 49" xfId="8476" xr:uid="{00000000-0005-0000-0000-000068320000}"/>
    <cellStyle name="Normal 4 7 49 2" xfId="18171" xr:uid="{00000000-0005-0000-0000-000069320000}"/>
    <cellStyle name="Normal 4 7 49 2 2" xfId="18172" xr:uid="{00000000-0005-0000-0000-00006A320000}"/>
    <cellStyle name="Normal 4 7 49 3" xfId="18173" xr:uid="{00000000-0005-0000-0000-00006B320000}"/>
    <cellStyle name="Normal 4 7 49 4" xfId="18174" xr:uid="{00000000-0005-0000-0000-00006C320000}"/>
    <cellStyle name="Normal 4 7 5" xfId="4491" xr:uid="{00000000-0005-0000-0000-00006D320000}"/>
    <cellStyle name="Normal 4 7 5 2" xfId="6740" xr:uid="{00000000-0005-0000-0000-00006E320000}"/>
    <cellStyle name="Normal 4 7 5 2 2" xfId="10279" xr:uid="{00000000-0005-0000-0000-00006F320000}"/>
    <cellStyle name="Normal 4 7 5 2 2 2" xfId="18175" xr:uid="{00000000-0005-0000-0000-000070320000}"/>
    <cellStyle name="Normal 4 7 5 2 2 3" xfId="18176" xr:uid="{00000000-0005-0000-0000-000071320000}"/>
    <cellStyle name="Normal 4 7 5 2 3" xfId="18177" xr:uid="{00000000-0005-0000-0000-000072320000}"/>
    <cellStyle name="Normal 4 7 5 2 4" xfId="18178" xr:uid="{00000000-0005-0000-0000-000073320000}"/>
    <cellStyle name="Normal 4 7 5 3" xfId="8518" xr:uid="{00000000-0005-0000-0000-000074320000}"/>
    <cellStyle name="Normal 4 7 5 3 2" xfId="18179" xr:uid="{00000000-0005-0000-0000-000075320000}"/>
    <cellStyle name="Normal 4 7 5 3 2 2" xfId="18180" xr:uid="{00000000-0005-0000-0000-000076320000}"/>
    <cellStyle name="Normal 4 7 5 3 3" xfId="18181" xr:uid="{00000000-0005-0000-0000-000077320000}"/>
    <cellStyle name="Normal 4 7 5 3 4" xfId="18182" xr:uid="{00000000-0005-0000-0000-000078320000}"/>
    <cellStyle name="Normal 4 7 5 4" xfId="18183" xr:uid="{00000000-0005-0000-0000-000079320000}"/>
    <cellStyle name="Normal 4 7 5 4 2" xfId="18184" xr:uid="{00000000-0005-0000-0000-00007A320000}"/>
    <cellStyle name="Normal 4 7 5 5" xfId="18185" xr:uid="{00000000-0005-0000-0000-00007B320000}"/>
    <cellStyle name="Normal 4 7 5 6" xfId="18186" xr:uid="{00000000-0005-0000-0000-00007C320000}"/>
    <cellStyle name="Normal 4 7 50" xfId="18187" xr:uid="{00000000-0005-0000-0000-00007D320000}"/>
    <cellStyle name="Normal 4 7 50 2" xfId="18188" xr:uid="{00000000-0005-0000-0000-00007E320000}"/>
    <cellStyle name="Normal 4 7 51" xfId="18189" xr:uid="{00000000-0005-0000-0000-00007F320000}"/>
    <cellStyle name="Normal 4 7 52" xfId="18190" xr:uid="{00000000-0005-0000-0000-000080320000}"/>
    <cellStyle name="Normal 4 7 6" xfId="4492" xr:uid="{00000000-0005-0000-0000-000081320000}"/>
    <cellStyle name="Normal 4 7 6 2" xfId="6741" xr:uid="{00000000-0005-0000-0000-000082320000}"/>
    <cellStyle name="Normal 4 7 6 2 2" xfId="10280" xr:uid="{00000000-0005-0000-0000-000083320000}"/>
    <cellStyle name="Normal 4 7 6 2 2 2" xfId="18191" xr:uid="{00000000-0005-0000-0000-000084320000}"/>
    <cellStyle name="Normal 4 7 6 2 2 3" xfId="18192" xr:uid="{00000000-0005-0000-0000-000085320000}"/>
    <cellStyle name="Normal 4 7 6 2 3" xfId="18193" xr:uid="{00000000-0005-0000-0000-000086320000}"/>
    <cellStyle name="Normal 4 7 6 2 4" xfId="18194" xr:uid="{00000000-0005-0000-0000-000087320000}"/>
    <cellStyle name="Normal 4 7 6 3" xfId="8519" xr:uid="{00000000-0005-0000-0000-000088320000}"/>
    <cellStyle name="Normal 4 7 6 3 2" xfId="18195" xr:uid="{00000000-0005-0000-0000-000089320000}"/>
    <cellStyle name="Normal 4 7 6 3 2 2" xfId="18196" xr:uid="{00000000-0005-0000-0000-00008A320000}"/>
    <cellStyle name="Normal 4 7 6 3 3" xfId="18197" xr:uid="{00000000-0005-0000-0000-00008B320000}"/>
    <cellStyle name="Normal 4 7 6 3 4" xfId="18198" xr:uid="{00000000-0005-0000-0000-00008C320000}"/>
    <cellStyle name="Normal 4 7 6 4" xfId="18199" xr:uid="{00000000-0005-0000-0000-00008D320000}"/>
    <cellStyle name="Normal 4 7 6 4 2" xfId="18200" xr:uid="{00000000-0005-0000-0000-00008E320000}"/>
    <cellStyle name="Normal 4 7 6 5" xfId="18201" xr:uid="{00000000-0005-0000-0000-00008F320000}"/>
    <cellStyle name="Normal 4 7 6 6" xfId="18202" xr:uid="{00000000-0005-0000-0000-000090320000}"/>
    <cellStyle name="Normal 4 7 7" xfId="4493" xr:uid="{00000000-0005-0000-0000-000091320000}"/>
    <cellStyle name="Normal 4 7 7 2" xfId="6742" xr:uid="{00000000-0005-0000-0000-000092320000}"/>
    <cellStyle name="Normal 4 7 7 2 2" xfId="10281" xr:uid="{00000000-0005-0000-0000-000093320000}"/>
    <cellStyle name="Normal 4 7 7 2 2 2" xfId="18203" xr:uid="{00000000-0005-0000-0000-000094320000}"/>
    <cellStyle name="Normal 4 7 7 2 2 3" xfId="18204" xr:uid="{00000000-0005-0000-0000-000095320000}"/>
    <cellStyle name="Normal 4 7 7 2 3" xfId="18205" xr:uid="{00000000-0005-0000-0000-000096320000}"/>
    <cellStyle name="Normal 4 7 7 2 4" xfId="18206" xr:uid="{00000000-0005-0000-0000-000097320000}"/>
    <cellStyle name="Normal 4 7 7 3" xfId="8520" xr:uid="{00000000-0005-0000-0000-000098320000}"/>
    <cellStyle name="Normal 4 7 7 3 2" xfId="18207" xr:uid="{00000000-0005-0000-0000-000099320000}"/>
    <cellStyle name="Normal 4 7 7 3 2 2" xfId="18208" xr:uid="{00000000-0005-0000-0000-00009A320000}"/>
    <cellStyle name="Normal 4 7 7 3 3" xfId="18209" xr:uid="{00000000-0005-0000-0000-00009B320000}"/>
    <cellStyle name="Normal 4 7 7 3 4" xfId="18210" xr:uid="{00000000-0005-0000-0000-00009C320000}"/>
    <cellStyle name="Normal 4 7 7 4" xfId="18211" xr:uid="{00000000-0005-0000-0000-00009D320000}"/>
    <cellStyle name="Normal 4 7 7 4 2" xfId="18212" xr:uid="{00000000-0005-0000-0000-00009E320000}"/>
    <cellStyle name="Normal 4 7 7 5" xfId="18213" xr:uid="{00000000-0005-0000-0000-00009F320000}"/>
    <cellStyle name="Normal 4 7 7 6" xfId="18214" xr:uid="{00000000-0005-0000-0000-0000A0320000}"/>
    <cellStyle name="Normal 4 7 8" xfId="4494" xr:uid="{00000000-0005-0000-0000-0000A1320000}"/>
    <cellStyle name="Normal 4 7 8 2" xfId="6743" xr:uid="{00000000-0005-0000-0000-0000A2320000}"/>
    <cellStyle name="Normal 4 7 8 2 2" xfId="10282" xr:uid="{00000000-0005-0000-0000-0000A3320000}"/>
    <cellStyle name="Normal 4 7 8 2 2 2" xfId="18215" xr:uid="{00000000-0005-0000-0000-0000A4320000}"/>
    <cellStyle name="Normal 4 7 8 2 2 3" xfId="18216" xr:uid="{00000000-0005-0000-0000-0000A5320000}"/>
    <cellStyle name="Normal 4 7 8 2 3" xfId="18217" xr:uid="{00000000-0005-0000-0000-0000A6320000}"/>
    <cellStyle name="Normal 4 7 8 2 4" xfId="18218" xr:uid="{00000000-0005-0000-0000-0000A7320000}"/>
    <cellStyle name="Normal 4 7 8 3" xfId="8521" xr:uid="{00000000-0005-0000-0000-0000A8320000}"/>
    <cellStyle name="Normal 4 7 8 3 2" xfId="18219" xr:uid="{00000000-0005-0000-0000-0000A9320000}"/>
    <cellStyle name="Normal 4 7 8 3 2 2" xfId="18220" xr:uid="{00000000-0005-0000-0000-0000AA320000}"/>
    <cellStyle name="Normal 4 7 8 3 3" xfId="18221" xr:uid="{00000000-0005-0000-0000-0000AB320000}"/>
    <cellStyle name="Normal 4 7 8 3 4" xfId="18222" xr:uid="{00000000-0005-0000-0000-0000AC320000}"/>
    <cellStyle name="Normal 4 7 8 4" xfId="18223" xr:uid="{00000000-0005-0000-0000-0000AD320000}"/>
    <cellStyle name="Normal 4 7 8 4 2" xfId="18224" xr:uid="{00000000-0005-0000-0000-0000AE320000}"/>
    <cellStyle name="Normal 4 7 8 5" xfId="18225" xr:uid="{00000000-0005-0000-0000-0000AF320000}"/>
    <cellStyle name="Normal 4 7 8 6" xfId="18226" xr:uid="{00000000-0005-0000-0000-0000B0320000}"/>
    <cellStyle name="Normal 4 7 9" xfId="4495" xr:uid="{00000000-0005-0000-0000-0000B1320000}"/>
    <cellStyle name="Normal 4 7 9 2" xfId="6744" xr:uid="{00000000-0005-0000-0000-0000B2320000}"/>
    <cellStyle name="Normal 4 7 9 2 2" xfId="10283" xr:uid="{00000000-0005-0000-0000-0000B3320000}"/>
    <cellStyle name="Normal 4 7 9 2 2 2" xfId="18227" xr:uid="{00000000-0005-0000-0000-0000B4320000}"/>
    <cellStyle name="Normal 4 7 9 2 2 3" xfId="18228" xr:uid="{00000000-0005-0000-0000-0000B5320000}"/>
    <cellStyle name="Normal 4 7 9 2 3" xfId="18229" xr:uid="{00000000-0005-0000-0000-0000B6320000}"/>
    <cellStyle name="Normal 4 7 9 2 4" xfId="18230" xr:uid="{00000000-0005-0000-0000-0000B7320000}"/>
    <cellStyle name="Normal 4 7 9 3" xfId="8522" xr:uid="{00000000-0005-0000-0000-0000B8320000}"/>
    <cellStyle name="Normal 4 7 9 3 2" xfId="18231" xr:uid="{00000000-0005-0000-0000-0000B9320000}"/>
    <cellStyle name="Normal 4 7 9 3 2 2" xfId="18232" xr:uid="{00000000-0005-0000-0000-0000BA320000}"/>
    <cellStyle name="Normal 4 7 9 3 3" xfId="18233" xr:uid="{00000000-0005-0000-0000-0000BB320000}"/>
    <cellStyle name="Normal 4 7 9 3 4" xfId="18234" xr:uid="{00000000-0005-0000-0000-0000BC320000}"/>
    <cellStyle name="Normal 4 7 9 4" xfId="18235" xr:uid="{00000000-0005-0000-0000-0000BD320000}"/>
    <cellStyle name="Normal 4 7 9 4 2" xfId="18236" xr:uid="{00000000-0005-0000-0000-0000BE320000}"/>
    <cellStyle name="Normal 4 7 9 5" xfId="18237" xr:uid="{00000000-0005-0000-0000-0000BF320000}"/>
    <cellStyle name="Normal 4 7 9 6" xfId="18238" xr:uid="{00000000-0005-0000-0000-0000C0320000}"/>
    <cellStyle name="Normal 4 8" xfId="4496" xr:uid="{00000000-0005-0000-0000-0000C1320000}"/>
    <cellStyle name="Normal 4 8 2" xfId="4497" xr:uid="{00000000-0005-0000-0000-0000C2320000}"/>
    <cellStyle name="Normal 4 8 2 10" xfId="4498" xr:uid="{00000000-0005-0000-0000-0000C3320000}"/>
    <cellStyle name="Normal 4 8 2 10 2" xfId="6747" xr:uid="{00000000-0005-0000-0000-0000C4320000}"/>
    <cellStyle name="Normal 4 8 2 10 2 2" xfId="10286" xr:uid="{00000000-0005-0000-0000-0000C5320000}"/>
    <cellStyle name="Normal 4 8 2 10 2 2 2" xfId="18239" xr:uid="{00000000-0005-0000-0000-0000C6320000}"/>
    <cellStyle name="Normal 4 8 2 10 2 2 3" xfId="18240" xr:uid="{00000000-0005-0000-0000-0000C7320000}"/>
    <cellStyle name="Normal 4 8 2 10 2 3" xfId="18241" xr:uid="{00000000-0005-0000-0000-0000C8320000}"/>
    <cellStyle name="Normal 4 8 2 10 2 4" xfId="18242" xr:uid="{00000000-0005-0000-0000-0000C9320000}"/>
    <cellStyle name="Normal 4 8 2 10 3" xfId="8525" xr:uid="{00000000-0005-0000-0000-0000CA320000}"/>
    <cellStyle name="Normal 4 8 2 10 3 2" xfId="18243" xr:uid="{00000000-0005-0000-0000-0000CB320000}"/>
    <cellStyle name="Normal 4 8 2 10 3 2 2" xfId="18244" xr:uid="{00000000-0005-0000-0000-0000CC320000}"/>
    <cellStyle name="Normal 4 8 2 10 3 3" xfId="18245" xr:uid="{00000000-0005-0000-0000-0000CD320000}"/>
    <cellStyle name="Normal 4 8 2 10 3 4" xfId="18246" xr:uid="{00000000-0005-0000-0000-0000CE320000}"/>
    <cellStyle name="Normal 4 8 2 10 4" xfId="18247" xr:uid="{00000000-0005-0000-0000-0000CF320000}"/>
    <cellStyle name="Normal 4 8 2 10 4 2" xfId="18248" xr:uid="{00000000-0005-0000-0000-0000D0320000}"/>
    <cellStyle name="Normal 4 8 2 10 5" xfId="18249" xr:uid="{00000000-0005-0000-0000-0000D1320000}"/>
    <cellStyle name="Normal 4 8 2 10 6" xfId="18250" xr:uid="{00000000-0005-0000-0000-0000D2320000}"/>
    <cellStyle name="Normal 4 8 2 11" xfId="4499" xr:uid="{00000000-0005-0000-0000-0000D3320000}"/>
    <cellStyle name="Normal 4 8 2 11 2" xfId="6748" xr:uid="{00000000-0005-0000-0000-0000D4320000}"/>
    <cellStyle name="Normal 4 8 2 11 2 2" xfId="10287" xr:uid="{00000000-0005-0000-0000-0000D5320000}"/>
    <cellStyle name="Normal 4 8 2 11 2 2 2" xfId="18251" xr:uid="{00000000-0005-0000-0000-0000D6320000}"/>
    <cellStyle name="Normal 4 8 2 11 2 2 3" xfId="18252" xr:uid="{00000000-0005-0000-0000-0000D7320000}"/>
    <cellStyle name="Normal 4 8 2 11 2 3" xfId="18253" xr:uid="{00000000-0005-0000-0000-0000D8320000}"/>
    <cellStyle name="Normal 4 8 2 11 2 4" xfId="18254" xr:uid="{00000000-0005-0000-0000-0000D9320000}"/>
    <cellStyle name="Normal 4 8 2 11 3" xfId="8526" xr:uid="{00000000-0005-0000-0000-0000DA320000}"/>
    <cellStyle name="Normal 4 8 2 11 3 2" xfId="18255" xr:uid="{00000000-0005-0000-0000-0000DB320000}"/>
    <cellStyle name="Normal 4 8 2 11 3 2 2" xfId="18256" xr:uid="{00000000-0005-0000-0000-0000DC320000}"/>
    <cellStyle name="Normal 4 8 2 11 3 3" xfId="18257" xr:uid="{00000000-0005-0000-0000-0000DD320000}"/>
    <cellStyle name="Normal 4 8 2 11 3 4" xfId="18258" xr:uid="{00000000-0005-0000-0000-0000DE320000}"/>
    <cellStyle name="Normal 4 8 2 11 4" xfId="18259" xr:uid="{00000000-0005-0000-0000-0000DF320000}"/>
    <cellStyle name="Normal 4 8 2 11 4 2" xfId="18260" xr:uid="{00000000-0005-0000-0000-0000E0320000}"/>
    <cellStyle name="Normal 4 8 2 11 5" xfId="18261" xr:uid="{00000000-0005-0000-0000-0000E1320000}"/>
    <cellStyle name="Normal 4 8 2 11 6" xfId="18262" xr:uid="{00000000-0005-0000-0000-0000E2320000}"/>
    <cellStyle name="Normal 4 8 2 12" xfId="4500" xr:uid="{00000000-0005-0000-0000-0000E3320000}"/>
    <cellStyle name="Normal 4 8 2 12 2" xfId="6749" xr:uid="{00000000-0005-0000-0000-0000E4320000}"/>
    <cellStyle name="Normal 4 8 2 12 2 2" xfId="10288" xr:uid="{00000000-0005-0000-0000-0000E5320000}"/>
    <cellStyle name="Normal 4 8 2 12 2 2 2" xfId="18263" xr:uid="{00000000-0005-0000-0000-0000E6320000}"/>
    <cellStyle name="Normal 4 8 2 12 2 2 3" xfId="18264" xr:uid="{00000000-0005-0000-0000-0000E7320000}"/>
    <cellStyle name="Normal 4 8 2 12 2 3" xfId="18265" xr:uid="{00000000-0005-0000-0000-0000E8320000}"/>
    <cellStyle name="Normal 4 8 2 12 2 4" xfId="18266" xr:uid="{00000000-0005-0000-0000-0000E9320000}"/>
    <cellStyle name="Normal 4 8 2 12 3" xfId="8527" xr:uid="{00000000-0005-0000-0000-0000EA320000}"/>
    <cellStyle name="Normal 4 8 2 12 3 2" xfId="18267" xr:uid="{00000000-0005-0000-0000-0000EB320000}"/>
    <cellStyle name="Normal 4 8 2 12 3 2 2" xfId="18268" xr:uid="{00000000-0005-0000-0000-0000EC320000}"/>
    <cellStyle name="Normal 4 8 2 12 3 3" xfId="18269" xr:uid="{00000000-0005-0000-0000-0000ED320000}"/>
    <cellStyle name="Normal 4 8 2 12 3 4" xfId="18270" xr:uid="{00000000-0005-0000-0000-0000EE320000}"/>
    <cellStyle name="Normal 4 8 2 12 4" xfId="18271" xr:uid="{00000000-0005-0000-0000-0000EF320000}"/>
    <cellStyle name="Normal 4 8 2 12 4 2" xfId="18272" xr:uid="{00000000-0005-0000-0000-0000F0320000}"/>
    <cellStyle name="Normal 4 8 2 12 5" xfId="18273" xr:uid="{00000000-0005-0000-0000-0000F1320000}"/>
    <cellStyle name="Normal 4 8 2 12 6" xfId="18274" xr:uid="{00000000-0005-0000-0000-0000F2320000}"/>
    <cellStyle name="Normal 4 8 2 13" xfId="4501" xr:uid="{00000000-0005-0000-0000-0000F3320000}"/>
    <cellStyle name="Normal 4 8 2 13 2" xfId="6750" xr:uid="{00000000-0005-0000-0000-0000F4320000}"/>
    <cellStyle name="Normal 4 8 2 13 2 2" xfId="10289" xr:uid="{00000000-0005-0000-0000-0000F5320000}"/>
    <cellStyle name="Normal 4 8 2 13 2 2 2" xfId="18275" xr:uid="{00000000-0005-0000-0000-0000F6320000}"/>
    <cellStyle name="Normal 4 8 2 13 2 2 3" xfId="18276" xr:uid="{00000000-0005-0000-0000-0000F7320000}"/>
    <cellStyle name="Normal 4 8 2 13 2 3" xfId="18277" xr:uid="{00000000-0005-0000-0000-0000F8320000}"/>
    <cellStyle name="Normal 4 8 2 13 2 4" xfId="18278" xr:uid="{00000000-0005-0000-0000-0000F9320000}"/>
    <cellStyle name="Normal 4 8 2 13 3" xfId="8528" xr:uid="{00000000-0005-0000-0000-0000FA320000}"/>
    <cellStyle name="Normal 4 8 2 13 3 2" xfId="18279" xr:uid="{00000000-0005-0000-0000-0000FB320000}"/>
    <cellStyle name="Normal 4 8 2 13 3 2 2" xfId="18280" xr:uid="{00000000-0005-0000-0000-0000FC320000}"/>
    <cellStyle name="Normal 4 8 2 13 3 3" xfId="18281" xr:uid="{00000000-0005-0000-0000-0000FD320000}"/>
    <cellStyle name="Normal 4 8 2 13 3 4" xfId="18282" xr:uid="{00000000-0005-0000-0000-0000FE320000}"/>
    <cellStyle name="Normal 4 8 2 13 4" xfId="18283" xr:uid="{00000000-0005-0000-0000-0000FF320000}"/>
    <cellStyle name="Normal 4 8 2 13 4 2" xfId="18284" xr:uid="{00000000-0005-0000-0000-000000330000}"/>
    <cellStyle name="Normal 4 8 2 13 5" xfId="18285" xr:uid="{00000000-0005-0000-0000-000001330000}"/>
    <cellStyle name="Normal 4 8 2 13 6" xfId="18286" xr:uid="{00000000-0005-0000-0000-000002330000}"/>
    <cellStyle name="Normal 4 8 2 14" xfId="4502" xr:uid="{00000000-0005-0000-0000-000003330000}"/>
    <cellStyle name="Normal 4 8 2 14 2" xfId="6751" xr:uid="{00000000-0005-0000-0000-000004330000}"/>
    <cellStyle name="Normal 4 8 2 14 2 2" xfId="10290" xr:uid="{00000000-0005-0000-0000-000005330000}"/>
    <cellStyle name="Normal 4 8 2 14 2 2 2" xfId="18287" xr:uid="{00000000-0005-0000-0000-000006330000}"/>
    <cellStyle name="Normal 4 8 2 14 2 2 3" xfId="18288" xr:uid="{00000000-0005-0000-0000-000007330000}"/>
    <cellStyle name="Normal 4 8 2 14 2 3" xfId="18289" xr:uid="{00000000-0005-0000-0000-000008330000}"/>
    <cellStyle name="Normal 4 8 2 14 2 4" xfId="18290" xr:uid="{00000000-0005-0000-0000-000009330000}"/>
    <cellStyle name="Normal 4 8 2 14 3" xfId="8529" xr:uid="{00000000-0005-0000-0000-00000A330000}"/>
    <cellStyle name="Normal 4 8 2 14 3 2" xfId="18291" xr:uid="{00000000-0005-0000-0000-00000B330000}"/>
    <cellStyle name="Normal 4 8 2 14 3 2 2" xfId="18292" xr:uid="{00000000-0005-0000-0000-00000C330000}"/>
    <cellStyle name="Normal 4 8 2 14 3 3" xfId="18293" xr:uid="{00000000-0005-0000-0000-00000D330000}"/>
    <cellStyle name="Normal 4 8 2 14 3 4" xfId="18294" xr:uid="{00000000-0005-0000-0000-00000E330000}"/>
    <cellStyle name="Normal 4 8 2 14 4" xfId="18295" xr:uid="{00000000-0005-0000-0000-00000F330000}"/>
    <cellStyle name="Normal 4 8 2 14 4 2" xfId="18296" xr:uid="{00000000-0005-0000-0000-000010330000}"/>
    <cellStyle name="Normal 4 8 2 14 5" xfId="18297" xr:uid="{00000000-0005-0000-0000-000011330000}"/>
    <cellStyle name="Normal 4 8 2 14 6" xfId="18298" xr:uid="{00000000-0005-0000-0000-000012330000}"/>
    <cellStyle name="Normal 4 8 2 15" xfId="4503" xr:uid="{00000000-0005-0000-0000-000013330000}"/>
    <cellStyle name="Normal 4 8 2 15 2" xfId="6752" xr:uid="{00000000-0005-0000-0000-000014330000}"/>
    <cellStyle name="Normal 4 8 2 15 2 2" xfId="10291" xr:uid="{00000000-0005-0000-0000-000015330000}"/>
    <cellStyle name="Normal 4 8 2 15 2 2 2" xfId="18299" xr:uid="{00000000-0005-0000-0000-000016330000}"/>
    <cellStyle name="Normal 4 8 2 15 2 2 3" xfId="18300" xr:uid="{00000000-0005-0000-0000-000017330000}"/>
    <cellStyle name="Normal 4 8 2 15 2 3" xfId="18301" xr:uid="{00000000-0005-0000-0000-000018330000}"/>
    <cellStyle name="Normal 4 8 2 15 2 4" xfId="18302" xr:uid="{00000000-0005-0000-0000-000019330000}"/>
    <cellStyle name="Normal 4 8 2 15 3" xfId="8530" xr:uid="{00000000-0005-0000-0000-00001A330000}"/>
    <cellStyle name="Normal 4 8 2 15 3 2" xfId="18303" xr:uid="{00000000-0005-0000-0000-00001B330000}"/>
    <cellStyle name="Normal 4 8 2 15 3 2 2" xfId="18304" xr:uid="{00000000-0005-0000-0000-00001C330000}"/>
    <cellStyle name="Normal 4 8 2 15 3 3" xfId="18305" xr:uid="{00000000-0005-0000-0000-00001D330000}"/>
    <cellStyle name="Normal 4 8 2 15 3 4" xfId="18306" xr:uid="{00000000-0005-0000-0000-00001E330000}"/>
    <cellStyle name="Normal 4 8 2 15 4" xfId="18307" xr:uid="{00000000-0005-0000-0000-00001F330000}"/>
    <cellStyle name="Normal 4 8 2 15 4 2" xfId="18308" xr:uid="{00000000-0005-0000-0000-000020330000}"/>
    <cellStyle name="Normal 4 8 2 15 5" xfId="18309" xr:uid="{00000000-0005-0000-0000-000021330000}"/>
    <cellStyle name="Normal 4 8 2 15 6" xfId="18310" xr:uid="{00000000-0005-0000-0000-000022330000}"/>
    <cellStyle name="Normal 4 8 2 16" xfId="4504" xr:uid="{00000000-0005-0000-0000-000023330000}"/>
    <cellStyle name="Normal 4 8 2 16 2" xfId="6753" xr:uid="{00000000-0005-0000-0000-000024330000}"/>
    <cellStyle name="Normal 4 8 2 16 2 2" xfId="10292" xr:uid="{00000000-0005-0000-0000-000025330000}"/>
    <cellStyle name="Normal 4 8 2 16 2 2 2" xfId="18311" xr:uid="{00000000-0005-0000-0000-000026330000}"/>
    <cellStyle name="Normal 4 8 2 16 2 2 3" xfId="18312" xr:uid="{00000000-0005-0000-0000-000027330000}"/>
    <cellStyle name="Normal 4 8 2 16 2 3" xfId="18313" xr:uid="{00000000-0005-0000-0000-000028330000}"/>
    <cellStyle name="Normal 4 8 2 16 2 4" xfId="18314" xr:uid="{00000000-0005-0000-0000-000029330000}"/>
    <cellStyle name="Normal 4 8 2 16 3" xfId="8531" xr:uid="{00000000-0005-0000-0000-00002A330000}"/>
    <cellStyle name="Normal 4 8 2 16 3 2" xfId="18315" xr:uid="{00000000-0005-0000-0000-00002B330000}"/>
    <cellStyle name="Normal 4 8 2 16 3 2 2" xfId="18316" xr:uid="{00000000-0005-0000-0000-00002C330000}"/>
    <cellStyle name="Normal 4 8 2 16 3 3" xfId="18317" xr:uid="{00000000-0005-0000-0000-00002D330000}"/>
    <cellStyle name="Normal 4 8 2 16 3 4" xfId="18318" xr:uid="{00000000-0005-0000-0000-00002E330000}"/>
    <cellStyle name="Normal 4 8 2 16 4" xfId="18319" xr:uid="{00000000-0005-0000-0000-00002F330000}"/>
    <cellStyle name="Normal 4 8 2 16 4 2" xfId="18320" xr:uid="{00000000-0005-0000-0000-000030330000}"/>
    <cellStyle name="Normal 4 8 2 16 5" xfId="18321" xr:uid="{00000000-0005-0000-0000-000031330000}"/>
    <cellStyle name="Normal 4 8 2 16 6" xfId="18322" xr:uid="{00000000-0005-0000-0000-000032330000}"/>
    <cellStyle name="Normal 4 8 2 17" xfId="4505" xr:uid="{00000000-0005-0000-0000-000033330000}"/>
    <cellStyle name="Normal 4 8 2 17 2" xfId="6754" xr:uid="{00000000-0005-0000-0000-000034330000}"/>
    <cellStyle name="Normal 4 8 2 17 2 2" xfId="10293" xr:uid="{00000000-0005-0000-0000-000035330000}"/>
    <cellStyle name="Normal 4 8 2 17 2 2 2" xfId="18323" xr:uid="{00000000-0005-0000-0000-000036330000}"/>
    <cellStyle name="Normal 4 8 2 17 2 2 3" xfId="18324" xr:uid="{00000000-0005-0000-0000-000037330000}"/>
    <cellStyle name="Normal 4 8 2 17 2 3" xfId="18325" xr:uid="{00000000-0005-0000-0000-000038330000}"/>
    <cellStyle name="Normal 4 8 2 17 2 4" xfId="18326" xr:uid="{00000000-0005-0000-0000-000039330000}"/>
    <cellStyle name="Normal 4 8 2 17 3" xfId="8532" xr:uid="{00000000-0005-0000-0000-00003A330000}"/>
    <cellStyle name="Normal 4 8 2 17 3 2" xfId="18327" xr:uid="{00000000-0005-0000-0000-00003B330000}"/>
    <cellStyle name="Normal 4 8 2 17 3 2 2" xfId="18328" xr:uid="{00000000-0005-0000-0000-00003C330000}"/>
    <cellStyle name="Normal 4 8 2 17 3 3" xfId="18329" xr:uid="{00000000-0005-0000-0000-00003D330000}"/>
    <cellStyle name="Normal 4 8 2 17 3 4" xfId="18330" xr:uid="{00000000-0005-0000-0000-00003E330000}"/>
    <cellStyle name="Normal 4 8 2 17 4" xfId="18331" xr:uid="{00000000-0005-0000-0000-00003F330000}"/>
    <cellStyle name="Normal 4 8 2 17 4 2" xfId="18332" xr:uid="{00000000-0005-0000-0000-000040330000}"/>
    <cellStyle name="Normal 4 8 2 17 5" xfId="18333" xr:uid="{00000000-0005-0000-0000-000041330000}"/>
    <cellStyle name="Normal 4 8 2 17 6" xfId="18334" xr:uid="{00000000-0005-0000-0000-000042330000}"/>
    <cellStyle name="Normal 4 8 2 18" xfId="4506" xr:uid="{00000000-0005-0000-0000-000043330000}"/>
    <cellStyle name="Normal 4 8 2 18 2" xfId="6755" xr:uid="{00000000-0005-0000-0000-000044330000}"/>
    <cellStyle name="Normal 4 8 2 18 2 2" xfId="10294" xr:uid="{00000000-0005-0000-0000-000045330000}"/>
    <cellStyle name="Normal 4 8 2 18 2 2 2" xfId="18335" xr:uid="{00000000-0005-0000-0000-000046330000}"/>
    <cellStyle name="Normal 4 8 2 18 2 2 3" xfId="18336" xr:uid="{00000000-0005-0000-0000-000047330000}"/>
    <cellStyle name="Normal 4 8 2 18 2 3" xfId="18337" xr:uid="{00000000-0005-0000-0000-000048330000}"/>
    <cellStyle name="Normal 4 8 2 18 2 4" xfId="18338" xr:uid="{00000000-0005-0000-0000-000049330000}"/>
    <cellStyle name="Normal 4 8 2 18 3" xfId="8533" xr:uid="{00000000-0005-0000-0000-00004A330000}"/>
    <cellStyle name="Normal 4 8 2 18 3 2" xfId="18339" xr:uid="{00000000-0005-0000-0000-00004B330000}"/>
    <cellStyle name="Normal 4 8 2 18 3 2 2" xfId="18340" xr:uid="{00000000-0005-0000-0000-00004C330000}"/>
    <cellStyle name="Normal 4 8 2 18 3 3" xfId="18341" xr:uid="{00000000-0005-0000-0000-00004D330000}"/>
    <cellStyle name="Normal 4 8 2 18 3 4" xfId="18342" xr:uid="{00000000-0005-0000-0000-00004E330000}"/>
    <cellStyle name="Normal 4 8 2 18 4" xfId="18343" xr:uid="{00000000-0005-0000-0000-00004F330000}"/>
    <cellStyle name="Normal 4 8 2 18 4 2" xfId="18344" xr:uid="{00000000-0005-0000-0000-000050330000}"/>
    <cellStyle name="Normal 4 8 2 18 5" xfId="18345" xr:uid="{00000000-0005-0000-0000-000051330000}"/>
    <cellStyle name="Normal 4 8 2 18 6" xfId="18346" xr:uid="{00000000-0005-0000-0000-000052330000}"/>
    <cellStyle name="Normal 4 8 2 19" xfId="4507" xr:uid="{00000000-0005-0000-0000-000053330000}"/>
    <cellStyle name="Normal 4 8 2 19 2" xfId="6756" xr:uid="{00000000-0005-0000-0000-000054330000}"/>
    <cellStyle name="Normal 4 8 2 19 2 2" xfId="10295" xr:uid="{00000000-0005-0000-0000-000055330000}"/>
    <cellStyle name="Normal 4 8 2 19 2 2 2" xfId="18347" xr:uid="{00000000-0005-0000-0000-000056330000}"/>
    <cellStyle name="Normal 4 8 2 19 2 2 3" xfId="18348" xr:uid="{00000000-0005-0000-0000-000057330000}"/>
    <cellStyle name="Normal 4 8 2 19 2 3" xfId="18349" xr:uid="{00000000-0005-0000-0000-000058330000}"/>
    <cellStyle name="Normal 4 8 2 19 2 4" xfId="18350" xr:uid="{00000000-0005-0000-0000-000059330000}"/>
    <cellStyle name="Normal 4 8 2 19 3" xfId="8534" xr:uid="{00000000-0005-0000-0000-00005A330000}"/>
    <cellStyle name="Normal 4 8 2 19 3 2" xfId="18351" xr:uid="{00000000-0005-0000-0000-00005B330000}"/>
    <cellStyle name="Normal 4 8 2 19 3 2 2" xfId="18352" xr:uid="{00000000-0005-0000-0000-00005C330000}"/>
    <cellStyle name="Normal 4 8 2 19 3 3" xfId="18353" xr:uid="{00000000-0005-0000-0000-00005D330000}"/>
    <cellStyle name="Normal 4 8 2 19 3 4" xfId="18354" xr:uid="{00000000-0005-0000-0000-00005E330000}"/>
    <cellStyle name="Normal 4 8 2 19 4" xfId="18355" xr:uid="{00000000-0005-0000-0000-00005F330000}"/>
    <cellStyle name="Normal 4 8 2 19 4 2" xfId="18356" xr:uid="{00000000-0005-0000-0000-000060330000}"/>
    <cellStyle name="Normal 4 8 2 19 5" xfId="18357" xr:uid="{00000000-0005-0000-0000-000061330000}"/>
    <cellStyle name="Normal 4 8 2 19 6" xfId="18358" xr:uid="{00000000-0005-0000-0000-000062330000}"/>
    <cellStyle name="Normal 4 8 2 2" xfId="4508" xr:uid="{00000000-0005-0000-0000-000063330000}"/>
    <cellStyle name="Normal 4 8 2 2 2" xfId="6757" xr:uid="{00000000-0005-0000-0000-000064330000}"/>
    <cellStyle name="Normal 4 8 2 2 2 2" xfId="10296" xr:uid="{00000000-0005-0000-0000-000065330000}"/>
    <cellStyle name="Normal 4 8 2 2 2 2 2" xfId="18359" xr:uid="{00000000-0005-0000-0000-000066330000}"/>
    <cellStyle name="Normal 4 8 2 2 2 2 3" xfId="18360" xr:uid="{00000000-0005-0000-0000-000067330000}"/>
    <cellStyle name="Normal 4 8 2 2 2 3" xfId="18361" xr:uid="{00000000-0005-0000-0000-000068330000}"/>
    <cellStyle name="Normal 4 8 2 2 2 4" xfId="18362" xr:uid="{00000000-0005-0000-0000-000069330000}"/>
    <cellStyle name="Normal 4 8 2 2 3" xfId="8535" xr:uid="{00000000-0005-0000-0000-00006A330000}"/>
    <cellStyle name="Normal 4 8 2 2 3 2" xfId="18363" xr:uid="{00000000-0005-0000-0000-00006B330000}"/>
    <cellStyle name="Normal 4 8 2 2 3 2 2" xfId="18364" xr:uid="{00000000-0005-0000-0000-00006C330000}"/>
    <cellStyle name="Normal 4 8 2 2 3 3" xfId="18365" xr:uid="{00000000-0005-0000-0000-00006D330000}"/>
    <cellStyle name="Normal 4 8 2 2 3 4" xfId="18366" xr:uid="{00000000-0005-0000-0000-00006E330000}"/>
    <cellStyle name="Normal 4 8 2 2 4" xfId="18367" xr:uid="{00000000-0005-0000-0000-00006F330000}"/>
    <cellStyle name="Normal 4 8 2 2 4 2" xfId="18368" xr:uid="{00000000-0005-0000-0000-000070330000}"/>
    <cellStyle name="Normal 4 8 2 2 5" xfId="18369" xr:uid="{00000000-0005-0000-0000-000071330000}"/>
    <cellStyle name="Normal 4 8 2 2 6" xfId="18370" xr:uid="{00000000-0005-0000-0000-000072330000}"/>
    <cellStyle name="Normal 4 8 2 20" xfId="4509" xr:uid="{00000000-0005-0000-0000-000073330000}"/>
    <cellStyle name="Normal 4 8 2 20 2" xfId="6758" xr:uid="{00000000-0005-0000-0000-000074330000}"/>
    <cellStyle name="Normal 4 8 2 20 2 2" xfId="10297" xr:uid="{00000000-0005-0000-0000-000075330000}"/>
    <cellStyle name="Normal 4 8 2 20 2 2 2" xfId="18371" xr:uid="{00000000-0005-0000-0000-000076330000}"/>
    <cellStyle name="Normal 4 8 2 20 2 2 3" xfId="18372" xr:uid="{00000000-0005-0000-0000-000077330000}"/>
    <cellStyle name="Normal 4 8 2 20 2 3" xfId="18373" xr:uid="{00000000-0005-0000-0000-000078330000}"/>
    <cellStyle name="Normal 4 8 2 20 2 4" xfId="18374" xr:uid="{00000000-0005-0000-0000-000079330000}"/>
    <cellStyle name="Normal 4 8 2 20 3" xfId="8536" xr:uid="{00000000-0005-0000-0000-00007A330000}"/>
    <cellStyle name="Normal 4 8 2 20 3 2" xfId="18375" xr:uid="{00000000-0005-0000-0000-00007B330000}"/>
    <cellStyle name="Normal 4 8 2 20 3 2 2" xfId="18376" xr:uid="{00000000-0005-0000-0000-00007C330000}"/>
    <cellStyle name="Normal 4 8 2 20 3 3" xfId="18377" xr:uid="{00000000-0005-0000-0000-00007D330000}"/>
    <cellStyle name="Normal 4 8 2 20 3 4" xfId="18378" xr:uid="{00000000-0005-0000-0000-00007E330000}"/>
    <cellStyle name="Normal 4 8 2 20 4" xfId="18379" xr:uid="{00000000-0005-0000-0000-00007F330000}"/>
    <cellStyle name="Normal 4 8 2 20 4 2" xfId="18380" xr:uid="{00000000-0005-0000-0000-000080330000}"/>
    <cellStyle name="Normal 4 8 2 20 5" xfId="18381" xr:uid="{00000000-0005-0000-0000-000081330000}"/>
    <cellStyle name="Normal 4 8 2 20 6" xfId="18382" xr:uid="{00000000-0005-0000-0000-000082330000}"/>
    <cellStyle name="Normal 4 8 2 21" xfId="4510" xr:uid="{00000000-0005-0000-0000-000083330000}"/>
    <cellStyle name="Normal 4 8 2 21 2" xfId="6759" xr:uid="{00000000-0005-0000-0000-000084330000}"/>
    <cellStyle name="Normal 4 8 2 21 2 2" xfId="10298" xr:uid="{00000000-0005-0000-0000-000085330000}"/>
    <cellStyle name="Normal 4 8 2 21 2 2 2" xfId="18383" xr:uid="{00000000-0005-0000-0000-000086330000}"/>
    <cellStyle name="Normal 4 8 2 21 2 2 3" xfId="18384" xr:uid="{00000000-0005-0000-0000-000087330000}"/>
    <cellStyle name="Normal 4 8 2 21 2 3" xfId="18385" xr:uid="{00000000-0005-0000-0000-000088330000}"/>
    <cellStyle name="Normal 4 8 2 21 2 4" xfId="18386" xr:uid="{00000000-0005-0000-0000-000089330000}"/>
    <cellStyle name="Normal 4 8 2 21 3" xfId="8537" xr:uid="{00000000-0005-0000-0000-00008A330000}"/>
    <cellStyle name="Normal 4 8 2 21 3 2" xfId="18387" xr:uid="{00000000-0005-0000-0000-00008B330000}"/>
    <cellStyle name="Normal 4 8 2 21 3 2 2" xfId="18388" xr:uid="{00000000-0005-0000-0000-00008C330000}"/>
    <cellStyle name="Normal 4 8 2 21 3 3" xfId="18389" xr:uid="{00000000-0005-0000-0000-00008D330000}"/>
    <cellStyle name="Normal 4 8 2 21 3 4" xfId="18390" xr:uid="{00000000-0005-0000-0000-00008E330000}"/>
    <cellStyle name="Normal 4 8 2 21 4" xfId="18391" xr:uid="{00000000-0005-0000-0000-00008F330000}"/>
    <cellStyle name="Normal 4 8 2 21 4 2" xfId="18392" xr:uid="{00000000-0005-0000-0000-000090330000}"/>
    <cellStyle name="Normal 4 8 2 21 5" xfId="18393" xr:uid="{00000000-0005-0000-0000-000091330000}"/>
    <cellStyle name="Normal 4 8 2 21 6" xfId="18394" xr:uid="{00000000-0005-0000-0000-000092330000}"/>
    <cellStyle name="Normal 4 8 2 22" xfId="4511" xr:uid="{00000000-0005-0000-0000-000093330000}"/>
    <cellStyle name="Normal 4 8 2 22 2" xfId="6760" xr:uid="{00000000-0005-0000-0000-000094330000}"/>
    <cellStyle name="Normal 4 8 2 22 2 2" xfId="10299" xr:uid="{00000000-0005-0000-0000-000095330000}"/>
    <cellStyle name="Normal 4 8 2 22 2 2 2" xfId="18395" xr:uid="{00000000-0005-0000-0000-000096330000}"/>
    <cellStyle name="Normal 4 8 2 22 2 2 3" xfId="18396" xr:uid="{00000000-0005-0000-0000-000097330000}"/>
    <cellStyle name="Normal 4 8 2 22 2 3" xfId="18397" xr:uid="{00000000-0005-0000-0000-000098330000}"/>
    <cellStyle name="Normal 4 8 2 22 2 4" xfId="18398" xr:uid="{00000000-0005-0000-0000-000099330000}"/>
    <cellStyle name="Normal 4 8 2 22 3" xfId="8538" xr:uid="{00000000-0005-0000-0000-00009A330000}"/>
    <cellStyle name="Normal 4 8 2 22 3 2" xfId="18399" xr:uid="{00000000-0005-0000-0000-00009B330000}"/>
    <cellStyle name="Normal 4 8 2 22 3 2 2" xfId="18400" xr:uid="{00000000-0005-0000-0000-00009C330000}"/>
    <cellStyle name="Normal 4 8 2 22 3 3" xfId="18401" xr:uid="{00000000-0005-0000-0000-00009D330000}"/>
    <cellStyle name="Normal 4 8 2 22 3 4" xfId="18402" xr:uid="{00000000-0005-0000-0000-00009E330000}"/>
    <cellStyle name="Normal 4 8 2 22 4" xfId="18403" xr:uid="{00000000-0005-0000-0000-00009F330000}"/>
    <cellStyle name="Normal 4 8 2 22 4 2" xfId="18404" xr:uid="{00000000-0005-0000-0000-0000A0330000}"/>
    <cellStyle name="Normal 4 8 2 22 5" xfId="18405" xr:uid="{00000000-0005-0000-0000-0000A1330000}"/>
    <cellStyle name="Normal 4 8 2 22 6" xfId="18406" xr:uid="{00000000-0005-0000-0000-0000A2330000}"/>
    <cellStyle name="Normal 4 8 2 23" xfId="4512" xr:uid="{00000000-0005-0000-0000-0000A3330000}"/>
    <cellStyle name="Normal 4 8 2 23 2" xfId="6761" xr:uid="{00000000-0005-0000-0000-0000A4330000}"/>
    <cellStyle name="Normal 4 8 2 23 2 2" xfId="10300" xr:uid="{00000000-0005-0000-0000-0000A5330000}"/>
    <cellStyle name="Normal 4 8 2 23 2 2 2" xfId="18407" xr:uid="{00000000-0005-0000-0000-0000A6330000}"/>
    <cellStyle name="Normal 4 8 2 23 2 2 3" xfId="18408" xr:uid="{00000000-0005-0000-0000-0000A7330000}"/>
    <cellStyle name="Normal 4 8 2 23 2 3" xfId="18409" xr:uid="{00000000-0005-0000-0000-0000A8330000}"/>
    <cellStyle name="Normal 4 8 2 23 2 4" xfId="18410" xr:uid="{00000000-0005-0000-0000-0000A9330000}"/>
    <cellStyle name="Normal 4 8 2 23 3" xfId="8539" xr:uid="{00000000-0005-0000-0000-0000AA330000}"/>
    <cellStyle name="Normal 4 8 2 23 3 2" xfId="18411" xr:uid="{00000000-0005-0000-0000-0000AB330000}"/>
    <cellStyle name="Normal 4 8 2 23 3 2 2" xfId="18412" xr:uid="{00000000-0005-0000-0000-0000AC330000}"/>
    <cellStyle name="Normal 4 8 2 23 3 3" xfId="18413" xr:uid="{00000000-0005-0000-0000-0000AD330000}"/>
    <cellStyle name="Normal 4 8 2 23 3 4" xfId="18414" xr:uid="{00000000-0005-0000-0000-0000AE330000}"/>
    <cellStyle name="Normal 4 8 2 23 4" xfId="18415" xr:uid="{00000000-0005-0000-0000-0000AF330000}"/>
    <cellStyle name="Normal 4 8 2 23 4 2" xfId="18416" xr:uid="{00000000-0005-0000-0000-0000B0330000}"/>
    <cellStyle name="Normal 4 8 2 23 5" xfId="18417" xr:uid="{00000000-0005-0000-0000-0000B1330000}"/>
    <cellStyle name="Normal 4 8 2 23 6" xfId="18418" xr:uid="{00000000-0005-0000-0000-0000B2330000}"/>
    <cellStyle name="Normal 4 8 2 24" xfId="4513" xr:uid="{00000000-0005-0000-0000-0000B3330000}"/>
    <cellStyle name="Normal 4 8 2 24 2" xfId="6762" xr:uid="{00000000-0005-0000-0000-0000B4330000}"/>
    <cellStyle name="Normal 4 8 2 24 2 2" xfId="10301" xr:uid="{00000000-0005-0000-0000-0000B5330000}"/>
    <cellStyle name="Normal 4 8 2 24 2 2 2" xfId="18419" xr:uid="{00000000-0005-0000-0000-0000B6330000}"/>
    <cellStyle name="Normal 4 8 2 24 2 2 3" xfId="18420" xr:uid="{00000000-0005-0000-0000-0000B7330000}"/>
    <cellStyle name="Normal 4 8 2 24 2 3" xfId="18421" xr:uid="{00000000-0005-0000-0000-0000B8330000}"/>
    <cellStyle name="Normal 4 8 2 24 2 4" xfId="18422" xr:uid="{00000000-0005-0000-0000-0000B9330000}"/>
    <cellStyle name="Normal 4 8 2 24 3" xfId="8540" xr:uid="{00000000-0005-0000-0000-0000BA330000}"/>
    <cellStyle name="Normal 4 8 2 24 3 2" xfId="18423" xr:uid="{00000000-0005-0000-0000-0000BB330000}"/>
    <cellStyle name="Normal 4 8 2 24 3 2 2" xfId="18424" xr:uid="{00000000-0005-0000-0000-0000BC330000}"/>
    <cellStyle name="Normal 4 8 2 24 3 3" xfId="18425" xr:uid="{00000000-0005-0000-0000-0000BD330000}"/>
    <cellStyle name="Normal 4 8 2 24 3 4" xfId="18426" xr:uid="{00000000-0005-0000-0000-0000BE330000}"/>
    <cellStyle name="Normal 4 8 2 24 4" xfId="18427" xr:uid="{00000000-0005-0000-0000-0000BF330000}"/>
    <cellStyle name="Normal 4 8 2 24 4 2" xfId="18428" xr:uid="{00000000-0005-0000-0000-0000C0330000}"/>
    <cellStyle name="Normal 4 8 2 24 5" xfId="18429" xr:uid="{00000000-0005-0000-0000-0000C1330000}"/>
    <cellStyle name="Normal 4 8 2 24 6" xfId="18430" xr:uid="{00000000-0005-0000-0000-0000C2330000}"/>
    <cellStyle name="Normal 4 8 2 25" xfId="4514" xr:uid="{00000000-0005-0000-0000-0000C3330000}"/>
    <cellStyle name="Normal 4 8 2 25 2" xfId="6763" xr:uid="{00000000-0005-0000-0000-0000C4330000}"/>
    <cellStyle name="Normal 4 8 2 25 2 2" xfId="10302" xr:uid="{00000000-0005-0000-0000-0000C5330000}"/>
    <cellStyle name="Normal 4 8 2 25 2 2 2" xfId="18431" xr:uid="{00000000-0005-0000-0000-0000C6330000}"/>
    <cellStyle name="Normal 4 8 2 25 2 2 3" xfId="18432" xr:uid="{00000000-0005-0000-0000-0000C7330000}"/>
    <cellStyle name="Normal 4 8 2 25 2 3" xfId="18433" xr:uid="{00000000-0005-0000-0000-0000C8330000}"/>
    <cellStyle name="Normal 4 8 2 25 2 4" xfId="18434" xr:uid="{00000000-0005-0000-0000-0000C9330000}"/>
    <cellStyle name="Normal 4 8 2 25 3" xfId="8541" xr:uid="{00000000-0005-0000-0000-0000CA330000}"/>
    <cellStyle name="Normal 4 8 2 25 3 2" xfId="18435" xr:uid="{00000000-0005-0000-0000-0000CB330000}"/>
    <cellStyle name="Normal 4 8 2 25 3 2 2" xfId="18436" xr:uid="{00000000-0005-0000-0000-0000CC330000}"/>
    <cellStyle name="Normal 4 8 2 25 3 3" xfId="18437" xr:uid="{00000000-0005-0000-0000-0000CD330000}"/>
    <cellStyle name="Normal 4 8 2 25 3 4" xfId="18438" xr:uid="{00000000-0005-0000-0000-0000CE330000}"/>
    <cellStyle name="Normal 4 8 2 25 4" xfId="18439" xr:uid="{00000000-0005-0000-0000-0000CF330000}"/>
    <cellStyle name="Normal 4 8 2 25 4 2" xfId="18440" xr:uid="{00000000-0005-0000-0000-0000D0330000}"/>
    <cellStyle name="Normal 4 8 2 25 5" xfId="18441" xr:uid="{00000000-0005-0000-0000-0000D1330000}"/>
    <cellStyle name="Normal 4 8 2 25 6" xfId="18442" xr:uid="{00000000-0005-0000-0000-0000D2330000}"/>
    <cellStyle name="Normal 4 8 2 26" xfId="4515" xr:uid="{00000000-0005-0000-0000-0000D3330000}"/>
    <cellStyle name="Normal 4 8 2 26 2" xfId="6764" xr:uid="{00000000-0005-0000-0000-0000D4330000}"/>
    <cellStyle name="Normal 4 8 2 26 2 2" xfId="10303" xr:uid="{00000000-0005-0000-0000-0000D5330000}"/>
    <cellStyle name="Normal 4 8 2 26 2 2 2" xfId="18443" xr:uid="{00000000-0005-0000-0000-0000D6330000}"/>
    <cellStyle name="Normal 4 8 2 26 2 2 3" xfId="18444" xr:uid="{00000000-0005-0000-0000-0000D7330000}"/>
    <cellStyle name="Normal 4 8 2 26 2 3" xfId="18445" xr:uid="{00000000-0005-0000-0000-0000D8330000}"/>
    <cellStyle name="Normal 4 8 2 26 2 4" xfId="18446" xr:uid="{00000000-0005-0000-0000-0000D9330000}"/>
    <cellStyle name="Normal 4 8 2 26 3" xfId="8542" xr:uid="{00000000-0005-0000-0000-0000DA330000}"/>
    <cellStyle name="Normal 4 8 2 26 3 2" xfId="18447" xr:uid="{00000000-0005-0000-0000-0000DB330000}"/>
    <cellStyle name="Normal 4 8 2 26 3 2 2" xfId="18448" xr:uid="{00000000-0005-0000-0000-0000DC330000}"/>
    <cellStyle name="Normal 4 8 2 26 3 3" xfId="18449" xr:uid="{00000000-0005-0000-0000-0000DD330000}"/>
    <cellStyle name="Normal 4 8 2 26 3 4" xfId="18450" xr:uid="{00000000-0005-0000-0000-0000DE330000}"/>
    <cellStyle name="Normal 4 8 2 26 4" xfId="18451" xr:uid="{00000000-0005-0000-0000-0000DF330000}"/>
    <cellStyle name="Normal 4 8 2 26 4 2" xfId="18452" xr:uid="{00000000-0005-0000-0000-0000E0330000}"/>
    <cellStyle name="Normal 4 8 2 26 5" xfId="18453" xr:uid="{00000000-0005-0000-0000-0000E1330000}"/>
    <cellStyle name="Normal 4 8 2 26 6" xfId="18454" xr:uid="{00000000-0005-0000-0000-0000E2330000}"/>
    <cellStyle name="Normal 4 8 2 27" xfId="4516" xr:uid="{00000000-0005-0000-0000-0000E3330000}"/>
    <cellStyle name="Normal 4 8 2 27 2" xfId="6765" xr:uid="{00000000-0005-0000-0000-0000E4330000}"/>
    <cellStyle name="Normal 4 8 2 27 2 2" xfId="10304" xr:uid="{00000000-0005-0000-0000-0000E5330000}"/>
    <cellStyle name="Normal 4 8 2 27 2 2 2" xfId="18455" xr:uid="{00000000-0005-0000-0000-0000E6330000}"/>
    <cellStyle name="Normal 4 8 2 27 2 2 3" xfId="18456" xr:uid="{00000000-0005-0000-0000-0000E7330000}"/>
    <cellStyle name="Normal 4 8 2 27 2 3" xfId="18457" xr:uid="{00000000-0005-0000-0000-0000E8330000}"/>
    <cellStyle name="Normal 4 8 2 27 2 4" xfId="18458" xr:uid="{00000000-0005-0000-0000-0000E9330000}"/>
    <cellStyle name="Normal 4 8 2 27 3" xfId="8543" xr:uid="{00000000-0005-0000-0000-0000EA330000}"/>
    <cellStyle name="Normal 4 8 2 27 3 2" xfId="18459" xr:uid="{00000000-0005-0000-0000-0000EB330000}"/>
    <cellStyle name="Normal 4 8 2 27 3 2 2" xfId="18460" xr:uid="{00000000-0005-0000-0000-0000EC330000}"/>
    <cellStyle name="Normal 4 8 2 27 3 3" xfId="18461" xr:uid="{00000000-0005-0000-0000-0000ED330000}"/>
    <cellStyle name="Normal 4 8 2 27 3 4" xfId="18462" xr:uid="{00000000-0005-0000-0000-0000EE330000}"/>
    <cellStyle name="Normal 4 8 2 27 4" xfId="18463" xr:uid="{00000000-0005-0000-0000-0000EF330000}"/>
    <cellStyle name="Normal 4 8 2 27 4 2" xfId="18464" xr:uid="{00000000-0005-0000-0000-0000F0330000}"/>
    <cellStyle name="Normal 4 8 2 27 5" xfId="18465" xr:uid="{00000000-0005-0000-0000-0000F1330000}"/>
    <cellStyle name="Normal 4 8 2 27 6" xfId="18466" xr:uid="{00000000-0005-0000-0000-0000F2330000}"/>
    <cellStyle name="Normal 4 8 2 28" xfId="4517" xr:uid="{00000000-0005-0000-0000-0000F3330000}"/>
    <cellStyle name="Normal 4 8 2 28 2" xfId="6766" xr:uid="{00000000-0005-0000-0000-0000F4330000}"/>
    <cellStyle name="Normal 4 8 2 28 2 2" xfId="10305" xr:uid="{00000000-0005-0000-0000-0000F5330000}"/>
    <cellStyle name="Normal 4 8 2 28 2 2 2" xfId="18467" xr:uid="{00000000-0005-0000-0000-0000F6330000}"/>
    <cellStyle name="Normal 4 8 2 28 2 2 3" xfId="18468" xr:uid="{00000000-0005-0000-0000-0000F7330000}"/>
    <cellStyle name="Normal 4 8 2 28 2 3" xfId="18469" xr:uid="{00000000-0005-0000-0000-0000F8330000}"/>
    <cellStyle name="Normal 4 8 2 28 2 4" xfId="18470" xr:uid="{00000000-0005-0000-0000-0000F9330000}"/>
    <cellStyle name="Normal 4 8 2 28 3" xfId="8544" xr:uid="{00000000-0005-0000-0000-0000FA330000}"/>
    <cellStyle name="Normal 4 8 2 28 3 2" xfId="18471" xr:uid="{00000000-0005-0000-0000-0000FB330000}"/>
    <cellStyle name="Normal 4 8 2 28 3 2 2" xfId="18472" xr:uid="{00000000-0005-0000-0000-0000FC330000}"/>
    <cellStyle name="Normal 4 8 2 28 3 3" xfId="18473" xr:uid="{00000000-0005-0000-0000-0000FD330000}"/>
    <cellStyle name="Normal 4 8 2 28 3 4" xfId="18474" xr:uid="{00000000-0005-0000-0000-0000FE330000}"/>
    <cellStyle name="Normal 4 8 2 28 4" xfId="18475" xr:uid="{00000000-0005-0000-0000-0000FF330000}"/>
    <cellStyle name="Normal 4 8 2 28 4 2" xfId="18476" xr:uid="{00000000-0005-0000-0000-000000340000}"/>
    <cellStyle name="Normal 4 8 2 28 5" xfId="18477" xr:uid="{00000000-0005-0000-0000-000001340000}"/>
    <cellStyle name="Normal 4 8 2 28 6" xfId="18478" xr:uid="{00000000-0005-0000-0000-000002340000}"/>
    <cellStyle name="Normal 4 8 2 29" xfId="4518" xr:uid="{00000000-0005-0000-0000-000003340000}"/>
    <cellStyle name="Normal 4 8 2 29 2" xfId="6767" xr:uid="{00000000-0005-0000-0000-000004340000}"/>
    <cellStyle name="Normal 4 8 2 29 2 2" xfId="10306" xr:uid="{00000000-0005-0000-0000-000005340000}"/>
    <cellStyle name="Normal 4 8 2 29 2 2 2" xfId="18479" xr:uid="{00000000-0005-0000-0000-000006340000}"/>
    <cellStyle name="Normal 4 8 2 29 2 2 3" xfId="18480" xr:uid="{00000000-0005-0000-0000-000007340000}"/>
    <cellStyle name="Normal 4 8 2 29 2 3" xfId="18481" xr:uid="{00000000-0005-0000-0000-000008340000}"/>
    <cellStyle name="Normal 4 8 2 29 2 4" xfId="18482" xr:uid="{00000000-0005-0000-0000-000009340000}"/>
    <cellStyle name="Normal 4 8 2 29 3" xfId="8545" xr:uid="{00000000-0005-0000-0000-00000A340000}"/>
    <cellStyle name="Normal 4 8 2 29 3 2" xfId="18483" xr:uid="{00000000-0005-0000-0000-00000B340000}"/>
    <cellStyle name="Normal 4 8 2 29 3 2 2" xfId="18484" xr:uid="{00000000-0005-0000-0000-00000C340000}"/>
    <cellStyle name="Normal 4 8 2 29 3 3" xfId="18485" xr:uid="{00000000-0005-0000-0000-00000D340000}"/>
    <cellStyle name="Normal 4 8 2 29 3 4" xfId="18486" xr:uid="{00000000-0005-0000-0000-00000E340000}"/>
    <cellStyle name="Normal 4 8 2 29 4" xfId="18487" xr:uid="{00000000-0005-0000-0000-00000F340000}"/>
    <cellStyle name="Normal 4 8 2 29 4 2" xfId="18488" xr:uid="{00000000-0005-0000-0000-000010340000}"/>
    <cellStyle name="Normal 4 8 2 29 5" xfId="18489" xr:uid="{00000000-0005-0000-0000-000011340000}"/>
    <cellStyle name="Normal 4 8 2 29 6" xfId="18490" xr:uid="{00000000-0005-0000-0000-000012340000}"/>
    <cellStyle name="Normal 4 8 2 3" xfId="4519" xr:uid="{00000000-0005-0000-0000-000013340000}"/>
    <cellStyle name="Normal 4 8 2 3 2" xfId="6768" xr:uid="{00000000-0005-0000-0000-000014340000}"/>
    <cellStyle name="Normal 4 8 2 3 2 2" xfId="10307" xr:uid="{00000000-0005-0000-0000-000015340000}"/>
    <cellStyle name="Normal 4 8 2 3 2 2 2" xfId="18491" xr:uid="{00000000-0005-0000-0000-000016340000}"/>
    <cellStyle name="Normal 4 8 2 3 2 2 3" xfId="18492" xr:uid="{00000000-0005-0000-0000-000017340000}"/>
    <cellStyle name="Normal 4 8 2 3 2 3" xfId="18493" xr:uid="{00000000-0005-0000-0000-000018340000}"/>
    <cellStyle name="Normal 4 8 2 3 2 4" xfId="18494" xr:uid="{00000000-0005-0000-0000-000019340000}"/>
    <cellStyle name="Normal 4 8 2 3 3" xfId="8546" xr:uid="{00000000-0005-0000-0000-00001A340000}"/>
    <cellStyle name="Normal 4 8 2 3 3 2" xfId="18495" xr:uid="{00000000-0005-0000-0000-00001B340000}"/>
    <cellStyle name="Normal 4 8 2 3 3 2 2" xfId="18496" xr:uid="{00000000-0005-0000-0000-00001C340000}"/>
    <cellStyle name="Normal 4 8 2 3 3 3" xfId="18497" xr:uid="{00000000-0005-0000-0000-00001D340000}"/>
    <cellStyle name="Normal 4 8 2 3 3 4" xfId="18498" xr:uid="{00000000-0005-0000-0000-00001E340000}"/>
    <cellStyle name="Normal 4 8 2 3 4" xfId="18499" xr:uid="{00000000-0005-0000-0000-00001F340000}"/>
    <cellStyle name="Normal 4 8 2 3 4 2" xfId="18500" xr:uid="{00000000-0005-0000-0000-000020340000}"/>
    <cellStyle name="Normal 4 8 2 3 5" xfId="18501" xr:uid="{00000000-0005-0000-0000-000021340000}"/>
    <cellStyle name="Normal 4 8 2 3 6" xfId="18502" xr:uid="{00000000-0005-0000-0000-000022340000}"/>
    <cellStyle name="Normal 4 8 2 30" xfId="4520" xr:uid="{00000000-0005-0000-0000-000023340000}"/>
    <cellStyle name="Normal 4 8 2 30 2" xfId="6769" xr:uid="{00000000-0005-0000-0000-000024340000}"/>
    <cellStyle name="Normal 4 8 2 30 2 2" xfId="10308" xr:uid="{00000000-0005-0000-0000-000025340000}"/>
    <cellStyle name="Normal 4 8 2 30 2 2 2" xfId="18503" xr:uid="{00000000-0005-0000-0000-000026340000}"/>
    <cellStyle name="Normal 4 8 2 30 2 2 3" xfId="18504" xr:uid="{00000000-0005-0000-0000-000027340000}"/>
    <cellStyle name="Normal 4 8 2 30 2 3" xfId="18505" xr:uid="{00000000-0005-0000-0000-000028340000}"/>
    <cellStyle name="Normal 4 8 2 30 2 4" xfId="18506" xr:uid="{00000000-0005-0000-0000-000029340000}"/>
    <cellStyle name="Normal 4 8 2 30 3" xfId="8547" xr:uid="{00000000-0005-0000-0000-00002A340000}"/>
    <cellStyle name="Normal 4 8 2 30 3 2" xfId="18507" xr:uid="{00000000-0005-0000-0000-00002B340000}"/>
    <cellStyle name="Normal 4 8 2 30 3 2 2" xfId="18508" xr:uid="{00000000-0005-0000-0000-00002C340000}"/>
    <cellStyle name="Normal 4 8 2 30 3 3" xfId="18509" xr:uid="{00000000-0005-0000-0000-00002D340000}"/>
    <cellStyle name="Normal 4 8 2 30 3 4" xfId="18510" xr:uid="{00000000-0005-0000-0000-00002E340000}"/>
    <cellStyle name="Normal 4 8 2 30 4" xfId="18511" xr:uid="{00000000-0005-0000-0000-00002F340000}"/>
    <cellStyle name="Normal 4 8 2 30 4 2" xfId="18512" xr:uid="{00000000-0005-0000-0000-000030340000}"/>
    <cellStyle name="Normal 4 8 2 30 5" xfId="18513" xr:uid="{00000000-0005-0000-0000-000031340000}"/>
    <cellStyle name="Normal 4 8 2 30 6" xfId="18514" xr:uid="{00000000-0005-0000-0000-000032340000}"/>
    <cellStyle name="Normal 4 8 2 31" xfId="4521" xr:uid="{00000000-0005-0000-0000-000033340000}"/>
    <cellStyle name="Normal 4 8 2 31 2" xfId="6770" xr:uid="{00000000-0005-0000-0000-000034340000}"/>
    <cellStyle name="Normal 4 8 2 31 2 2" xfId="10309" xr:uid="{00000000-0005-0000-0000-000035340000}"/>
    <cellStyle name="Normal 4 8 2 31 2 2 2" xfId="18515" xr:uid="{00000000-0005-0000-0000-000036340000}"/>
    <cellStyle name="Normal 4 8 2 31 2 2 3" xfId="18516" xr:uid="{00000000-0005-0000-0000-000037340000}"/>
    <cellStyle name="Normal 4 8 2 31 2 3" xfId="18517" xr:uid="{00000000-0005-0000-0000-000038340000}"/>
    <cellStyle name="Normal 4 8 2 31 2 4" xfId="18518" xr:uid="{00000000-0005-0000-0000-000039340000}"/>
    <cellStyle name="Normal 4 8 2 31 3" xfId="8548" xr:uid="{00000000-0005-0000-0000-00003A340000}"/>
    <cellStyle name="Normal 4 8 2 31 3 2" xfId="18519" xr:uid="{00000000-0005-0000-0000-00003B340000}"/>
    <cellStyle name="Normal 4 8 2 31 3 2 2" xfId="18520" xr:uid="{00000000-0005-0000-0000-00003C340000}"/>
    <cellStyle name="Normal 4 8 2 31 3 3" xfId="18521" xr:uid="{00000000-0005-0000-0000-00003D340000}"/>
    <cellStyle name="Normal 4 8 2 31 3 4" xfId="18522" xr:uid="{00000000-0005-0000-0000-00003E340000}"/>
    <cellStyle name="Normal 4 8 2 31 4" xfId="18523" xr:uid="{00000000-0005-0000-0000-00003F340000}"/>
    <cellStyle name="Normal 4 8 2 31 4 2" xfId="18524" xr:uid="{00000000-0005-0000-0000-000040340000}"/>
    <cellStyle name="Normal 4 8 2 31 5" xfId="18525" xr:uid="{00000000-0005-0000-0000-000041340000}"/>
    <cellStyle name="Normal 4 8 2 31 6" xfId="18526" xr:uid="{00000000-0005-0000-0000-000042340000}"/>
    <cellStyle name="Normal 4 8 2 32" xfId="4522" xr:uid="{00000000-0005-0000-0000-000043340000}"/>
    <cellStyle name="Normal 4 8 2 32 2" xfId="6771" xr:uid="{00000000-0005-0000-0000-000044340000}"/>
    <cellStyle name="Normal 4 8 2 32 2 2" xfId="10310" xr:uid="{00000000-0005-0000-0000-000045340000}"/>
    <cellStyle name="Normal 4 8 2 32 2 2 2" xfId="18527" xr:uid="{00000000-0005-0000-0000-000046340000}"/>
    <cellStyle name="Normal 4 8 2 32 2 2 3" xfId="18528" xr:uid="{00000000-0005-0000-0000-000047340000}"/>
    <cellStyle name="Normal 4 8 2 32 2 3" xfId="18529" xr:uid="{00000000-0005-0000-0000-000048340000}"/>
    <cellStyle name="Normal 4 8 2 32 2 4" xfId="18530" xr:uid="{00000000-0005-0000-0000-000049340000}"/>
    <cellStyle name="Normal 4 8 2 32 3" xfId="8549" xr:uid="{00000000-0005-0000-0000-00004A340000}"/>
    <cellStyle name="Normal 4 8 2 32 3 2" xfId="18531" xr:uid="{00000000-0005-0000-0000-00004B340000}"/>
    <cellStyle name="Normal 4 8 2 32 3 2 2" xfId="18532" xr:uid="{00000000-0005-0000-0000-00004C340000}"/>
    <cellStyle name="Normal 4 8 2 32 3 3" xfId="18533" xr:uid="{00000000-0005-0000-0000-00004D340000}"/>
    <cellStyle name="Normal 4 8 2 32 3 4" xfId="18534" xr:uid="{00000000-0005-0000-0000-00004E340000}"/>
    <cellStyle name="Normal 4 8 2 32 4" xfId="18535" xr:uid="{00000000-0005-0000-0000-00004F340000}"/>
    <cellStyle name="Normal 4 8 2 32 4 2" xfId="18536" xr:uid="{00000000-0005-0000-0000-000050340000}"/>
    <cellStyle name="Normal 4 8 2 32 5" xfId="18537" xr:uid="{00000000-0005-0000-0000-000051340000}"/>
    <cellStyle name="Normal 4 8 2 32 6" xfId="18538" xr:uid="{00000000-0005-0000-0000-000052340000}"/>
    <cellStyle name="Normal 4 8 2 33" xfId="4523" xr:uid="{00000000-0005-0000-0000-000053340000}"/>
    <cellStyle name="Normal 4 8 2 33 2" xfId="6772" xr:uid="{00000000-0005-0000-0000-000054340000}"/>
    <cellStyle name="Normal 4 8 2 33 2 2" xfId="10311" xr:uid="{00000000-0005-0000-0000-000055340000}"/>
    <cellStyle name="Normal 4 8 2 33 2 2 2" xfId="18539" xr:uid="{00000000-0005-0000-0000-000056340000}"/>
    <cellStyle name="Normal 4 8 2 33 2 2 3" xfId="18540" xr:uid="{00000000-0005-0000-0000-000057340000}"/>
    <cellStyle name="Normal 4 8 2 33 2 3" xfId="18541" xr:uid="{00000000-0005-0000-0000-000058340000}"/>
    <cellStyle name="Normal 4 8 2 33 2 4" xfId="18542" xr:uid="{00000000-0005-0000-0000-000059340000}"/>
    <cellStyle name="Normal 4 8 2 33 3" xfId="8550" xr:uid="{00000000-0005-0000-0000-00005A340000}"/>
    <cellStyle name="Normal 4 8 2 33 3 2" xfId="18543" xr:uid="{00000000-0005-0000-0000-00005B340000}"/>
    <cellStyle name="Normal 4 8 2 33 3 2 2" xfId="18544" xr:uid="{00000000-0005-0000-0000-00005C340000}"/>
    <cellStyle name="Normal 4 8 2 33 3 3" xfId="18545" xr:uid="{00000000-0005-0000-0000-00005D340000}"/>
    <cellStyle name="Normal 4 8 2 33 3 4" xfId="18546" xr:uid="{00000000-0005-0000-0000-00005E340000}"/>
    <cellStyle name="Normal 4 8 2 33 4" xfId="18547" xr:uid="{00000000-0005-0000-0000-00005F340000}"/>
    <cellStyle name="Normal 4 8 2 33 4 2" xfId="18548" xr:uid="{00000000-0005-0000-0000-000060340000}"/>
    <cellStyle name="Normal 4 8 2 33 5" xfId="18549" xr:uid="{00000000-0005-0000-0000-000061340000}"/>
    <cellStyle name="Normal 4 8 2 33 6" xfId="18550" xr:uid="{00000000-0005-0000-0000-000062340000}"/>
    <cellStyle name="Normal 4 8 2 34" xfId="4524" xr:uid="{00000000-0005-0000-0000-000063340000}"/>
    <cellStyle name="Normal 4 8 2 34 2" xfId="6773" xr:uid="{00000000-0005-0000-0000-000064340000}"/>
    <cellStyle name="Normal 4 8 2 34 2 2" xfId="10312" xr:uid="{00000000-0005-0000-0000-000065340000}"/>
    <cellStyle name="Normal 4 8 2 34 2 2 2" xfId="18551" xr:uid="{00000000-0005-0000-0000-000066340000}"/>
    <cellStyle name="Normal 4 8 2 34 2 2 3" xfId="18552" xr:uid="{00000000-0005-0000-0000-000067340000}"/>
    <cellStyle name="Normal 4 8 2 34 2 3" xfId="18553" xr:uid="{00000000-0005-0000-0000-000068340000}"/>
    <cellStyle name="Normal 4 8 2 34 2 4" xfId="18554" xr:uid="{00000000-0005-0000-0000-000069340000}"/>
    <cellStyle name="Normal 4 8 2 34 3" xfId="8551" xr:uid="{00000000-0005-0000-0000-00006A340000}"/>
    <cellStyle name="Normal 4 8 2 34 3 2" xfId="18555" xr:uid="{00000000-0005-0000-0000-00006B340000}"/>
    <cellStyle name="Normal 4 8 2 34 3 2 2" xfId="18556" xr:uid="{00000000-0005-0000-0000-00006C340000}"/>
    <cellStyle name="Normal 4 8 2 34 3 3" xfId="18557" xr:uid="{00000000-0005-0000-0000-00006D340000}"/>
    <cellStyle name="Normal 4 8 2 34 3 4" xfId="18558" xr:uid="{00000000-0005-0000-0000-00006E340000}"/>
    <cellStyle name="Normal 4 8 2 34 4" xfId="18559" xr:uid="{00000000-0005-0000-0000-00006F340000}"/>
    <cellStyle name="Normal 4 8 2 34 4 2" xfId="18560" xr:uid="{00000000-0005-0000-0000-000070340000}"/>
    <cellStyle name="Normal 4 8 2 34 5" xfId="18561" xr:uid="{00000000-0005-0000-0000-000071340000}"/>
    <cellStyle name="Normal 4 8 2 34 6" xfId="18562" xr:uid="{00000000-0005-0000-0000-000072340000}"/>
    <cellStyle name="Normal 4 8 2 35" xfId="4525" xr:uid="{00000000-0005-0000-0000-000073340000}"/>
    <cellStyle name="Normal 4 8 2 35 2" xfId="6774" xr:uid="{00000000-0005-0000-0000-000074340000}"/>
    <cellStyle name="Normal 4 8 2 35 2 2" xfId="10313" xr:uid="{00000000-0005-0000-0000-000075340000}"/>
    <cellStyle name="Normal 4 8 2 35 2 2 2" xfId="18563" xr:uid="{00000000-0005-0000-0000-000076340000}"/>
    <cellStyle name="Normal 4 8 2 35 2 2 3" xfId="18564" xr:uid="{00000000-0005-0000-0000-000077340000}"/>
    <cellStyle name="Normal 4 8 2 35 2 3" xfId="18565" xr:uid="{00000000-0005-0000-0000-000078340000}"/>
    <cellStyle name="Normal 4 8 2 35 2 4" xfId="18566" xr:uid="{00000000-0005-0000-0000-000079340000}"/>
    <cellStyle name="Normal 4 8 2 35 3" xfId="8552" xr:uid="{00000000-0005-0000-0000-00007A340000}"/>
    <cellStyle name="Normal 4 8 2 35 3 2" xfId="18567" xr:uid="{00000000-0005-0000-0000-00007B340000}"/>
    <cellStyle name="Normal 4 8 2 35 3 2 2" xfId="18568" xr:uid="{00000000-0005-0000-0000-00007C340000}"/>
    <cellStyle name="Normal 4 8 2 35 3 3" xfId="18569" xr:uid="{00000000-0005-0000-0000-00007D340000}"/>
    <cellStyle name="Normal 4 8 2 35 3 4" xfId="18570" xr:uid="{00000000-0005-0000-0000-00007E340000}"/>
    <cellStyle name="Normal 4 8 2 35 4" xfId="18571" xr:uid="{00000000-0005-0000-0000-00007F340000}"/>
    <cellStyle name="Normal 4 8 2 35 4 2" xfId="18572" xr:uid="{00000000-0005-0000-0000-000080340000}"/>
    <cellStyle name="Normal 4 8 2 35 5" xfId="18573" xr:uid="{00000000-0005-0000-0000-000081340000}"/>
    <cellStyle name="Normal 4 8 2 35 6" xfId="18574" xr:uid="{00000000-0005-0000-0000-000082340000}"/>
    <cellStyle name="Normal 4 8 2 36" xfId="4526" xr:uid="{00000000-0005-0000-0000-000083340000}"/>
    <cellStyle name="Normal 4 8 2 36 2" xfId="6775" xr:uid="{00000000-0005-0000-0000-000084340000}"/>
    <cellStyle name="Normal 4 8 2 36 2 2" xfId="10314" xr:uid="{00000000-0005-0000-0000-000085340000}"/>
    <cellStyle name="Normal 4 8 2 36 2 2 2" xfId="18575" xr:uid="{00000000-0005-0000-0000-000086340000}"/>
    <cellStyle name="Normal 4 8 2 36 2 2 3" xfId="18576" xr:uid="{00000000-0005-0000-0000-000087340000}"/>
    <cellStyle name="Normal 4 8 2 36 2 3" xfId="18577" xr:uid="{00000000-0005-0000-0000-000088340000}"/>
    <cellStyle name="Normal 4 8 2 36 2 4" xfId="18578" xr:uid="{00000000-0005-0000-0000-000089340000}"/>
    <cellStyle name="Normal 4 8 2 36 3" xfId="8553" xr:uid="{00000000-0005-0000-0000-00008A340000}"/>
    <cellStyle name="Normal 4 8 2 36 3 2" xfId="18579" xr:uid="{00000000-0005-0000-0000-00008B340000}"/>
    <cellStyle name="Normal 4 8 2 36 3 2 2" xfId="18580" xr:uid="{00000000-0005-0000-0000-00008C340000}"/>
    <cellStyle name="Normal 4 8 2 36 3 3" xfId="18581" xr:uid="{00000000-0005-0000-0000-00008D340000}"/>
    <cellStyle name="Normal 4 8 2 36 3 4" xfId="18582" xr:uid="{00000000-0005-0000-0000-00008E340000}"/>
    <cellStyle name="Normal 4 8 2 36 4" xfId="18583" xr:uid="{00000000-0005-0000-0000-00008F340000}"/>
    <cellStyle name="Normal 4 8 2 36 4 2" xfId="18584" xr:uid="{00000000-0005-0000-0000-000090340000}"/>
    <cellStyle name="Normal 4 8 2 36 5" xfId="18585" xr:uid="{00000000-0005-0000-0000-000091340000}"/>
    <cellStyle name="Normal 4 8 2 36 6" xfId="18586" xr:uid="{00000000-0005-0000-0000-000092340000}"/>
    <cellStyle name="Normal 4 8 2 37" xfId="4527" xr:uid="{00000000-0005-0000-0000-000093340000}"/>
    <cellStyle name="Normal 4 8 2 37 2" xfId="6776" xr:uid="{00000000-0005-0000-0000-000094340000}"/>
    <cellStyle name="Normal 4 8 2 37 2 2" xfId="10315" xr:uid="{00000000-0005-0000-0000-000095340000}"/>
    <cellStyle name="Normal 4 8 2 37 2 2 2" xfId="18587" xr:uid="{00000000-0005-0000-0000-000096340000}"/>
    <cellStyle name="Normal 4 8 2 37 2 2 3" xfId="18588" xr:uid="{00000000-0005-0000-0000-000097340000}"/>
    <cellStyle name="Normal 4 8 2 37 2 3" xfId="18589" xr:uid="{00000000-0005-0000-0000-000098340000}"/>
    <cellStyle name="Normal 4 8 2 37 2 4" xfId="18590" xr:uid="{00000000-0005-0000-0000-000099340000}"/>
    <cellStyle name="Normal 4 8 2 37 3" xfId="8554" xr:uid="{00000000-0005-0000-0000-00009A340000}"/>
    <cellStyle name="Normal 4 8 2 37 3 2" xfId="18591" xr:uid="{00000000-0005-0000-0000-00009B340000}"/>
    <cellStyle name="Normal 4 8 2 37 3 2 2" xfId="18592" xr:uid="{00000000-0005-0000-0000-00009C340000}"/>
    <cellStyle name="Normal 4 8 2 37 3 3" xfId="18593" xr:uid="{00000000-0005-0000-0000-00009D340000}"/>
    <cellStyle name="Normal 4 8 2 37 3 4" xfId="18594" xr:uid="{00000000-0005-0000-0000-00009E340000}"/>
    <cellStyle name="Normal 4 8 2 37 4" xfId="18595" xr:uid="{00000000-0005-0000-0000-00009F340000}"/>
    <cellStyle name="Normal 4 8 2 37 4 2" xfId="18596" xr:uid="{00000000-0005-0000-0000-0000A0340000}"/>
    <cellStyle name="Normal 4 8 2 37 5" xfId="18597" xr:uid="{00000000-0005-0000-0000-0000A1340000}"/>
    <cellStyle name="Normal 4 8 2 37 6" xfId="18598" xr:uid="{00000000-0005-0000-0000-0000A2340000}"/>
    <cellStyle name="Normal 4 8 2 38" xfId="4528" xr:uid="{00000000-0005-0000-0000-0000A3340000}"/>
    <cellStyle name="Normal 4 8 2 38 2" xfId="6777" xr:uid="{00000000-0005-0000-0000-0000A4340000}"/>
    <cellStyle name="Normal 4 8 2 38 2 2" xfId="10316" xr:uid="{00000000-0005-0000-0000-0000A5340000}"/>
    <cellStyle name="Normal 4 8 2 38 2 2 2" xfId="18599" xr:uid="{00000000-0005-0000-0000-0000A6340000}"/>
    <cellStyle name="Normal 4 8 2 38 2 2 3" xfId="18600" xr:uid="{00000000-0005-0000-0000-0000A7340000}"/>
    <cellStyle name="Normal 4 8 2 38 2 3" xfId="18601" xr:uid="{00000000-0005-0000-0000-0000A8340000}"/>
    <cellStyle name="Normal 4 8 2 38 2 4" xfId="18602" xr:uid="{00000000-0005-0000-0000-0000A9340000}"/>
    <cellStyle name="Normal 4 8 2 38 3" xfId="8555" xr:uid="{00000000-0005-0000-0000-0000AA340000}"/>
    <cellStyle name="Normal 4 8 2 38 3 2" xfId="18603" xr:uid="{00000000-0005-0000-0000-0000AB340000}"/>
    <cellStyle name="Normal 4 8 2 38 3 2 2" xfId="18604" xr:uid="{00000000-0005-0000-0000-0000AC340000}"/>
    <cellStyle name="Normal 4 8 2 38 3 3" xfId="18605" xr:uid="{00000000-0005-0000-0000-0000AD340000}"/>
    <cellStyle name="Normal 4 8 2 38 3 4" xfId="18606" xr:uid="{00000000-0005-0000-0000-0000AE340000}"/>
    <cellStyle name="Normal 4 8 2 38 4" xfId="18607" xr:uid="{00000000-0005-0000-0000-0000AF340000}"/>
    <cellStyle name="Normal 4 8 2 38 4 2" xfId="18608" xr:uid="{00000000-0005-0000-0000-0000B0340000}"/>
    <cellStyle name="Normal 4 8 2 38 5" xfId="18609" xr:uid="{00000000-0005-0000-0000-0000B1340000}"/>
    <cellStyle name="Normal 4 8 2 38 6" xfId="18610" xr:uid="{00000000-0005-0000-0000-0000B2340000}"/>
    <cellStyle name="Normal 4 8 2 39" xfId="4529" xr:uid="{00000000-0005-0000-0000-0000B3340000}"/>
    <cellStyle name="Normal 4 8 2 39 2" xfId="6778" xr:uid="{00000000-0005-0000-0000-0000B4340000}"/>
    <cellStyle name="Normal 4 8 2 39 2 2" xfId="10317" xr:uid="{00000000-0005-0000-0000-0000B5340000}"/>
    <cellStyle name="Normal 4 8 2 39 2 2 2" xfId="18611" xr:uid="{00000000-0005-0000-0000-0000B6340000}"/>
    <cellStyle name="Normal 4 8 2 39 2 2 3" xfId="18612" xr:uid="{00000000-0005-0000-0000-0000B7340000}"/>
    <cellStyle name="Normal 4 8 2 39 2 3" xfId="18613" xr:uid="{00000000-0005-0000-0000-0000B8340000}"/>
    <cellStyle name="Normal 4 8 2 39 2 4" xfId="18614" xr:uid="{00000000-0005-0000-0000-0000B9340000}"/>
    <cellStyle name="Normal 4 8 2 39 3" xfId="8556" xr:uid="{00000000-0005-0000-0000-0000BA340000}"/>
    <cellStyle name="Normal 4 8 2 39 3 2" xfId="18615" xr:uid="{00000000-0005-0000-0000-0000BB340000}"/>
    <cellStyle name="Normal 4 8 2 39 3 2 2" xfId="18616" xr:uid="{00000000-0005-0000-0000-0000BC340000}"/>
    <cellStyle name="Normal 4 8 2 39 3 3" xfId="18617" xr:uid="{00000000-0005-0000-0000-0000BD340000}"/>
    <cellStyle name="Normal 4 8 2 39 3 4" xfId="18618" xr:uid="{00000000-0005-0000-0000-0000BE340000}"/>
    <cellStyle name="Normal 4 8 2 39 4" xfId="18619" xr:uid="{00000000-0005-0000-0000-0000BF340000}"/>
    <cellStyle name="Normal 4 8 2 39 4 2" xfId="18620" xr:uid="{00000000-0005-0000-0000-0000C0340000}"/>
    <cellStyle name="Normal 4 8 2 39 5" xfId="18621" xr:uid="{00000000-0005-0000-0000-0000C1340000}"/>
    <cellStyle name="Normal 4 8 2 39 6" xfId="18622" xr:uid="{00000000-0005-0000-0000-0000C2340000}"/>
    <cellStyle name="Normal 4 8 2 4" xfId="4530" xr:uid="{00000000-0005-0000-0000-0000C3340000}"/>
    <cellStyle name="Normal 4 8 2 4 2" xfId="6779" xr:uid="{00000000-0005-0000-0000-0000C4340000}"/>
    <cellStyle name="Normal 4 8 2 4 2 2" xfId="10318" xr:uid="{00000000-0005-0000-0000-0000C5340000}"/>
    <cellStyle name="Normal 4 8 2 4 2 2 2" xfId="18623" xr:uid="{00000000-0005-0000-0000-0000C6340000}"/>
    <cellStyle name="Normal 4 8 2 4 2 2 3" xfId="18624" xr:uid="{00000000-0005-0000-0000-0000C7340000}"/>
    <cellStyle name="Normal 4 8 2 4 2 3" xfId="18625" xr:uid="{00000000-0005-0000-0000-0000C8340000}"/>
    <cellStyle name="Normal 4 8 2 4 2 4" xfId="18626" xr:uid="{00000000-0005-0000-0000-0000C9340000}"/>
    <cellStyle name="Normal 4 8 2 4 3" xfId="8557" xr:uid="{00000000-0005-0000-0000-0000CA340000}"/>
    <cellStyle name="Normal 4 8 2 4 3 2" xfId="18627" xr:uid="{00000000-0005-0000-0000-0000CB340000}"/>
    <cellStyle name="Normal 4 8 2 4 3 2 2" xfId="18628" xr:uid="{00000000-0005-0000-0000-0000CC340000}"/>
    <cellStyle name="Normal 4 8 2 4 3 3" xfId="18629" xr:uid="{00000000-0005-0000-0000-0000CD340000}"/>
    <cellStyle name="Normal 4 8 2 4 3 4" xfId="18630" xr:uid="{00000000-0005-0000-0000-0000CE340000}"/>
    <cellStyle name="Normal 4 8 2 4 4" xfId="18631" xr:uid="{00000000-0005-0000-0000-0000CF340000}"/>
    <cellStyle name="Normal 4 8 2 4 4 2" xfId="18632" xr:uid="{00000000-0005-0000-0000-0000D0340000}"/>
    <cellStyle name="Normal 4 8 2 4 5" xfId="18633" xr:uid="{00000000-0005-0000-0000-0000D1340000}"/>
    <cellStyle name="Normal 4 8 2 4 6" xfId="18634" xr:uid="{00000000-0005-0000-0000-0000D2340000}"/>
    <cellStyle name="Normal 4 8 2 40" xfId="4531" xr:uid="{00000000-0005-0000-0000-0000D3340000}"/>
    <cellStyle name="Normal 4 8 2 40 2" xfId="6780" xr:uid="{00000000-0005-0000-0000-0000D4340000}"/>
    <cellStyle name="Normal 4 8 2 40 2 2" xfId="10319" xr:uid="{00000000-0005-0000-0000-0000D5340000}"/>
    <cellStyle name="Normal 4 8 2 40 2 2 2" xfId="18635" xr:uid="{00000000-0005-0000-0000-0000D6340000}"/>
    <cellStyle name="Normal 4 8 2 40 2 2 3" xfId="18636" xr:uid="{00000000-0005-0000-0000-0000D7340000}"/>
    <cellStyle name="Normal 4 8 2 40 2 3" xfId="18637" xr:uid="{00000000-0005-0000-0000-0000D8340000}"/>
    <cellStyle name="Normal 4 8 2 40 2 4" xfId="18638" xr:uid="{00000000-0005-0000-0000-0000D9340000}"/>
    <cellStyle name="Normal 4 8 2 40 3" xfId="8558" xr:uid="{00000000-0005-0000-0000-0000DA340000}"/>
    <cellStyle name="Normal 4 8 2 40 3 2" xfId="18639" xr:uid="{00000000-0005-0000-0000-0000DB340000}"/>
    <cellStyle name="Normal 4 8 2 40 3 2 2" xfId="18640" xr:uid="{00000000-0005-0000-0000-0000DC340000}"/>
    <cellStyle name="Normal 4 8 2 40 3 3" xfId="18641" xr:uid="{00000000-0005-0000-0000-0000DD340000}"/>
    <cellStyle name="Normal 4 8 2 40 3 4" xfId="18642" xr:uid="{00000000-0005-0000-0000-0000DE340000}"/>
    <cellStyle name="Normal 4 8 2 40 4" xfId="18643" xr:uid="{00000000-0005-0000-0000-0000DF340000}"/>
    <cellStyle name="Normal 4 8 2 40 4 2" xfId="18644" xr:uid="{00000000-0005-0000-0000-0000E0340000}"/>
    <cellStyle name="Normal 4 8 2 40 5" xfId="18645" xr:uid="{00000000-0005-0000-0000-0000E1340000}"/>
    <cellStyle name="Normal 4 8 2 40 6" xfId="18646" xr:uid="{00000000-0005-0000-0000-0000E2340000}"/>
    <cellStyle name="Normal 4 8 2 41" xfId="4532" xr:uid="{00000000-0005-0000-0000-0000E3340000}"/>
    <cellStyle name="Normal 4 8 2 41 2" xfId="6781" xr:uid="{00000000-0005-0000-0000-0000E4340000}"/>
    <cellStyle name="Normal 4 8 2 41 2 2" xfId="10320" xr:uid="{00000000-0005-0000-0000-0000E5340000}"/>
    <cellStyle name="Normal 4 8 2 41 2 2 2" xfId="18647" xr:uid="{00000000-0005-0000-0000-0000E6340000}"/>
    <cellStyle name="Normal 4 8 2 41 2 2 3" xfId="18648" xr:uid="{00000000-0005-0000-0000-0000E7340000}"/>
    <cellStyle name="Normal 4 8 2 41 2 3" xfId="18649" xr:uid="{00000000-0005-0000-0000-0000E8340000}"/>
    <cellStyle name="Normal 4 8 2 41 2 4" xfId="18650" xr:uid="{00000000-0005-0000-0000-0000E9340000}"/>
    <cellStyle name="Normal 4 8 2 41 3" xfId="8559" xr:uid="{00000000-0005-0000-0000-0000EA340000}"/>
    <cellStyle name="Normal 4 8 2 41 3 2" xfId="18651" xr:uid="{00000000-0005-0000-0000-0000EB340000}"/>
    <cellStyle name="Normal 4 8 2 41 3 2 2" xfId="18652" xr:uid="{00000000-0005-0000-0000-0000EC340000}"/>
    <cellStyle name="Normal 4 8 2 41 3 3" xfId="18653" xr:uid="{00000000-0005-0000-0000-0000ED340000}"/>
    <cellStyle name="Normal 4 8 2 41 3 4" xfId="18654" xr:uid="{00000000-0005-0000-0000-0000EE340000}"/>
    <cellStyle name="Normal 4 8 2 41 4" xfId="18655" xr:uid="{00000000-0005-0000-0000-0000EF340000}"/>
    <cellStyle name="Normal 4 8 2 41 4 2" xfId="18656" xr:uid="{00000000-0005-0000-0000-0000F0340000}"/>
    <cellStyle name="Normal 4 8 2 41 5" xfId="18657" xr:uid="{00000000-0005-0000-0000-0000F1340000}"/>
    <cellStyle name="Normal 4 8 2 41 6" xfId="18658" xr:uid="{00000000-0005-0000-0000-0000F2340000}"/>
    <cellStyle name="Normal 4 8 2 42" xfId="4533" xr:uid="{00000000-0005-0000-0000-0000F3340000}"/>
    <cellStyle name="Normal 4 8 2 42 2" xfId="6782" xr:uid="{00000000-0005-0000-0000-0000F4340000}"/>
    <cellStyle name="Normal 4 8 2 42 2 2" xfId="10321" xr:uid="{00000000-0005-0000-0000-0000F5340000}"/>
    <cellStyle name="Normal 4 8 2 42 2 2 2" xfId="18659" xr:uid="{00000000-0005-0000-0000-0000F6340000}"/>
    <cellStyle name="Normal 4 8 2 42 2 2 3" xfId="18660" xr:uid="{00000000-0005-0000-0000-0000F7340000}"/>
    <cellStyle name="Normal 4 8 2 42 2 3" xfId="18661" xr:uid="{00000000-0005-0000-0000-0000F8340000}"/>
    <cellStyle name="Normal 4 8 2 42 2 4" xfId="18662" xr:uid="{00000000-0005-0000-0000-0000F9340000}"/>
    <cellStyle name="Normal 4 8 2 42 3" xfId="8560" xr:uid="{00000000-0005-0000-0000-0000FA340000}"/>
    <cellStyle name="Normal 4 8 2 42 3 2" xfId="18663" xr:uid="{00000000-0005-0000-0000-0000FB340000}"/>
    <cellStyle name="Normal 4 8 2 42 3 2 2" xfId="18664" xr:uid="{00000000-0005-0000-0000-0000FC340000}"/>
    <cellStyle name="Normal 4 8 2 42 3 3" xfId="18665" xr:uid="{00000000-0005-0000-0000-0000FD340000}"/>
    <cellStyle name="Normal 4 8 2 42 3 4" xfId="18666" xr:uid="{00000000-0005-0000-0000-0000FE340000}"/>
    <cellStyle name="Normal 4 8 2 42 4" xfId="18667" xr:uid="{00000000-0005-0000-0000-0000FF340000}"/>
    <cellStyle name="Normal 4 8 2 42 4 2" xfId="18668" xr:uid="{00000000-0005-0000-0000-000000350000}"/>
    <cellStyle name="Normal 4 8 2 42 5" xfId="18669" xr:uid="{00000000-0005-0000-0000-000001350000}"/>
    <cellStyle name="Normal 4 8 2 42 6" xfId="18670" xr:uid="{00000000-0005-0000-0000-000002350000}"/>
    <cellStyle name="Normal 4 8 2 43" xfId="4534" xr:uid="{00000000-0005-0000-0000-000003350000}"/>
    <cellStyle name="Normal 4 8 2 43 2" xfId="6783" xr:uid="{00000000-0005-0000-0000-000004350000}"/>
    <cellStyle name="Normal 4 8 2 43 2 2" xfId="10322" xr:uid="{00000000-0005-0000-0000-000005350000}"/>
    <cellStyle name="Normal 4 8 2 43 2 2 2" xfId="18671" xr:uid="{00000000-0005-0000-0000-000006350000}"/>
    <cellStyle name="Normal 4 8 2 43 2 2 3" xfId="18672" xr:uid="{00000000-0005-0000-0000-000007350000}"/>
    <cellStyle name="Normal 4 8 2 43 2 3" xfId="18673" xr:uid="{00000000-0005-0000-0000-000008350000}"/>
    <cellStyle name="Normal 4 8 2 43 2 4" xfId="18674" xr:uid="{00000000-0005-0000-0000-000009350000}"/>
    <cellStyle name="Normal 4 8 2 43 3" xfId="8561" xr:uid="{00000000-0005-0000-0000-00000A350000}"/>
    <cellStyle name="Normal 4 8 2 43 3 2" xfId="18675" xr:uid="{00000000-0005-0000-0000-00000B350000}"/>
    <cellStyle name="Normal 4 8 2 43 3 2 2" xfId="18676" xr:uid="{00000000-0005-0000-0000-00000C350000}"/>
    <cellStyle name="Normal 4 8 2 43 3 3" xfId="18677" xr:uid="{00000000-0005-0000-0000-00000D350000}"/>
    <cellStyle name="Normal 4 8 2 43 3 4" xfId="18678" xr:uid="{00000000-0005-0000-0000-00000E350000}"/>
    <cellStyle name="Normal 4 8 2 43 4" xfId="18679" xr:uid="{00000000-0005-0000-0000-00000F350000}"/>
    <cellStyle name="Normal 4 8 2 43 4 2" xfId="18680" xr:uid="{00000000-0005-0000-0000-000010350000}"/>
    <cellStyle name="Normal 4 8 2 43 5" xfId="18681" xr:uid="{00000000-0005-0000-0000-000011350000}"/>
    <cellStyle name="Normal 4 8 2 43 6" xfId="18682" xr:uid="{00000000-0005-0000-0000-000012350000}"/>
    <cellStyle name="Normal 4 8 2 44" xfId="4535" xr:uid="{00000000-0005-0000-0000-000013350000}"/>
    <cellStyle name="Normal 4 8 2 44 2" xfId="6784" xr:uid="{00000000-0005-0000-0000-000014350000}"/>
    <cellStyle name="Normal 4 8 2 44 2 2" xfId="10323" xr:uid="{00000000-0005-0000-0000-000015350000}"/>
    <cellStyle name="Normal 4 8 2 44 2 2 2" xfId="18683" xr:uid="{00000000-0005-0000-0000-000016350000}"/>
    <cellStyle name="Normal 4 8 2 44 2 2 3" xfId="18684" xr:uid="{00000000-0005-0000-0000-000017350000}"/>
    <cellStyle name="Normal 4 8 2 44 2 3" xfId="18685" xr:uid="{00000000-0005-0000-0000-000018350000}"/>
    <cellStyle name="Normal 4 8 2 44 2 4" xfId="18686" xr:uid="{00000000-0005-0000-0000-000019350000}"/>
    <cellStyle name="Normal 4 8 2 44 3" xfId="8562" xr:uid="{00000000-0005-0000-0000-00001A350000}"/>
    <cellStyle name="Normal 4 8 2 44 3 2" xfId="18687" xr:uid="{00000000-0005-0000-0000-00001B350000}"/>
    <cellStyle name="Normal 4 8 2 44 3 2 2" xfId="18688" xr:uid="{00000000-0005-0000-0000-00001C350000}"/>
    <cellStyle name="Normal 4 8 2 44 3 3" xfId="18689" xr:uid="{00000000-0005-0000-0000-00001D350000}"/>
    <cellStyle name="Normal 4 8 2 44 3 4" xfId="18690" xr:uid="{00000000-0005-0000-0000-00001E350000}"/>
    <cellStyle name="Normal 4 8 2 44 4" xfId="18691" xr:uid="{00000000-0005-0000-0000-00001F350000}"/>
    <cellStyle name="Normal 4 8 2 44 4 2" xfId="18692" xr:uid="{00000000-0005-0000-0000-000020350000}"/>
    <cellStyle name="Normal 4 8 2 44 5" xfId="18693" xr:uid="{00000000-0005-0000-0000-000021350000}"/>
    <cellStyle name="Normal 4 8 2 44 6" xfId="18694" xr:uid="{00000000-0005-0000-0000-000022350000}"/>
    <cellStyle name="Normal 4 8 2 45" xfId="4536" xr:uid="{00000000-0005-0000-0000-000023350000}"/>
    <cellStyle name="Normal 4 8 2 45 2" xfId="6785" xr:uid="{00000000-0005-0000-0000-000024350000}"/>
    <cellStyle name="Normal 4 8 2 45 2 2" xfId="10324" xr:uid="{00000000-0005-0000-0000-000025350000}"/>
    <cellStyle name="Normal 4 8 2 45 2 2 2" xfId="18695" xr:uid="{00000000-0005-0000-0000-000026350000}"/>
    <cellStyle name="Normal 4 8 2 45 2 2 3" xfId="18696" xr:uid="{00000000-0005-0000-0000-000027350000}"/>
    <cellStyle name="Normal 4 8 2 45 2 3" xfId="18697" xr:uid="{00000000-0005-0000-0000-000028350000}"/>
    <cellStyle name="Normal 4 8 2 45 2 4" xfId="18698" xr:uid="{00000000-0005-0000-0000-000029350000}"/>
    <cellStyle name="Normal 4 8 2 45 3" xfId="8563" xr:uid="{00000000-0005-0000-0000-00002A350000}"/>
    <cellStyle name="Normal 4 8 2 45 3 2" xfId="18699" xr:uid="{00000000-0005-0000-0000-00002B350000}"/>
    <cellStyle name="Normal 4 8 2 45 3 2 2" xfId="18700" xr:uid="{00000000-0005-0000-0000-00002C350000}"/>
    <cellStyle name="Normal 4 8 2 45 3 3" xfId="18701" xr:uid="{00000000-0005-0000-0000-00002D350000}"/>
    <cellStyle name="Normal 4 8 2 45 3 4" xfId="18702" xr:uid="{00000000-0005-0000-0000-00002E350000}"/>
    <cellStyle name="Normal 4 8 2 45 4" xfId="18703" xr:uid="{00000000-0005-0000-0000-00002F350000}"/>
    <cellStyle name="Normal 4 8 2 45 4 2" xfId="18704" xr:uid="{00000000-0005-0000-0000-000030350000}"/>
    <cellStyle name="Normal 4 8 2 45 5" xfId="18705" xr:uid="{00000000-0005-0000-0000-000031350000}"/>
    <cellStyle name="Normal 4 8 2 45 6" xfId="18706" xr:uid="{00000000-0005-0000-0000-000032350000}"/>
    <cellStyle name="Normal 4 8 2 46" xfId="6746" xr:uid="{00000000-0005-0000-0000-000033350000}"/>
    <cellStyle name="Normal 4 8 2 46 2" xfId="10285" xr:uid="{00000000-0005-0000-0000-000034350000}"/>
    <cellStyle name="Normal 4 8 2 46 2 2" xfId="18707" xr:uid="{00000000-0005-0000-0000-000035350000}"/>
    <cellStyle name="Normal 4 8 2 46 2 3" xfId="18708" xr:uid="{00000000-0005-0000-0000-000036350000}"/>
    <cellStyle name="Normal 4 8 2 46 3" xfId="18709" xr:uid="{00000000-0005-0000-0000-000037350000}"/>
    <cellStyle name="Normal 4 8 2 46 4" xfId="18710" xr:uid="{00000000-0005-0000-0000-000038350000}"/>
    <cellStyle name="Normal 4 8 2 47" xfId="8524" xr:uid="{00000000-0005-0000-0000-000039350000}"/>
    <cellStyle name="Normal 4 8 2 47 2" xfId="18711" xr:uid="{00000000-0005-0000-0000-00003A350000}"/>
    <cellStyle name="Normal 4 8 2 47 2 2" xfId="18712" xr:uid="{00000000-0005-0000-0000-00003B350000}"/>
    <cellStyle name="Normal 4 8 2 47 3" xfId="18713" xr:uid="{00000000-0005-0000-0000-00003C350000}"/>
    <cellStyle name="Normal 4 8 2 47 4" xfId="18714" xr:uid="{00000000-0005-0000-0000-00003D350000}"/>
    <cellStyle name="Normal 4 8 2 48" xfId="18715" xr:uid="{00000000-0005-0000-0000-00003E350000}"/>
    <cellStyle name="Normal 4 8 2 48 2" xfId="18716" xr:uid="{00000000-0005-0000-0000-00003F350000}"/>
    <cellStyle name="Normal 4 8 2 49" xfId="18717" xr:uid="{00000000-0005-0000-0000-000040350000}"/>
    <cellStyle name="Normal 4 8 2 5" xfId="4537" xr:uid="{00000000-0005-0000-0000-000041350000}"/>
    <cellStyle name="Normal 4 8 2 5 2" xfId="6786" xr:uid="{00000000-0005-0000-0000-000042350000}"/>
    <cellStyle name="Normal 4 8 2 5 2 2" xfId="10325" xr:uid="{00000000-0005-0000-0000-000043350000}"/>
    <cellStyle name="Normal 4 8 2 5 2 2 2" xfId="18718" xr:uid="{00000000-0005-0000-0000-000044350000}"/>
    <cellStyle name="Normal 4 8 2 5 2 2 3" xfId="18719" xr:uid="{00000000-0005-0000-0000-000045350000}"/>
    <cellStyle name="Normal 4 8 2 5 2 3" xfId="18720" xr:uid="{00000000-0005-0000-0000-000046350000}"/>
    <cellStyle name="Normal 4 8 2 5 2 4" xfId="18721" xr:uid="{00000000-0005-0000-0000-000047350000}"/>
    <cellStyle name="Normal 4 8 2 5 3" xfId="8564" xr:uid="{00000000-0005-0000-0000-000048350000}"/>
    <cellStyle name="Normal 4 8 2 5 3 2" xfId="18722" xr:uid="{00000000-0005-0000-0000-000049350000}"/>
    <cellStyle name="Normal 4 8 2 5 3 2 2" xfId="18723" xr:uid="{00000000-0005-0000-0000-00004A350000}"/>
    <cellStyle name="Normal 4 8 2 5 3 3" xfId="18724" xr:uid="{00000000-0005-0000-0000-00004B350000}"/>
    <cellStyle name="Normal 4 8 2 5 3 4" xfId="18725" xr:uid="{00000000-0005-0000-0000-00004C350000}"/>
    <cellStyle name="Normal 4 8 2 5 4" xfId="18726" xr:uid="{00000000-0005-0000-0000-00004D350000}"/>
    <cellStyle name="Normal 4 8 2 5 4 2" xfId="18727" xr:uid="{00000000-0005-0000-0000-00004E350000}"/>
    <cellStyle name="Normal 4 8 2 5 5" xfId="18728" xr:uid="{00000000-0005-0000-0000-00004F350000}"/>
    <cellStyle name="Normal 4 8 2 5 6" xfId="18729" xr:uid="{00000000-0005-0000-0000-000050350000}"/>
    <cellStyle name="Normal 4 8 2 50" xfId="18730" xr:uid="{00000000-0005-0000-0000-000051350000}"/>
    <cellStyle name="Normal 4 8 2 6" xfId="4538" xr:uid="{00000000-0005-0000-0000-000052350000}"/>
    <cellStyle name="Normal 4 8 2 6 2" xfId="6787" xr:uid="{00000000-0005-0000-0000-000053350000}"/>
    <cellStyle name="Normal 4 8 2 6 2 2" xfId="10326" xr:uid="{00000000-0005-0000-0000-000054350000}"/>
    <cellStyle name="Normal 4 8 2 6 2 2 2" xfId="18731" xr:uid="{00000000-0005-0000-0000-000055350000}"/>
    <cellStyle name="Normal 4 8 2 6 2 2 3" xfId="18732" xr:uid="{00000000-0005-0000-0000-000056350000}"/>
    <cellStyle name="Normal 4 8 2 6 2 3" xfId="18733" xr:uid="{00000000-0005-0000-0000-000057350000}"/>
    <cellStyle name="Normal 4 8 2 6 2 4" xfId="18734" xr:uid="{00000000-0005-0000-0000-000058350000}"/>
    <cellStyle name="Normal 4 8 2 6 3" xfId="8565" xr:uid="{00000000-0005-0000-0000-000059350000}"/>
    <cellStyle name="Normal 4 8 2 6 3 2" xfId="18735" xr:uid="{00000000-0005-0000-0000-00005A350000}"/>
    <cellStyle name="Normal 4 8 2 6 3 2 2" xfId="18736" xr:uid="{00000000-0005-0000-0000-00005B350000}"/>
    <cellStyle name="Normal 4 8 2 6 3 3" xfId="18737" xr:uid="{00000000-0005-0000-0000-00005C350000}"/>
    <cellStyle name="Normal 4 8 2 6 3 4" xfId="18738" xr:uid="{00000000-0005-0000-0000-00005D350000}"/>
    <cellStyle name="Normal 4 8 2 6 4" xfId="18739" xr:uid="{00000000-0005-0000-0000-00005E350000}"/>
    <cellStyle name="Normal 4 8 2 6 4 2" xfId="18740" xr:uid="{00000000-0005-0000-0000-00005F350000}"/>
    <cellStyle name="Normal 4 8 2 6 5" xfId="18741" xr:uid="{00000000-0005-0000-0000-000060350000}"/>
    <cellStyle name="Normal 4 8 2 6 6" xfId="18742" xr:uid="{00000000-0005-0000-0000-000061350000}"/>
    <cellStyle name="Normal 4 8 2 7" xfId="4539" xr:uid="{00000000-0005-0000-0000-000062350000}"/>
    <cellStyle name="Normal 4 8 2 7 2" xfId="6788" xr:uid="{00000000-0005-0000-0000-000063350000}"/>
    <cellStyle name="Normal 4 8 2 7 2 2" xfId="10327" xr:uid="{00000000-0005-0000-0000-000064350000}"/>
    <cellStyle name="Normal 4 8 2 7 2 2 2" xfId="18743" xr:uid="{00000000-0005-0000-0000-000065350000}"/>
    <cellStyle name="Normal 4 8 2 7 2 2 3" xfId="18744" xr:uid="{00000000-0005-0000-0000-000066350000}"/>
    <cellStyle name="Normal 4 8 2 7 2 3" xfId="18745" xr:uid="{00000000-0005-0000-0000-000067350000}"/>
    <cellStyle name="Normal 4 8 2 7 2 4" xfId="18746" xr:uid="{00000000-0005-0000-0000-000068350000}"/>
    <cellStyle name="Normal 4 8 2 7 3" xfId="8566" xr:uid="{00000000-0005-0000-0000-000069350000}"/>
    <cellStyle name="Normal 4 8 2 7 3 2" xfId="18747" xr:uid="{00000000-0005-0000-0000-00006A350000}"/>
    <cellStyle name="Normal 4 8 2 7 3 2 2" xfId="18748" xr:uid="{00000000-0005-0000-0000-00006B350000}"/>
    <cellStyle name="Normal 4 8 2 7 3 3" xfId="18749" xr:uid="{00000000-0005-0000-0000-00006C350000}"/>
    <cellStyle name="Normal 4 8 2 7 3 4" xfId="18750" xr:uid="{00000000-0005-0000-0000-00006D350000}"/>
    <cellStyle name="Normal 4 8 2 7 4" xfId="18751" xr:uid="{00000000-0005-0000-0000-00006E350000}"/>
    <cellStyle name="Normal 4 8 2 7 4 2" xfId="18752" xr:uid="{00000000-0005-0000-0000-00006F350000}"/>
    <cellStyle name="Normal 4 8 2 7 5" xfId="18753" xr:uid="{00000000-0005-0000-0000-000070350000}"/>
    <cellStyle name="Normal 4 8 2 7 6" xfId="18754" xr:uid="{00000000-0005-0000-0000-000071350000}"/>
    <cellStyle name="Normal 4 8 2 8" xfId="4540" xr:uid="{00000000-0005-0000-0000-000072350000}"/>
    <cellStyle name="Normal 4 8 2 8 2" xfId="6789" xr:uid="{00000000-0005-0000-0000-000073350000}"/>
    <cellStyle name="Normal 4 8 2 8 2 2" xfId="10328" xr:uid="{00000000-0005-0000-0000-000074350000}"/>
    <cellStyle name="Normal 4 8 2 8 2 2 2" xfId="18755" xr:uid="{00000000-0005-0000-0000-000075350000}"/>
    <cellStyle name="Normal 4 8 2 8 2 2 3" xfId="18756" xr:uid="{00000000-0005-0000-0000-000076350000}"/>
    <cellStyle name="Normal 4 8 2 8 2 3" xfId="18757" xr:uid="{00000000-0005-0000-0000-000077350000}"/>
    <cellStyle name="Normal 4 8 2 8 2 4" xfId="18758" xr:uid="{00000000-0005-0000-0000-000078350000}"/>
    <cellStyle name="Normal 4 8 2 8 3" xfId="8567" xr:uid="{00000000-0005-0000-0000-000079350000}"/>
    <cellStyle name="Normal 4 8 2 8 3 2" xfId="18759" xr:uid="{00000000-0005-0000-0000-00007A350000}"/>
    <cellStyle name="Normal 4 8 2 8 3 2 2" xfId="18760" xr:uid="{00000000-0005-0000-0000-00007B350000}"/>
    <cellStyle name="Normal 4 8 2 8 3 3" xfId="18761" xr:uid="{00000000-0005-0000-0000-00007C350000}"/>
    <cellStyle name="Normal 4 8 2 8 3 4" xfId="18762" xr:uid="{00000000-0005-0000-0000-00007D350000}"/>
    <cellStyle name="Normal 4 8 2 8 4" xfId="18763" xr:uid="{00000000-0005-0000-0000-00007E350000}"/>
    <cellStyle name="Normal 4 8 2 8 4 2" xfId="18764" xr:uid="{00000000-0005-0000-0000-00007F350000}"/>
    <cellStyle name="Normal 4 8 2 8 5" xfId="18765" xr:uid="{00000000-0005-0000-0000-000080350000}"/>
    <cellStyle name="Normal 4 8 2 8 6" xfId="18766" xr:uid="{00000000-0005-0000-0000-000081350000}"/>
    <cellStyle name="Normal 4 8 2 9" xfId="4541" xr:uid="{00000000-0005-0000-0000-000082350000}"/>
    <cellStyle name="Normal 4 8 2 9 2" xfId="6790" xr:uid="{00000000-0005-0000-0000-000083350000}"/>
    <cellStyle name="Normal 4 8 2 9 2 2" xfId="10329" xr:uid="{00000000-0005-0000-0000-000084350000}"/>
    <cellStyle name="Normal 4 8 2 9 2 2 2" xfId="18767" xr:uid="{00000000-0005-0000-0000-000085350000}"/>
    <cellStyle name="Normal 4 8 2 9 2 2 3" xfId="18768" xr:uid="{00000000-0005-0000-0000-000086350000}"/>
    <cellStyle name="Normal 4 8 2 9 2 3" xfId="18769" xr:uid="{00000000-0005-0000-0000-000087350000}"/>
    <cellStyle name="Normal 4 8 2 9 2 4" xfId="18770" xr:uid="{00000000-0005-0000-0000-000088350000}"/>
    <cellStyle name="Normal 4 8 2 9 3" xfId="8568" xr:uid="{00000000-0005-0000-0000-000089350000}"/>
    <cellStyle name="Normal 4 8 2 9 3 2" xfId="18771" xr:uid="{00000000-0005-0000-0000-00008A350000}"/>
    <cellStyle name="Normal 4 8 2 9 3 2 2" xfId="18772" xr:uid="{00000000-0005-0000-0000-00008B350000}"/>
    <cellStyle name="Normal 4 8 2 9 3 3" xfId="18773" xr:uid="{00000000-0005-0000-0000-00008C350000}"/>
    <cellStyle name="Normal 4 8 2 9 3 4" xfId="18774" xr:uid="{00000000-0005-0000-0000-00008D350000}"/>
    <cellStyle name="Normal 4 8 2 9 4" xfId="18775" xr:uid="{00000000-0005-0000-0000-00008E350000}"/>
    <cellStyle name="Normal 4 8 2 9 4 2" xfId="18776" xr:uid="{00000000-0005-0000-0000-00008F350000}"/>
    <cellStyle name="Normal 4 8 2 9 5" xfId="18777" xr:uid="{00000000-0005-0000-0000-000090350000}"/>
    <cellStyle name="Normal 4 8 2 9 6" xfId="18778" xr:uid="{00000000-0005-0000-0000-000091350000}"/>
    <cellStyle name="Normal 4 8 3" xfId="4542" xr:uid="{00000000-0005-0000-0000-000092350000}"/>
    <cellStyle name="Normal 4 8 3 2" xfId="6791" xr:uid="{00000000-0005-0000-0000-000093350000}"/>
    <cellStyle name="Normal 4 8 3 2 2" xfId="10330" xr:uid="{00000000-0005-0000-0000-000094350000}"/>
    <cellStyle name="Normal 4 8 3 2 2 2" xfId="18779" xr:uid="{00000000-0005-0000-0000-000095350000}"/>
    <cellStyle name="Normal 4 8 3 2 2 3" xfId="18780" xr:uid="{00000000-0005-0000-0000-000096350000}"/>
    <cellStyle name="Normal 4 8 3 2 3" xfId="18781" xr:uid="{00000000-0005-0000-0000-000097350000}"/>
    <cellStyle name="Normal 4 8 3 2 4" xfId="18782" xr:uid="{00000000-0005-0000-0000-000098350000}"/>
    <cellStyle name="Normal 4 8 3 3" xfId="8569" xr:uid="{00000000-0005-0000-0000-000099350000}"/>
    <cellStyle name="Normal 4 8 3 3 2" xfId="18783" xr:uid="{00000000-0005-0000-0000-00009A350000}"/>
    <cellStyle name="Normal 4 8 3 3 2 2" xfId="18784" xr:uid="{00000000-0005-0000-0000-00009B350000}"/>
    <cellStyle name="Normal 4 8 3 3 3" xfId="18785" xr:uid="{00000000-0005-0000-0000-00009C350000}"/>
    <cellStyle name="Normal 4 8 3 3 4" xfId="18786" xr:uid="{00000000-0005-0000-0000-00009D350000}"/>
    <cellStyle name="Normal 4 8 3 4" xfId="18787" xr:uid="{00000000-0005-0000-0000-00009E350000}"/>
    <cellStyle name="Normal 4 8 3 4 2" xfId="18788" xr:uid="{00000000-0005-0000-0000-00009F350000}"/>
    <cellStyle name="Normal 4 8 3 5" xfId="18789" xr:uid="{00000000-0005-0000-0000-0000A0350000}"/>
    <cellStyle name="Normal 4 8 3 6" xfId="18790" xr:uid="{00000000-0005-0000-0000-0000A1350000}"/>
    <cellStyle name="Normal 4 8 4" xfId="4543" xr:uid="{00000000-0005-0000-0000-0000A2350000}"/>
    <cellStyle name="Normal 4 8 4 2" xfId="6792" xr:uid="{00000000-0005-0000-0000-0000A3350000}"/>
    <cellStyle name="Normal 4 8 4 2 2" xfId="10331" xr:uid="{00000000-0005-0000-0000-0000A4350000}"/>
    <cellStyle name="Normal 4 8 4 2 2 2" xfId="18791" xr:uid="{00000000-0005-0000-0000-0000A5350000}"/>
    <cellStyle name="Normal 4 8 4 2 2 3" xfId="18792" xr:uid="{00000000-0005-0000-0000-0000A6350000}"/>
    <cellStyle name="Normal 4 8 4 2 3" xfId="18793" xr:uid="{00000000-0005-0000-0000-0000A7350000}"/>
    <cellStyle name="Normal 4 8 4 2 4" xfId="18794" xr:uid="{00000000-0005-0000-0000-0000A8350000}"/>
    <cellStyle name="Normal 4 8 4 3" xfId="8570" xr:uid="{00000000-0005-0000-0000-0000A9350000}"/>
    <cellStyle name="Normal 4 8 4 3 2" xfId="18795" xr:uid="{00000000-0005-0000-0000-0000AA350000}"/>
    <cellStyle name="Normal 4 8 4 3 2 2" xfId="18796" xr:uid="{00000000-0005-0000-0000-0000AB350000}"/>
    <cellStyle name="Normal 4 8 4 3 3" xfId="18797" xr:uid="{00000000-0005-0000-0000-0000AC350000}"/>
    <cellStyle name="Normal 4 8 4 3 4" xfId="18798" xr:uid="{00000000-0005-0000-0000-0000AD350000}"/>
    <cellStyle name="Normal 4 8 4 4" xfId="18799" xr:uid="{00000000-0005-0000-0000-0000AE350000}"/>
    <cellStyle name="Normal 4 8 4 4 2" xfId="18800" xr:uid="{00000000-0005-0000-0000-0000AF350000}"/>
    <cellStyle name="Normal 4 8 4 5" xfId="18801" xr:uid="{00000000-0005-0000-0000-0000B0350000}"/>
    <cellStyle name="Normal 4 8 4 6" xfId="18802" xr:uid="{00000000-0005-0000-0000-0000B1350000}"/>
    <cellStyle name="Normal 4 8 5" xfId="6745" xr:uid="{00000000-0005-0000-0000-0000B2350000}"/>
    <cellStyle name="Normal 4 8 5 2" xfId="10284" xr:uid="{00000000-0005-0000-0000-0000B3350000}"/>
    <cellStyle name="Normal 4 8 5 2 2" xfId="18803" xr:uid="{00000000-0005-0000-0000-0000B4350000}"/>
    <cellStyle name="Normal 4 8 5 2 3" xfId="18804" xr:uid="{00000000-0005-0000-0000-0000B5350000}"/>
    <cellStyle name="Normal 4 8 5 3" xfId="18805" xr:uid="{00000000-0005-0000-0000-0000B6350000}"/>
    <cellStyle name="Normal 4 8 5 4" xfId="18806" xr:uid="{00000000-0005-0000-0000-0000B7350000}"/>
    <cellStyle name="Normal 4 8 6" xfId="8523" xr:uid="{00000000-0005-0000-0000-0000B8350000}"/>
    <cellStyle name="Normal 4 8 6 2" xfId="18807" xr:uid="{00000000-0005-0000-0000-0000B9350000}"/>
    <cellStyle name="Normal 4 8 6 2 2" xfId="18808" xr:uid="{00000000-0005-0000-0000-0000BA350000}"/>
    <cellStyle name="Normal 4 8 6 3" xfId="18809" xr:uid="{00000000-0005-0000-0000-0000BB350000}"/>
    <cellStyle name="Normal 4 8 6 4" xfId="18810" xr:uid="{00000000-0005-0000-0000-0000BC350000}"/>
    <cellStyle name="Normal 4 8 7" xfId="18811" xr:uid="{00000000-0005-0000-0000-0000BD350000}"/>
    <cellStyle name="Normal 4 8 7 2" xfId="18812" xr:uid="{00000000-0005-0000-0000-0000BE350000}"/>
    <cellStyle name="Normal 4 8 8" xfId="18813" xr:uid="{00000000-0005-0000-0000-0000BF350000}"/>
    <cellStyle name="Normal 4 8 9" xfId="18814" xr:uid="{00000000-0005-0000-0000-0000C0350000}"/>
    <cellStyle name="Normal 4 9" xfId="4544" xr:uid="{00000000-0005-0000-0000-0000C1350000}"/>
    <cellStyle name="Normal 4 9 2" xfId="4545" xr:uid="{00000000-0005-0000-0000-0000C2350000}"/>
    <cellStyle name="Normal 4 9 2 10" xfId="4546" xr:uid="{00000000-0005-0000-0000-0000C3350000}"/>
    <cellStyle name="Normal 4 9 2 10 2" xfId="6795" xr:uid="{00000000-0005-0000-0000-0000C4350000}"/>
    <cellStyle name="Normal 4 9 2 10 2 2" xfId="10334" xr:uid="{00000000-0005-0000-0000-0000C5350000}"/>
    <cellStyle name="Normal 4 9 2 10 2 2 2" xfId="18815" xr:uid="{00000000-0005-0000-0000-0000C6350000}"/>
    <cellStyle name="Normal 4 9 2 10 2 2 3" xfId="18816" xr:uid="{00000000-0005-0000-0000-0000C7350000}"/>
    <cellStyle name="Normal 4 9 2 10 2 3" xfId="18817" xr:uid="{00000000-0005-0000-0000-0000C8350000}"/>
    <cellStyle name="Normal 4 9 2 10 2 4" xfId="18818" xr:uid="{00000000-0005-0000-0000-0000C9350000}"/>
    <cellStyle name="Normal 4 9 2 10 3" xfId="8573" xr:uid="{00000000-0005-0000-0000-0000CA350000}"/>
    <cellStyle name="Normal 4 9 2 10 3 2" xfId="18819" xr:uid="{00000000-0005-0000-0000-0000CB350000}"/>
    <cellStyle name="Normal 4 9 2 10 3 2 2" xfId="18820" xr:uid="{00000000-0005-0000-0000-0000CC350000}"/>
    <cellStyle name="Normal 4 9 2 10 3 3" xfId="18821" xr:uid="{00000000-0005-0000-0000-0000CD350000}"/>
    <cellStyle name="Normal 4 9 2 10 3 4" xfId="18822" xr:uid="{00000000-0005-0000-0000-0000CE350000}"/>
    <cellStyle name="Normal 4 9 2 10 4" xfId="18823" xr:uid="{00000000-0005-0000-0000-0000CF350000}"/>
    <cellStyle name="Normal 4 9 2 10 4 2" xfId="18824" xr:uid="{00000000-0005-0000-0000-0000D0350000}"/>
    <cellStyle name="Normal 4 9 2 10 5" xfId="18825" xr:uid="{00000000-0005-0000-0000-0000D1350000}"/>
    <cellStyle name="Normal 4 9 2 10 6" xfId="18826" xr:uid="{00000000-0005-0000-0000-0000D2350000}"/>
    <cellStyle name="Normal 4 9 2 11" xfId="4547" xr:uid="{00000000-0005-0000-0000-0000D3350000}"/>
    <cellStyle name="Normal 4 9 2 11 2" xfId="6796" xr:uid="{00000000-0005-0000-0000-0000D4350000}"/>
    <cellStyle name="Normal 4 9 2 11 2 2" xfId="10335" xr:uid="{00000000-0005-0000-0000-0000D5350000}"/>
    <cellStyle name="Normal 4 9 2 11 2 2 2" xfId="18827" xr:uid="{00000000-0005-0000-0000-0000D6350000}"/>
    <cellStyle name="Normal 4 9 2 11 2 2 3" xfId="18828" xr:uid="{00000000-0005-0000-0000-0000D7350000}"/>
    <cellStyle name="Normal 4 9 2 11 2 3" xfId="18829" xr:uid="{00000000-0005-0000-0000-0000D8350000}"/>
    <cellStyle name="Normal 4 9 2 11 2 4" xfId="18830" xr:uid="{00000000-0005-0000-0000-0000D9350000}"/>
    <cellStyle name="Normal 4 9 2 11 3" xfId="8574" xr:uid="{00000000-0005-0000-0000-0000DA350000}"/>
    <cellStyle name="Normal 4 9 2 11 3 2" xfId="18831" xr:uid="{00000000-0005-0000-0000-0000DB350000}"/>
    <cellStyle name="Normal 4 9 2 11 3 2 2" xfId="18832" xr:uid="{00000000-0005-0000-0000-0000DC350000}"/>
    <cellStyle name="Normal 4 9 2 11 3 3" xfId="18833" xr:uid="{00000000-0005-0000-0000-0000DD350000}"/>
    <cellStyle name="Normal 4 9 2 11 3 4" xfId="18834" xr:uid="{00000000-0005-0000-0000-0000DE350000}"/>
    <cellStyle name="Normal 4 9 2 11 4" xfId="18835" xr:uid="{00000000-0005-0000-0000-0000DF350000}"/>
    <cellStyle name="Normal 4 9 2 11 4 2" xfId="18836" xr:uid="{00000000-0005-0000-0000-0000E0350000}"/>
    <cellStyle name="Normal 4 9 2 11 5" xfId="18837" xr:uid="{00000000-0005-0000-0000-0000E1350000}"/>
    <cellStyle name="Normal 4 9 2 11 6" xfId="18838" xr:uid="{00000000-0005-0000-0000-0000E2350000}"/>
    <cellStyle name="Normal 4 9 2 12" xfId="4548" xr:uid="{00000000-0005-0000-0000-0000E3350000}"/>
    <cellStyle name="Normal 4 9 2 12 2" xfId="6797" xr:uid="{00000000-0005-0000-0000-0000E4350000}"/>
    <cellStyle name="Normal 4 9 2 12 2 2" xfId="10336" xr:uid="{00000000-0005-0000-0000-0000E5350000}"/>
    <cellStyle name="Normal 4 9 2 12 2 2 2" xfId="18839" xr:uid="{00000000-0005-0000-0000-0000E6350000}"/>
    <cellStyle name="Normal 4 9 2 12 2 2 3" xfId="18840" xr:uid="{00000000-0005-0000-0000-0000E7350000}"/>
    <cellStyle name="Normal 4 9 2 12 2 3" xfId="18841" xr:uid="{00000000-0005-0000-0000-0000E8350000}"/>
    <cellStyle name="Normal 4 9 2 12 2 4" xfId="18842" xr:uid="{00000000-0005-0000-0000-0000E9350000}"/>
    <cellStyle name="Normal 4 9 2 12 3" xfId="8575" xr:uid="{00000000-0005-0000-0000-0000EA350000}"/>
    <cellStyle name="Normal 4 9 2 12 3 2" xfId="18843" xr:uid="{00000000-0005-0000-0000-0000EB350000}"/>
    <cellStyle name="Normal 4 9 2 12 3 2 2" xfId="18844" xr:uid="{00000000-0005-0000-0000-0000EC350000}"/>
    <cellStyle name="Normal 4 9 2 12 3 3" xfId="18845" xr:uid="{00000000-0005-0000-0000-0000ED350000}"/>
    <cellStyle name="Normal 4 9 2 12 3 4" xfId="18846" xr:uid="{00000000-0005-0000-0000-0000EE350000}"/>
    <cellStyle name="Normal 4 9 2 12 4" xfId="18847" xr:uid="{00000000-0005-0000-0000-0000EF350000}"/>
    <cellStyle name="Normal 4 9 2 12 4 2" xfId="18848" xr:uid="{00000000-0005-0000-0000-0000F0350000}"/>
    <cellStyle name="Normal 4 9 2 12 5" xfId="18849" xr:uid="{00000000-0005-0000-0000-0000F1350000}"/>
    <cellStyle name="Normal 4 9 2 12 6" xfId="18850" xr:uid="{00000000-0005-0000-0000-0000F2350000}"/>
    <cellStyle name="Normal 4 9 2 13" xfId="4549" xr:uid="{00000000-0005-0000-0000-0000F3350000}"/>
    <cellStyle name="Normal 4 9 2 13 2" xfId="6798" xr:uid="{00000000-0005-0000-0000-0000F4350000}"/>
    <cellStyle name="Normal 4 9 2 13 2 2" xfId="10337" xr:uid="{00000000-0005-0000-0000-0000F5350000}"/>
    <cellStyle name="Normal 4 9 2 13 2 2 2" xfId="18851" xr:uid="{00000000-0005-0000-0000-0000F6350000}"/>
    <cellStyle name="Normal 4 9 2 13 2 2 3" xfId="18852" xr:uid="{00000000-0005-0000-0000-0000F7350000}"/>
    <cellStyle name="Normal 4 9 2 13 2 3" xfId="18853" xr:uid="{00000000-0005-0000-0000-0000F8350000}"/>
    <cellStyle name="Normal 4 9 2 13 2 4" xfId="18854" xr:uid="{00000000-0005-0000-0000-0000F9350000}"/>
    <cellStyle name="Normal 4 9 2 13 3" xfId="8576" xr:uid="{00000000-0005-0000-0000-0000FA350000}"/>
    <cellStyle name="Normal 4 9 2 13 3 2" xfId="18855" xr:uid="{00000000-0005-0000-0000-0000FB350000}"/>
    <cellStyle name="Normal 4 9 2 13 3 2 2" xfId="18856" xr:uid="{00000000-0005-0000-0000-0000FC350000}"/>
    <cellStyle name="Normal 4 9 2 13 3 3" xfId="18857" xr:uid="{00000000-0005-0000-0000-0000FD350000}"/>
    <cellStyle name="Normal 4 9 2 13 3 4" xfId="18858" xr:uid="{00000000-0005-0000-0000-0000FE350000}"/>
    <cellStyle name="Normal 4 9 2 13 4" xfId="18859" xr:uid="{00000000-0005-0000-0000-0000FF350000}"/>
    <cellStyle name="Normal 4 9 2 13 4 2" xfId="18860" xr:uid="{00000000-0005-0000-0000-000000360000}"/>
    <cellStyle name="Normal 4 9 2 13 5" xfId="18861" xr:uid="{00000000-0005-0000-0000-000001360000}"/>
    <cellStyle name="Normal 4 9 2 13 6" xfId="18862" xr:uid="{00000000-0005-0000-0000-000002360000}"/>
    <cellStyle name="Normal 4 9 2 14" xfId="4550" xr:uid="{00000000-0005-0000-0000-000003360000}"/>
    <cellStyle name="Normal 4 9 2 14 2" xfId="6799" xr:uid="{00000000-0005-0000-0000-000004360000}"/>
    <cellStyle name="Normal 4 9 2 14 2 2" xfId="10338" xr:uid="{00000000-0005-0000-0000-000005360000}"/>
    <cellStyle name="Normal 4 9 2 14 2 2 2" xfId="18863" xr:uid="{00000000-0005-0000-0000-000006360000}"/>
    <cellStyle name="Normal 4 9 2 14 2 2 3" xfId="18864" xr:uid="{00000000-0005-0000-0000-000007360000}"/>
    <cellStyle name="Normal 4 9 2 14 2 3" xfId="18865" xr:uid="{00000000-0005-0000-0000-000008360000}"/>
    <cellStyle name="Normal 4 9 2 14 2 4" xfId="18866" xr:uid="{00000000-0005-0000-0000-000009360000}"/>
    <cellStyle name="Normal 4 9 2 14 3" xfId="8577" xr:uid="{00000000-0005-0000-0000-00000A360000}"/>
    <cellStyle name="Normal 4 9 2 14 3 2" xfId="18867" xr:uid="{00000000-0005-0000-0000-00000B360000}"/>
    <cellStyle name="Normal 4 9 2 14 3 2 2" xfId="18868" xr:uid="{00000000-0005-0000-0000-00000C360000}"/>
    <cellStyle name="Normal 4 9 2 14 3 3" xfId="18869" xr:uid="{00000000-0005-0000-0000-00000D360000}"/>
    <cellStyle name="Normal 4 9 2 14 3 4" xfId="18870" xr:uid="{00000000-0005-0000-0000-00000E360000}"/>
    <cellStyle name="Normal 4 9 2 14 4" xfId="18871" xr:uid="{00000000-0005-0000-0000-00000F360000}"/>
    <cellStyle name="Normal 4 9 2 14 4 2" xfId="18872" xr:uid="{00000000-0005-0000-0000-000010360000}"/>
    <cellStyle name="Normal 4 9 2 14 5" xfId="18873" xr:uid="{00000000-0005-0000-0000-000011360000}"/>
    <cellStyle name="Normal 4 9 2 14 6" xfId="18874" xr:uid="{00000000-0005-0000-0000-000012360000}"/>
    <cellStyle name="Normal 4 9 2 15" xfId="4551" xr:uid="{00000000-0005-0000-0000-000013360000}"/>
    <cellStyle name="Normal 4 9 2 15 2" xfId="6800" xr:uid="{00000000-0005-0000-0000-000014360000}"/>
    <cellStyle name="Normal 4 9 2 15 2 2" xfId="10339" xr:uid="{00000000-0005-0000-0000-000015360000}"/>
    <cellStyle name="Normal 4 9 2 15 2 2 2" xfId="18875" xr:uid="{00000000-0005-0000-0000-000016360000}"/>
    <cellStyle name="Normal 4 9 2 15 2 2 3" xfId="18876" xr:uid="{00000000-0005-0000-0000-000017360000}"/>
    <cellStyle name="Normal 4 9 2 15 2 3" xfId="18877" xr:uid="{00000000-0005-0000-0000-000018360000}"/>
    <cellStyle name="Normal 4 9 2 15 2 4" xfId="18878" xr:uid="{00000000-0005-0000-0000-000019360000}"/>
    <cellStyle name="Normal 4 9 2 15 3" xfId="8578" xr:uid="{00000000-0005-0000-0000-00001A360000}"/>
    <cellStyle name="Normal 4 9 2 15 3 2" xfId="18879" xr:uid="{00000000-0005-0000-0000-00001B360000}"/>
    <cellStyle name="Normal 4 9 2 15 3 2 2" xfId="18880" xr:uid="{00000000-0005-0000-0000-00001C360000}"/>
    <cellStyle name="Normal 4 9 2 15 3 3" xfId="18881" xr:uid="{00000000-0005-0000-0000-00001D360000}"/>
    <cellStyle name="Normal 4 9 2 15 3 4" xfId="18882" xr:uid="{00000000-0005-0000-0000-00001E360000}"/>
    <cellStyle name="Normal 4 9 2 15 4" xfId="18883" xr:uid="{00000000-0005-0000-0000-00001F360000}"/>
    <cellStyle name="Normal 4 9 2 15 4 2" xfId="18884" xr:uid="{00000000-0005-0000-0000-000020360000}"/>
    <cellStyle name="Normal 4 9 2 15 5" xfId="18885" xr:uid="{00000000-0005-0000-0000-000021360000}"/>
    <cellStyle name="Normal 4 9 2 15 6" xfId="18886" xr:uid="{00000000-0005-0000-0000-000022360000}"/>
    <cellStyle name="Normal 4 9 2 16" xfId="4552" xr:uid="{00000000-0005-0000-0000-000023360000}"/>
    <cellStyle name="Normal 4 9 2 16 2" xfId="6801" xr:uid="{00000000-0005-0000-0000-000024360000}"/>
    <cellStyle name="Normal 4 9 2 16 2 2" xfId="10340" xr:uid="{00000000-0005-0000-0000-000025360000}"/>
    <cellStyle name="Normal 4 9 2 16 2 2 2" xfId="18887" xr:uid="{00000000-0005-0000-0000-000026360000}"/>
    <cellStyle name="Normal 4 9 2 16 2 2 3" xfId="18888" xr:uid="{00000000-0005-0000-0000-000027360000}"/>
    <cellStyle name="Normal 4 9 2 16 2 3" xfId="18889" xr:uid="{00000000-0005-0000-0000-000028360000}"/>
    <cellStyle name="Normal 4 9 2 16 2 4" xfId="18890" xr:uid="{00000000-0005-0000-0000-000029360000}"/>
    <cellStyle name="Normal 4 9 2 16 3" xfId="8579" xr:uid="{00000000-0005-0000-0000-00002A360000}"/>
    <cellStyle name="Normal 4 9 2 16 3 2" xfId="18891" xr:uid="{00000000-0005-0000-0000-00002B360000}"/>
    <cellStyle name="Normal 4 9 2 16 3 2 2" xfId="18892" xr:uid="{00000000-0005-0000-0000-00002C360000}"/>
    <cellStyle name="Normal 4 9 2 16 3 3" xfId="18893" xr:uid="{00000000-0005-0000-0000-00002D360000}"/>
    <cellStyle name="Normal 4 9 2 16 3 4" xfId="18894" xr:uid="{00000000-0005-0000-0000-00002E360000}"/>
    <cellStyle name="Normal 4 9 2 16 4" xfId="18895" xr:uid="{00000000-0005-0000-0000-00002F360000}"/>
    <cellStyle name="Normal 4 9 2 16 4 2" xfId="18896" xr:uid="{00000000-0005-0000-0000-000030360000}"/>
    <cellStyle name="Normal 4 9 2 16 5" xfId="18897" xr:uid="{00000000-0005-0000-0000-000031360000}"/>
    <cellStyle name="Normal 4 9 2 16 6" xfId="18898" xr:uid="{00000000-0005-0000-0000-000032360000}"/>
    <cellStyle name="Normal 4 9 2 17" xfId="4553" xr:uid="{00000000-0005-0000-0000-000033360000}"/>
    <cellStyle name="Normal 4 9 2 17 2" xfId="6802" xr:uid="{00000000-0005-0000-0000-000034360000}"/>
    <cellStyle name="Normal 4 9 2 17 2 2" xfId="10341" xr:uid="{00000000-0005-0000-0000-000035360000}"/>
    <cellStyle name="Normal 4 9 2 17 2 2 2" xfId="18899" xr:uid="{00000000-0005-0000-0000-000036360000}"/>
    <cellStyle name="Normal 4 9 2 17 2 2 3" xfId="18900" xr:uid="{00000000-0005-0000-0000-000037360000}"/>
    <cellStyle name="Normal 4 9 2 17 2 3" xfId="18901" xr:uid="{00000000-0005-0000-0000-000038360000}"/>
    <cellStyle name="Normal 4 9 2 17 2 4" xfId="18902" xr:uid="{00000000-0005-0000-0000-000039360000}"/>
    <cellStyle name="Normal 4 9 2 17 3" xfId="8580" xr:uid="{00000000-0005-0000-0000-00003A360000}"/>
    <cellStyle name="Normal 4 9 2 17 3 2" xfId="18903" xr:uid="{00000000-0005-0000-0000-00003B360000}"/>
    <cellStyle name="Normal 4 9 2 17 3 2 2" xfId="18904" xr:uid="{00000000-0005-0000-0000-00003C360000}"/>
    <cellStyle name="Normal 4 9 2 17 3 3" xfId="18905" xr:uid="{00000000-0005-0000-0000-00003D360000}"/>
    <cellStyle name="Normal 4 9 2 17 3 4" xfId="18906" xr:uid="{00000000-0005-0000-0000-00003E360000}"/>
    <cellStyle name="Normal 4 9 2 17 4" xfId="18907" xr:uid="{00000000-0005-0000-0000-00003F360000}"/>
    <cellStyle name="Normal 4 9 2 17 4 2" xfId="18908" xr:uid="{00000000-0005-0000-0000-000040360000}"/>
    <cellStyle name="Normal 4 9 2 17 5" xfId="18909" xr:uid="{00000000-0005-0000-0000-000041360000}"/>
    <cellStyle name="Normal 4 9 2 17 6" xfId="18910" xr:uid="{00000000-0005-0000-0000-000042360000}"/>
    <cellStyle name="Normal 4 9 2 18" xfId="4554" xr:uid="{00000000-0005-0000-0000-000043360000}"/>
    <cellStyle name="Normal 4 9 2 18 2" xfId="6803" xr:uid="{00000000-0005-0000-0000-000044360000}"/>
    <cellStyle name="Normal 4 9 2 18 2 2" xfId="10342" xr:uid="{00000000-0005-0000-0000-000045360000}"/>
    <cellStyle name="Normal 4 9 2 18 2 2 2" xfId="18911" xr:uid="{00000000-0005-0000-0000-000046360000}"/>
    <cellStyle name="Normal 4 9 2 18 2 2 3" xfId="18912" xr:uid="{00000000-0005-0000-0000-000047360000}"/>
    <cellStyle name="Normal 4 9 2 18 2 3" xfId="18913" xr:uid="{00000000-0005-0000-0000-000048360000}"/>
    <cellStyle name="Normal 4 9 2 18 2 4" xfId="18914" xr:uid="{00000000-0005-0000-0000-000049360000}"/>
    <cellStyle name="Normal 4 9 2 18 3" xfId="8581" xr:uid="{00000000-0005-0000-0000-00004A360000}"/>
    <cellStyle name="Normal 4 9 2 18 3 2" xfId="18915" xr:uid="{00000000-0005-0000-0000-00004B360000}"/>
    <cellStyle name="Normal 4 9 2 18 3 2 2" xfId="18916" xr:uid="{00000000-0005-0000-0000-00004C360000}"/>
    <cellStyle name="Normal 4 9 2 18 3 3" xfId="18917" xr:uid="{00000000-0005-0000-0000-00004D360000}"/>
    <cellStyle name="Normal 4 9 2 18 3 4" xfId="18918" xr:uid="{00000000-0005-0000-0000-00004E360000}"/>
    <cellStyle name="Normal 4 9 2 18 4" xfId="18919" xr:uid="{00000000-0005-0000-0000-00004F360000}"/>
    <cellStyle name="Normal 4 9 2 18 4 2" xfId="18920" xr:uid="{00000000-0005-0000-0000-000050360000}"/>
    <cellStyle name="Normal 4 9 2 18 5" xfId="18921" xr:uid="{00000000-0005-0000-0000-000051360000}"/>
    <cellStyle name="Normal 4 9 2 18 6" xfId="18922" xr:uid="{00000000-0005-0000-0000-000052360000}"/>
    <cellStyle name="Normal 4 9 2 19" xfId="4555" xr:uid="{00000000-0005-0000-0000-000053360000}"/>
    <cellStyle name="Normal 4 9 2 19 2" xfId="6804" xr:uid="{00000000-0005-0000-0000-000054360000}"/>
    <cellStyle name="Normal 4 9 2 19 2 2" xfId="10343" xr:uid="{00000000-0005-0000-0000-000055360000}"/>
    <cellStyle name="Normal 4 9 2 19 2 2 2" xfId="18923" xr:uid="{00000000-0005-0000-0000-000056360000}"/>
    <cellStyle name="Normal 4 9 2 19 2 2 3" xfId="18924" xr:uid="{00000000-0005-0000-0000-000057360000}"/>
    <cellStyle name="Normal 4 9 2 19 2 3" xfId="18925" xr:uid="{00000000-0005-0000-0000-000058360000}"/>
    <cellStyle name="Normal 4 9 2 19 2 4" xfId="18926" xr:uid="{00000000-0005-0000-0000-000059360000}"/>
    <cellStyle name="Normal 4 9 2 19 3" xfId="8582" xr:uid="{00000000-0005-0000-0000-00005A360000}"/>
    <cellStyle name="Normal 4 9 2 19 3 2" xfId="18927" xr:uid="{00000000-0005-0000-0000-00005B360000}"/>
    <cellStyle name="Normal 4 9 2 19 3 2 2" xfId="18928" xr:uid="{00000000-0005-0000-0000-00005C360000}"/>
    <cellStyle name="Normal 4 9 2 19 3 3" xfId="18929" xr:uid="{00000000-0005-0000-0000-00005D360000}"/>
    <cellStyle name="Normal 4 9 2 19 3 4" xfId="18930" xr:uid="{00000000-0005-0000-0000-00005E360000}"/>
    <cellStyle name="Normal 4 9 2 19 4" xfId="18931" xr:uid="{00000000-0005-0000-0000-00005F360000}"/>
    <cellStyle name="Normal 4 9 2 19 4 2" xfId="18932" xr:uid="{00000000-0005-0000-0000-000060360000}"/>
    <cellStyle name="Normal 4 9 2 19 5" xfId="18933" xr:uid="{00000000-0005-0000-0000-000061360000}"/>
    <cellStyle name="Normal 4 9 2 19 6" xfId="18934" xr:uid="{00000000-0005-0000-0000-000062360000}"/>
    <cellStyle name="Normal 4 9 2 2" xfId="4556" xr:uid="{00000000-0005-0000-0000-000063360000}"/>
    <cellStyle name="Normal 4 9 2 2 2" xfId="6805" xr:uid="{00000000-0005-0000-0000-000064360000}"/>
    <cellStyle name="Normal 4 9 2 2 2 2" xfId="10344" xr:uid="{00000000-0005-0000-0000-000065360000}"/>
    <cellStyle name="Normal 4 9 2 2 2 2 2" xfId="18935" xr:uid="{00000000-0005-0000-0000-000066360000}"/>
    <cellStyle name="Normal 4 9 2 2 2 2 3" xfId="18936" xr:uid="{00000000-0005-0000-0000-000067360000}"/>
    <cellStyle name="Normal 4 9 2 2 2 3" xfId="18937" xr:uid="{00000000-0005-0000-0000-000068360000}"/>
    <cellStyle name="Normal 4 9 2 2 2 4" xfId="18938" xr:uid="{00000000-0005-0000-0000-000069360000}"/>
    <cellStyle name="Normal 4 9 2 2 3" xfId="8583" xr:uid="{00000000-0005-0000-0000-00006A360000}"/>
    <cellStyle name="Normal 4 9 2 2 3 2" xfId="18939" xr:uid="{00000000-0005-0000-0000-00006B360000}"/>
    <cellStyle name="Normal 4 9 2 2 3 2 2" xfId="18940" xr:uid="{00000000-0005-0000-0000-00006C360000}"/>
    <cellStyle name="Normal 4 9 2 2 3 3" xfId="18941" xr:uid="{00000000-0005-0000-0000-00006D360000}"/>
    <cellStyle name="Normal 4 9 2 2 3 4" xfId="18942" xr:uid="{00000000-0005-0000-0000-00006E360000}"/>
    <cellStyle name="Normal 4 9 2 2 4" xfId="18943" xr:uid="{00000000-0005-0000-0000-00006F360000}"/>
    <cellStyle name="Normal 4 9 2 2 4 2" xfId="18944" xr:uid="{00000000-0005-0000-0000-000070360000}"/>
    <cellStyle name="Normal 4 9 2 2 5" xfId="18945" xr:uid="{00000000-0005-0000-0000-000071360000}"/>
    <cellStyle name="Normal 4 9 2 2 6" xfId="18946" xr:uid="{00000000-0005-0000-0000-000072360000}"/>
    <cellStyle name="Normal 4 9 2 20" xfId="4557" xr:uid="{00000000-0005-0000-0000-000073360000}"/>
    <cellStyle name="Normal 4 9 2 20 2" xfId="6806" xr:uid="{00000000-0005-0000-0000-000074360000}"/>
    <cellStyle name="Normal 4 9 2 20 2 2" xfId="10345" xr:uid="{00000000-0005-0000-0000-000075360000}"/>
    <cellStyle name="Normal 4 9 2 20 2 2 2" xfId="18947" xr:uid="{00000000-0005-0000-0000-000076360000}"/>
    <cellStyle name="Normal 4 9 2 20 2 2 3" xfId="18948" xr:uid="{00000000-0005-0000-0000-000077360000}"/>
    <cellStyle name="Normal 4 9 2 20 2 3" xfId="18949" xr:uid="{00000000-0005-0000-0000-000078360000}"/>
    <cellStyle name="Normal 4 9 2 20 2 4" xfId="18950" xr:uid="{00000000-0005-0000-0000-000079360000}"/>
    <cellStyle name="Normal 4 9 2 20 3" xfId="8584" xr:uid="{00000000-0005-0000-0000-00007A360000}"/>
    <cellStyle name="Normal 4 9 2 20 3 2" xfId="18951" xr:uid="{00000000-0005-0000-0000-00007B360000}"/>
    <cellStyle name="Normal 4 9 2 20 3 2 2" xfId="18952" xr:uid="{00000000-0005-0000-0000-00007C360000}"/>
    <cellStyle name="Normal 4 9 2 20 3 3" xfId="18953" xr:uid="{00000000-0005-0000-0000-00007D360000}"/>
    <cellStyle name="Normal 4 9 2 20 3 4" xfId="18954" xr:uid="{00000000-0005-0000-0000-00007E360000}"/>
    <cellStyle name="Normal 4 9 2 20 4" xfId="18955" xr:uid="{00000000-0005-0000-0000-00007F360000}"/>
    <cellStyle name="Normal 4 9 2 20 4 2" xfId="18956" xr:uid="{00000000-0005-0000-0000-000080360000}"/>
    <cellStyle name="Normal 4 9 2 20 5" xfId="18957" xr:uid="{00000000-0005-0000-0000-000081360000}"/>
    <cellStyle name="Normal 4 9 2 20 6" xfId="18958" xr:uid="{00000000-0005-0000-0000-000082360000}"/>
    <cellStyle name="Normal 4 9 2 21" xfId="4558" xr:uid="{00000000-0005-0000-0000-000083360000}"/>
    <cellStyle name="Normal 4 9 2 21 2" xfId="6807" xr:uid="{00000000-0005-0000-0000-000084360000}"/>
    <cellStyle name="Normal 4 9 2 21 2 2" xfId="10346" xr:uid="{00000000-0005-0000-0000-000085360000}"/>
    <cellStyle name="Normal 4 9 2 21 2 2 2" xfId="18959" xr:uid="{00000000-0005-0000-0000-000086360000}"/>
    <cellStyle name="Normal 4 9 2 21 2 2 3" xfId="18960" xr:uid="{00000000-0005-0000-0000-000087360000}"/>
    <cellStyle name="Normal 4 9 2 21 2 3" xfId="18961" xr:uid="{00000000-0005-0000-0000-000088360000}"/>
    <cellStyle name="Normal 4 9 2 21 2 4" xfId="18962" xr:uid="{00000000-0005-0000-0000-000089360000}"/>
    <cellStyle name="Normal 4 9 2 21 3" xfId="8585" xr:uid="{00000000-0005-0000-0000-00008A360000}"/>
    <cellStyle name="Normal 4 9 2 21 3 2" xfId="18963" xr:uid="{00000000-0005-0000-0000-00008B360000}"/>
    <cellStyle name="Normal 4 9 2 21 3 2 2" xfId="18964" xr:uid="{00000000-0005-0000-0000-00008C360000}"/>
    <cellStyle name="Normal 4 9 2 21 3 3" xfId="18965" xr:uid="{00000000-0005-0000-0000-00008D360000}"/>
    <cellStyle name="Normal 4 9 2 21 3 4" xfId="18966" xr:uid="{00000000-0005-0000-0000-00008E360000}"/>
    <cellStyle name="Normal 4 9 2 21 4" xfId="18967" xr:uid="{00000000-0005-0000-0000-00008F360000}"/>
    <cellStyle name="Normal 4 9 2 21 4 2" xfId="18968" xr:uid="{00000000-0005-0000-0000-000090360000}"/>
    <cellStyle name="Normal 4 9 2 21 5" xfId="18969" xr:uid="{00000000-0005-0000-0000-000091360000}"/>
    <cellStyle name="Normal 4 9 2 21 6" xfId="18970" xr:uid="{00000000-0005-0000-0000-000092360000}"/>
    <cellStyle name="Normal 4 9 2 22" xfId="4559" xr:uid="{00000000-0005-0000-0000-000093360000}"/>
    <cellStyle name="Normal 4 9 2 22 2" xfId="6808" xr:uid="{00000000-0005-0000-0000-000094360000}"/>
    <cellStyle name="Normal 4 9 2 22 2 2" xfId="10347" xr:uid="{00000000-0005-0000-0000-000095360000}"/>
    <cellStyle name="Normal 4 9 2 22 2 2 2" xfId="18971" xr:uid="{00000000-0005-0000-0000-000096360000}"/>
    <cellStyle name="Normal 4 9 2 22 2 2 3" xfId="18972" xr:uid="{00000000-0005-0000-0000-000097360000}"/>
    <cellStyle name="Normal 4 9 2 22 2 3" xfId="18973" xr:uid="{00000000-0005-0000-0000-000098360000}"/>
    <cellStyle name="Normal 4 9 2 22 2 4" xfId="18974" xr:uid="{00000000-0005-0000-0000-000099360000}"/>
    <cellStyle name="Normal 4 9 2 22 3" xfId="8586" xr:uid="{00000000-0005-0000-0000-00009A360000}"/>
    <cellStyle name="Normal 4 9 2 22 3 2" xfId="18975" xr:uid="{00000000-0005-0000-0000-00009B360000}"/>
    <cellStyle name="Normal 4 9 2 22 3 2 2" xfId="18976" xr:uid="{00000000-0005-0000-0000-00009C360000}"/>
    <cellStyle name="Normal 4 9 2 22 3 3" xfId="18977" xr:uid="{00000000-0005-0000-0000-00009D360000}"/>
    <cellStyle name="Normal 4 9 2 22 3 4" xfId="18978" xr:uid="{00000000-0005-0000-0000-00009E360000}"/>
    <cellStyle name="Normal 4 9 2 22 4" xfId="18979" xr:uid="{00000000-0005-0000-0000-00009F360000}"/>
    <cellStyle name="Normal 4 9 2 22 4 2" xfId="18980" xr:uid="{00000000-0005-0000-0000-0000A0360000}"/>
    <cellStyle name="Normal 4 9 2 22 5" xfId="18981" xr:uid="{00000000-0005-0000-0000-0000A1360000}"/>
    <cellStyle name="Normal 4 9 2 22 6" xfId="18982" xr:uid="{00000000-0005-0000-0000-0000A2360000}"/>
    <cellStyle name="Normal 4 9 2 23" xfId="4560" xr:uid="{00000000-0005-0000-0000-0000A3360000}"/>
    <cellStyle name="Normal 4 9 2 23 2" xfId="6809" xr:uid="{00000000-0005-0000-0000-0000A4360000}"/>
    <cellStyle name="Normal 4 9 2 23 2 2" xfId="10348" xr:uid="{00000000-0005-0000-0000-0000A5360000}"/>
    <cellStyle name="Normal 4 9 2 23 2 2 2" xfId="18983" xr:uid="{00000000-0005-0000-0000-0000A6360000}"/>
    <cellStyle name="Normal 4 9 2 23 2 2 3" xfId="18984" xr:uid="{00000000-0005-0000-0000-0000A7360000}"/>
    <cellStyle name="Normal 4 9 2 23 2 3" xfId="18985" xr:uid="{00000000-0005-0000-0000-0000A8360000}"/>
    <cellStyle name="Normal 4 9 2 23 2 4" xfId="18986" xr:uid="{00000000-0005-0000-0000-0000A9360000}"/>
    <cellStyle name="Normal 4 9 2 23 3" xfId="8587" xr:uid="{00000000-0005-0000-0000-0000AA360000}"/>
    <cellStyle name="Normal 4 9 2 23 3 2" xfId="18987" xr:uid="{00000000-0005-0000-0000-0000AB360000}"/>
    <cellStyle name="Normal 4 9 2 23 3 2 2" xfId="18988" xr:uid="{00000000-0005-0000-0000-0000AC360000}"/>
    <cellStyle name="Normal 4 9 2 23 3 3" xfId="18989" xr:uid="{00000000-0005-0000-0000-0000AD360000}"/>
    <cellStyle name="Normal 4 9 2 23 3 4" xfId="18990" xr:uid="{00000000-0005-0000-0000-0000AE360000}"/>
    <cellStyle name="Normal 4 9 2 23 4" xfId="18991" xr:uid="{00000000-0005-0000-0000-0000AF360000}"/>
    <cellStyle name="Normal 4 9 2 23 4 2" xfId="18992" xr:uid="{00000000-0005-0000-0000-0000B0360000}"/>
    <cellStyle name="Normal 4 9 2 23 5" xfId="18993" xr:uid="{00000000-0005-0000-0000-0000B1360000}"/>
    <cellStyle name="Normal 4 9 2 23 6" xfId="18994" xr:uid="{00000000-0005-0000-0000-0000B2360000}"/>
    <cellStyle name="Normal 4 9 2 24" xfId="4561" xr:uid="{00000000-0005-0000-0000-0000B3360000}"/>
    <cellStyle name="Normal 4 9 2 24 2" xfId="6810" xr:uid="{00000000-0005-0000-0000-0000B4360000}"/>
    <cellStyle name="Normal 4 9 2 24 2 2" xfId="10349" xr:uid="{00000000-0005-0000-0000-0000B5360000}"/>
    <cellStyle name="Normal 4 9 2 24 2 2 2" xfId="18995" xr:uid="{00000000-0005-0000-0000-0000B6360000}"/>
    <cellStyle name="Normal 4 9 2 24 2 2 3" xfId="18996" xr:uid="{00000000-0005-0000-0000-0000B7360000}"/>
    <cellStyle name="Normal 4 9 2 24 2 3" xfId="18997" xr:uid="{00000000-0005-0000-0000-0000B8360000}"/>
    <cellStyle name="Normal 4 9 2 24 2 4" xfId="18998" xr:uid="{00000000-0005-0000-0000-0000B9360000}"/>
    <cellStyle name="Normal 4 9 2 24 3" xfId="8588" xr:uid="{00000000-0005-0000-0000-0000BA360000}"/>
    <cellStyle name="Normal 4 9 2 24 3 2" xfId="18999" xr:uid="{00000000-0005-0000-0000-0000BB360000}"/>
    <cellStyle name="Normal 4 9 2 24 3 2 2" xfId="19000" xr:uid="{00000000-0005-0000-0000-0000BC360000}"/>
    <cellStyle name="Normal 4 9 2 24 3 3" xfId="19001" xr:uid="{00000000-0005-0000-0000-0000BD360000}"/>
    <cellStyle name="Normal 4 9 2 24 3 4" xfId="19002" xr:uid="{00000000-0005-0000-0000-0000BE360000}"/>
    <cellStyle name="Normal 4 9 2 24 4" xfId="19003" xr:uid="{00000000-0005-0000-0000-0000BF360000}"/>
    <cellStyle name="Normal 4 9 2 24 4 2" xfId="19004" xr:uid="{00000000-0005-0000-0000-0000C0360000}"/>
    <cellStyle name="Normal 4 9 2 24 5" xfId="19005" xr:uid="{00000000-0005-0000-0000-0000C1360000}"/>
    <cellStyle name="Normal 4 9 2 24 6" xfId="19006" xr:uid="{00000000-0005-0000-0000-0000C2360000}"/>
    <cellStyle name="Normal 4 9 2 25" xfId="4562" xr:uid="{00000000-0005-0000-0000-0000C3360000}"/>
    <cellStyle name="Normal 4 9 2 25 2" xfId="6811" xr:uid="{00000000-0005-0000-0000-0000C4360000}"/>
    <cellStyle name="Normal 4 9 2 25 2 2" xfId="10350" xr:uid="{00000000-0005-0000-0000-0000C5360000}"/>
    <cellStyle name="Normal 4 9 2 25 2 2 2" xfId="19007" xr:uid="{00000000-0005-0000-0000-0000C6360000}"/>
    <cellStyle name="Normal 4 9 2 25 2 2 3" xfId="19008" xr:uid="{00000000-0005-0000-0000-0000C7360000}"/>
    <cellStyle name="Normal 4 9 2 25 2 3" xfId="19009" xr:uid="{00000000-0005-0000-0000-0000C8360000}"/>
    <cellStyle name="Normal 4 9 2 25 2 4" xfId="19010" xr:uid="{00000000-0005-0000-0000-0000C9360000}"/>
    <cellStyle name="Normal 4 9 2 25 3" xfId="8589" xr:uid="{00000000-0005-0000-0000-0000CA360000}"/>
    <cellStyle name="Normal 4 9 2 25 3 2" xfId="19011" xr:uid="{00000000-0005-0000-0000-0000CB360000}"/>
    <cellStyle name="Normal 4 9 2 25 3 2 2" xfId="19012" xr:uid="{00000000-0005-0000-0000-0000CC360000}"/>
    <cellStyle name="Normal 4 9 2 25 3 3" xfId="19013" xr:uid="{00000000-0005-0000-0000-0000CD360000}"/>
    <cellStyle name="Normal 4 9 2 25 3 4" xfId="19014" xr:uid="{00000000-0005-0000-0000-0000CE360000}"/>
    <cellStyle name="Normal 4 9 2 25 4" xfId="19015" xr:uid="{00000000-0005-0000-0000-0000CF360000}"/>
    <cellStyle name="Normal 4 9 2 25 4 2" xfId="19016" xr:uid="{00000000-0005-0000-0000-0000D0360000}"/>
    <cellStyle name="Normal 4 9 2 25 5" xfId="19017" xr:uid="{00000000-0005-0000-0000-0000D1360000}"/>
    <cellStyle name="Normal 4 9 2 25 6" xfId="19018" xr:uid="{00000000-0005-0000-0000-0000D2360000}"/>
    <cellStyle name="Normal 4 9 2 26" xfId="4563" xr:uid="{00000000-0005-0000-0000-0000D3360000}"/>
    <cellStyle name="Normal 4 9 2 26 2" xfId="6812" xr:uid="{00000000-0005-0000-0000-0000D4360000}"/>
    <cellStyle name="Normal 4 9 2 26 2 2" xfId="10351" xr:uid="{00000000-0005-0000-0000-0000D5360000}"/>
    <cellStyle name="Normal 4 9 2 26 2 2 2" xfId="19019" xr:uid="{00000000-0005-0000-0000-0000D6360000}"/>
    <cellStyle name="Normal 4 9 2 26 2 2 3" xfId="19020" xr:uid="{00000000-0005-0000-0000-0000D7360000}"/>
    <cellStyle name="Normal 4 9 2 26 2 3" xfId="19021" xr:uid="{00000000-0005-0000-0000-0000D8360000}"/>
    <cellStyle name="Normal 4 9 2 26 2 4" xfId="19022" xr:uid="{00000000-0005-0000-0000-0000D9360000}"/>
    <cellStyle name="Normal 4 9 2 26 3" xfId="8590" xr:uid="{00000000-0005-0000-0000-0000DA360000}"/>
    <cellStyle name="Normal 4 9 2 26 3 2" xfId="19023" xr:uid="{00000000-0005-0000-0000-0000DB360000}"/>
    <cellStyle name="Normal 4 9 2 26 3 2 2" xfId="19024" xr:uid="{00000000-0005-0000-0000-0000DC360000}"/>
    <cellStyle name="Normal 4 9 2 26 3 3" xfId="19025" xr:uid="{00000000-0005-0000-0000-0000DD360000}"/>
    <cellStyle name="Normal 4 9 2 26 3 4" xfId="19026" xr:uid="{00000000-0005-0000-0000-0000DE360000}"/>
    <cellStyle name="Normal 4 9 2 26 4" xfId="19027" xr:uid="{00000000-0005-0000-0000-0000DF360000}"/>
    <cellStyle name="Normal 4 9 2 26 4 2" xfId="19028" xr:uid="{00000000-0005-0000-0000-0000E0360000}"/>
    <cellStyle name="Normal 4 9 2 26 5" xfId="19029" xr:uid="{00000000-0005-0000-0000-0000E1360000}"/>
    <cellStyle name="Normal 4 9 2 26 6" xfId="19030" xr:uid="{00000000-0005-0000-0000-0000E2360000}"/>
    <cellStyle name="Normal 4 9 2 27" xfId="4564" xr:uid="{00000000-0005-0000-0000-0000E3360000}"/>
    <cellStyle name="Normal 4 9 2 27 2" xfId="6813" xr:uid="{00000000-0005-0000-0000-0000E4360000}"/>
    <cellStyle name="Normal 4 9 2 27 2 2" xfId="10352" xr:uid="{00000000-0005-0000-0000-0000E5360000}"/>
    <cellStyle name="Normal 4 9 2 27 2 2 2" xfId="19031" xr:uid="{00000000-0005-0000-0000-0000E6360000}"/>
    <cellStyle name="Normal 4 9 2 27 2 2 3" xfId="19032" xr:uid="{00000000-0005-0000-0000-0000E7360000}"/>
    <cellStyle name="Normal 4 9 2 27 2 3" xfId="19033" xr:uid="{00000000-0005-0000-0000-0000E8360000}"/>
    <cellStyle name="Normal 4 9 2 27 2 4" xfId="19034" xr:uid="{00000000-0005-0000-0000-0000E9360000}"/>
    <cellStyle name="Normal 4 9 2 27 3" xfId="8591" xr:uid="{00000000-0005-0000-0000-0000EA360000}"/>
    <cellStyle name="Normal 4 9 2 27 3 2" xfId="19035" xr:uid="{00000000-0005-0000-0000-0000EB360000}"/>
    <cellStyle name="Normal 4 9 2 27 3 2 2" xfId="19036" xr:uid="{00000000-0005-0000-0000-0000EC360000}"/>
    <cellStyle name="Normal 4 9 2 27 3 3" xfId="19037" xr:uid="{00000000-0005-0000-0000-0000ED360000}"/>
    <cellStyle name="Normal 4 9 2 27 3 4" xfId="19038" xr:uid="{00000000-0005-0000-0000-0000EE360000}"/>
    <cellStyle name="Normal 4 9 2 27 4" xfId="19039" xr:uid="{00000000-0005-0000-0000-0000EF360000}"/>
    <cellStyle name="Normal 4 9 2 27 4 2" xfId="19040" xr:uid="{00000000-0005-0000-0000-0000F0360000}"/>
    <cellStyle name="Normal 4 9 2 27 5" xfId="19041" xr:uid="{00000000-0005-0000-0000-0000F1360000}"/>
    <cellStyle name="Normal 4 9 2 27 6" xfId="19042" xr:uid="{00000000-0005-0000-0000-0000F2360000}"/>
    <cellStyle name="Normal 4 9 2 28" xfId="4565" xr:uid="{00000000-0005-0000-0000-0000F3360000}"/>
    <cellStyle name="Normal 4 9 2 28 2" xfId="6814" xr:uid="{00000000-0005-0000-0000-0000F4360000}"/>
    <cellStyle name="Normal 4 9 2 28 2 2" xfId="10353" xr:uid="{00000000-0005-0000-0000-0000F5360000}"/>
    <cellStyle name="Normal 4 9 2 28 2 2 2" xfId="19043" xr:uid="{00000000-0005-0000-0000-0000F6360000}"/>
    <cellStyle name="Normal 4 9 2 28 2 2 3" xfId="19044" xr:uid="{00000000-0005-0000-0000-0000F7360000}"/>
    <cellStyle name="Normal 4 9 2 28 2 3" xfId="19045" xr:uid="{00000000-0005-0000-0000-0000F8360000}"/>
    <cellStyle name="Normal 4 9 2 28 2 4" xfId="19046" xr:uid="{00000000-0005-0000-0000-0000F9360000}"/>
    <cellStyle name="Normal 4 9 2 28 3" xfId="8592" xr:uid="{00000000-0005-0000-0000-0000FA360000}"/>
    <cellStyle name="Normal 4 9 2 28 3 2" xfId="19047" xr:uid="{00000000-0005-0000-0000-0000FB360000}"/>
    <cellStyle name="Normal 4 9 2 28 3 2 2" xfId="19048" xr:uid="{00000000-0005-0000-0000-0000FC360000}"/>
    <cellStyle name="Normal 4 9 2 28 3 3" xfId="19049" xr:uid="{00000000-0005-0000-0000-0000FD360000}"/>
    <cellStyle name="Normal 4 9 2 28 3 4" xfId="19050" xr:uid="{00000000-0005-0000-0000-0000FE360000}"/>
    <cellStyle name="Normal 4 9 2 28 4" xfId="19051" xr:uid="{00000000-0005-0000-0000-0000FF360000}"/>
    <cellStyle name="Normal 4 9 2 28 4 2" xfId="19052" xr:uid="{00000000-0005-0000-0000-000000370000}"/>
    <cellStyle name="Normal 4 9 2 28 5" xfId="19053" xr:uid="{00000000-0005-0000-0000-000001370000}"/>
    <cellStyle name="Normal 4 9 2 28 6" xfId="19054" xr:uid="{00000000-0005-0000-0000-000002370000}"/>
    <cellStyle name="Normal 4 9 2 29" xfId="4566" xr:uid="{00000000-0005-0000-0000-000003370000}"/>
    <cellStyle name="Normal 4 9 2 29 2" xfId="6815" xr:uid="{00000000-0005-0000-0000-000004370000}"/>
    <cellStyle name="Normal 4 9 2 29 2 2" xfId="10354" xr:uid="{00000000-0005-0000-0000-000005370000}"/>
    <cellStyle name="Normal 4 9 2 29 2 2 2" xfId="19055" xr:uid="{00000000-0005-0000-0000-000006370000}"/>
    <cellStyle name="Normal 4 9 2 29 2 2 3" xfId="19056" xr:uid="{00000000-0005-0000-0000-000007370000}"/>
    <cellStyle name="Normal 4 9 2 29 2 3" xfId="19057" xr:uid="{00000000-0005-0000-0000-000008370000}"/>
    <cellStyle name="Normal 4 9 2 29 2 4" xfId="19058" xr:uid="{00000000-0005-0000-0000-000009370000}"/>
    <cellStyle name="Normal 4 9 2 29 3" xfId="8593" xr:uid="{00000000-0005-0000-0000-00000A370000}"/>
    <cellStyle name="Normal 4 9 2 29 3 2" xfId="19059" xr:uid="{00000000-0005-0000-0000-00000B370000}"/>
    <cellStyle name="Normal 4 9 2 29 3 2 2" xfId="19060" xr:uid="{00000000-0005-0000-0000-00000C370000}"/>
    <cellStyle name="Normal 4 9 2 29 3 3" xfId="19061" xr:uid="{00000000-0005-0000-0000-00000D370000}"/>
    <cellStyle name="Normal 4 9 2 29 3 4" xfId="19062" xr:uid="{00000000-0005-0000-0000-00000E370000}"/>
    <cellStyle name="Normal 4 9 2 29 4" xfId="19063" xr:uid="{00000000-0005-0000-0000-00000F370000}"/>
    <cellStyle name="Normal 4 9 2 29 4 2" xfId="19064" xr:uid="{00000000-0005-0000-0000-000010370000}"/>
    <cellStyle name="Normal 4 9 2 29 5" xfId="19065" xr:uid="{00000000-0005-0000-0000-000011370000}"/>
    <cellStyle name="Normal 4 9 2 29 6" xfId="19066" xr:uid="{00000000-0005-0000-0000-000012370000}"/>
    <cellStyle name="Normal 4 9 2 3" xfId="4567" xr:uid="{00000000-0005-0000-0000-000013370000}"/>
    <cellStyle name="Normal 4 9 2 3 2" xfId="6816" xr:uid="{00000000-0005-0000-0000-000014370000}"/>
    <cellStyle name="Normal 4 9 2 3 2 2" xfId="10355" xr:uid="{00000000-0005-0000-0000-000015370000}"/>
    <cellStyle name="Normal 4 9 2 3 2 2 2" xfId="19067" xr:uid="{00000000-0005-0000-0000-000016370000}"/>
    <cellStyle name="Normal 4 9 2 3 2 2 3" xfId="19068" xr:uid="{00000000-0005-0000-0000-000017370000}"/>
    <cellStyle name="Normal 4 9 2 3 2 3" xfId="19069" xr:uid="{00000000-0005-0000-0000-000018370000}"/>
    <cellStyle name="Normal 4 9 2 3 2 4" xfId="19070" xr:uid="{00000000-0005-0000-0000-000019370000}"/>
    <cellStyle name="Normal 4 9 2 3 3" xfId="8594" xr:uid="{00000000-0005-0000-0000-00001A370000}"/>
    <cellStyle name="Normal 4 9 2 3 3 2" xfId="19071" xr:uid="{00000000-0005-0000-0000-00001B370000}"/>
    <cellStyle name="Normal 4 9 2 3 3 2 2" xfId="19072" xr:uid="{00000000-0005-0000-0000-00001C370000}"/>
    <cellStyle name="Normal 4 9 2 3 3 3" xfId="19073" xr:uid="{00000000-0005-0000-0000-00001D370000}"/>
    <cellStyle name="Normal 4 9 2 3 3 4" xfId="19074" xr:uid="{00000000-0005-0000-0000-00001E370000}"/>
    <cellStyle name="Normal 4 9 2 3 4" xfId="19075" xr:uid="{00000000-0005-0000-0000-00001F370000}"/>
    <cellStyle name="Normal 4 9 2 3 4 2" xfId="19076" xr:uid="{00000000-0005-0000-0000-000020370000}"/>
    <cellStyle name="Normal 4 9 2 3 5" xfId="19077" xr:uid="{00000000-0005-0000-0000-000021370000}"/>
    <cellStyle name="Normal 4 9 2 3 6" xfId="19078" xr:uid="{00000000-0005-0000-0000-000022370000}"/>
    <cellStyle name="Normal 4 9 2 30" xfId="4568" xr:uid="{00000000-0005-0000-0000-000023370000}"/>
    <cellStyle name="Normal 4 9 2 30 2" xfId="6817" xr:uid="{00000000-0005-0000-0000-000024370000}"/>
    <cellStyle name="Normal 4 9 2 30 2 2" xfId="10356" xr:uid="{00000000-0005-0000-0000-000025370000}"/>
    <cellStyle name="Normal 4 9 2 30 2 2 2" xfId="19079" xr:uid="{00000000-0005-0000-0000-000026370000}"/>
    <cellStyle name="Normal 4 9 2 30 2 2 3" xfId="19080" xr:uid="{00000000-0005-0000-0000-000027370000}"/>
    <cellStyle name="Normal 4 9 2 30 2 3" xfId="19081" xr:uid="{00000000-0005-0000-0000-000028370000}"/>
    <cellStyle name="Normal 4 9 2 30 2 4" xfId="19082" xr:uid="{00000000-0005-0000-0000-000029370000}"/>
    <cellStyle name="Normal 4 9 2 30 3" xfId="8595" xr:uid="{00000000-0005-0000-0000-00002A370000}"/>
    <cellStyle name="Normal 4 9 2 30 3 2" xfId="19083" xr:uid="{00000000-0005-0000-0000-00002B370000}"/>
    <cellStyle name="Normal 4 9 2 30 3 2 2" xfId="19084" xr:uid="{00000000-0005-0000-0000-00002C370000}"/>
    <cellStyle name="Normal 4 9 2 30 3 3" xfId="19085" xr:uid="{00000000-0005-0000-0000-00002D370000}"/>
    <cellStyle name="Normal 4 9 2 30 3 4" xfId="19086" xr:uid="{00000000-0005-0000-0000-00002E370000}"/>
    <cellStyle name="Normal 4 9 2 30 4" xfId="19087" xr:uid="{00000000-0005-0000-0000-00002F370000}"/>
    <cellStyle name="Normal 4 9 2 30 4 2" xfId="19088" xr:uid="{00000000-0005-0000-0000-000030370000}"/>
    <cellStyle name="Normal 4 9 2 30 5" xfId="19089" xr:uid="{00000000-0005-0000-0000-000031370000}"/>
    <cellStyle name="Normal 4 9 2 30 6" xfId="19090" xr:uid="{00000000-0005-0000-0000-000032370000}"/>
    <cellStyle name="Normal 4 9 2 31" xfId="4569" xr:uid="{00000000-0005-0000-0000-000033370000}"/>
    <cellStyle name="Normal 4 9 2 31 2" xfId="6818" xr:uid="{00000000-0005-0000-0000-000034370000}"/>
    <cellStyle name="Normal 4 9 2 31 2 2" xfId="10357" xr:uid="{00000000-0005-0000-0000-000035370000}"/>
    <cellStyle name="Normal 4 9 2 31 2 2 2" xfId="19091" xr:uid="{00000000-0005-0000-0000-000036370000}"/>
    <cellStyle name="Normal 4 9 2 31 2 2 3" xfId="19092" xr:uid="{00000000-0005-0000-0000-000037370000}"/>
    <cellStyle name="Normal 4 9 2 31 2 3" xfId="19093" xr:uid="{00000000-0005-0000-0000-000038370000}"/>
    <cellStyle name="Normal 4 9 2 31 2 4" xfId="19094" xr:uid="{00000000-0005-0000-0000-000039370000}"/>
    <cellStyle name="Normal 4 9 2 31 3" xfId="8596" xr:uid="{00000000-0005-0000-0000-00003A370000}"/>
    <cellStyle name="Normal 4 9 2 31 3 2" xfId="19095" xr:uid="{00000000-0005-0000-0000-00003B370000}"/>
    <cellStyle name="Normal 4 9 2 31 3 2 2" xfId="19096" xr:uid="{00000000-0005-0000-0000-00003C370000}"/>
    <cellStyle name="Normal 4 9 2 31 3 3" xfId="19097" xr:uid="{00000000-0005-0000-0000-00003D370000}"/>
    <cellStyle name="Normal 4 9 2 31 3 4" xfId="19098" xr:uid="{00000000-0005-0000-0000-00003E370000}"/>
    <cellStyle name="Normal 4 9 2 31 4" xfId="19099" xr:uid="{00000000-0005-0000-0000-00003F370000}"/>
    <cellStyle name="Normal 4 9 2 31 4 2" xfId="19100" xr:uid="{00000000-0005-0000-0000-000040370000}"/>
    <cellStyle name="Normal 4 9 2 31 5" xfId="19101" xr:uid="{00000000-0005-0000-0000-000041370000}"/>
    <cellStyle name="Normal 4 9 2 31 6" xfId="19102" xr:uid="{00000000-0005-0000-0000-000042370000}"/>
    <cellStyle name="Normal 4 9 2 32" xfId="4570" xr:uid="{00000000-0005-0000-0000-000043370000}"/>
    <cellStyle name="Normal 4 9 2 32 2" xfId="6819" xr:uid="{00000000-0005-0000-0000-000044370000}"/>
    <cellStyle name="Normal 4 9 2 32 2 2" xfId="10358" xr:uid="{00000000-0005-0000-0000-000045370000}"/>
    <cellStyle name="Normal 4 9 2 32 2 2 2" xfId="19103" xr:uid="{00000000-0005-0000-0000-000046370000}"/>
    <cellStyle name="Normal 4 9 2 32 2 2 3" xfId="19104" xr:uid="{00000000-0005-0000-0000-000047370000}"/>
    <cellStyle name="Normal 4 9 2 32 2 3" xfId="19105" xr:uid="{00000000-0005-0000-0000-000048370000}"/>
    <cellStyle name="Normal 4 9 2 32 2 4" xfId="19106" xr:uid="{00000000-0005-0000-0000-000049370000}"/>
    <cellStyle name="Normal 4 9 2 32 3" xfId="8597" xr:uid="{00000000-0005-0000-0000-00004A370000}"/>
    <cellStyle name="Normal 4 9 2 32 3 2" xfId="19107" xr:uid="{00000000-0005-0000-0000-00004B370000}"/>
    <cellStyle name="Normal 4 9 2 32 3 2 2" xfId="19108" xr:uid="{00000000-0005-0000-0000-00004C370000}"/>
    <cellStyle name="Normal 4 9 2 32 3 3" xfId="19109" xr:uid="{00000000-0005-0000-0000-00004D370000}"/>
    <cellStyle name="Normal 4 9 2 32 3 4" xfId="19110" xr:uid="{00000000-0005-0000-0000-00004E370000}"/>
    <cellStyle name="Normal 4 9 2 32 4" xfId="19111" xr:uid="{00000000-0005-0000-0000-00004F370000}"/>
    <cellStyle name="Normal 4 9 2 32 4 2" xfId="19112" xr:uid="{00000000-0005-0000-0000-000050370000}"/>
    <cellStyle name="Normal 4 9 2 32 5" xfId="19113" xr:uid="{00000000-0005-0000-0000-000051370000}"/>
    <cellStyle name="Normal 4 9 2 32 6" xfId="19114" xr:uid="{00000000-0005-0000-0000-000052370000}"/>
    <cellStyle name="Normal 4 9 2 33" xfId="4571" xr:uid="{00000000-0005-0000-0000-000053370000}"/>
    <cellStyle name="Normal 4 9 2 33 2" xfId="6820" xr:uid="{00000000-0005-0000-0000-000054370000}"/>
    <cellStyle name="Normal 4 9 2 33 2 2" xfId="10359" xr:uid="{00000000-0005-0000-0000-000055370000}"/>
    <cellStyle name="Normal 4 9 2 33 2 2 2" xfId="19115" xr:uid="{00000000-0005-0000-0000-000056370000}"/>
    <cellStyle name="Normal 4 9 2 33 2 2 3" xfId="19116" xr:uid="{00000000-0005-0000-0000-000057370000}"/>
    <cellStyle name="Normal 4 9 2 33 2 3" xfId="19117" xr:uid="{00000000-0005-0000-0000-000058370000}"/>
    <cellStyle name="Normal 4 9 2 33 2 4" xfId="19118" xr:uid="{00000000-0005-0000-0000-000059370000}"/>
    <cellStyle name="Normal 4 9 2 33 3" xfId="8598" xr:uid="{00000000-0005-0000-0000-00005A370000}"/>
    <cellStyle name="Normal 4 9 2 33 3 2" xfId="19119" xr:uid="{00000000-0005-0000-0000-00005B370000}"/>
    <cellStyle name="Normal 4 9 2 33 3 2 2" xfId="19120" xr:uid="{00000000-0005-0000-0000-00005C370000}"/>
    <cellStyle name="Normal 4 9 2 33 3 3" xfId="19121" xr:uid="{00000000-0005-0000-0000-00005D370000}"/>
    <cellStyle name="Normal 4 9 2 33 3 4" xfId="19122" xr:uid="{00000000-0005-0000-0000-00005E370000}"/>
    <cellStyle name="Normal 4 9 2 33 4" xfId="19123" xr:uid="{00000000-0005-0000-0000-00005F370000}"/>
    <cellStyle name="Normal 4 9 2 33 4 2" xfId="19124" xr:uid="{00000000-0005-0000-0000-000060370000}"/>
    <cellStyle name="Normal 4 9 2 33 5" xfId="19125" xr:uid="{00000000-0005-0000-0000-000061370000}"/>
    <cellStyle name="Normal 4 9 2 33 6" xfId="19126" xr:uid="{00000000-0005-0000-0000-000062370000}"/>
    <cellStyle name="Normal 4 9 2 34" xfId="4572" xr:uid="{00000000-0005-0000-0000-000063370000}"/>
    <cellStyle name="Normal 4 9 2 34 2" xfId="6821" xr:uid="{00000000-0005-0000-0000-000064370000}"/>
    <cellStyle name="Normal 4 9 2 34 2 2" xfId="10360" xr:uid="{00000000-0005-0000-0000-000065370000}"/>
    <cellStyle name="Normal 4 9 2 34 2 2 2" xfId="19127" xr:uid="{00000000-0005-0000-0000-000066370000}"/>
    <cellStyle name="Normal 4 9 2 34 2 2 3" xfId="19128" xr:uid="{00000000-0005-0000-0000-000067370000}"/>
    <cellStyle name="Normal 4 9 2 34 2 3" xfId="19129" xr:uid="{00000000-0005-0000-0000-000068370000}"/>
    <cellStyle name="Normal 4 9 2 34 2 4" xfId="19130" xr:uid="{00000000-0005-0000-0000-000069370000}"/>
    <cellStyle name="Normal 4 9 2 34 3" xfId="8599" xr:uid="{00000000-0005-0000-0000-00006A370000}"/>
    <cellStyle name="Normal 4 9 2 34 3 2" xfId="19131" xr:uid="{00000000-0005-0000-0000-00006B370000}"/>
    <cellStyle name="Normal 4 9 2 34 3 2 2" xfId="19132" xr:uid="{00000000-0005-0000-0000-00006C370000}"/>
    <cellStyle name="Normal 4 9 2 34 3 3" xfId="19133" xr:uid="{00000000-0005-0000-0000-00006D370000}"/>
    <cellStyle name="Normal 4 9 2 34 3 4" xfId="19134" xr:uid="{00000000-0005-0000-0000-00006E370000}"/>
    <cellStyle name="Normal 4 9 2 34 4" xfId="19135" xr:uid="{00000000-0005-0000-0000-00006F370000}"/>
    <cellStyle name="Normal 4 9 2 34 4 2" xfId="19136" xr:uid="{00000000-0005-0000-0000-000070370000}"/>
    <cellStyle name="Normal 4 9 2 34 5" xfId="19137" xr:uid="{00000000-0005-0000-0000-000071370000}"/>
    <cellStyle name="Normal 4 9 2 34 6" xfId="19138" xr:uid="{00000000-0005-0000-0000-000072370000}"/>
    <cellStyle name="Normal 4 9 2 35" xfId="4573" xr:uid="{00000000-0005-0000-0000-000073370000}"/>
    <cellStyle name="Normal 4 9 2 35 2" xfId="6822" xr:uid="{00000000-0005-0000-0000-000074370000}"/>
    <cellStyle name="Normal 4 9 2 35 2 2" xfId="10361" xr:uid="{00000000-0005-0000-0000-000075370000}"/>
    <cellStyle name="Normal 4 9 2 35 2 2 2" xfId="19139" xr:uid="{00000000-0005-0000-0000-000076370000}"/>
    <cellStyle name="Normal 4 9 2 35 2 2 3" xfId="19140" xr:uid="{00000000-0005-0000-0000-000077370000}"/>
    <cellStyle name="Normal 4 9 2 35 2 3" xfId="19141" xr:uid="{00000000-0005-0000-0000-000078370000}"/>
    <cellStyle name="Normal 4 9 2 35 2 4" xfId="19142" xr:uid="{00000000-0005-0000-0000-000079370000}"/>
    <cellStyle name="Normal 4 9 2 35 3" xfId="8600" xr:uid="{00000000-0005-0000-0000-00007A370000}"/>
    <cellStyle name="Normal 4 9 2 35 3 2" xfId="19143" xr:uid="{00000000-0005-0000-0000-00007B370000}"/>
    <cellStyle name="Normal 4 9 2 35 3 2 2" xfId="19144" xr:uid="{00000000-0005-0000-0000-00007C370000}"/>
    <cellStyle name="Normal 4 9 2 35 3 3" xfId="19145" xr:uid="{00000000-0005-0000-0000-00007D370000}"/>
    <cellStyle name="Normal 4 9 2 35 3 4" xfId="19146" xr:uid="{00000000-0005-0000-0000-00007E370000}"/>
    <cellStyle name="Normal 4 9 2 35 4" xfId="19147" xr:uid="{00000000-0005-0000-0000-00007F370000}"/>
    <cellStyle name="Normal 4 9 2 35 4 2" xfId="19148" xr:uid="{00000000-0005-0000-0000-000080370000}"/>
    <cellStyle name="Normal 4 9 2 35 5" xfId="19149" xr:uid="{00000000-0005-0000-0000-000081370000}"/>
    <cellStyle name="Normal 4 9 2 35 6" xfId="19150" xr:uid="{00000000-0005-0000-0000-000082370000}"/>
    <cellStyle name="Normal 4 9 2 36" xfId="4574" xr:uid="{00000000-0005-0000-0000-000083370000}"/>
    <cellStyle name="Normal 4 9 2 36 2" xfId="6823" xr:uid="{00000000-0005-0000-0000-000084370000}"/>
    <cellStyle name="Normal 4 9 2 36 2 2" xfId="10362" xr:uid="{00000000-0005-0000-0000-000085370000}"/>
    <cellStyle name="Normal 4 9 2 36 2 2 2" xfId="19151" xr:uid="{00000000-0005-0000-0000-000086370000}"/>
    <cellStyle name="Normal 4 9 2 36 2 2 3" xfId="19152" xr:uid="{00000000-0005-0000-0000-000087370000}"/>
    <cellStyle name="Normal 4 9 2 36 2 3" xfId="19153" xr:uid="{00000000-0005-0000-0000-000088370000}"/>
    <cellStyle name="Normal 4 9 2 36 2 4" xfId="19154" xr:uid="{00000000-0005-0000-0000-000089370000}"/>
    <cellStyle name="Normal 4 9 2 36 3" xfId="8601" xr:uid="{00000000-0005-0000-0000-00008A370000}"/>
    <cellStyle name="Normal 4 9 2 36 3 2" xfId="19155" xr:uid="{00000000-0005-0000-0000-00008B370000}"/>
    <cellStyle name="Normal 4 9 2 36 3 2 2" xfId="19156" xr:uid="{00000000-0005-0000-0000-00008C370000}"/>
    <cellStyle name="Normal 4 9 2 36 3 3" xfId="19157" xr:uid="{00000000-0005-0000-0000-00008D370000}"/>
    <cellStyle name="Normal 4 9 2 36 3 4" xfId="19158" xr:uid="{00000000-0005-0000-0000-00008E370000}"/>
    <cellStyle name="Normal 4 9 2 36 4" xfId="19159" xr:uid="{00000000-0005-0000-0000-00008F370000}"/>
    <cellStyle name="Normal 4 9 2 36 4 2" xfId="19160" xr:uid="{00000000-0005-0000-0000-000090370000}"/>
    <cellStyle name="Normal 4 9 2 36 5" xfId="19161" xr:uid="{00000000-0005-0000-0000-000091370000}"/>
    <cellStyle name="Normal 4 9 2 36 6" xfId="19162" xr:uid="{00000000-0005-0000-0000-000092370000}"/>
    <cellStyle name="Normal 4 9 2 37" xfId="4575" xr:uid="{00000000-0005-0000-0000-000093370000}"/>
    <cellStyle name="Normal 4 9 2 37 2" xfId="6824" xr:uid="{00000000-0005-0000-0000-000094370000}"/>
    <cellStyle name="Normal 4 9 2 37 2 2" xfId="10363" xr:uid="{00000000-0005-0000-0000-000095370000}"/>
    <cellStyle name="Normal 4 9 2 37 2 2 2" xfId="19163" xr:uid="{00000000-0005-0000-0000-000096370000}"/>
    <cellStyle name="Normal 4 9 2 37 2 2 3" xfId="19164" xr:uid="{00000000-0005-0000-0000-000097370000}"/>
    <cellStyle name="Normal 4 9 2 37 2 3" xfId="19165" xr:uid="{00000000-0005-0000-0000-000098370000}"/>
    <cellStyle name="Normal 4 9 2 37 2 4" xfId="19166" xr:uid="{00000000-0005-0000-0000-000099370000}"/>
    <cellStyle name="Normal 4 9 2 37 3" xfId="8602" xr:uid="{00000000-0005-0000-0000-00009A370000}"/>
    <cellStyle name="Normal 4 9 2 37 3 2" xfId="19167" xr:uid="{00000000-0005-0000-0000-00009B370000}"/>
    <cellStyle name="Normal 4 9 2 37 3 2 2" xfId="19168" xr:uid="{00000000-0005-0000-0000-00009C370000}"/>
    <cellStyle name="Normal 4 9 2 37 3 3" xfId="19169" xr:uid="{00000000-0005-0000-0000-00009D370000}"/>
    <cellStyle name="Normal 4 9 2 37 3 4" xfId="19170" xr:uid="{00000000-0005-0000-0000-00009E370000}"/>
    <cellStyle name="Normal 4 9 2 37 4" xfId="19171" xr:uid="{00000000-0005-0000-0000-00009F370000}"/>
    <cellStyle name="Normal 4 9 2 37 4 2" xfId="19172" xr:uid="{00000000-0005-0000-0000-0000A0370000}"/>
    <cellStyle name="Normal 4 9 2 37 5" xfId="19173" xr:uid="{00000000-0005-0000-0000-0000A1370000}"/>
    <cellStyle name="Normal 4 9 2 37 6" xfId="19174" xr:uid="{00000000-0005-0000-0000-0000A2370000}"/>
    <cellStyle name="Normal 4 9 2 38" xfId="4576" xr:uid="{00000000-0005-0000-0000-0000A3370000}"/>
    <cellStyle name="Normal 4 9 2 38 2" xfId="6825" xr:uid="{00000000-0005-0000-0000-0000A4370000}"/>
    <cellStyle name="Normal 4 9 2 38 2 2" xfId="10364" xr:uid="{00000000-0005-0000-0000-0000A5370000}"/>
    <cellStyle name="Normal 4 9 2 38 2 2 2" xfId="19175" xr:uid="{00000000-0005-0000-0000-0000A6370000}"/>
    <cellStyle name="Normal 4 9 2 38 2 2 3" xfId="19176" xr:uid="{00000000-0005-0000-0000-0000A7370000}"/>
    <cellStyle name="Normal 4 9 2 38 2 3" xfId="19177" xr:uid="{00000000-0005-0000-0000-0000A8370000}"/>
    <cellStyle name="Normal 4 9 2 38 2 4" xfId="19178" xr:uid="{00000000-0005-0000-0000-0000A9370000}"/>
    <cellStyle name="Normal 4 9 2 38 3" xfId="8603" xr:uid="{00000000-0005-0000-0000-0000AA370000}"/>
    <cellStyle name="Normal 4 9 2 38 3 2" xfId="19179" xr:uid="{00000000-0005-0000-0000-0000AB370000}"/>
    <cellStyle name="Normal 4 9 2 38 3 2 2" xfId="19180" xr:uid="{00000000-0005-0000-0000-0000AC370000}"/>
    <cellStyle name="Normal 4 9 2 38 3 3" xfId="19181" xr:uid="{00000000-0005-0000-0000-0000AD370000}"/>
    <cellStyle name="Normal 4 9 2 38 3 4" xfId="19182" xr:uid="{00000000-0005-0000-0000-0000AE370000}"/>
    <cellStyle name="Normal 4 9 2 38 4" xfId="19183" xr:uid="{00000000-0005-0000-0000-0000AF370000}"/>
    <cellStyle name="Normal 4 9 2 38 4 2" xfId="19184" xr:uid="{00000000-0005-0000-0000-0000B0370000}"/>
    <cellStyle name="Normal 4 9 2 38 5" xfId="19185" xr:uid="{00000000-0005-0000-0000-0000B1370000}"/>
    <cellStyle name="Normal 4 9 2 38 6" xfId="19186" xr:uid="{00000000-0005-0000-0000-0000B2370000}"/>
    <cellStyle name="Normal 4 9 2 39" xfId="4577" xr:uid="{00000000-0005-0000-0000-0000B3370000}"/>
    <cellStyle name="Normal 4 9 2 39 2" xfId="6826" xr:uid="{00000000-0005-0000-0000-0000B4370000}"/>
    <cellStyle name="Normal 4 9 2 39 2 2" xfId="10365" xr:uid="{00000000-0005-0000-0000-0000B5370000}"/>
    <cellStyle name="Normal 4 9 2 39 2 2 2" xfId="19187" xr:uid="{00000000-0005-0000-0000-0000B6370000}"/>
    <cellStyle name="Normal 4 9 2 39 2 2 3" xfId="19188" xr:uid="{00000000-0005-0000-0000-0000B7370000}"/>
    <cellStyle name="Normal 4 9 2 39 2 3" xfId="19189" xr:uid="{00000000-0005-0000-0000-0000B8370000}"/>
    <cellStyle name="Normal 4 9 2 39 2 4" xfId="19190" xr:uid="{00000000-0005-0000-0000-0000B9370000}"/>
    <cellStyle name="Normal 4 9 2 39 3" xfId="8604" xr:uid="{00000000-0005-0000-0000-0000BA370000}"/>
    <cellStyle name="Normal 4 9 2 39 3 2" xfId="19191" xr:uid="{00000000-0005-0000-0000-0000BB370000}"/>
    <cellStyle name="Normal 4 9 2 39 3 2 2" xfId="19192" xr:uid="{00000000-0005-0000-0000-0000BC370000}"/>
    <cellStyle name="Normal 4 9 2 39 3 3" xfId="19193" xr:uid="{00000000-0005-0000-0000-0000BD370000}"/>
    <cellStyle name="Normal 4 9 2 39 3 4" xfId="19194" xr:uid="{00000000-0005-0000-0000-0000BE370000}"/>
    <cellStyle name="Normal 4 9 2 39 4" xfId="19195" xr:uid="{00000000-0005-0000-0000-0000BF370000}"/>
    <cellStyle name="Normal 4 9 2 39 4 2" xfId="19196" xr:uid="{00000000-0005-0000-0000-0000C0370000}"/>
    <cellStyle name="Normal 4 9 2 39 5" xfId="19197" xr:uid="{00000000-0005-0000-0000-0000C1370000}"/>
    <cellStyle name="Normal 4 9 2 39 6" xfId="19198" xr:uid="{00000000-0005-0000-0000-0000C2370000}"/>
    <cellStyle name="Normal 4 9 2 4" xfId="4578" xr:uid="{00000000-0005-0000-0000-0000C3370000}"/>
    <cellStyle name="Normal 4 9 2 4 2" xfId="6827" xr:uid="{00000000-0005-0000-0000-0000C4370000}"/>
    <cellStyle name="Normal 4 9 2 4 2 2" xfId="10366" xr:uid="{00000000-0005-0000-0000-0000C5370000}"/>
    <cellStyle name="Normal 4 9 2 4 2 2 2" xfId="19199" xr:uid="{00000000-0005-0000-0000-0000C6370000}"/>
    <cellStyle name="Normal 4 9 2 4 2 2 3" xfId="19200" xr:uid="{00000000-0005-0000-0000-0000C7370000}"/>
    <cellStyle name="Normal 4 9 2 4 2 3" xfId="19201" xr:uid="{00000000-0005-0000-0000-0000C8370000}"/>
    <cellStyle name="Normal 4 9 2 4 2 4" xfId="19202" xr:uid="{00000000-0005-0000-0000-0000C9370000}"/>
    <cellStyle name="Normal 4 9 2 4 3" xfId="8605" xr:uid="{00000000-0005-0000-0000-0000CA370000}"/>
    <cellStyle name="Normal 4 9 2 4 3 2" xfId="19203" xr:uid="{00000000-0005-0000-0000-0000CB370000}"/>
    <cellStyle name="Normal 4 9 2 4 3 2 2" xfId="19204" xr:uid="{00000000-0005-0000-0000-0000CC370000}"/>
    <cellStyle name="Normal 4 9 2 4 3 3" xfId="19205" xr:uid="{00000000-0005-0000-0000-0000CD370000}"/>
    <cellStyle name="Normal 4 9 2 4 3 4" xfId="19206" xr:uid="{00000000-0005-0000-0000-0000CE370000}"/>
    <cellStyle name="Normal 4 9 2 4 4" xfId="19207" xr:uid="{00000000-0005-0000-0000-0000CF370000}"/>
    <cellStyle name="Normal 4 9 2 4 4 2" xfId="19208" xr:uid="{00000000-0005-0000-0000-0000D0370000}"/>
    <cellStyle name="Normal 4 9 2 4 5" xfId="19209" xr:uid="{00000000-0005-0000-0000-0000D1370000}"/>
    <cellStyle name="Normal 4 9 2 4 6" xfId="19210" xr:uid="{00000000-0005-0000-0000-0000D2370000}"/>
    <cellStyle name="Normal 4 9 2 40" xfId="4579" xr:uid="{00000000-0005-0000-0000-0000D3370000}"/>
    <cellStyle name="Normal 4 9 2 40 2" xfId="6828" xr:uid="{00000000-0005-0000-0000-0000D4370000}"/>
    <cellStyle name="Normal 4 9 2 40 2 2" xfId="10367" xr:uid="{00000000-0005-0000-0000-0000D5370000}"/>
    <cellStyle name="Normal 4 9 2 40 2 2 2" xfId="19211" xr:uid="{00000000-0005-0000-0000-0000D6370000}"/>
    <cellStyle name="Normal 4 9 2 40 2 2 3" xfId="19212" xr:uid="{00000000-0005-0000-0000-0000D7370000}"/>
    <cellStyle name="Normal 4 9 2 40 2 3" xfId="19213" xr:uid="{00000000-0005-0000-0000-0000D8370000}"/>
    <cellStyle name="Normal 4 9 2 40 2 4" xfId="19214" xr:uid="{00000000-0005-0000-0000-0000D9370000}"/>
    <cellStyle name="Normal 4 9 2 40 3" xfId="8606" xr:uid="{00000000-0005-0000-0000-0000DA370000}"/>
    <cellStyle name="Normal 4 9 2 40 3 2" xfId="19215" xr:uid="{00000000-0005-0000-0000-0000DB370000}"/>
    <cellStyle name="Normal 4 9 2 40 3 2 2" xfId="19216" xr:uid="{00000000-0005-0000-0000-0000DC370000}"/>
    <cellStyle name="Normal 4 9 2 40 3 3" xfId="19217" xr:uid="{00000000-0005-0000-0000-0000DD370000}"/>
    <cellStyle name="Normal 4 9 2 40 3 4" xfId="19218" xr:uid="{00000000-0005-0000-0000-0000DE370000}"/>
    <cellStyle name="Normal 4 9 2 40 4" xfId="19219" xr:uid="{00000000-0005-0000-0000-0000DF370000}"/>
    <cellStyle name="Normal 4 9 2 40 4 2" xfId="19220" xr:uid="{00000000-0005-0000-0000-0000E0370000}"/>
    <cellStyle name="Normal 4 9 2 40 5" xfId="19221" xr:uid="{00000000-0005-0000-0000-0000E1370000}"/>
    <cellStyle name="Normal 4 9 2 40 6" xfId="19222" xr:uid="{00000000-0005-0000-0000-0000E2370000}"/>
    <cellStyle name="Normal 4 9 2 41" xfId="4580" xr:uid="{00000000-0005-0000-0000-0000E3370000}"/>
    <cellStyle name="Normal 4 9 2 41 2" xfId="6829" xr:uid="{00000000-0005-0000-0000-0000E4370000}"/>
    <cellStyle name="Normal 4 9 2 41 2 2" xfId="10368" xr:uid="{00000000-0005-0000-0000-0000E5370000}"/>
    <cellStyle name="Normal 4 9 2 41 2 2 2" xfId="19223" xr:uid="{00000000-0005-0000-0000-0000E6370000}"/>
    <cellStyle name="Normal 4 9 2 41 2 2 3" xfId="19224" xr:uid="{00000000-0005-0000-0000-0000E7370000}"/>
    <cellStyle name="Normal 4 9 2 41 2 3" xfId="19225" xr:uid="{00000000-0005-0000-0000-0000E8370000}"/>
    <cellStyle name="Normal 4 9 2 41 2 4" xfId="19226" xr:uid="{00000000-0005-0000-0000-0000E9370000}"/>
    <cellStyle name="Normal 4 9 2 41 3" xfId="8607" xr:uid="{00000000-0005-0000-0000-0000EA370000}"/>
    <cellStyle name="Normal 4 9 2 41 3 2" xfId="19227" xr:uid="{00000000-0005-0000-0000-0000EB370000}"/>
    <cellStyle name="Normal 4 9 2 41 3 2 2" xfId="19228" xr:uid="{00000000-0005-0000-0000-0000EC370000}"/>
    <cellStyle name="Normal 4 9 2 41 3 3" xfId="19229" xr:uid="{00000000-0005-0000-0000-0000ED370000}"/>
    <cellStyle name="Normal 4 9 2 41 3 4" xfId="19230" xr:uid="{00000000-0005-0000-0000-0000EE370000}"/>
    <cellStyle name="Normal 4 9 2 41 4" xfId="19231" xr:uid="{00000000-0005-0000-0000-0000EF370000}"/>
    <cellStyle name="Normal 4 9 2 41 4 2" xfId="19232" xr:uid="{00000000-0005-0000-0000-0000F0370000}"/>
    <cellStyle name="Normal 4 9 2 41 5" xfId="19233" xr:uid="{00000000-0005-0000-0000-0000F1370000}"/>
    <cellStyle name="Normal 4 9 2 41 6" xfId="19234" xr:uid="{00000000-0005-0000-0000-0000F2370000}"/>
    <cellStyle name="Normal 4 9 2 42" xfId="4581" xr:uid="{00000000-0005-0000-0000-0000F3370000}"/>
    <cellStyle name="Normal 4 9 2 42 2" xfId="6830" xr:uid="{00000000-0005-0000-0000-0000F4370000}"/>
    <cellStyle name="Normal 4 9 2 42 2 2" xfId="10369" xr:uid="{00000000-0005-0000-0000-0000F5370000}"/>
    <cellStyle name="Normal 4 9 2 42 2 2 2" xfId="19235" xr:uid="{00000000-0005-0000-0000-0000F6370000}"/>
    <cellStyle name="Normal 4 9 2 42 2 2 3" xfId="19236" xr:uid="{00000000-0005-0000-0000-0000F7370000}"/>
    <cellStyle name="Normal 4 9 2 42 2 3" xfId="19237" xr:uid="{00000000-0005-0000-0000-0000F8370000}"/>
    <cellStyle name="Normal 4 9 2 42 2 4" xfId="19238" xr:uid="{00000000-0005-0000-0000-0000F9370000}"/>
    <cellStyle name="Normal 4 9 2 42 3" xfId="8608" xr:uid="{00000000-0005-0000-0000-0000FA370000}"/>
    <cellStyle name="Normal 4 9 2 42 3 2" xfId="19239" xr:uid="{00000000-0005-0000-0000-0000FB370000}"/>
    <cellStyle name="Normal 4 9 2 42 3 2 2" xfId="19240" xr:uid="{00000000-0005-0000-0000-0000FC370000}"/>
    <cellStyle name="Normal 4 9 2 42 3 3" xfId="19241" xr:uid="{00000000-0005-0000-0000-0000FD370000}"/>
    <cellStyle name="Normal 4 9 2 42 3 4" xfId="19242" xr:uid="{00000000-0005-0000-0000-0000FE370000}"/>
    <cellStyle name="Normal 4 9 2 42 4" xfId="19243" xr:uid="{00000000-0005-0000-0000-0000FF370000}"/>
    <cellStyle name="Normal 4 9 2 42 4 2" xfId="19244" xr:uid="{00000000-0005-0000-0000-000000380000}"/>
    <cellStyle name="Normal 4 9 2 42 5" xfId="19245" xr:uid="{00000000-0005-0000-0000-000001380000}"/>
    <cellStyle name="Normal 4 9 2 42 6" xfId="19246" xr:uid="{00000000-0005-0000-0000-000002380000}"/>
    <cellStyle name="Normal 4 9 2 43" xfId="4582" xr:uid="{00000000-0005-0000-0000-000003380000}"/>
    <cellStyle name="Normal 4 9 2 43 2" xfId="6831" xr:uid="{00000000-0005-0000-0000-000004380000}"/>
    <cellStyle name="Normal 4 9 2 43 2 2" xfId="10370" xr:uid="{00000000-0005-0000-0000-000005380000}"/>
    <cellStyle name="Normal 4 9 2 43 2 2 2" xfId="19247" xr:uid="{00000000-0005-0000-0000-000006380000}"/>
    <cellStyle name="Normal 4 9 2 43 2 2 3" xfId="19248" xr:uid="{00000000-0005-0000-0000-000007380000}"/>
    <cellStyle name="Normal 4 9 2 43 2 3" xfId="19249" xr:uid="{00000000-0005-0000-0000-000008380000}"/>
    <cellStyle name="Normal 4 9 2 43 2 4" xfId="19250" xr:uid="{00000000-0005-0000-0000-000009380000}"/>
    <cellStyle name="Normal 4 9 2 43 3" xfId="8609" xr:uid="{00000000-0005-0000-0000-00000A380000}"/>
    <cellStyle name="Normal 4 9 2 43 3 2" xfId="19251" xr:uid="{00000000-0005-0000-0000-00000B380000}"/>
    <cellStyle name="Normal 4 9 2 43 3 2 2" xfId="19252" xr:uid="{00000000-0005-0000-0000-00000C380000}"/>
    <cellStyle name="Normal 4 9 2 43 3 3" xfId="19253" xr:uid="{00000000-0005-0000-0000-00000D380000}"/>
    <cellStyle name="Normal 4 9 2 43 3 4" xfId="19254" xr:uid="{00000000-0005-0000-0000-00000E380000}"/>
    <cellStyle name="Normal 4 9 2 43 4" xfId="19255" xr:uid="{00000000-0005-0000-0000-00000F380000}"/>
    <cellStyle name="Normal 4 9 2 43 4 2" xfId="19256" xr:uid="{00000000-0005-0000-0000-000010380000}"/>
    <cellStyle name="Normal 4 9 2 43 5" xfId="19257" xr:uid="{00000000-0005-0000-0000-000011380000}"/>
    <cellStyle name="Normal 4 9 2 43 6" xfId="19258" xr:uid="{00000000-0005-0000-0000-000012380000}"/>
    <cellStyle name="Normal 4 9 2 44" xfId="4583" xr:uid="{00000000-0005-0000-0000-000013380000}"/>
    <cellStyle name="Normal 4 9 2 44 2" xfId="6832" xr:uid="{00000000-0005-0000-0000-000014380000}"/>
    <cellStyle name="Normal 4 9 2 44 2 2" xfId="10371" xr:uid="{00000000-0005-0000-0000-000015380000}"/>
    <cellStyle name="Normal 4 9 2 44 2 2 2" xfId="19259" xr:uid="{00000000-0005-0000-0000-000016380000}"/>
    <cellStyle name="Normal 4 9 2 44 2 2 3" xfId="19260" xr:uid="{00000000-0005-0000-0000-000017380000}"/>
    <cellStyle name="Normal 4 9 2 44 2 3" xfId="19261" xr:uid="{00000000-0005-0000-0000-000018380000}"/>
    <cellStyle name="Normal 4 9 2 44 2 4" xfId="19262" xr:uid="{00000000-0005-0000-0000-000019380000}"/>
    <cellStyle name="Normal 4 9 2 44 3" xfId="8610" xr:uid="{00000000-0005-0000-0000-00001A380000}"/>
    <cellStyle name="Normal 4 9 2 44 3 2" xfId="19263" xr:uid="{00000000-0005-0000-0000-00001B380000}"/>
    <cellStyle name="Normal 4 9 2 44 3 2 2" xfId="19264" xr:uid="{00000000-0005-0000-0000-00001C380000}"/>
    <cellStyle name="Normal 4 9 2 44 3 3" xfId="19265" xr:uid="{00000000-0005-0000-0000-00001D380000}"/>
    <cellStyle name="Normal 4 9 2 44 3 4" xfId="19266" xr:uid="{00000000-0005-0000-0000-00001E380000}"/>
    <cellStyle name="Normal 4 9 2 44 4" xfId="19267" xr:uid="{00000000-0005-0000-0000-00001F380000}"/>
    <cellStyle name="Normal 4 9 2 44 4 2" xfId="19268" xr:uid="{00000000-0005-0000-0000-000020380000}"/>
    <cellStyle name="Normal 4 9 2 44 5" xfId="19269" xr:uid="{00000000-0005-0000-0000-000021380000}"/>
    <cellStyle name="Normal 4 9 2 44 6" xfId="19270" xr:uid="{00000000-0005-0000-0000-000022380000}"/>
    <cellStyle name="Normal 4 9 2 45" xfId="4584" xr:uid="{00000000-0005-0000-0000-000023380000}"/>
    <cellStyle name="Normal 4 9 2 45 2" xfId="6833" xr:uid="{00000000-0005-0000-0000-000024380000}"/>
    <cellStyle name="Normal 4 9 2 45 2 2" xfId="10372" xr:uid="{00000000-0005-0000-0000-000025380000}"/>
    <cellStyle name="Normal 4 9 2 45 2 2 2" xfId="19271" xr:uid="{00000000-0005-0000-0000-000026380000}"/>
    <cellStyle name="Normal 4 9 2 45 2 2 3" xfId="19272" xr:uid="{00000000-0005-0000-0000-000027380000}"/>
    <cellStyle name="Normal 4 9 2 45 2 3" xfId="19273" xr:uid="{00000000-0005-0000-0000-000028380000}"/>
    <cellStyle name="Normal 4 9 2 45 2 4" xfId="19274" xr:uid="{00000000-0005-0000-0000-000029380000}"/>
    <cellStyle name="Normal 4 9 2 45 3" xfId="8611" xr:uid="{00000000-0005-0000-0000-00002A380000}"/>
    <cellStyle name="Normal 4 9 2 45 3 2" xfId="19275" xr:uid="{00000000-0005-0000-0000-00002B380000}"/>
    <cellStyle name="Normal 4 9 2 45 3 2 2" xfId="19276" xr:uid="{00000000-0005-0000-0000-00002C380000}"/>
    <cellStyle name="Normal 4 9 2 45 3 3" xfId="19277" xr:uid="{00000000-0005-0000-0000-00002D380000}"/>
    <cellStyle name="Normal 4 9 2 45 3 4" xfId="19278" xr:uid="{00000000-0005-0000-0000-00002E380000}"/>
    <cellStyle name="Normal 4 9 2 45 4" xfId="19279" xr:uid="{00000000-0005-0000-0000-00002F380000}"/>
    <cellStyle name="Normal 4 9 2 45 4 2" xfId="19280" xr:uid="{00000000-0005-0000-0000-000030380000}"/>
    <cellStyle name="Normal 4 9 2 45 5" xfId="19281" xr:uid="{00000000-0005-0000-0000-000031380000}"/>
    <cellStyle name="Normal 4 9 2 45 6" xfId="19282" xr:uid="{00000000-0005-0000-0000-000032380000}"/>
    <cellStyle name="Normal 4 9 2 46" xfId="6794" xr:uid="{00000000-0005-0000-0000-000033380000}"/>
    <cellStyle name="Normal 4 9 2 46 2" xfId="10333" xr:uid="{00000000-0005-0000-0000-000034380000}"/>
    <cellStyle name="Normal 4 9 2 46 2 2" xfId="19283" xr:uid="{00000000-0005-0000-0000-000035380000}"/>
    <cellStyle name="Normal 4 9 2 46 2 3" xfId="19284" xr:uid="{00000000-0005-0000-0000-000036380000}"/>
    <cellStyle name="Normal 4 9 2 46 3" xfId="19285" xr:uid="{00000000-0005-0000-0000-000037380000}"/>
    <cellStyle name="Normal 4 9 2 46 4" xfId="19286" xr:uid="{00000000-0005-0000-0000-000038380000}"/>
    <cellStyle name="Normal 4 9 2 47" xfId="8572" xr:uid="{00000000-0005-0000-0000-000039380000}"/>
    <cellStyle name="Normal 4 9 2 47 2" xfId="19287" xr:uid="{00000000-0005-0000-0000-00003A380000}"/>
    <cellStyle name="Normal 4 9 2 47 2 2" xfId="19288" xr:uid="{00000000-0005-0000-0000-00003B380000}"/>
    <cellStyle name="Normal 4 9 2 47 3" xfId="19289" xr:uid="{00000000-0005-0000-0000-00003C380000}"/>
    <cellStyle name="Normal 4 9 2 47 4" xfId="19290" xr:uid="{00000000-0005-0000-0000-00003D380000}"/>
    <cellStyle name="Normal 4 9 2 48" xfId="19291" xr:uid="{00000000-0005-0000-0000-00003E380000}"/>
    <cellStyle name="Normal 4 9 2 48 2" xfId="19292" xr:uid="{00000000-0005-0000-0000-00003F380000}"/>
    <cellStyle name="Normal 4 9 2 49" xfId="19293" xr:uid="{00000000-0005-0000-0000-000040380000}"/>
    <cellStyle name="Normal 4 9 2 5" xfId="4585" xr:uid="{00000000-0005-0000-0000-000041380000}"/>
    <cellStyle name="Normal 4 9 2 5 2" xfId="6834" xr:uid="{00000000-0005-0000-0000-000042380000}"/>
    <cellStyle name="Normal 4 9 2 5 2 2" xfId="10373" xr:uid="{00000000-0005-0000-0000-000043380000}"/>
    <cellStyle name="Normal 4 9 2 5 2 2 2" xfId="19294" xr:uid="{00000000-0005-0000-0000-000044380000}"/>
    <cellStyle name="Normal 4 9 2 5 2 2 3" xfId="19295" xr:uid="{00000000-0005-0000-0000-000045380000}"/>
    <cellStyle name="Normal 4 9 2 5 2 3" xfId="19296" xr:uid="{00000000-0005-0000-0000-000046380000}"/>
    <cellStyle name="Normal 4 9 2 5 2 4" xfId="19297" xr:uid="{00000000-0005-0000-0000-000047380000}"/>
    <cellStyle name="Normal 4 9 2 5 3" xfId="8612" xr:uid="{00000000-0005-0000-0000-000048380000}"/>
    <cellStyle name="Normal 4 9 2 5 3 2" xfId="19298" xr:uid="{00000000-0005-0000-0000-000049380000}"/>
    <cellStyle name="Normal 4 9 2 5 3 2 2" xfId="19299" xr:uid="{00000000-0005-0000-0000-00004A380000}"/>
    <cellStyle name="Normal 4 9 2 5 3 3" xfId="19300" xr:uid="{00000000-0005-0000-0000-00004B380000}"/>
    <cellStyle name="Normal 4 9 2 5 3 4" xfId="19301" xr:uid="{00000000-0005-0000-0000-00004C380000}"/>
    <cellStyle name="Normal 4 9 2 5 4" xfId="19302" xr:uid="{00000000-0005-0000-0000-00004D380000}"/>
    <cellStyle name="Normal 4 9 2 5 4 2" xfId="19303" xr:uid="{00000000-0005-0000-0000-00004E380000}"/>
    <cellStyle name="Normal 4 9 2 5 5" xfId="19304" xr:uid="{00000000-0005-0000-0000-00004F380000}"/>
    <cellStyle name="Normal 4 9 2 5 6" xfId="19305" xr:uid="{00000000-0005-0000-0000-000050380000}"/>
    <cellStyle name="Normal 4 9 2 50" xfId="19306" xr:uid="{00000000-0005-0000-0000-000051380000}"/>
    <cellStyle name="Normal 4 9 2 6" xfId="4586" xr:uid="{00000000-0005-0000-0000-000052380000}"/>
    <cellStyle name="Normal 4 9 2 6 2" xfId="6835" xr:uid="{00000000-0005-0000-0000-000053380000}"/>
    <cellStyle name="Normal 4 9 2 6 2 2" xfId="10374" xr:uid="{00000000-0005-0000-0000-000054380000}"/>
    <cellStyle name="Normal 4 9 2 6 2 2 2" xfId="19307" xr:uid="{00000000-0005-0000-0000-000055380000}"/>
    <cellStyle name="Normal 4 9 2 6 2 2 3" xfId="19308" xr:uid="{00000000-0005-0000-0000-000056380000}"/>
    <cellStyle name="Normal 4 9 2 6 2 3" xfId="19309" xr:uid="{00000000-0005-0000-0000-000057380000}"/>
    <cellStyle name="Normal 4 9 2 6 2 4" xfId="19310" xr:uid="{00000000-0005-0000-0000-000058380000}"/>
    <cellStyle name="Normal 4 9 2 6 3" xfId="8613" xr:uid="{00000000-0005-0000-0000-000059380000}"/>
    <cellStyle name="Normal 4 9 2 6 3 2" xfId="19311" xr:uid="{00000000-0005-0000-0000-00005A380000}"/>
    <cellStyle name="Normal 4 9 2 6 3 2 2" xfId="19312" xr:uid="{00000000-0005-0000-0000-00005B380000}"/>
    <cellStyle name="Normal 4 9 2 6 3 3" xfId="19313" xr:uid="{00000000-0005-0000-0000-00005C380000}"/>
    <cellStyle name="Normal 4 9 2 6 3 4" xfId="19314" xr:uid="{00000000-0005-0000-0000-00005D380000}"/>
    <cellStyle name="Normal 4 9 2 6 4" xfId="19315" xr:uid="{00000000-0005-0000-0000-00005E380000}"/>
    <cellStyle name="Normal 4 9 2 6 4 2" xfId="19316" xr:uid="{00000000-0005-0000-0000-00005F380000}"/>
    <cellStyle name="Normal 4 9 2 6 5" xfId="19317" xr:uid="{00000000-0005-0000-0000-000060380000}"/>
    <cellStyle name="Normal 4 9 2 6 6" xfId="19318" xr:uid="{00000000-0005-0000-0000-000061380000}"/>
    <cellStyle name="Normal 4 9 2 7" xfId="4587" xr:uid="{00000000-0005-0000-0000-000062380000}"/>
    <cellStyle name="Normal 4 9 2 7 2" xfId="6836" xr:uid="{00000000-0005-0000-0000-000063380000}"/>
    <cellStyle name="Normal 4 9 2 7 2 2" xfId="10375" xr:uid="{00000000-0005-0000-0000-000064380000}"/>
    <cellStyle name="Normal 4 9 2 7 2 2 2" xfId="19319" xr:uid="{00000000-0005-0000-0000-000065380000}"/>
    <cellStyle name="Normal 4 9 2 7 2 2 3" xfId="19320" xr:uid="{00000000-0005-0000-0000-000066380000}"/>
    <cellStyle name="Normal 4 9 2 7 2 3" xfId="19321" xr:uid="{00000000-0005-0000-0000-000067380000}"/>
    <cellStyle name="Normal 4 9 2 7 2 4" xfId="19322" xr:uid="{00000000-0005-0000-0000-000068380000}"/>
    <cellStyle name="Normal 4 9 2 7 3" xfId="8614" xr:uid="{00000000-0005-0000-0000-000069380000}"/>
    <cellStyle name="Normal 4 9 2 7 3 2" xfId="19323" xr:uid="{00000000-0005-0000-0000-00006A380000}"/>
    <cellStyle name="Normal 4 9 2 7 3 2 2" xfId="19324" xr:uid="{00000000-0005-0000-0000-00006B380000}"/>
    <cellStyle name="Normal 4 9 2 7 3 3" xfId="19325" xr:uid="{00000000-0005-0000-0000-00006C380000}"/>
    <cellStyle name="Normal 4 9 2 7 3 4" xfId="19326" xr:uid="{00000000-0005-0000-0000-00006D380000}"/>
    <cellStyle name="Normal 4 9 2 7 4" xfId="19327" xr:uid="{00000000-0005-0000-0000-00006E380000}"/>
    <cellStyle name="Normal 4 9 2 7 4 2" xfId="19328" xr:uid="{00000000-0005-0000-0000-00006F380000}"/>
    <cellStyle name="Normal 4 9 2 7 5" xfId="19329" xr:uid="{00000000-0005-0000-0000-000070380000}"/>
    <cellStyle name="Normal 4 9 2 7 6" xfId="19330" xr:uid="{00000000-0005-0000-0000-000071380000}"/>
    <cellStyle name="Normal 4 9 2 8" xfId="4588" xr:uid="{00000000-0005-0000-0000-000072380000}"/>
    <cellStyle name="Normal 4 9 2 8 2" xfId="6837" xr:uid="{00000000-0005-0000-0000-000073380000}"/>
    <cellStyle name="Normal 4 9 2 8 2 2" xfId="10376" xr:uid="{00000000-0005-0000-0000-000074380000}"/>
    <cellStyle name="Normal 4 9 2 8 2 2 2" xfId="19331" xr:uid="{00000000-0005-0000-0000-000075380000}"/>
    <cellStyle name="Normal 4 9 2 8 2 2 3" xfId="19332" xr:uid="{00000000-0005-0000-0000-000076380000}"/>
    <cellStyle name="Normal 4 9 2 8 2 3" xfId="19333" xr:uid="{00000000-0005-0000-0000-000077380000}"/>
    <cellStyle name="Normal 4 9 2 8 2 4" xfId="19334" xr:uid="{00000000-0005-0000-0000-000078380000}"/>
    <cellStyle name="Normal 4 9 2 8 3" xfId="8615" xr:uid="{00000000-0005-0000-0000-000079380000}"/>
    <cellStyle name="Normal 4 9 2 8 3 2" xfId="19335" xr:uid="{00000000-0005-0000-0000-00007A380000}"/>
    <cellStyle name="Normal 4 9 2 8 3 2 2" xfId="19336" xr:uid="{00000000-0005-0000-0000-00007B380000}"/>
    <cellStyle name="Normal 4 9 2 8 3 3" xfId="19337" xr:uid="{00000000-0005-0000-0000-00007C380000}"/>
    <cellStyle name="Normal 4 9 2 8 3 4" xfId="19338" xr:uid="{00000000-0005-0000-0000-00007D380000}"/>
    <cellStyle name="Normal 4 9 2 8 4" xfId="19339" xr:uid="{00000000-0005-0000-0000-00007E380000}"/>
    <cellStyle name="Normal 4 9 2 8 4 2" xfId="19340" xr:uid="{00000000-0005-0000-0000-00007F380000}"/>
    <cellStyle name="Normal 4 9 2 8 5" xfId="19341" xr:uid="{00000000-0005-0000-0000-000080380000}"/>
    <cellStyle name="Normal 4 9 2 8 6" xfId="19342" xr:uid="{00000000-0005-0000-0000-000081380000}"/>
    <cellStyle name="Normal 4 9 2 9" xfId="4589" xr:uid="{00000000-0005-0000-0000-000082380000}"/>
    <cellStyle name="Normal 4 9 2 9 2" xfId="6838" xr:uid="{00000000-0005-0000-0000-000083380000}"/>
    <cellStyle name="Normal 4 9 2 9 2 2" xfId="10377" xr:uid="{00000000-0005-0000-0000-000084380000}"/>
    <cellStyle name="Normal 4 9 2 9 2 2 2" xfId="19343" xr:uid="{00000000-0005-0000-0000-000085380000}"/>
    <cellStyle name="Normal 4 9 2 9 2 2 3" xfId="19344" xr:uid="{00000000-0005-0000-0000-000086380000}"/>
    <cellStyle name="Normal 4 9 2 9 2 3" xfId="19345" xr:uid="{00000000-0005-0000-0000-000087380000}"/>
    <cellStyle name="Normal 4 9 2 9 2 4" xfId="19346" xr:uid="{00000000-0005-0000-0000-000088380000}"/>
    <cellStyle name="Normal 4 9 2 9 3" xfId="8616" xr:uid="{00000000-0005-0000-0000-000089380000}"/>
    <cellStyle name="Normal 4 9 2 9 3 2" xfId="19347" xr:uid="{00000000-0005-0000-0000-00008A380000}"/>
    <cellStyle name="Normal 4 9 2 9 3 2 2" xfId="19348" xr:uid="{00000000-0005-0000-0000-00008B380000}"/>
    <cellStyle name="Normal 4 9 2 9 3 3" xfId="19349" xr:uid="{00000000-0005-0000-0000-00008C380000}"/>
    <cellStyle name="Normal 4 9 2 9 3 4" xfId="19350" xr:uid="{00000000-0005-0000-0000-00008D380000}"/>
    <cellStyle name="Normal 4 9 2 9 4" xfId="19351" xr:uid="{00000000-0005-0000-0000-00008E380000}"/>
    <cellStyle name="Normal 4 9 2 9 4 2" xfId="19352" xr:uid="{00000000-0005-0000-0000-00008F380000}"/>
    <cellStyle name="Normal 4 9 2 9 5" xfId="19353" xr:uid="{00000000-0005-0000-0000-000090380000}"/>
    <cellStyle name="Normal 4 9 2 9 6" xfId="19354" xr:uid="{00000000-0005-0000-0000-000091380000}"/>
    <cellStyle name="Normal 4 9 3" xfId="4590" xr:uid="{00000000-0005-0000-0000-000092380000}"/>
    <cellStyle name="Normal 4 9 3 2" xfId="6839" xr:uid="{00000000-0005-0000-0000-000093380000}"/>
    <cellStyle name="Normal 4 9 3 2 2" xfId="10378" xr:uid="{00000000-0005-0000-0000-000094380000}"/>
    <cellStyle name="Normal 4 9 3 2 2 2" xfId="19355" xr:uid="{00000000-0005-0000-0000-000095380000}"/>
    <cellStyle name="Normal 4 9 3 2 2 3" xfId="19356" xr:uid="{00000000-0005-0000-0000-000096380000}"/>
    <cellStyle name="Normal 4 9 3 2 3" xfId="19357" xr:uid="{00000000-0005-0000-0000-000097380000}"/>
    <cellStyle name="Normal 4 9 3 2 4" xfId="19358" xr:uid="{00000000-0005-0000-0000-000098380000}"/>
    <cellStyle name="Normal 4 9 3 3" xfId="8617" xr:uid="{00000000-0005-0000-0000-000099380000}"/>
    <cellStyle name="Normal 4 9 3 3 2" xfId="19359" xr:uid="{00000000-0005-0000-0000-00009A380000}"/>
    <cellStyle name="Normal 4 9 3 3 2 2" xfId="19360" xr:uid="{00000000-0005-0000-0000-00009B380000}"/>
    <cellStyle name="Normal 4 9 3 3 3" xfId="19361" xr:uid="{00000000-0005-0000-0000-00009C380000}"/>
    <cellStyle name="Normal 4 9 3 3 4" xfId="19362" xr:uid="{00000000-0005-0000-0000-00009D380000}"/>
    <cellStyle name="Normal 4 9 3 4" xfId="19363" xr:uid="{00000000-0005-0000-0000-00009E380000}"/>
    <cellStyle name="Normal 4 9 3 4 2" xfId="19364" xr:uid="{00000000-0005-0000-0000-00009F380000}"/>
    <cellStyle name="Normal 4 9 3 5" xfId="19365" xr:uid="{00000000-0005-0000-0000-0000A0380000}"/>
    <cellStyle name="Normal 4 9 3 6" xfId="19366" xr:uid="{00000000-0005-0000-0000-0000A1380000}"/>
    <cellStyle name="Normal 4 9 4" xfId="4591" xr:uid="{00000000-0005-0000-0000-0000A2380000}"/>
    <cellStyle name="Normal 4 9 4 2" xfId="6840" xr:uid="{00000000-0005-0000-0000-0000A3380000}"/>
    <cellStyle name="Normal 4 9 4 2 2" xfId="10379" xr:uid="{00000000-0005-0000-0000-0000A4380000}"/>
    <cellStyle name="Normal 4 9 4 2 2 2" xfId="19367" xr:uid="{00000000-0005-0000-0000-0000A5380000}"/>
    <cellStyle name="Normal 4 9 4 2 2 3" xfId="19368" xr:uid="{00000000-0005-0000-0000-0000A6380000}"/>
    <cellStyle name="Normal 4 9 4 2 3" xfId="19369" xr:uid="{00000000-0005-0000-0000-0000A7380000}"/>
    <cellStyle name="Normal 4 9 4 2 4" xfId="19370" xr:uid="{00000000-0005-0000-0000-0000A8380000}"/>
    <cellStyle name="Normal 4 9 4 3" xfId="8618" xr:uid="{00000000-0005-0000-0000-0000A9380000}"/>
    <cellStyle name="Normal 4 9 4 3 2" xfId="19371" xr:uid="{00000000-0005-0000-0000-0000AA380000}"/>
    <cellStyle name="Normal 4 9 4 3 2 2" xfId="19372" xr:uid="{00000000-0005-0000-0000-0000AB380000}"/>
    <cellStyle name="Normal 4 9 4 3 3" xfId="19373" xr:uid="{00000000-0005-0000-0000-0000AC380000}"/>
    <cellStyle name="Normal 4 9 4 3 4" xfId="19374" xr:uid="{00000000-0005-0000-0000-0000AD380000}"/>
    <cellStyle name="Normal 4 9 4 4" xfId="19375" xr:uid="{00000000-0005-0000-0000-0000AE380000}"/>
    <cellStyle name="Normal 4 9 4 4 2" xfId="19376" xr:uid="{00000000-0005-0000-0000-0000AF380000}"/>
    <cellStyle name="Normal 4 9 4 5" xfId="19377" xr:uid="{00000000-0005-0000-0000-0000B0380000}"/>
    <cellStyle name="Normal 4 9 4 6" xfId="19378" xr:uid="{00000000-0005-0000-0000-0000B1380000}"/>
    <cellStyle name="Normal 4 9 5" xfId="6793" xr:uid="{00000000-0005-0000-0000-0000B2380000}"/>
    <cellStyle name="Normal 4 9 5 2" xfId="10332" xr:uid="{00000000-0005-0000-0000-0000B3380000}"/>
    <cellStyle name="Normal 4 9 5 2 2" xfId="19379" xr:uid="{00000000-0005-0000-0000-0000B4380000}"/>
    <cellStyle name="Normal 4 9 5 2 3" xfId="19380" xr:uid="{00000000-0005-0000-0000-0000B5380000}"/>
    <cellStyle name="Normal 4 9 5 3" xfId="19381" xr:uid="{00000000-0005-0000-0000-0000B6380000}"/>
    <cellStyle name="Normal 4 9 5 4" xfId="19382" xr:uid="{00000000-0005-0000-0000-0000B7380000}"/>
    <cellStyle name="Normal 4 9 6" xfId="8571" xr:uid="{00000000-0005-0000-0000-0000B8380000}"/>
    <cellStyle name="Normal 4 9 6 2" xfId="19383" xr:uid="{00000000-0005-0000-0000-0000B9380000}"/>
    <cellStyle name="Normal 4 9 6 2 2" xfId="19384" xr:uid="{00000000-0005-0000-0000-0000BA380000}"/>
    <cellStyle name="Normal 4 9 6 3" xfId="19385" xr:uid="{00000000-0005-0000-0000-0000BB380000}"/>
    <cellStyle name="Normal 4 9 6 4" xfId="19386" xr:uid="{00000000-0005-0000-0000-0000BC380000}"/>
    <cellStyle name="Normal 4 9 7" xfId="19387" xr:uid="{00000000-0005-0000-0000-0000BD380000}"/>
    <cellStyle name="Normal 4 9 7 2" xfId="19388" xr:uid="{00000000-0005-0000-0000-0000BE380000}"/>
    <cellStyle name="Normal 4 9 8" xfId="19389" xr:uid="{00000000-0005-0000-0000-0000BF380000}"/>
    <cellStyle name="Normal 4 9 9" xfId="19390" xr:uid="{00000000-0005-0000-0000-0000C0380000}"/>
    <cellStyle name="Normal 4_REQUERIMIENTO VAPORIZADORES 2014" xfId="6226" xr:uid="{00000000-0005-0000-0000-0000C1380000}"/>
    <cellStyle name="Normal 40" xfId="33" xr:uid="{00000000-0005-0000-0000-0000C2380000}"/>
    <cellStyle name="Normal 40 2" xfId="19391" xr:uid="{00000000-0005-0000-0000-0000C3380000}"/>
    <cellStyle name="Normal 41" xfId="34" xr:uid="{00000000-0005-0000-0000-0000C4380000}"/>
    <cellStyle name="Normal 41 1" xfId="19392" xr:uid="{00000000-0005-0000-0000-0000C5380000}"/>
    <cellStyle name="Normal 42" xfId="35" xr:uid="{00000000-0005-0000-0000-0000C6380000}"/>
    <cellStyle name="Normal 42 2" xfId="19393" xr:uid="{00000000-0005-0000-0000-0000C7380000}"/>
    <cellStyle name="Normal 43" xfId="19394" xr:uid="{00000000-0005-0000-0000-0000C8380000}"/>
    <cellStyle name="Normal 43 1" xfId="19395" xr:uid="{00000000-0005-0000-0000-0000C9380000}"/>
    <cellStyle name="Normal 44" xfId="36" xr:uid="{00000000-0005-0000-0000-0000CA380000}"/>
    <cellStyle name="Normal 44 2" xfId="19396" xr:uid="{00000000-0005-0000-0000-0000CB380000}"/>
    <cellStyle name="Normal 45" xfId="19397" xr:uid="{00000000-0005-0000-0000-0000CC380000}"/>
    <cellStyle name="Normal 45 1" xfId="19398" xr:uid="{00000000-0005-0000-0000-0000CD380000}"/>
    <cellStyle name="Normal 46" xfId="19399" xr:uid="{00000000-0005-0000-0000-0000CE380000}"/>
    <cellStyle name="Normal 47" xfId="19400" xr:uid="{00000000-0005-0000-0000-0000CF380000}"/>
    <cellStyle name="Normal 47 1" xfId="19401" xr:uid="{00000000-0005-0000-0000-0000D0380000}"/>
    <cellStyle name="Normal 48" xfId="4592" xr:uid="{00000000-0005-0000-0000-0000D1380000}"/>
    <cellStyle name="Normal 48 1" xfId="19402" xr:uid="{00000000-0005-0000-0000-0000D2380000}"/>
    <cellStyle name="Normal 49" xfId="19403" xr:uid="{00000000-0005-0000-0000-0000D3380000}"/>
    <cellStyle name="Normal 49 1" xfId="19404" xr:uid="{00000000-0005-0000-0000-0000D4380000}"/>
    <cellStyle name="Normal 5" xfId="37" xr:uid="{00000000-0005-0000-0000-0000D5380000}"/>
    <cellStyle name="Normal 5 10" xfId="4593" xr:uid="{00000000-0005-0000-0000-0000D6380000}"/>
    <cellStyle name="Normal 5 10 2" xfId="6841" xr:uid="{00000000-0005-0000-0000-0000D7380000}"/>
    <cellStyle name="Normal 5 10 2 2" xfId="10380" xr:uid="{00000000-0005-0000-0000-0000D8380000}"/>
    <cellStyle name="Normal 5 10 2 2 2" xfId="19405" xr:uid="{00000000-0005-0000-0000-0000D9380000}"/>
    <cellStyle name="Normal 5 10 2 2 3" xfId="19406" xr:uid="{00000000-0005-0000-0000-0000DA380000}"/>
    <cellStyle name="Normal 5 10 2 3" xfId="19407" xr:uid="{00000000-0005-0000-0000-0000DB380000}"/>
    <cellStyle name="Normal 5 10 2 4" xfId="19408" xr:uid="{00000000-0005-0000-0000-0000DC380000}"/>
    <cellStyle name="Normal 5 10 3" xfId="8619" xr:uid="{00000000-0005-0000-0000-0000DD380000}"/>
    <cellStyle name="Normal 5 10 3 2" xfId="19409" xr:uid="{00000000-0005-0000-0000-0000DE380000}"/>
    <cellStyle name="Normal 5 10 3 2 2" xfId="19410" xr:uid="{00000000-0005-0000-0000-0000DF380000}"/>
    <cellStyle name="Normal 5 10 3 3" xfId="19411" xr:uid="{00000000-0005-0000-0000-0000E0380000}"/>
    <cellStyle name="Normal 5 10 3 4" xfId="19412" xr:uid="{00000000-0005-0000-0000-0000E1380000}"/>
    <cellStyle name="Normal 5 10 4" xfId="19413" xr:uid="{00000000-0005-0000-0000-0000E2380000}"/>
    <cellStyle name="Normal 5 10 4 2" xfId="19414" xr:uid="{00000000-0005-0000-0000-0000E3380000}"/>
    <cellStyle name="Normal 5 10 5" xfId="19415" xr:uid="{00000000-0005-0000-0000-0000E4380000}"/>
    <cellStyle name="Normal 5 10 6" xfId="19416" xr:uid="{00000000-0005-0000-0000-0000E5380000}"/>
    <cellStyle name="Normal 5 2" xfId="4594" xr:uid="{00000000-0005-0000-0000-0000E6380000}"/>
    <cellStyle name="Normal 5 2 2" xfId="4595" xr:uid="{00000000-0005-0000-0000-0000E7380000}"/>
    <cellStyle name="Normal 5 2 2 2" xfId="6843" xr:uid="{00000000-0005-0000-0000-0000E8380000}"/>
    <cellStyle name="Normal 5 2 2 2 2" xfId="10382" xr:uid="{00000000-0005-0000-0000-0000E9380000}"/>
    <cellStyle name="Normal 5 2 2 2 2 2" xfId="19417" xr:uid="{00000000-0005-0000-0000-0000EA380000}"/>
    <cellStyle name="Normal 5 2 2 2 2 3" xfId="19418" xr:uid="{00000000-0005-0000-0000-0000EB380000}"/>
    <cellStyle name="Normal 5 2 2 2 3" xfId="19419" xr:uid="{00000000-0005-0000-0000-0000EC380000}"/>
    <cellStyle name="Normal 5 2 2 2 4" xfId="19420" xr:uid="{00000000-0005-0000-0000-0000ED380000}"/>
    <cellStyle name="Normal 5 2 2 3" xfId="8621" xr:uid="{00000000-0005-0000-0000-0000EE380000}"/>
    <cellStyle name="Normal 5 2 2 3 2" xfId="19421" xr:uid="{00000000-0005-0000-0000-0000EF380000}"/>
    <cellStyle name="Normal 5 2 2 3 2 2" xfId="19422" xr:uid="{00000000-0005-0000-0000-0000F0380000}"/>
    <cellStyle name="Normal 5 2 2 3 3" xfId="19423" xr:uid="{00000000-0005-0000-0000-0000F1380000}"/>
    <cellStyle name="Normal 5 2 2 3 4" xfId="19424" xr:uid="{00000000-0005-0000-0000-0000F2380000}"/>
    <cellStyle name="Normal 5 2 2 4" xfId="19425" xr:uid="{00000000-0005-0000-0000-0000F3380000}"/>
    <cellStyle name="Normal 5 2 2 4 2" xfId="19426" xr:uid="{00000000-0005-0000-0000-0000F4380000}"/>
    <cellStyle name="Normal 5 2 2 5" xfId="19427" xr:uid="{00000000-0005-0000-0000-0000F5380000}"/>
    <cellStyle name="Normal 5 2 2 6" xfId="19428" xr:uid="{00000000-0005-0000-0000-0000F6380000}"/>
    <cellStyle name="Normal 5 2 3" xfId="4596" xr:uid="{00000000-0005-0000-0000-0000F7380000}"/>
    <cellStyle name="Normal 5 2 3 2" xfId="6844" xr:uid="{00000000-0005-0000-0000-0000F8380000}"/>
    <cellStyle name="Normal 5 2 3 2 2" xfId="10383" xr:uid="{00000000-0005-0000-0000-0000F9380000}"/>
    <cellStyle name="Normal 5 2 3 2 2 2" xfId="19429" xr:uid="{00000000-0005-0000-0000-0000FA380000}"/>
    <cellStyle name="Normal 5 2 3 2 2 3" xfId="19430" xr:uid="{00000000-0005-0000-0000-0000FB380000}"/>
    <cellStyle name="Normal 5 2 3 2 3" xfId="19431" xr:uid="{00000000-0005-0000-0000-0000FC380000}"/>
    <cellStyle name="Normal 5 2 3 2 4" xfId="19432" xr:uid="{00000000-0005-0000-0000-0000FD380000}"/>
    <cellStyle name="Normal 5 2 3 3" xfId="8622" xr:uid="{00000000-0005-0000-0000-0000FE380000}"/>
    <cellStyle name="Normal 5 2 3 3 2" xfId="19433" xr:uid="{00000000-0005-0000-0000-0000FF380000}"/>
    <cellStyle name="Normal 5 2 3 3 2 2" xfId="19434" xr:uid="{00000000-0005-0000-0000-000000390000}"/>
    <cellStyle name="Normal 5 2 3 3 3" xfId="19435" xr:uid="{00000000-0005-0000-0000-000001390000}"/>
    <cellStyle name="Normal 5 2 3 3 4" xfId="19436" xr:uid="{00000000-0005-0000-0000-000002390000}"/>
    <cellStyle name="Normal 5 2 3 4" xfId="19437" xr:uid="{00000000-0005-0000-0000-000003390000}"/>
    <cellStyle name="Normal 5 2 3 4 2" xfId="19438" xr:uid="{00000000-0005-0000-0000-000004390000}"/>
    <cellStyle name="Normal 5 2 3 5" xfId="19439" xr:uid="{00000000-0005-0000-0000-000005390000}"/>
    <cellStyle name="Normal 5 2 3 6" xfId="19440" xr:uid="{00000000-0005-0000-0000-000006390000}"/>
    <cellStyle name="Normal 5 2 4" xfId="4597" xr:uid="{00000000-0005-0000-0000-000007390000}"/>
    <cellStyle name="Normal 5 2 4 2" xfId="6845" xr:uid="{00000000-0005-0000-0000-000008390000}"/>
    <cellStyle name="Normal 5 2 4 2 2" xfId="10384" xr:uid="{00000000-0005-0000-0000-000009390000}"/>
    <cellStyle name="Normal 5 2 4 2 2 2" xfId="19441" xr:uid="{00000000-0005-0000-0000-00000A390000}"/>
    <cellStyle name="Normal 5 2 4 2 2 3" xfId="19442" xr:uid="{00000000-0005-0000-0000-00000B390000}"/>
    <cellStyle name="Normal 5 2 4 2 3" xfId="19443" xr:uid="{00000000-0005-0000-0000-00000C390000}"/>
    <cellStyle name="Normal 5 2 4 2 4" xfId="19444" xr:uid="{00000000-0005-0000-0000-00000D390000}"/>
    <cellStyle name="Normal 5 2 4 3" xfId="8623" xr:uid="{00000000-0005-0000-0000-00000E390000}"/>
    <cellStyle name="Normal 5 2 4 3 2" xfId="19445" xr:uid="{00000000-0005-0000-0000-00000F390000}"/>
    <cellStyle name="Normal 5 2 4 3 2 2" xfId="19446" xr:uid="{00000000-0005-0000-0000-000010390000}"/>
    <cellStyle name="Normal 5 2 4 3 3" xfId="19447" xr:uid="{00000000-0005-0000-0000-000011390000}"/>
    <cellStyle name="Normal 5 2 4 3 4" xfId="19448" xr:uid="{00000000-0005-0000-0000-000012390000}"/>
    <cellStyle name="Normal 5 2 4 4" xfId="19449" xr:uid="{00000000-0005-0000-0000-000013390000}"/>
    <cellStyle name="Normal 5 2 4 4 2" xfId="19450" xr:uid="{00000000-0005-0000-0000-000014390000}"/>
    <cellStyle name="Normal 5 2 4 5" xfId="19451" xr:uid="{00000000-0005-0000-0000-000015390000}"/>
    <cellStyle name="Normal 5 2 4 6" xfId="19452" xr:uid="{00000000-0005-0000-0000-000016390000}"/>
    <cellStyle name="Normal 5 2 5" xfId="6842" xr:uid="{00000000-0005-0000-0000-000017390000}"/>
    <cellStyle name="Normal 5 2 5 2" xfId="10381" xr:uid="{00000000-0005-0000-0000-000018390000}"/>
    <cellStyle name="Normal 5 2 5 2 2" xfId="19453" xr:uid="{00000000-0005-0000-0000-000019390000}"/>
    <cellStyle name="Normal 5 2 5 2 3" xfId="19454" xr:uid="{00000000-0005-0000-0000-00001A390000}"/>
    <cellStyle name="Normal 5 2 5 3" xfId="19455" xr:uid="{00000000-0005-0000-0000-00001B390000}"/>
    <cellStyle name="Normal 5 2 5 4" xfId="19456" xr:uid="{00000000-0005-0000-0000-00001C390000}"/>
    <cellStyle name="Normal 5 2 6" xfId="8620" xr:uid="{00000000-0005-0000-0000-00001D390000}"/>
    <cellStyle name="Normal 5 2 6 2" xfId="19457" xr:uid="{00000000-0005-0000-0000-00001E390000}"/>
    <cellStyle name="Normal 5 2 6 2 2" xfId="19458" xr:uid="{00000000-0005-0000-0000-00001F390000}"/>
    <cellStyle name="Normal 5 2 6 3" xfId="19459" xr:uid="{00000000-0005-0000-0000-000020390000}"/>
    <cellStyle name="Normal 5 2 6 4" xfId="19460" xr:uid="{00000000-0005-0000-0000-000021390000}"/>
    <cellStyle name="Normal 5 2 7" xfId="19461" xr:uid="{00000000-0005-0000-0000-000022390000}"/>
    <cellStyle name="Normal 5 2 7 2" xfId="19462" xr:uid="{00000000-0005-0000-0000-000023390000}"/>
    <cellStyle name="Normal 5 2 8" xfId="19463" xr:uid="{00000000-0005-0000-0000-000024390000}"/>
    <cellStyle name="Normal 5 2 9" xfId="19464" xr:uid="{00000000-0005-0000-0000-000025390000}"/>
    <cellStyle name="Normal 5 3" xfId="4598" xr:uid="{00000000-0005-0000-0000-000026390000}"/>
    <cellStyle name="Normal 5 3 2" xfId="6846" xr:uid="{00000000-0005-0000-0000-000027390000}"/>
    <cellStyle name="Normal 5 3 2 2" xfId="10385" xr:uid="{00000000-0005-0000-0000-000028390000}"/>
    <cellStyle name="Normal 5 3 2 2 2" xfId="19465" xr:uid="{00000000-0005-0000-0000-000029390000}"/>
    <cellStyle name="Normal 5 3 2 2 3" xfId="19466" xr:uid="{00000000-0005-0000-0000-00002A390000}"/>
    <cellStyle name="Normal 5 3 2 3" xfId="19467" xr:uid="{00000000-0005-0000-0000-00002B390000}"/>
    <cellStyle name="Normal 5 3 2 4" xfId="19468" xr:uid="{00000000-0005-0000-0000-00002C390000}"/>
    <cellStyle name="Normal 5 3 3" xfId="8624" xr:uid="{00000000-0005-0000-0000-00002D390000}"/>
    <cellStyle name="Normal 5 3 3 2" xfId="19469" xr:uid="{00000000-0005-0000-0000-00002E390000}"/>
    <cellStyle name="Normal 5 3 3 2 2" xfId="19470" xr:uid="{00000000-0005-0000-0000-00002F390000}"/>
    <cellStyle name="Normal 5 3 3 3" xfId="19471" xr:uid="{00000000-0005-0000-0000-000030390000}"/>
    <cellStyle name="Normal 5 3 3 4" xfId="19472" xr:uid="{00000000-0005-0000-0000-000031390000}"/>
    <cellStyle name="Normal 5 3 4" xfId="19473" xr:uid="{00000000-0005-0000-0000-000032390000}"/>
    <cellStyle name="Normal 5 3 4 2" xfId="19474" xr:uid="{00000000-0005-0000-0000-000033390000}"/>
    <cellStyle name="Normal 5 3 5" xfId="19475" xr:uid="{00000000-0005-0000-0000-000034390000}"/>
    <cellStyle name="Normal 5 3 6" xfId="19476" xr:uid="{00000000-0005-0000-0000-000035390000}"/>
    <cellStyle name="Normal 5 4" xfId="4599" xr:uid="{00000000-0005-0000-0000-000036390000}"/>
    <cellStyle name="Normal 5 4 2" xfId="6847" xr:uid="{00000000-0005-0000-0000-000037390000}"/>
    <cellStyle name="Normal 5 4 2 2" xfId="10386" xr:uid="{00000000-0005-0000-0000-000038390000}"/>
    <cellStyle name="Normal 5 4 2 2 2" xfId="19477" xr:uid="{00000000-0005-0000-0000-000039390000}"/>
    <cellStyle name="Normal 5 4 2 2 3" xfId="19478" xr:uid="{00000000-0005-0000-0000-00003A390000}"/>
    <cellStyle name="Normal 5 4 2 3" xfId="19479" xr:uid="{00000000-0005-0000-0000-00003B390000}"/>
    <cellStyle name="Normal 5 4 2 4" xfId="19480" xr:uid="{00000000-0005-0000-0000-00003C390000}"/>
    <cellStyle name="Normal 5 4 3" xfId="8625" xr:uid="{00000000-0005-0000-0000-00003D390000}"/>
    <cellStyle name="Normal 5 4 3 2" xfId="19481" xr:uid="{00000000-0005-0000-0000-00003E390000}"/>
    <cellStyle name="Normal 5 4 3 2 2" xfId="19482" xr:uid="{00000000-0005-0000-0000-00003F390000}"/>
    <cellStyle name="Normal 5 4 3 3" xfId="19483" xr:uid="{00000000-0005-0000-0000-000040390000}"/>
    <cellStyle name="Normal 5 4 3 4" xfId="19484" xr:uid="{00000000-0005-0000-0000-000041390000}"/>
    <cellStyle name="Normal 5 4 4" xfId="19485" xr:uid="{00000000-0005-0000-0000-000042390000}"/>
    <cellStyle name="Normal 5 4 4 2" xfId="19486" xr:uid="{00000000-0005-0000-0000-000043390000}"/>
    <cellStyle name="Normal 5 4 5" xfId="19487" xr:uid="{00000000-0005-0000-0000-000044390000}"/>
    <cellStyle name="Normal 5 4 6" xfId="19488" xr:uid="{00000000-0005-0000-0000-000045390000}"/>
    <cellStyle name="Normal 5 5" xfId="4600" xr:uid="{00000000-0005-0000-0000-000046390000}"/>
    <cellStyle name="Normal 5 5 2" xfId="4601" xr:uid="{00000000-0005-0000-0000-000047390000}"/>
    <cellStyle name="Normal 5 5 2 2" xfId="6849" xr:uid="{00000000-0005-0000-0000-000048390000}"/>
    <cellStyle name="Normal 5 5 2 2 2" xfId="10388" xr:uid="{00000000-0005-0000-0000-000049390000}"/>
    <cellStyle name="Normal 5 5 2 2 2 2" xfId="19489" xr:uid="{00000000-0005-0000-0000-00004A390000}"/>
    <cellStyle name="Normal 5 5 2 2 2 3" xfId="19490" xr:uid="{00000000-0005-0000-0000-00004B390000}"/>
    <cellStyle name="Normal 5 5 2 2 3" xfId="19491" xr:uid="{00000000-0005-0000-0000-00004C390000}"/>
    <cellStyle name="Normal 5 5 2 2 4" xfId="19492" xr:uid="{00000000-0005-0000-0000-00004D390000}"/>
    <cellStyle name="Normal 5 5 2 3" xfId="8627" xr:uid="{00000000-0005-0000-0000-00004E390000}"/>
    <cellStyle name="Normal 5 5 2 3 2" xfId="19493" xr:uid="{00000000-0005-0000-0000-00004F390000}"/>
    <cellStyle name="Normal 5 5 2 3 2 2" xfId="19494" xr:uid="{00000000-0005-0000-0000-000050390000}"/>
    <cellStyle name="Normal 5 5 2 3 3" xfId="19495" xr:uid="{00000000-0005-0000-0000-000051390000}"/>
    <cellStyle name="Normal 5 5 2 3 4" xfId="19496" xr:uid="{00000000-0005-0000-0000-000052390000}"/>
    <cellStyle name="Normal 5 5 2 4" xfId="19497" xr:uid="{00000000-0005-0000-0000-000053390000}"/>
    <cellStyle name="Normal 5 5 2 4 2" xfId="19498" xr:uid="{00000000-0005-0000-0000-000054390000}"/>
    <cellStyle name="Normal 5 5 2 5" xfId="19499" xr:uid="{00000000-0005-0000-0000-000055390000}"/>
    <cellStyle name="Normal 5 5 2 6" xfId="19500" xr:uid="{00000000-0005-0000-0000-000056390000}"/>
    <cellStyle name="Normal 5 5 3" xfId="4602" xr:uid="{00000000-0005-0000-0000-000057390000}"/>
    <cellStyle name="Normal 5 5 3 2" xfId="6850" xr:uid="{00000000-0005-0000-0000-000058390000}"/>
    <cellStyle name="Normal 5 5 3 2 2" xfId="10389" xr:uid="{00000000-0005-0000-0000-000059390000}"/>
    <cellStyle name="Normal 5 5 3 2 2 2" xfId="19501" xr:uid="{00000000-0005-0000-0000-00005A390000}"/>
    <cellStyle name="Normal 5 5 3 2 2 3" xfId="19502" xr:uid="{00000000-0005-0000-0000-00005B390000}"/>
    <cellStyle name="Normal 5 5 3 2 3" xfId="19503" xr:uid="{00000000-0005-0000-0000-00005C390000}"/>
    <cellStyle name="Normal 5 5 3 2 4" xfId="19504" xr:uid="{00000000-0005-0000-0000-00005D390000}"/>
    <cellStyle name="Normal 5 5 3 3" xfId="8628" xr:uid="{00000000-0005-0000-0000-00005E390000}"/>
    <cellStyle name="Normal 5 5 3 3 2" xfId="19505" xr:uid="{00000000-0005-0000-0000-00005F390000}"/>
    <cellStyle name="Normal 5 5 3 3 2 2" xfId="19506" xr:uid="{00000000-0005-0000-0000-000060390000}"/>
    <cellStyle name="Normal 5 5 3 3 3" xfId="19507" xr:uid="{00000000-0005-0000-0000-000061390000}"/>
    <cellStyle name="Normal 5 5 3 3 4" xfId="19508" xr:uid="{00000000-0005-0000-0000-000062390000}"/>
    <cellStyle name="Normal 5 5 3 4" xfId="19509" xr:uid="{00000000-0005-0000-0000-000063390000}"/>
    <cellStyle name="Normal 5 5 3 4 2" xfId="19510" xr:uid="{00000000-0005-0000-0000-000064390000}"/>
    <cellStyle name="Normal 5 5 3 5" xfId="19511" xr:uid="{00000000-0005-0000-0000-000065390000}"/>
    <cellStyle name="Normal 5 5 3 6" xfId="19512" xr:uid="{00000000-0005-0000-0000-000066390000}"/>
    <cellStyle name="Normal 5 5 4" xfId="6848" xr:uid="{00000000-0005-0000-0000-000067390000}"/>
    <cellStyle name="Normal 5 5 4 2" xfId="10387" xr:uid="{00000000-0005-0000-0000-000068390000}"/>
    <cellStyle name="Normal 5 5 4 2 2" xfId="19513" xr:uid="{00000000-0005-0000-0000-000069390000}"/>
    <cellStyle name="Normal 5 5 4 2 3" xfId="19514" xr:uid="{00000000-0005-0000-0000-00006A390000}"/>
    <cellStyle name="Normal 5 5 4 3" xfId="19515" xr:uid="{00000000-0005-0000-0000-00006B390000}"/>
    <cellStyle name="Normal 5 5 4 4" xfId="19516" xr:uid="{00000000-0005-0000-0000-00006C390000}"/>
    <cellStyle name="Normal 5 5 5" xfId="8626" xr:uid="{00000000-0005-0000-0000-00006D390000}"/>
    <cellStyle name="Normal 5 5 5 2" xfId="19517" xr:uid="{00000000-0005-0000-0000-00006E390000}"/>
    <cellStyle name="Normal 5 5 5 2 2" xfId="19518" xr:uid="{00000000-0005-0000-0000-00006F390000}"/>
    <cellStyle name="Normal 5 5 5 3" xfId="19519" xr:uid="{00000000-0005-0000-0000-000070390000}"/>
    <cellStyle name="Normal 5 5 5 4" xfId="19520" xr:uid="{00000000-0005-0000-0000-000071390000}"/>
    <cellStyle name="Normal 5 5 6" xfId="19521" xr:uid="{00000000-0005-0000-0000-000072390000}"/>
    <cellStyle name="Normal 5 5 6 2" xfId="19522" xr:uid="{00000000-0005-0000-0000-000073390000}"/>
    <cellStyle name="Normal 5 5 7" xfId="19523" xr:uid="{00000000-0005-0000-0000-000074390000}"/>
    <cellStyle name="Normal 5 5 8" xfId="19524" xr:uid="{00000000-0005-0000-0000-000075390000}"/>
    <cellStyle name="Normal 5 6" xfId="4603" xr:uid="{00000000-0005-0000-0000-000076390000}"/>
    <cellStyle name="Normal 5 6 2" xfId="4604" xr:uid="{00000000-0005-0000-0000-000077390000}"/>
    <cellStyle name="Normal 5 6 2 2" xfId="6852" xr:uid="{00000000-0005-0000-0000-000078390000}"/>
    <cellStyle name="Normal 5 6 2 2 2" xfId="10391" xr:uid="{00000000-0005-0000-0000-000079390000}"/>
    <cellStyle name="Normal 5 6 2 2 2 2" xfId="19525" xr:uid="{00000000-0005-0000-0000-00007A390000}"/>
    <cellStyle name="Normal 5 6 2 2 2 3" xfId="19526" xr:uid="{00000000-0005-0000-0000-00007B390000}"/>
    <cellStyle name="Normal 5 6 2 2 3" xfId="19527" xr:uid="{00000000-0005-0000-0000-00007C390000}"/>
    <cellStyle name="Normal 5 6 2 2 4" xfId="19528" xr:uid="{00000000-0005-0000-0000-00007D390000}"/>
    <cellStyle name="Normal 5 6 2 3" xfId="8630" xr:uid="{00000000-0005-0000-0000-00007E390000}"/>
    <cellStyle name="Normal 5 6 2 3 2" xfId="19529" xr:uid="{00000000-0005-0000-0000-00007F390000}"/>
    <cellStyle name="Normal 5 6 2 3 2 2" xfId="19530" xr:uid="{00000000-0005-0000-0000-000080390000}"/>
    <cellStyle name="Normal 5 6 2 3 3" xfId="19531" xr:uid="{00000000-0005-0000-0000-000081390000}"/>
    <cellStyle name="Normal 5 6 2 3 4" xfId="19532" xr:uid="{00000000-0005-0000-0000-000082390000}"/>
    <cellStyle name="Normal 5 6 2 4" xfId="19533" xr:uid="{00000000-0005-0000-0000-000083390000}"/>
    <cellStyle name="Normal 5 6 2 4 2" xfId="19534" xr:uid="{00000000-0005-0000-0000-000084390000}"/>
    <cellStyle name="Normal 5 6 2 5" xfId="19535" xr:uid="{00000000-0005-0000-0000-000085390000}"/>
    <cellStyle name="Normal 5 6 2 6" xfId="19536" xr:uid="{00000000-0005-0000-0000-000086390000}"/>
    <cellStyle name="Normal 5 6 3" xfId="4605" xr:uid="{00000000-0005-0000-0000-000087390000}"/>
    <cellStyle name="Normal 5 6 3 2" xfId="6853" xr:uid="{00000000-0005-0000-0000-000088390000}"/>
    <cellStyle name="Normal 5 6 3 2 2" xfId="10392" xr:uid="{00000000-0005-0000-0000-000089390000}"/>
    <cellStyle name="Normal 5 6 3 2 2 2" xfId="19537" xr:uid="{00000000-0005-0000-0000-00008A390000}"/>
    <cellStyle name="Normal 5 6 3 2 2 3" xfId="19538" xr:uid="{00000000-0005-0000-0000-00008B390000}"/>
    <cellStyle name="Normal 5 6 3 2 3" xfId="19539" xr:uid="{00000000-0005-0000-0000-00008C390000}"/>
    <cellStyle name="Normal 5 6 3 2 4" xfId="19540" xr:uid="{00000000-0005-0000-0000-00008D390000}"/>
    <cellStyle name="Normal 5 6 3 3" xfId="8631" xr:uid="{00000000-0005-0000-0000-00008E390000}"/>
    <cellStyle name="Normal 5 6 3 3 2" xfId="19541" xr:uid="{00000000-0005-0000-0000-00008F390000}"/>
    <cellStyle name="Normal 5 6 3 3 2 2" xfId="19542" xr:uid="{00000000-0005-0000-0000-000090390000}"/>
    <cellStyle name="Normal 5 6 3 3 3" xfId="19543" xr:uid="{00000000-0005-0000-0000-000091390000}"/>
    <cellStyle name="Normal 5 6 3 3 4" xfId="19544" xr:uid="{00000000-0005-0000-0000-000092390000}"/>
    <cellStyle name="Normal 5 6 3 4" xfId="19545" xr:uid="{00000000-0005-0000-0000-000093390000}"/>
    <cellStyle name="Normal 5 6 3 4 2" xfId="19546" xr:uid="{00000000-0005-0000-0000-000094390000}"/>
    <cellStyle name="Normal 5 6 3 5" xfId="19547" xr:uid="{00000000-0005-0000-0000-000095390000}"/>
    <cellStyle name="Normal 5 6 3 6" xfId="19548" xr:uid="{00000000-0005-0000-0000-000096390000}"/>
    <cellStyle name="Normal 5 6 4" xfId="6851" xr:uid="{00000000-0005-0000-0000-000097390000}"/>
    <cellStyle name="Normal 5 6 4 2" xfId="10390" xr:uid="{00000000-0005-0000-0000-000098390000}"/>
    <cellStyle name="Normal 5 6 4 2 2" xfId="19549" xr:uid="{00000000-0005-0000-0000-000099390000}"/>
    <cellStyle name="Normal 5 6 4 2 3" xfId="19550" xr:uid="{00000000-0005-0000-0000-00009A390000}"/>
    <cellStyle name="Normal 5 6 4 3" xfId="19551" xr:uid="{00000000-0005-0000-0000-00009B390000}"/>
    <cellStyle name="Normal 5 6 4 4" xfId="19552" xr:uid="{00000000-0005-0000-0000-00009C390000}"/>
    <cellStyle name="Normal 5 6 5" xfId="8629" xr:uid="{00000000-0005-0000-0000-00009D390000}"/>
    <cellStyle name="Normal 5 6 5 2" xfId="19553" xr:uid="{00000000-0005-0000-0000-00009E390000}"/>
    <cellStyle name="Normal 5 6 5 2 2" xfId="19554" xr:uid="{00000000-0005-0000-0000-00009F390000}"/>
    <cellStyle name="Normal 5 6 5 3" xfId="19555" xr:uid="{00000000-0005-0000-0000-0000A0390000}"/>
    <cellStyle name="Normal 5 6 5 4" xfId="19556" xr:uid="{00000000-0005-0000-0000-0000A1390000}"/>
    <cellStyle name="Normal 5 6 6" xfId="19557" xr:uid="{00000000-0005-0000-0000-0000A2390000}"/>
    <cellStyle name="Normal 5 6 6 2" xfId="19558" xr:uid="{00000000-0005-0000-0000-0000A3390000}"/>
    <cellStyle name="Normal 5 6 7" xfId="19559" xr:uid="{00000000-0005-0000-0000-0000A4390000}"/>
    <cellStyle name="Normal 5 6 8" xfId="19560" xr:uid="{00000000-0005-0000-0000-0000A5390000}"/>
    <cellStyle name="Normal 5 7" xfId="4606" xr:uid="{00000000-0005-0000-0000-0000A6390000}"/>
    <cellStyle name="Normal 5 7 2" xfId="4607" xr:uid="{00000000-0005-0000-0000-0000A7390000}"/>
    <cellStyle name="Normal 5 7 2 10" xfId="4608" xr:uid="{00000000-0005-0000-0000-0000A8390000}"/>
    <cellStyle name="Normal 5 7 2 10 2" xfId="6856" xr:uid="{00000000-0005-0000-0000-0000A9390000}"/>
    <cellStyle name="Normal 5 7 2 10 2 2" xfId="10395" xr:uid="{00000000-0005-0000-0000-0000AA390000}"/>
    <cellStyle name="Normal 5 7 2 10 2 2 2" xfId="19561" xr:uid="{00000000-0005-0000-0000-0000AB390000}"/>
    <cellStyle name="Normal 5 7 2 10 2 2 3" xfId="19562" xr:uid="{00000000-0005-0000-0000-0000AC390000}"/>
    <cellStyle name="Normal 5 7 2 10 2 3" xfId="19563" xr:uid="{00000000-0005-0000-0000-0000AD390000}"/>
    <cellStyle name="Normal 5 7 2 10 2 4" xfId="19564" xr:uid="{00000000-0005-0000-0000-0000AE390000}"/>
    <cellStyle name="Normal 5 7 2 10 3" xfId="8634" xr:uid="{00000000-0005-0000-0000-0000AF390000}"/>
    <cellStyle name="Normal 5 7 2 10 3 2" xfId="19565" xr:uid="{00000000-0005-0000-0000-0000B0390000}"/>
    <cellStyle name="Normal 5 7 2 10 3 2 2" xfId="19566" xr:uid="{00000000-0005-0000-0000-0000B1390000}"/>
    <cellStyle name="Normal 5 7 2 10 3 3" xfId="19567" xr:uid="{00000000-0005-0000-0000-0000B2390000}"/>
    <cellStyle name="Normal 5 7 2 10 3 4" xfId="19568" xr:uid="{00000000-0005-0000-0000-0000B3390000}"/>
    <cellStyle name="Normal 5 7 2 10 4" xfId="19569" xr:uid="{00000000-0005-0000-0000-0000B4390000}"/>
    <cellStyle name="Normal 5 7 2 10 4 2" xfId="19570" xr:uid="{00000000-0005-0000-0000-0000B5390000}"/>
    <cellStyle name="Normal 5 7 2 10 5" xfId="19571" xr:uid="{00000000-0005-0000-0000-0000B6390000}"/>
    <cellStyle name="Normal 5 7 2 10 6" xfId="19572" xr:uid="{00000000-0005-0000-0000-0000B7390000}"/>
    <cellStyle name="Normal 5 7 2 11" xfId="4609" xr:uid="{00000000-0005-0000-0000-0000B8390000}"/>
    <cellStyle name="Normal 5 7 2 11 2" xfId="6857" xr:uid="{00000000-0005-0000-0000-0000B9390000}"/>
    <cellStyle name="Normal 5 7 2 11 2 2" xfId="10396" xr:uid="{00000000-0005-0000-0000-0000BA390000}"/>
    <cellStyle name="Normal 5 7 2 11 2 2 2" xfId="19573" xr:uid="{00000000-0005-0000-0000-0000BB390000}"/>
    <cellStyle name="Normal 5 7 2 11 2 2 3" xfId="19574" xr:uid="{00000000-0005-0000-0000-0000BC390000}"/>
    <cellStyle name="Normal 5 7 2 11 2 3" xfId="19575" xr:uid="{00000000-0005-0000-0000-0000BD390000}"/>
    <cellStyle name="Normal 5 7 2 11 2 4" xfId="19576" xr:uid="{00000000-0005-0000-0000-0000BE390000}"/>
    <cellStyle name="Normal 5 7 2 11 3" xfId="8635" xr:uid="{00000000-0005-0000-0000-0000BF390000}"/>
    <cellStyle name="Normal 5 7 2 11 3 2" xfId="19577" xr:uid="{00000000-0005-0000-0000-0000C0390000}"/>
    <cellStyle name="Normal 5 7 2 11 3 2 2" xfId="19578" xr:uid="{00000000-0005-0000-0000-0000C1390000}"/>
    <cellStyle name="Normal 5 7 2 11 3 3" xfId="19579" xr:uid="{00000000-0005-0000-0000-0000C2390000}"/>
    <cellStyle name="Normal 5 7 2 11 3 4" xfId="19580" xr:uid="{00000000-0005-0000-0000-0000C3390000}"/>
    <cellStyle name="Normal 5 7 2 11 4" xfId="19581" xr:uid="{00000000-0005-0000-0000-0000C4390000}"/>
    <cellStyle name="Normal 5 7 2 11 4 2" xfId="19582" xr:uid="{00000000-0005-0000-0000-0000C5390000}"/>
    <cellStyle name="Normal 5 7 2 11 5" xfId="19583" xr:uid="{00000000-0005-0000-0000-0000C6390000}"/>
    <cellStyle name="Normal 5 7 2 11 6" xfId="19584" xr:uid="{00000000-0005-0000-0000-0000C7390000}"/>
    <cellStyle name="Normal 5 7 2 12" xfId="4610" xr:uid="{00000000-0005-0000-0000-0000C8390000}"/>
    <cellStyle name="Normal 5 7 2 12 2" xfId="6858" xr:uid="{00000000-0005-0000-0000-0000C9390000}"/>
    <cellStyle name="Normal 5 7 2 12 2 2" xfId="10397" xr:uid="{00000000-0005-0000-0000-0000CA390000}"/>
    <cellStyle name="Normal 5 7 2 12 2 2 2" xfId="19585" xr:uid="{00000000-0005-0000-0000-0000CB390000}"/>
    <cellStyle name="Normal 5 7 2 12 2 2 3" xfId="19586" xr:uid="{00000000-0005-0000-0000-0000CC390000}"/>
    <cellStyle name="Normal 5 7 2 12 2 3" xfId="19587" xr:uid="{00000000-0005-0000-0000-0000CD390000}"/>
    <cellStyle name="Normal 5 7 2 12 2 4" xfId="19588" xr:uid="{00000000-0005-0000-0000-0000CE390000}"/>
    <cellStyle name="Normal 5 7 2 12 3" xfId="8636" xr:uid="{00000000-0005-0000-0000-0000CF390000}"/>
    <cellStyle name="Normal 5 7 2 12 3 2" xfId="19589" xr:uid="{00000000-0005-0000-0000-0000D0390000}"/>
    <cellStyle name="Normal 5 7 2 12 3 2 2" xfId="19590" xr:uid="{00000000-0005-0000-0000-0000D1390000}"/>
    <cellStyle name="Normal 5 7 2 12 3 3" xfId="19591" xr:uid="{00000000-0005-0000-0000-0000D2390000}"/>
    <cellStyle name="Normal 5 7 2 12 3 4" xfId="19592" xr:uid="{00000000-0005-0000-0000-0000D3390000}"/>
    <cellStyle name="Normal 5 7 2 12 4" xfId="19593" xr:uid="{00000000-0005-0000-0000-0000D4390000}"/>
    <cellStyle name="Normal 5 7 2 12 4 2" xfId="19594" xr:uid="{00000000-0005-0000-0000-0000D5390000}"/>
    <cellStyle name="Normal 5 7 2 12 5" xfId="19595" xr:uid="{00000000-0005-0000-0000-0000D6390000}"/>
    <cellStyle name="Normal 5 7 2 12 6" xfId="19596" xr:uid="{00000000-0005-0000-0000-0000D7390000}"/>
    <cellStyle name="Normal 5 7 2 13" xfId="4611" xr:uid="{00000000-0005-0000-0000-0000D8390000}"/>
    <cellStyle name="Normal 5 7 2 13 2" xfId="6859" xr:uid="{00000000-0005-0000-0000-0000D9390000}"/>
    <cellStyle name="Normal 5 7 2 13 2 2" xfId="10398" xr:uid="{00000000-0005-0000-0000-0000DA390000}"/>
    <cellStyle name="Normal 5 7 2 13 2 2 2" xfId="19597" xr:uid="{00000000-0005-0000-0000-0000DB390000}"/>
    <cellStyle name="Normal 5 7 2 13 2 2 3" xfId="19598" xr:uid="{00000000-0005-0000-0000-0000DC390000}"/>
    <cellStyle name="Normal 5 7 2 13 2 3" xfId="19599" xr:uid="{00000000-0005-0000-0000-0000DD390000}"/>
    <cellStyle name="Normal 5 7 2 13 2 4" xfId="19600" xr:uid="{00000000-0005-0000-0000-0000DE390000}"/>
    <cellStyle name="Normal 5 7 2 13 3" xfId="8637" xr:uid="{00000000-0005-0000-0000-0000DF390000}"/>
    <cellStyle name="Normal 5 7 2 13 3 2" xfId="19601" xr:uid="{00000000-0005-0000-0000-0000E0390000}"/>
    <cellStyle name="Normal 5 7 2 13 3 2 2" xfId="19602" xr:uid="{00000000-0005-0000-0000-0000E1390000}"/>
    <cellStyle name="Normal 5 7 2 13 3 3" xfId="19603" xr:uid="{00000000-0005-0000-0000-0000E2390000}"/>
    <cellStyle name="Normal 5 7 2 13 3 4" xfId="19604" xr:uid="{00000000-0005-0000-0000-0000E3390000}"/>
    <cellStyle name="Normal 5 7 2 13 4" xfId="19605" xr:uid="{00000000-0005-0000-0000-0000E4390000}"/>
    <cellStyle name="Normal 5 7 2 13 4 2" xfId="19606" xr:uid="{00000000-0005-0000-0000-0000E5390000}"/>
    <cellStyle name="Normal 5 7 2 13 5" xfId="19607" xr:uid="{00000000-0005-0000-0000-0000E6390000}"/>
    <cellStyle name="Normal 5 7 2 13 6" xfId="19608" xr:uid="{00000000-0005-0000-0000-0000E7390000}"/>
    <cellStyle name="Normal 5 7 2 14" xfId="4612" xr:uid="{00000000-0005-0000-0000-0000E8390000}"/>
    <cellStyle name="Normal 5 7 2 14 2" xfId="6860" xr:uid="{00000000-0005-0000-0000-0000E9390000}"/>
    <cellStyle name="Normal 5 7 2 14 2 2" xfId="10399" xr:uid="{00000000-0005-0000-0000-0000EA390000}"/>
    <cellStyle name="Normal 5 7 2 14 2 2 2" xfId="19609" xr:uid="{00000000-0005-0000-0000-0000EB390000}"/>
    <cellStyle name="Normal 5 7 2 14 2 2 3" xfId="19610" xr:uid="{00000000-0005-0000-0000-0000EC390000}"/>
    <cellStyle name="Normal 5 7 2 14 2 3" xfId="19611" xr:uid="{00000000-0005-0000-0000-0000ED390000}"/>
    <cellStyle name="Normal 5 7 2 14 2 4" xfId="19612" xr:uid="{00000000-0005-0000-0000-0000EE390000}"/>
    <cellStyle name="Normal 5 7 2 14 3" xfId="8638" xr:uid="{00000000-0005-0000-0000-0000EF390000}"/>
    <cellStyle name="Normal 5 7 2 14 3 2" xfId="19613" xr:uid="{00000000-0005-0000-0000-0000F0390000}"/>
    <cellStyle name="Normal 5 7 2 14 3 2 2" xfId="19614" xr:uid="{00000000-0005-0000-0000-0000F1390000}"/>
    <cellStyle name="Normal 5 7 2 14 3 3" xfId="19615" xr:uid="{00000000-0005-0000-0000-0000F2390000}"/>
    <cellStyle name="Normal 5 7 2 14 3 4" xfId="19616" xr:uid="{00000000-0005-0000-0000-0000F3390000}"/>
    <cellStyle name="Normal 5 7 2 14 4" xfId="19617" xr:uid="{00000000-0005-0000-0000-0000F4390000}"/>
    <cellStyle name="Normal 5 7 2 14 4 2" xfId="19618" xr:uid="{00000000-0005-0000-0000-0000F5390000}"/>
    <cellStyle name="Normal 5 7 2 14 5" xfId="19619" xr:uid="{00000000-0005-0000-0000-0000F6390000}"/>
    <cellStyle name="Normal 5 7 2 14 6" xfId="19620" xr:uid="{00000000-0005-0000-0000-0000F7390000}"/>
    <cellStyle name="Normal 5 7 2 15" xfId="4613" xr:uid="{00000000-0005-0000-0000-0000F8390000}"/>
    <cellStyle name="Normal 5 7 2 15 2" xfId="6861" xr:uid="{00000000-0005-0000-0000-0000F9390000}"/>
    <cellStyle name="Normal 5 7 2 15 2 2" xfId="10400" xr:uid="{00000000-0005-0000-0000-0000FA390000}"/>
    <cellStyle name="Normal 5 7 2 15 2 2 2" xfId="19621" xr:uid="{00000000-0005-0000-0000-0000FB390000}"/>
    <cellStyle name="Normal 5 7 2 15 2 2 3" xfId="19622" xr:uid="{00000000-0005-0000-0000-0000FC390000}"/>
    <cellStyle name="Normal 5 7 2 15 2 3" xfId="19623" xr:uid="{00000000-0005-0000-0000-0000FD390000}"/>
    <cellStyle name="Normal 5 7 2 15 2 4" xfId="19624" xr:uid="{00000000-0005-0000-0000-0000FE390000}"/>
    <cellStyle name="Normal 5 7 2 15 3" xfId="8639" xr:uid="{00000000-0005-0000-0000-0000FF390000}"/>
    <cellStyle name="Normal 5 7 2 15 3 2" xfId="19625" xr:uid="{00000000-0005-0000-0000-0000003A0000}"/>
    <cellStyle name="Normal 5 7 2 15 3 2 2" xfId="19626" xr:uid="{00000000-0005-0000-0000-0000013A0000}"/>
    <cellStyle name="Normal 5 7 2 15 3 3" xfId="19627" xr:uid="{00000000-0005-0000-0000-0000023A0000}"/>
    <cellStyle name="Normal 5 7 2 15 3 4" xfId="19628" xr:uid="{00000000-0005-0000-0000-0000033A0000}"/>
    <cellStyle name="Normal 5 7 2 15 4" xfId="19629" xr:uid="{00000000-0005-0000-0000-0000043A0000}"/>
    <cellStyle name="Normal 5 7 2 15 4 2" xfId="19630" xr:uid="{00000000-0005-0000-0000-0000053A0000}"/>
    <cellStyle name="Normal 5 7 2 15 5" xfId="19631" xr:uid="{00000000-0005-0000-0000-0000063A0000}"/>
    <cellStyle name="Normal 5 7 2 15 6" xfId="19632" xr:uid="{00000000-0005-0000-0000-0000073A0000}"/>
    <cellStyle name="Normal 5 7 2 16" xfId="4614" xr:uid="{00000000-0005-0000-0000-0000083A0000}"/>
    <cellStyle name="Normal 5 7 2 16 2" xfId="6862" xr:uid="{00000000-0005-0000-0000-0000093A0000}"/>
    <cellStyle name="Normal 5 7 2 16 2 2" xfId="10401" xr:uid="{00000000-0005-0000-0000-00000A3A0000}"/>
    <cellStyle name="Normal 5 7 2 16 2 2 2" xfId="19633" xr:uid="{00000000-0005-0000-0000-00000B3A0000}"/>
    <cellStyle name="Normal 5 7 2 16 2 2 3" xfId="19634" xr:uid="{00000000-0005-0000-0000-00000C3A0000}"/>
    <cellStyle name="Normal 5 7 2 16 2 3" xfId="19635" xr:uid="{00000000-0005-0000-0000-00000D3A0000}"/>
    <cellStyle name="Normal 5 7 2 16 2 4" xfId="19636" xr:uid="{00000000-0005-0000-0000-00000E3A0000}"/>
    <cellStyle name="Normal 5 7 2 16 3" xfId="8640" xr:uid="{00000000-0005-0000-0000-00000F3A0000}"/>
    <cellStyle name="Normal 5 7 2 16 3 2" xfId="19637" xr:uid="{00000000-0005-0000-0000-0000103A0000}"/>
    <cellStyle name="Normal 5 7 2 16 3 2 2" xfId="19638" xr:uid="{00000000-0005-0000-0000-0000113A0000}"/>
    <cellStyle name="Normal 5 7 2 16 3 3" xfId="19639" xr:uid="{00000000-0005-0000-0000-0000123A0000}"/>
    <cellStyle name="Normal 5 7 2 16 3 4" xfId="19640" xr:uid="{00000000-0005-0000-0000-0000133A0000}"/>
    <cellStyle name="Normal 5 7 2 16 4" xfId="19641" xr:uid="{00000000-0005-0000-0000-0000143A0000}"/>
    <cellStyle name="Normal 5 7 2 16 4 2" xfId="19642" xr:uid="{00000000-0005-0000-0000-0000153A0000}"/>
    <cellStyle name="Normal 5 7 2 16 5" xfId="19643" xr:uid="{00000000-0005-0000-0000-0000163A0000}"/>
    <cellStyle name="Normal 5 7 2 16 6" xfId="19644" xr:uid="{00000000-0005-0000-0000-0000173A0000}"/>
    <cellStyle name="Normal 5 7 2 17" xfId="4615" xr:uid="{00000000-0005-0000-0000-0000183A0000}"/>
    <cellStyle name="Normal 5 7 2 17 2" xfId="6863" xr:uid="{00000000-0005-0000-0000-0000193A0000}"/>
    <cellStyle name="Normal 5 7 2 17 2 2" xfId="10402" xr:uid="{00000000-0005-0000-0000-00001A3A0000}"/>
    <cellStyle name="Normal 5 7 2 17 2 2 2" xfId="19645" xr:uid="{00000000-0005-0000-0000-00001B3A0000}"/>
    <cellStyle name="Normal 5 7 2 17 2 2 3" xfId="19646" xr:uid="{00000000-0005-0000-0000-00001C3A0000}"/>
    <cellStyle name="Normal 5 7 2 17 2 3" xfId="19647" xr:uid="{00000000-0005-0000-0000-00001D3A0000}"/>
    <cellStyle name="Normal 5 7 2 17 2 4" xfId="19648" xr:uid="{00000000-0005-0000-0000-00001E3A0000}"/>
    <cellStyle name="Normal 5 7 2 17 3" xfId="8641" xr:uid="{00000000-0005-0000-0000-00001F3A0000}"/>
    <cellStyle name="Normal 5 7 2 17 3 2" xfId="19649" xr:uid="{00000000-0005-0000-0000-0000203A0000}"/>
    <cellStyle name="Normal 5 7 2 17 3 2 2" xfId="19650" xr:uid="{00000000-0005-0000-0000-0000213A0000}"/>
    <cellStyle name="Normal 5 7 2 17 3 3" xfId="19651" xr:uid="{00000000-0005-0000-0000-0000223A0000}"/>
    <cellStyle name="Normal 5 7 2 17 3 4" xfId="19652" xr:uid="{00000000-0005-0000-0000-0000233A0000}"/>
    <cellStyle name="Normal 5 7 2 17 4" xfId="19653" xr:uid="{00000000-0005-0000-0000-0000243A0000}"/>
    <cellStyle name="Normal 5 7 2 17 4 2" xfId="19654" xr:uid="{00000000-0005-0000-0000-0000253A0000}"/>
    <cellStyle name="Normal 5 7 2 17 5" xfId="19655" xr:uid="{00000000-0005-0000-0000-0000263A0000}"/>
    <cellStyle name="Normal 5 7 2 17 6" xfId="19656" xr:uid="{00000000-0005-0000-0000-0000273A0000}"/>
    <cellStyle name="Normal 5 7 2 18" xfId="4616" xr:uid="{00000000-0005-0000-0000-0000283A0000}"/>
    <cellStyle name="Normal 5 7 2 18 2" xfId="6864" xr:uid="{00000000-0005-0000-0000-0000293A0000}"/>
    <cellStyle name="Normal 5 7 2 18 2 2" xfId="10403" xr:uid="{00000000-0005-0000-0000-00002A3A0000}"/>
    <cellStyle name="Normal 5 7 2 18 2 2 2" xfId="19657" xr:uid="{00000000-0005-0000-0000-00002B3A0000}"/>
    <cellStyle name="Normal 5 7 2 18 2 2 3" xfId="19658" xr:uid="{00000000-0005-0000-0000-00002C3A0000}"/>
    <cellStyle name="Normal 5 7 2 18 2 3" xfId="19659" xr:uid="{00000000-0005-0000-0000-00002D3A0000}"/>
    <cellStyle name="Normal 5 7 2 18 2 4" xfId="19660" xr:uid="{00000000-0005-0000-0000-00002E3A0000}"/>
    <cellStyle name="Normal 5 7 2 18 3" xfId="8642" xr:uid="{00000000-0005-0000-0000-00002F3A0000}"/>
    <cellStyle name="Normal 5 7 2 18 3 2" xfId="19661" xr:uid="{00000000-0005-0000-0000-0000303A0000}"/>
    <cellStyle name="Normal 5 7 2 18 3 2 2" xfId="19662" xr:uid="{00000000-0005-0000-0000-0000313A0000}"/>
    <cellStyle name="Normal 5 7 2 18 3 3" xfId="19663" xr:uid="{00000000-0005-0000-0000-0000323A0000}"/>
    <cellStyle name="Normal 5 7 2 18 3 4" xfId="19664" xr:uid="{00000000-0005-0000-0000-0000333A0000}"/>
    <cellStyle name="Normal 5 7 2 18 4" xfId="19665" xr:uid="{00000000-0005-0000-0000-0000343A0000}"/>
    <cellStyle name="Normal 5 7 2 18 4 2" xfId="19666" xr:uid="{00000000-0005-0000-0000-0000353A0000}"/>
    <cellStyle name="Normal 5 7 2 18 5" xfId="19667" xr:uid="{00000000-0005-0000-0000-0000363A0000}"/>
    <cellStyle name="Normal 5 7 2 18 6" xfId="19668" xr:uid="{00000000-0005-0000-0000-0000373A0000}"/>
    <cellStyle name="Normal 5 7 2 19" xfId="4617" xr:uid="{00000000-0005-0000-0000-0000383A0000}"/>
    <cellStyle name="Normal 5 7 2 19 2" xfId="6865" xr:uid="{00000000-0005-0000-0000-0000393A0000}"/>
    <cellStyle name="Normal 5 7 2 19 2 2" xfId="10404" xr:uid="{00000000-0005-0000-0000-00003A3A0000}"/>
    <cellStyle name="Normal 5 7 2 19 2 2 2" xfId="19669" xr:uid="{00000000-0005-0000-0000-00003B3A0000}"/>
    <cellStyle name="Normal 5 7 2 19 2 2 3" xfId="19670" xr:uid="{00000000-0005-0000-0000-00003C3A0000}"/>
    <cellStyle name="Normal 5 7 2 19 2 3" xfId="19671" xr:uid="{00000000-0005-0000-0000-00003D3A0000}"/>
    <cellStyle name="Normal 5 7 2 19 2 4" xfId="19672" xr:uid="{00000000-0005-0000-0000-00003E3A0000}"/>
    <cellStyle name="Normal 5 7 2 19 3" xfId="8643" xr:uid="{00000000-0005-0000-0000-00003F3A0000}"/>
    <cellStyle name="Normal 5 7 2 19 3 2" xfId="19673" xr:uid="{00000000-0005-0000-0000-0000403A0000}"/>
    <cellStyle name="Normal 5 7 2 19 3 2 2" xfId="19674" xr:uid="{00000000-0005-0000-0000-0000413A0000}"/>
    <cellStyle name="Normal 5 7 2 19 3 3" xfId="19675" xr:uid="{00000000-0005-0000-0000-0000423A0000}"/>
    <cellStyle name="Normal 5 7 2 19 3 4" xfId="19676" xr:uid="{00000000-0005-0000-0000-0000433A0000}"/>
    <cellStyle name="Normal 5 7 2 19 4" xfId="19677" xr:uid="{00000000-0005-0000-0000-0000443A0000}"/>
    <cellStyle name="Normal 5 7 2 19 4 2" xfId="19678" xr:uid="{00000000-0005-0000-0000-0000453A0000}"/>
    <cellStyle name="Normal 5 7 2 19 5" xfId="19679" xr:uid="{00000000-0005-0000-0000-0000463A0000}"/>
    <cellStyle name="Normal 5 7 2 19 6" xfId="19680" xr:uid="{00000000-0005-0000-0000-0000473A0000}"/>
    <cellStyle name="Normal 5 7 2 2" xfId="4618" xr:uid="{00000000-0005-0000-0000-0000483A0000}"/>
    <cellStyle name="Normal 5 7 2 2 2" xfId="6866" xr:uid="{00000000-0005-0000-0000-0000493A0000}"/>
    <cellStyle name="Normal 5 7 2 2 2 2" xfId="10405" xr:uid="{00000000-0005-0000-0000-00004A3A0000}"/>
    <cellStyle name="Normal 5 7 2 2 2 2 2" xfId="19681" xr:uid="{00000000-0005-0000-0000-00004B3A0000}"/>
    <cellStyle name="Normal 5 7 2 2 2 2 3" xfId="19682" xr:uid="{00000000-0005-0000-0000-00004C3A0000}"/>
    <cellStyle name="Normal 5 7 2 2 2 3" xfId="19683" xr:uid="{00000000-0005-0000-0000-00004D3A0000}"/>
    <cellStyle name="Normal 5 7 2 2 2 4" xfId="19684" xr:uid="{00000000-0005-0000-0000-00004E3A0000}"/>
    <cellStyle name="Normal 5 7 2 2 3" xfId="8644" xr:uid="{00000000-0005-0000-0000-00004F3A0000}"/>
    <cellStyle name="Normal 5 7 2 2 3 2" xfId="19685" xr:uid="{00000000-0005-0000-0000-0000503A0000}"/>
    <cellStyle name="Normal 5 7 2 2 3 2 2" xfId="19686" xr:uid="{00000000-0005-0000-0000-0000513A0000}"/>
    <cellStyle name="Normal 5 7 2 2 3 3" xfId="19687" xr:uid="{00000000-0005-0000-0000-0000523A0000}"/>
    <cellStyle name="Normal 5 7 2 2 3 4" xfId="19688" xr:uid="{00000000-0005-0000-0000-0000533A0000}"/>
    <cellStyle name="Normal 5 7 2 2 4" xfId="19689" xr:uid="{00000000-0005-0000-0000-0000543A0000}"/>
    <cellStyle name="Normal 5 7 2 2 4 2" xfId="19690" xr:uid="{00000000-0005-0000-0000-0000553A0000}"/>
    <cellStyle name="Normal 5 7 2 2 5" xfId="19691" xr:uid="{00000000-0005-0000-0000-0000563A0000}"/>
    <cellStyle name="Normal 5 7 2 2 6" xfId="19692" xr:uid="{00000000-0005-0000-0000-0000573A0000}"/>
    <cellStyle name="Normal 5 7 2 20" xfId="4619" xr:uid="{00000000-0005-0000-0000-0000583A0000}"/>
    <cellStyle name="Normal 5 7 2 20 2" xfId="6867" xr:uid="{00000000-0005-0000-0000-0000593A0000}"/>
    <cellStyle name="Normal 5 7 2 20 2 2" xfId="10406" xr:uid="{00000000-0005-0000-0000-00005A3A0000}"/>
    <cellStyle name="Normal 5 7 2 20 2 2 2" xfId="19693" xr:uid="{00000000-0005-0000-0000-00005B3A0000}"/>
    <cellStyle name="Normal 5 7 2 20 2 2 3" xfId="19694" xr:uid="{00000000-0005-0000-0000-00005C3A0000}"/>
    <cellStyle name="Normal 5 7 2 20 2 3" xfId="19695" xr:uid="{00000000-0005-0000-0000-00005D3A0000}"/>
    <cellStyle name="Normal 5 7 2 20 2 4" xfId="19696" xr:uid="{00000000-0005-0000-0000-00005E3A0000}"/>
    <cellStyle name="Normal 5 7 2 20 3" xfId="8645" xr:uid="{00000000-0005-0000-0000-00005F3A0000}"/>
    <cellStyle name="Normal 5 7 2 20 3 2" xfId="19697" xr:uid="{00000000-0005-0000-0000-0000603A0000}"/>
    <cellStyle name="Normal 5 7 2 20 3 2 2" xfId="19698" xr:uid="{00000000-0005-0000-0000-0000613A0000}"/>
    <cellStyle name="Normal 5 7 2 20 3 3" xfId="19699" xr:uid="{00000000-0005-0000-0000-0000623A0000}"/>
    <cellStyle name="Normal 5 7 2 20 3 4" xfId="19700" xr:uid="{00000000-0005-0000-0000-0000633A0000}"/>
    <cellStyle name="Normal 5 7 2 20 4" xfId="19701" xr:uid="{00000000-0005-0000-0000-0000643A0000}"/>
    <cellStyle name="Normal 5 7 2 20 4 2" xfId="19702" xr:uid="{00000000-0005-0000-0000-0000653A0000}"/>
    <cellStyle name="Normal 5 7 2 20 5" xfId="19703" xr:uid="{00000000-0005-0000-0000-0000663A0000}"/>
    <cellStyle name="Normal 5 7 2 20 6" xfId="19704" xr:uid="{00000000-0005-0000-0000-0000673A0000}"/>
    <cellStyle name="Normal 5 7 2 21" xfId="4620" xr:uid="{00000000-0005-0000-0000-0000683A0000}"/>
    <cellStyle name="Normal 5 7 2 21 2" xfId="6868" xr:uid="{00000000-0005-0000-0000-0000693A0000}"/>
    <cellStyle name="Normal 5 7 2 21 2 2" xfId="10407" xr:uid="{00000000-0005-0000-0000-00006A3A0000}"/>
    <cellStyle name="Normal 5 7 2 21 2 2 2" xfId="19705" xr:uid="{00000000-0005-0000-0000-00006B3A0000}"/>
    <cellStyle name="Normal 5 7 2 21 2 2 3" xfId="19706" xr:uid="{00000000-0005-0000-0000-00006C3A0000}"/>
    <cellStyle name="Normal 5 7 2 21 2 3" xfId="19707" xr:uid="{00000000-0005-0000-0000-00006D3A0000}"/>
    <cellStyle name="Normal 5 7 2 21 2 4" xfId="19708" xr:uid="{00000000-0005-0000-0000-00006E3A0000}"/>
    <cellStyle name="Normal 5 7 2 21 3" xfId="8646" xr:uid="{00000000-0005-0000-0000-00006F3A0000}"/>
    <cellStyle name="Normal 5 7 2 21 3 2" xfId="19709" xr:uid="{00000000-0005-0000-0000-0000703A0000}"/>
    <cellStyle name="Normal 5 7 2 21 3 2 2" xfId="19710" xr:uid="{00000000-0005-0000-0000-0000713A0000}"/>
    <cellStyle name="Normal 5 7 2 21 3 3" xfId="19711" xr:uid="{00000000-0005-0000-0000-0000723A0000}"/>
    <cellStyle name="Normal 5 7 2 21 3 4" xfId="19712" xr:uid="{00000000-0005-0000-0000-0000733A0000}"/>
    <cellStyle name="Normal 5 7 2 21 4" xfId="19713" xr:uid="{00000000-0005-0000-0000-0000743A0000}"/>
    <cellStyle name="Normal 5 7 2 21 4 2" xfId="19714" xr:uid="{00000000-0005-0000-0000-0000753A0000}"/>
    <cellStyle name="Normal 5 7 2 21 5" xfId="19715" xr:uid="{00000000-0005-0000-0000-0000763A0000}"/>
    <cellStyle name="Normal 5 7 2 21 6" xfId="19716" xr:uid="{00000000-0005-0000-0000-0000773A0000}"/>
    <cellStyle name="Normal 5 7 2 22" xfId="4621" xr:uid="{00000000-0005-0000-0000-0000783A0000}"/>
    <cellStyle name="Normal 5 7 2 22 2" xfId="6869" xr:uid="{00000000-0005-0000-0000-0000793A0000}"/>
    <cellStyle name="Normal 5 7 2 22 2 2" xfId="10408" xr:uid="{00000000-0005-0000-0000-00007A3A0000}"/>
    <cellStyle name="Normal 5 7 2 22 2 2 2" xfId="19717" xr:uid="{00000000-0005-0000-0000-00007B3A0000}"/>
    <cellStyle name="Normal 5 7 2 22 2 2 3" xfId="19718" xr:uid="{00000000-0005-0000-0000-00007C3A0000}"/>
    <cellStyle name="Normal 5 7 2 22 2 3" xfId="19719" xr:uid="{00000000-0005-0000-0000-00007D3A0000}"/>
    <cellStyle name="Normal 5 7 2 22 2 4" xfId="19720" xr:uid="{00000000-0005-0000-0000-00007E3A0000}"/>
    <cellStyle name="Normal 5 7 2 22 3" xfId="8647" xr:uid="{00000000-0005-0000-0000-00007F3A0000}"/>
    <cellStyle name="Normal 5 7 2 22 3 2" xfId="19721" xr:uid="{00000000-0005-0000-0000-0000803A0000}"/>
    <cellStyle name="Normal 5 7 2 22 3 2 2" xfId="19722" xr:uid="{00000000-0005-0000-0000-0000813A0000}"/>
    <cellStyle name="Normal 5 7 2 22 3 3" xfId="19723" xr:uid="{00000000-0005-0000-0000-0000823A0000}"/>
    <cellStyle name="Normal 5 7 2 22 3 4" xfId="19724" xr:uid="{00000000-0005-0000-0000-0000833A0000}"/>
    <cellStyle name="Normal 5 7 2 22 4" xfId="19725" xr:uid="{00000000-0005-0000-0000-0000843A0000}"/>
    <cellStyle name="Normal 5 7 2 22 4 2" xfId="19726" xr:uid="{00000000-0005-0000-0000-0000853A0000}"/>
    <cellStyle name="Normal 5 7 2 22 5" xfId="19727" xr:uid="{00000000-0005-0000-0000-0000863A0000}"/>
    <cellStyle name="Normal 5 7 2 22 6" xfId="19728" xr:uid="{00000000-0005-0000-0000-0000873A0000}"/>
    <cellStyle name="Normal 5 7 2 23" xfId="4622" xr:uid="{00000000-0005-0000-0000-0000883A0000}"/>
    <cellStyle name="Normal 5 7 2 23 2" xfId="6870" xr:uid="{00000000-0005-0000-0000-0000893A0000}"/>
    <cellStyle name="Normal 5 7 2 23 2 2" xfId="10409" xr:uid="{00000000-0005-0000-0000-00008A3A0000}"/>
    <cellStyle name="Normal 5 7 2 23 2 2 2" xfId="19729" xr:uid="{00000000-0005-0000-0000-00008B3A0000}"/>
    <cellStyle name="Normal 5 7 2 23 2 2 3" xfId="19730" xr:uid="{00000000-0005-0000-0000-00008C3A0000}"/>
    <cellStyle name="Normal 5 7 2 23 2 3" xfId="19731" xr:uid="{00000000-0005-0000-0000-00008D3A0000}"/>
    <cellStyle name="Normal 5 7 2 23 2 4" xfId="19732" xr:uid="{00000000-0005-0000-0000-00008E3A0000}"/>
    <cellStyle name="Normal 5 7 2 23 3" xfId="8648" xr:uid="{00000000-0005-0000-0000-00008F3A0000}"/>
    <cellStyle name="Normal 5 7 2 23 3 2" xfId="19733" xr:uid="{00000000-0005-0000-0000-0000903A0000}"/>
    <cellStyle name="Normal 5 7 2 23 3 2 2" xfId="19734" xr:uid="{00000000-0005-0000-0000-0000913A0000}"/>
    <cellStyle name="Normal 5 7 2 23 3 3" xfId="19735" xr:uid="{00000000-0005-0000-0000-0000923A0000}"/>
    <cellStyle name="Normal 5 7 2 23 3 4" xfId="19736" xr:uid="{00000000-0005-0000-0000-0000933A0000}"/>
    <cellStyle name="Normal 5 7 2 23 4" xfId="19737" xr:uid="{00000000-0005-0000-0000-0000943A0000}"/>
    <cellStyle name="Normal 5 7 2 23 4 2" xfId="19738" xr:uid="{00000000-0005-0000-0000-0000953A0000}"/>
    <cellStyle name="Normal 5 7 2 23 5" xfId="19739" xr:uid="{00000000-0005-0000-0000-0000963A0000}"/>
    <cellStyle name="Normal 5 7 2 23 6" xfId="19740" xr:uid="{00000000-0005-0000-0000-0000973A0000}"/>
    <cellStyle name="Normal 5 7 2 24" xfId="4623" xr:uid="{00000000-0005-0000-0000-0000983A0000}"/>
    <cellStyle name="Normal 5 7 2 24 2" xfId="6871" xr:uid="{00000000-0005-0000-0000-0000993A0000}"/>
    <cellStyle name="Normal 5 7 2 24 2 2" xfId="10410" xr:uid="{00000000-0005-0000-0000-00009A3A0000}"/>
    <cellStyle name="Normal 5 7 2 24 2 2 2" xfId="19741" xr:uid="{00000000-0005-0000-0000-00009B3A0000}"/>
    <cellStyle name="Normal 5 7 2 24 2 2 3" xfId="19742" xr:uid="{00000000-0005-0000-0000-00009C3A0000}"/>
    <cellStyle name="Normal 5 7 2 24 2 3" xfId="19743" xr:uid="{00000000-0005-0000-0000-00009D3A0000}"/>
    <cellStyle name="Normal 5 7 2 24 2 4" xfId="19744" xr:uid="{00000000-0005-0000-0000-00009E3A0000}"/>
    <cellStyle name="Normal 5 7 2 24 3" xfId="8649" xr:uid="{00000000-0005-0000-0000-00009F3A0000}"/>
    <cellStyle name="Normal 5 7 2 24 3 2" xfId="19745" xr:uid="{00000000-0005-0000-0000-0000A03A0000}"/>
    <cellStyle name="Normal 5 7 2 24 3 2 2" xfId="19746" xr:uid="{00000000-0005-0000-0000-0000A13A0000}"/>
    <cellStyle name="Normal 5 7 2 24 3 3" xfId="19747" xr:uid="{00000000-0005-0000-0000-0000A23A0000}"/>
    <cellStyle name="Normal 5 7 2 24 3 4" xfId="19748" xr:uid="{00000000-0005-0000-0000-0000A33A0000}"/>
    <cellStyle name="Normal 5 7 2 24 4" xfId="19749" xr:uid="{00000000-0005-0000-0000-0000A43A0000}"/>
    <cellStyle name="Normal 5 7 2 24 4 2" xfId="19750" xr:uid="{00000000-0005-0000-0000-0000A53A0000}"/>
    <cellStyle name="Normal 5 7 2 24 5" xfId="19751" xr:uid="{00000000-0005-0000-0000-0000A63A0000}"/>
    <cellStyle name="Normal 5 7 2 24 6" xfId="19752" xr:uid="{00000000-0005-0000-0000-0000A73A0000}"/>
    <cellStyle name="Normal 5 7 2 25" xfId="4624" xr:uid="{00000000-0005-0000-0000-0000A83A0000}"/>
    <cellStyle name="Normal 5 7 2 25 2" xfId="6872" xr:uid="{00000000-0005-0000-0000-0000A93A0000}"/>
    <cellStyle name="Normal 5 7 2 25 2 2" xfId="10411" xr:uid="{00000000-0005-0000-0000-0000AA3A0000}"/>
    <cellStyle name="Normal 5 7 2 25 2 2 2" xfId="19753" xr:uid="{00000000-0005-0000-0000-0000AB3A0000}"/>
    <cellStyle name="Normal 5 7 2 25 2 2 3" xfId="19754" xr:uid="{00000000-0005-0000-0000-0000AC3A0000}"/>
    <cellStyle name="Normal 5 7 2 25 2 3" xfId="19755" xr:uid="{00000000-0005-0000-0000-0000AD3A0000}"/>
    <cellStyle name="Normal 5 7 2 25 2 4" xfId="19756" xr:uid="{00000000-0005-0000-0000-0000AE3A0000}"/>
    <cellStyle name="Normal 5 7 2 25 3" xfId="8650" xr:uid="{00000000-0005-0000-0000-0000AF3A0000}"/>
    <cellStyle name="Normal 5 7 2 25 3 2" xfId="19757" xr:uid="{00000000-0005-0000-0000-0000B03A0000}"/>
    <cellStyle name="Normal 5 7 2 25 3 2 2" xfId="19758" xr:uid="{00000000-0005-0000-0000-0000B13A0000}"/>
    <cellStyle name="Normal 5 7 2 25 3 3" xfId="19759" xr:uid="{00000000-0005-0000-0000-0000B23A0000}"/>
    <cellStyle name="Normal 5 7 2 25 3 4" xfId="19760" xr:uid="{00000000-0005-0000-0000-0000B33A0000}"/>
    <cellStyle name="Normal 5 7 2 25 4" xfId="19761" xr:uid="{00000000-0005-0000-0000-0000B43A0000}"/>
    <cellStyle name="Normal 5 7 2 25 4 2" xfId="19762" xr:uid="{00000000-0005-0000-0000-0000B53A0000}"/>
    <cellStyle name="Normal 5 7 2 25 5" xfId="19763" xr:uid="{00000000-0005-0000-0000-0000B63A0000}"/>
    <cellStyle name="Normal 5 7 2 25 6" xfId="19764" xr:uid="{00000000-0005-0000-0000-0000B73A0000}"/>
    <cellStyle name="Normal 5 7 2 26" xfId="4625" xr:uid="{00000000-0005-0000-0000-0000B83A0000}"/>
    <cellStyle name="Normal 5 7 2 26 2" xfId="6873" xr:uid="{00000000-0005-0000-0000-0000B93A0000}"/>
    <cellStyle name="Normal 5 7 2 26 2 2" xfId="10412" xr:uid="{00000000-0005-0000-0000-0000BA3A0000}"/>
    <cellStyle name="Normal 5 7 2 26 2 2 2" xfId="19765" xr:uid="{00000000-0005-0000-0000-0000BB3A0000}"/>
    <cellStyle name="Normal 5 7 2 26 2 2 3" xfId="19766" xr:uid="{00000000-0005-0000-0000-0000BC3A0000}"/>
    <cellStyle name="Normal 5 7 2 26 2 3" xfId="19767" xr:uid="{00000000-0005-0000-0000-0000BD3A0000}"/>
    <cellStyle name="Normal 5 7 2 26 2 4" xfId="19768" xr:uid="{00000000-0005-0000-0000-0000BE3A0000}"/>
    <cellStyle name="Normal 5 7 2 26 3" xfId="8651" xr:uid="{00000000-0005-0000-0000-0000BF3A0000}"/>
    <cellStyle name="Normal 5 7 2 26 3 2" xfId="19769" xr:uid="{00000000-0005-0000-0000-0000C03A0000}"/>
    <cellStyle name="Normal 5 7 2 26 3 2 2" xfId="19770" xr:uid="{00000000-0005-0000-0000-0000C13A0000}"/>
    <cellStyle name="Normal 5 7 2 26 3 3" xfId="19771" xr:uid="{00000000-0005-0000-0000-0000C23A0000}"/>
    <cellStyle name="Normal 5 7 2 26 3 4" xfId="19772" xr:uid="{00000000-0005-0000-0000-0000C33A0000}"/>
    <cellStyle name="Normal 5 7 2 26 4" xfId="19773" xr:uid="{00000000-0005-0000-0000-0000C43A0000}"/>
    <cellStyle name="Normal 5 7 2 26 4 2" xfId="19774" xr:uid="{00000000-0005-0000-0000-0000C53A0000}"/>
    <cellStyle name="Normal 5 7 2 26 5" xfId="19775" xr:uid="{00000000-0005-0000-0000-0000C63A0000}"/>
    <cellStyle name="Normal 5 7 2 26 6" xfId="19776" xr:uid="{00000000-0005-0000-0000-0000C73A0000}"/>
    <cellStyle name="Normal 5 7 2 27" xfId="4626" xr:uid="{00000000-0005-0000-0000-0000C83A0000}"/>
    <cellStyle name="Normal 5 7 2 27 2" xfId="6874" xr:uid="{00000000-0005-0000-0000-0000C93A0000}"/>
    <cellStyle name="Normal 5 7 2 27 2 2" xfId="10413" xr:uid="{00000000-0005-0000-0000-0000CA3A0000}"/>
    <cellStyle name="Normal 5 7 2 27 2 2 2" xfId="19777" xr:uid="{00000000-0005-0000-0000-0000CB3A0000}"/>
    <cellStyle name="Normal 5 7 2 27 2 2 3" xfId="19778" xr:uid="{00000000-0005-0000-0000-0000CC3A0000}"/>
    <cellStyle name="Normal 5 7 2 27 2 3" xfId="19779" xr:uid="{00000000-0005-0000-0000-0000CD3A0000}"/>
    <cellStyle name="Normal 5 7 2 27 2 4" xfId="19780" xr:uid="{00000000-0005-0000-0000-0000CE3A0000}"/>
    <cellStyle name="Normal 5 7 2 27 3" xfId="8652" xr:uid="{00000000-0005-0000-0000-0000CF3A0000}"/>
    <cellStyle name="Normal 5 7 2 27 3 2" xfId="19781" xr:uid="{00000000-0005-0000-0000-0000D03A0000}"/>
    <cellStyle name="Normal 5 7 2 27 3 2 2" xfId="19782" xr:uid="{00000000-0005-0000-0000-0000D13A0000}"/>
    <cellStyle name="Normal 5 7 2 27 3 3" xfId="19783" xr:uid="{00000000-0005-0000-0000-0000D23A0000}"/>
    <cellStyle name="Normal 5 7 2 27 3 4" xfId="19784" xr:uid="{00000000-0005-0000-0000-0000D33A0000}"/>
    <cellStyle name="Normal 5 7 2 27 4" xfId="19785" xr:uid="{00000000-0005-0000-0000-0000D43A0000}"/>
    <cellStyle name="Normal 5 7 2 27 4 2" xfId="19786" xr:uid="{00000000-0005-0000-0000-0000D53A0000}"/>
    <cellStyle name="Normal 5 7 2 27 5" xfId="19787" xr:uid="{00000000-0005-0000-0000-0000D63A0000}"/>
    <cellStyle name="Normal 5 7 2 27 6" xfId="19788" xr:uid="{00000000-0005-0000-0000-0000D73A0000}"/>
    <cellStyle name="Normal 5 7 2 28" xfId="4627" xr:uid="{00000000-0005-0000-0000-0000D83A0000}"/>
    <cellStyle name="Normal 5 7 2 28 2" xfId="6875" xr:uid="{00000000-0005-0000-0000-0000D93A0000}"/>
    <cellStyle name="Normal 5 7 2 28 2 2" xfId="10414" xr:uid="{00000000-0005-0000-0000-0000DA3A0000}"/>
    <cellStyle name="Normal 5 7 2 28 2 2 2" xfId="19789" xr:uid="{00000000-0005-0000-0000-0000DB3A0000}"/>
    <cellStyle name="Normal 5 7 2 28 2 2 3" xfId="19790" xr:uid="{00000000-0005-0000-0000-0000DC3A0000}"/>
    <cellStyle name="Normal 5 7 2 28 2 3" xfId="19791" xr:uid="{00000000-0005-0000-0000-0000DD3A0000}"/>
    <cellStyle name="Normal 5 7 2 28 2 4" xfId="19792" xr:uid="{00000000-0005-0000-0000-0000DE3A0000}"/>
    <cellStyle name="Normal 5 7 2 28 3" xfId="8653" xr:uid="{00000000-0005-0000-0000-0000DF3A0000}"/>
    <cellStyle name="Normal 5 7 2 28 3 2" xfId="19793" xr:uid="{00000000-0005-0000-0000-0000E03A0000}"/>
    <cellStyle name="Normal 5 7 2 28 3 2 2" xfId="19794" xr:uid="{00000000-0005-0000-0000-0000E13A0000}"/>
    <cellStyle name="Normal 5 7 2 28 3 3" xfId="19795" xr:uid="{00000000-0005-0000-0000-0000E23A0000}"/>
    <cellStyle name="Normal 5 7 2 28 3 4" xfId="19796" xr:uid="{00000000-0005-0000-0000-0000E33A0000}"/>
    <cellStyle name="Normal 5 7 2 28 4" xfId="19797" xr:uid="{00000000-0005-0000-0000-0000E43A0000}"/>
    <cellStyle name="Normal 5 7 2 28 4 2" xfId="19798" xr:uid="{00000000-0005-0000-0000-0000E53A0000}"/>
    <cellStyle name="Normal 5 7 2 28 5" xfId="19799" xr:uid="{00000000-0005-0000-0000-0000E63A0000}"/>
    <cellStyle name="Normal 5 7 2 28 6" xfId="19800" xr:uid="{00000000-0005-0000-0000-0000E73A0000}"/>
    <cellStyle name="Normal 5 7 2 29" xfId="4628" xr:uid="{00000000-0005-0000-0000-0000E83A0000}"/>
    <cellStyle name="Normal 5 7 2 29 2" xfId="6876" xr:uid="{00000000-0005-0000-0000-0000E93A0000}"/>
    <cellStyle name="Normal 5 7 2 29 2 2" xfId="10415" xr:uid="{00000000-0005-0000-0000-0000EA3A0000}"/>
    <cellStyle name="Normal 5 7 2 29 2 2 2" xfId="19801" xr:uid="{00000000-0005-0000-0000-0000EB3A0000}"/>
    <cellStyle name="Normal 5 7 2 29 2 2 3" xfId="19802" xr:uid="{00000000-0005-0000-0000-0000EC3A0000}"/>
    <cellStyle name="Normal 5 7 2 29 2 3" xfId="19803" xr:uid="{00000000-0005-0000-0000-0000ED3A0000}"/>
    <cellStyle name="Normal 5 7 2 29 2 4" xfId="19804" xr:uid="{00000000-0005-0000-0000-0000EE3A0000}"/>
    <cellStyle name="Normal 5 7 2 29 3" xfId="8654" xr:uid="{00000000-0005-0000-0000-0000EF3A0000}"/>
    <cellStyle name="Normal 5 7 2 29 3 2" xfId="19805" xr:uid="{00000000-0005-0000-0000-0000F03A0000}"/>
    <cellStyle name="Normal 5 7 2 29 3 2 2" xfId="19806" xr:uid="{00000000-0005-0000-0000-0000F13A0000}"/>
    <cellStyle name="Normal 5 7 2 29 3 3" xfId="19807" xr:uid="{00000000-0005-0000-0000-0000F23A0000}"/>
    <cellStyle name="Normal 5 7 2 29 3 4" xfId="19808" xr:uid="{00000000-0005-0000-0000-0000F33A0000}"/>
    <cellStyle name="Normal 5 7 2 29 4" xfId="19809" xr:uid="{00000000-0005-0000-0000-0000F43A0000}"/>
    <cellStyle name="Normal 5 7 2 29 4 2" xfId="19810" xr:uid="{00000000-0005-0000-0000-0000F53A0000}"/>
    <cellStyle name="Normal 5 7 2 29 5" xfId="19811" xr:uid="{00000000-0005-0000-0000-0000F63A0000}"/>
    <cellStyle name="Normal 5 7 2 29 6" xfId="19812" xr:uid="{00000000-0005-0000-0000-0000F73A0000}"/>
    <cellStyle name="Normal 5 7 2 3" xfId="4629" xr:uid="{00000000-0005-0000-0000-0000F83A0000}"/>
    <cellStyle name="Normal 5 7 2 3 2" xfId="6877" xr:uid="{00000000-0005-0000-0000-0000F93A0000}"/>
    <cellStyle name="Normal 5 7 2 3 2 2" xfId="10416" xr:uid="{00000000-0005-0000-0000-0000FA3A0000}"/>
    <cellStyle name="Normal 5 7 2 3 2 2 2" xfId="19813" xr:uid="{00000000-0005-0000-0000-0000FB3A0000}"/>
    <cellStyle name="Normal 5 7 2 3 2 2 3" xfId="19814" xr:uid="{00000000-0005-0000-0000-0000FC3A0000}"/>
    <cellStyle name="Normal 5 7 2 3 2 3" xfId="19815" xr:uid="{00000000-0005-0000-0000-0000FD3A0000}"/>
    <cellStyle name="Normal 5 7 2 3 2 4" xfId="19816" xr:uid="{00000000-0005-0000-0000-0000FE3A0000}"/>
    <cellStyle name="Normal 5 7 2 3 3" xfId="8655" xr:uid="{00000000-0005-0000-0000-0000FF3A0000}"/>
    <cellStyle name="Normal 5 7 2 3 3 2" xfId="19817" xr:uid="{00000000-0005-0000-0000-0000003B0000}"/>
    <cellStyle name="Normal 5 7 2 3 3 2 2" xfId="19818" xr:uid="{00000000-0005-0000-0000-0000013B0000}"/>
    <cellStyle name="Normal 5 7 2 3 3 3" xfId="19819" xr:uid="{00000000-0005-0000-0000-0000023B0000}"/>
    <cellStyle name="Normal 5 7 2 3 3 4" xfId="19820" xr:uid="{00000000-0005-0000-0000-0000033B0000}"/>
    <cellStyle name="Normal 5 7 2 3 4" xfId="19821" xr:uid="{00000000-0005-0000-0000-0000043B0000}"/>
    <cellStyle name="Normal 5 7 2 3 4 2" xfId="19822" xr:uid="{00000000-0005-0000-0000-0000053B0000}"/>
    <cellStyle name="Normal 5 7 2 3 5" xfId="19823" xr:uid="{00000000-0005-0000-0000-0000063B0000}"/>
    <cellStyle name="Normal 5 7 2 3 6" xfId="19824" xr:uid="{00000000-0005-0000-0000-0000073B0000}"/>
    <cellStyle name="Normal 5 7 2 30" xfId="4630" xr:uid="{00000000-0005-0000-0000-0000083B0000}"/>
    <cellStyle name="Normal 5 7 2 30 2" xfId="6878" xr:uid="{00000000-0005-0000-0000-0000093B0000}"/>
    <cellStyle name="Normal 5 7 2 30 2 2" xfId="10417" xr:uid="{00000000-0005-0000-0000-00000A3B0000}"/>
    <cellStyle name="Normal 5 7 2 30 2 2 2" xfId="19825" xr:uid="{00000000-0005-0000-0000-00000B3B0000}"/>
    <cellStyle name="Normal 5 7 2 30 2 2 3" xfId="19826" xr:uid="{00000000-0005-0000-0000-00000C3B0000}"/>
    <cellStyle name="Normal 5 7 2 30 2 3" xfId="19827" xr:uid="{00000000-0005-0000-0000-00000D3B0000}"/>
    <cellStyle name="Normal 5 7 2 30 2 4" xfId="19828" xr:uid="{00000000-0005-0000-0000-00000E3B0000}"/>
    <cellStyle name="Normal 5 7 2 30 3" xfId="8656" xr:uid="{00000000-0005-0000-0000-00000F3B0000}"/>
    <cellStyle name="Normal 5 7 2 30 3 2" xfId="19829" xr:uid="{00000000-0005-0000-0000-0000103B0000}"/>
    <cellStyle name="Normal 5 7 2 30 3 2 2" xfId="19830" xr:uid="{00000000-0005-0000-0000-0000113B0000}"/>
    <cellStyle name="Normal 5 7 2 30 3 3" xfId="19831" xr:uid="{00000000-0005-0000-0000-0000123B0000}"/>
    <cellStyle name="Normal 5 7 2 30 3 4" xfId="19832" xr:uid="{00000000-0005-0000-0000-0000133B0000}"/>
    <cellStyle name="Normal 5 7 2 30 4" xfId="19833" xr:uid="{00000000-0005-0000-0000-0000143B0000}"/>
    <cellStyle name="Normal 5 7 2 30 4 2" xfId="19834" xr:uid="{00000000-0005-0000-0000-0000153B0000}"/>
    <cellStyle name="Normal 5 7 2 30 5" xfId="19835" xr:uid="{00000000-0005-0000-0000-0000163B0000}"/>
    <cellStyle name="Normal 5 7 2 30 6" xfId="19836" xr:uid="{00000000-0005-0000-0000-0000173B0000}"/>
    <cellStyle name="Normal 5 7 2 31" xfId="4631" xr:uid="{00000000-0005-0000-0000-0000183B0000}"/>
    <cellStyle name="Normal 5 7 2 31 2" xfId="6879" xr:uid="{00000000-0005-0000-0000-0000193B0000}"/>
    <cellStyle name="Normal 5 7 2 31 2 2" xfId="10418" xr:uid="{00000000-0005-0000-0000-00001A3B0000}"/>
    <cellStyle name="Normal 5 7 2 31 2 2 2" xfId="19837" xr:uid="{00000000-0005-0000-0000-00001B3B0000}"/>
    <cellStyle name="Normal 5 7 2 31 2 2 3" xfId="19838" xr:uid="{00000000-0005-0000-0000-00001C3B0000}"/>
    <cellStyle name="Normal 5 7 2 31 2 3" xfId="19839" xr:uid="{00000000-0005-0000-0000-00001D3B0000}"/>
    <cellStyle name="Normal 5 7 2 31 2 4" xfId="19840" xr:uid="{00000000-0005-0000-0000-00001E3B0000}"/>
    <cellStyle name="Normal 5 7 2 31 3" xfId="8657" xr:uid="{00000000-0005-0000-0000-00001F3B0000}"/>
    <cellStyle name="Normal 5 7 2 31 3 2" xfId="19841" xr:uid="{00000000-0005-0000-0000-0000203B0000}"/>
    <cellStyle name="Normal 5 7 2 31 3 2 2" xfId="19842" xr:uid="{00000000-0005-0000-0000-0000213B0000}"/>
    <cellStyle name="Normal 5 7 2 31 3 3" xfId="19843" xr:uid="{00000000-0005-0000-0000-0000223B0000}"/>
    <cellStyle name="Normal 5 7 2 31 3 4" xfId="19844" xr:uid="{00000000-0005-0000-0000-0000233B0000}"/>
    <cellStyle name="Normal 5 7 2 31 4" xfId="19845" xr:uid="{00000000-0005-0000-0000-0000243B0000}"/>
    <cellStyle name="Normal 5 7 2 31 4 2" xfId="19846" xr:uid="{00000000-0005-0000-0000-0000253B0000}"/>
    <cellStyle name="Normal 5 7 2 31 5" xfId="19847" xr:uid="{00000000-0005-0000-0000-0000263B0000}"/>
    <cellStyle name="Normal 5 7 2 31 6" xfId="19848" xr:uid="{00000000-0005-0000-0000-0000273B0000}"/>
    <cellStyle name="Normal 5 7 2 32" xfId="4632" xr:uid="{00000000-0005-0000-0000-0000283B0000}"/>
    <cellStyle name="Normal 5 7 2 32 2" xfId="6880" xr:uid="{00000000-0005-0000-0000-0000293B0000}"/>
    <cellStyle name="Normal 5 7 2 32 2 2" xfId="10419" xr:uid="{00000000-0005-0000-0000-00002A3B0000}"/>
    <cellStyle name="Normal 5 7 2 32 2 2 2" xfId="19849" xr:uid="{00000000-0005-0000-0000-00002B3B0000}"/>
    <cellStyle name="Normal 5 7 2 32 2 2 3" xfId="19850" xr:uid="{00000000-0005-0000-0000-00002C3B0000}"/>
    <cellStyle name="Normal 5 7 2 32 2 3" xfId="19851" xr:uid="{00000000-0005-0000-0000-00002D3B0000}"/>
    <cellStyle name="Normal 5 7 2 32 2 4" xfId="19852" xr:uid="{00000000-0005-0000-0000-00002E3B0000}"/>
    <cellStyle name="Normal 5 7 2 32 3" xfId="8658" xr:uid="{00000000-0005-0000-0000-00002F3B0000}"/>
    <cellStyle name="Normal 5 7 2 32 3 2" xfId="19853" xr:uid="{00000000-0005-0000-0000-0000303B0000}"/>
    <cellStyle name="Normal 5 7 2 32 3 2 2" xfId="19854" xr:uid="{00000000-0005-0000-0000-0000313B0000}"/>
    <cellStyle name="Normal 5 7 2 32 3 3" xfId="19855" xr:uid="{00000000-0005-0000-0000-0000323B0000}"/>
    <cellStyle name="Normal 5 7 2 32 3 4" xfId="19856" xr:uid="{00000000-0005-0000-0000-0000333B0000}"/>
    <cellStyle name="Normal 5 7 2 32 4" xfId="19857" xr:uid="{00000000-0005-0000-0000-0000343B0000}"/>
    <cellStyle name="Normal 5 7 2 32 4 2" xfId="19858" xr:uid="{00000000-0005-0000-0000-0000353B0000}"/>
    <cellStyle name="Normal 5 7 2 32 5" xfId="19859" xr:uid="{00000000-0005-0000-0000-0000363B0000}"/>
    <cellStyle name="Normal 5 7 2 32 6" xfId="19860" xr:uid="{00000000-0005-0000-0000-0000373B0000}"/>
    <cellStyle name="Normal 5 7 2 33" xfId="4633" xr:uid="{00000000-0005-0000-0000-0000383B0000}"/>
    <cellStyle name="Normal 5 7 2 33 2" xfId="6881" xr:uid="{00000000-0005-0000-0000-0000393B0000}"/>
    <cellStyle name="Normal 5 7 2 33 2 2" xfId="10420" xr:uid="{00000000-0005-0000-0000-00003A3B0000}"/>
    <cellStyle name="Normal 5 7 2 33 2 2 2" xfId="19861" xr:uid="{00000000-0005-0000-0000-00003B3B0000}"/>
    <cellStyle name="Normal 5 7 2 33 2 2 3" xfId="19862" xr:uid="{00000000-0005-0000-0000-00003C3B0000}"/>
    <cellStyle name="Normal 5 7 2 33 2 3" xfId="19863" xr:uid="{00000000-0005-0000-0000-00003D3B0000}"/>
    <cellStyle name="Normal 5 7 2 33 2 4" xfId="19864" xr:uid="{00000000-0005-0000-0000-00003E3B0000}"/>
    <cellStyle name="Normal 5 7 2 33 3" xfId="8659" xr:uid="{00000000-0005-0000-0000-00003F3B0000}"/>
    <cellStyle name="Normal 5 7 2 33 3 2" xfId="19865" xr:uid="{00000000-0005-0000-0000-0000403B0000}"/>
    <cellStyle name="Normal 5 7 2 33 3 2 2" xfId="19866" xr:uid="{00000000-0005-0000-0000-0000413B0000}"/>
    <cellStyle name="Normal 5 7 2 33 3 3" xfId="19867" xr:uid="{00000000-0005-0000-0000-0000423B0000}"/>
    <cellStyle name="Normal 5 7 2 33 3 4" xfId="19868" xr:uid="{00000000-0005-0000-0000-0000433B0000}"/>
    <cellStyle name="Normal 5 7 2 33 4" xfId="19869" xr:uid="{00000000-0005-0000-0000-0000443B0000}"/>
    <cellStyle name="Normal 5 7 2 33 4 2" xfId="19870" xr:uid="{00000000-0005-0000-0000-0000453B0000}"/>
    <cellStyle name="Normal 5 7 2 33 5" xfId="19871" xr:uid="{00000000-0005-0000-0000-0000463B0000}"/>
    <cellStyle name="Normal 5 7 2 33 6" xfId="19872" xr:uid="{00000000-0005-0000-0000-0000473B0000}"/>
    <cellStyle name="Normal 5 7 2 34" xfId="4634" xr:uid="{00000000-0005-0000-0000-0000483B0000}"/>
    <cellStyle name="Normal 5 7 2 34 2" xfId="6882" xr:uid="{00000000-0005-0000-0000-0000493B0000}"/>
    <cellStyle name="Normal 5 7 2 34 2 2" xfId="10421" xr:uid="{00000000-0005-0000-0000-00004A3B0000}"/>
    <cellStyle name="Normal 5 7 2 34 2 2 2" xfId="19873" xr:uid="{00000000-0005-0000-0000-00004B3B0000}"/>
    <cellStyle name="Normal 5 7 2 34 2 2 3" xfId="19874" xr:uid="{00000000-0005-0000-0000-00004C3B0000}"/>
    <cellStyle name="Normal 5 7 2 34 2 3" xfId="19875" xr:uid="{00000000-0005-0000-0000-00004D3B0000}"/>
    <cellStyle name="Normal 5 7 2 34 2 4" xfId="19876" xr:uid="{00000000-0005-0000-0000-00004E3B0000}"/>
    <cellStyle name="Normal 5 7 2 34 3" xfId="8660" xr:uid="{00000000-0005-0000-0000-00004F3B0000}"/>
    <cellStyle name="Normal 5 7 2 34 3 2" xfId="19877" xr:uid="{00000000-0005-0000-0000-0000503B0000}"/>
    <cellStyle name="Normal 5 7 2 34 3 2 2" xfId="19878" xr:uid="{00000000-0005-0000-0000-0000513B0000}"/>
    <cellStyle name="Normal 5 7 2 34 3 3" xfId="19879" xr:uid="{00000000-0005-0000-0000-0000523B0000}"/>
    <cellStyle name="Normal 5 7 2 34 3 4" xfId="19880" xr:uid="{00000000-0005-0000-0000-0000533B0000}"/>
    <cellStyle name="Normal 5 7 2 34 4" xfId="19881" xr:uid="{00000000-0005-0000-0000-0000543B0000}"/>
    <cellStyle name="Normal 5 7 2 34 4 2" xfId="19882" xr:uid="{00000000-0005-0000-0000-0000553B0000}"/>
    <cellStyle name="Normal 5 7 2 34 5" xfId="19883" xr:uid="{00000000-0005-0000-0000-0000563B0000}"/>
    <cellStyle name="Normal 5 7 2 34 6" xfId="19884" xr:uid="{00000000-0005-0000-0000-0000573B0000}"/>
    <cellStyle name="Normal 5 7 2 35" xfId="4635" xr:uid="{00000000-0005-0000-0000-0000583B0000}"/>
    <cellStyle name="Normal 5 7 2 35 2" xfId="6883" xr:uid="{00000000-0005-0000-0000-0000593B0000}"/>
    <cellStyle name="Normal 5 7 2 35 2 2" xfId="10422" xr:uid="{00000000-0005-0000-0000-00005A3B0000}"/>
    <cellStyle name="Normal 5 7 2 35 2 2 2" xfId="19885" xr:uid="{00000000-0005-0000-0000-00005B3B0000}"/>
    <cellStyle name="Normal 5 7 2 35 2 2 3" xfId="19886" xr:uid="{00000000-0005-0000-0000-00005C3B0000}"/>
    <cellStyle name="Normal 5 7 2 35 2 3" xfId="19887" xr:uid="{00000000-0005-0000-0000-00005D3B0000}"/>
    <cellStyle name="Normal 5 7 2 35 2 4" xfId="19888" xr:uid="{00000000-0005-0000-0000-00005E3B0000}"/>
    <cellStyle name="Normal 5 7 2 35 3" xfId="8661" xr:uid="{00000000-0005-0000-0000-00005F3B0000}"/>
    <cellStyle name="Normal 5 7 2 35 3 2" xfId="19889" xr:uid="{00000000-0005-0000-0000-0000603B0000}"/>
    <cellStyle name="Normal 5 7 2 35 3 2 2" xfId="19890" xr:uid="{00000000-0005-0000-0000-0000613B0000}"/>
    <cellStyle name="Normal 5 7 2 35 3 3" xfId="19891" xr:uid="{00000000-0005-0000-0000-0000623B0000}"/>
    <cellStyle name="Normal 5 7 2 35 3 4" xfId="19892" xr:uid="{00000000-0005-0000-0000-0000633B0000}"/>
    <cellStyle name="Normal 5 7 2 35 4" xfId="19893" xr:uid="{00000000-0005-0000-0000-0000643B0000}"/>
    <cellStyle name="Normal 5 7 2 35 4 2" xfId="19894" xr:uid="{00000000-0005-0000-0000-0000653B0000}"/>
    <cellStyle name="Normal 5 7 2 35 5" xfId="19895" xr:uid="{00000000-0005-0000-0000-0000663B0000}"/>
    <cellStyle name="Normal 5 7 2 35 6" xfId="19896" xr:uid="{00000000-0005-0000-0000-0000673B0000}"/>
    <cellStyle name="Normal 5 7 2 36" xfId="4636" xr:uid="{00000000-0005-0000-0000-0000683B0000}"/>
    <cellStyle name="Normal 5 7 2 36 2" xfId="6884" xr:uid="{00000000-0005-0000-0000-0000693B0000}"/>
    <cellStyle name="Normal 5 7 2 36 2 2" xfId="10423" xr:uid="{00000000-0005-0000-0000-00006A3B0000}"/>
    <cellStyle name="Normal 5 7 2 36 2 2 2" xfId="19897" xr:uid="{00000000-0005-0000-0000-00006B3B0000}"/>
    <cellStyle name="Normal 5 7 2 36 2 2 3" xfId="19898" xr:uid="{00000000-0005-0000-0000-00006C3B0000}"/>
    <cellStyle name="Normal 5 7 2 36 2 3" xfId="19899" xr:uid="{00000000-0005-0000-0000-00006D3B0000}"/>
    <cellStyle name="Normal 5 7 2 36 2 4" xfId="19900" xr:uid="{00000000-0005-0000-0000-00006E3B0000}"/>
    <cellStyle name="Normal 5 7 2 36 3" xfId="8662" xr:uid="{00000000-0005-0000-0000-00006F3B0000}"/>
    <cellStyle name="Normal 5 7 2 36 3 2" xfId="19901" xr:uid="{00000000-0005-0000-0000-0000703B0000}"/>
    <cellStyle name="Normal 5 7 2 36 3 2 2" xfId="19902" xr:uid="{00000000-0005-0000-0000-0000713B0000}"/>
    <cellStyle name="Normal 5 7 2 36 3 3" xfId="19903" xr:uid="{00000000-0005-0000-0000-0000723B0000}"/>
    <cellStyle name="Normal 5 7 2 36 3 4" xfId="19904" xr:uid="{00000000-0005-0000-0000-0000733B0000}"/>
    <cellStyle name="Normal 5 7 2 36 4" xfId="19905" xr:uid="{00000000-0005-0000-0000-0000743B0000}"/>
    <cellStyle name="Normal 5 7 2 36 4 2" xfId="19906" xr:uid="{00000000-0005-0000-0000-0000753B0000}"/>
    <cellStyle name="Normal 5 7 2 36 5" xfId="19907" xr:uid="{00000000-0005-0000-0000-0000763B0000}"/>
    <cellStyle name="Normal 5 7 2 36 6" xfId="19908" xr:uid="{00000000-0005-0000-0000-0000773B0000}"/>
    <cellStyle name="Normal 5 7 2 37" xfId="4637" xr:uid="{00000000-0005-0000-0000-0000783B0000}"/>
    <cellStyle name="Normal 5 7 2 37 2" xfId="6885" xr:uid="{00000000-0005-0000-0000-0000793B0000}"/>
    <cellStyle name="Normal 5 7 2 37 2 2" xfId="10424" xr:uid="{00000000-0005-0000-0000-00007A3B0000}"/>
    <cellStyle name="Normal 5 7 2 37 2 2 2" xfId="19909" xr:uid="{00000000-0005-0000-0000-00007B3B0000}"/>
    <cellStyle name="Normal 5 7 2 37 2 2 3" xfId="19910" xr:uid="{00000000-0005-0000-0000-00007C3B0000}"/>
    <cellStyle name="Normal 5 7 2 37 2 3" xfId="19911" xr:uid="{00000000-0005-0000-0000-00007D3B0000}"/>
    <cellStyle name="Normal 5 7 2 37 2 4" xfId="19912" xr:uid="{00000000-0005-0000-0000-00007E3B0000}"/>
    <cellStyle name="Normal 5 7 2 37 3" xfId="8663" xr:uid="{00000000-0005-0000-0000-00007F3B0000}"/>
    <cellStyle name="Normal 5 7 2 37 3 2" xfId="19913" xr:uid="{00000000-0005-0000-0000-0000803B0000}"/>
    <cellStyle name="Normal 5 7 2 37 3 2 2" xfId="19914" xr:uid="{00000000-0005-0000-0000-0000813B0000}"/>
    <cellStyle name="Normal 5 7 2 37 3 3" xfId="19915" xr:uid="{00000000-0005-0000-0000-0000823B0000}"/>
    <cellStyle name="Normal 5 7 2 37 3 4" xfId="19916" xr:uid="{00000000-0005-0000-0000-0000833B0000}"/>
    <cellStyle name="Normal 5 7 2 37 4" xfId="19917" xr:uid="{00000000-0005-0000-0000-0000843B0000}"/>
    <cellStyle name="Normal 5 7 2 37 4 2" xfId="19918" xr:uid="{00000000-0005-0000-0000-0000853B0000}"/>
    <cellStyle name="Normal 5 7 2 37 5" xfId="19919" xr:uid="{00000000-0005-0000-0000-0000863B0000}"/>
    <cellStyle name="Normal 5 7 2 37 6" xfId="19920" xr:uid="{00000000-0005-0000-0000-0000873B0000}"/>
    <cellStyle name="Normal 5 7 2 38" xfId="4638" xr:uid="{00000000-0005-0000-0000-0000883B0000}"/>
    <cellStyle name="Normal 5 7 2 38 2" xfId="6886" xr:uid="{00000000-0005-0000-0000-0000893B0000}"/>
    <cellStyle name="Normal 5 7 2 38 2 2" xfId="10425" xr:uid="{00000000-0005-0000-0000-00008A3B0000}"/>
    <cellStyle name="Normal 5 7 2 38 2 2 2" xfId="19921" xr:uid="{00000000-0005-0000-0000-00008B3B0000}"/>
    <cellStyle name="Normal 5 7 2 38 2 2 3" xfId="19922" xr:uid="{00000000-0005-0000-0000-00008C3B0000}"/>
    <cellStyle name="Normal 5 7 2 38 2 3" xfId="19923" xr:uid="{00000000-0005-0000-0000-00008D3B0000}"/>
    <cellStyle name="Normal 5 7 2 38 2 4" xfId="19924" xr:uid="{00000000-0005-0000-0000-00008E3B0000}"/>
    <cellStyle name="Normal 5 7 2 38 3" xfId="8664" xr:uid="{00000000-0005-0000-0000-00008F3B0000}"/>
    <cellStyle name="Normal 5 7 2 38 3 2" xfId="19925" xr:uid="{00000000-0005-0000-0000-0000903B0000}"/>
    <cellStyle name="Normal 5 7 2 38 3 2 2" xfId="19926" xr:uid="{00000000-0005-0000-0000-0000913B0000}"/>
    <cellStyle name="Normal 5 7 2 38 3 3" xfId="19927" xr:uid="{00000000-0005-0000-0000-0000923B0000}"/>
    <cellStyle name="Normal 5 7 2 38 3 4" xfId="19928" xr:uid="{00000000-0005-0000-0000-0000933B0000}"/>
    <cellStyle name="Normal 5 7 2 38 4" xfId="19929" xr:uid="{00000000-0005-0000-0000-0000943B0000}"/>
    <cellStyle name="Normal 5 7 2 38 4 2" xfId="19930" xr:uid="{00000000-0005-0000-0000-0000953B0000}"/>
    <cellStyle name="Normal 5 7 2 38 5" xfId="19931" xr:uid="{00000000-0005-0000-0000-0000963B0000}"/>
    <cellStyle name="Normal 5 7 2 38 6" xfId="19932" xr:uid="{00000000-0005-0000-0000-0000973B0000}"/>
    <cellStyle name="Normal 5 7 2 39" xfId="4639" xr:uid="{00000000-0005-0000-0000-0000983B0000}"/>
    <cellStyle name="Normal 5 7 2 39 2" xfId="6887" xr:uid="{00000000-0005-0000-0000-0000993B0000}"/>
    <cellStyle name="Normal 5 7 2 39 2 2" xfId="10426" xr:uid="{00000000-0005-0000-0000-00009A3B0000}"/>
    <cellStyle name="Normal 5 7 2 39 2 2 2" xfId="19933" xr:uid="{00000000-0005-0000-0000-00009B3B0000}"/>
    <cellStyle name="Normal 5 7 2 39 2 2 3" xfId="19934" xr:uid="{00000000-0005-0000-0000-00009C3B0000}"/>
    <cellStyle name="Normal 5 7 2 39 2 3" xfId="19935" xr:uid="{00000000-0005-0000-0000-00009D3B0000}"/>
    <cellStyle name="Normal 5 7 2 39 2 4" xfId="19936" xr:uid="{00000000-0005-0000-0000-00009E3B0000}"/>
    <cellStyle name="Normal 5 7 2 39 3" xfId="8665" xr:uid="{00000000-0005-0000-0000-00009F3B0000}"/>
    <cellStyle name="Normal 5 7 2 39 3 2" xfId="19937" xr:uid="{00000000-0005-0000-0000-0000A03B0000}"/>
    <cellStyle name="Normal 5 7 2 39 3 2 2" xfId="19938" xr:uid="{00000000-0005-0000-0000-0000A13B0000}"/>
    <cellStyle name="Normal 5 7 2 39 3 3" xfId="19939" xr:uid="{00000000-0005-0000-0000-0000A23B0000}"/>
    <cellStyle name="Normal 5 7 2 39 3 4" xfId="19940" xr:uid="{00000000-0005-0000-0000-0000A33B0000}"/>
    <cellStyle name="Normal 5 7 2 39 4" xfId="19941" xr:uid="{00000000-0005-0000-0000-0000A43B0000}"/>
    <cellStyle name="Normal 5 7 2 39 4 2" xfId="19942" xr:uid="{00000000-0005-0000-0000-0000A53B0000}"/>
    <cellStyle name="Normal 5 7 2 39 5" xfId="19943" xr:uid="{00000000-0005-0000-0000-0000A63B0000}"/>
    <cellStyle name="Normal 5 7 2 39 6" xfId="19944" xr:uid="{00000000-0005-0000-0000-0000A73B0000}"/>
    <cellStyle name="Normal 5 7 2 4" xfId="4640" xr:uid="{00000000-0005-0000-0000-0000A83B0000}"/>
    <cellStyle name="Normal 5 7 2 4 2" xfId="6888" xr:uid="{00000000-0005-0000-0000-0000A93B0000}"/>
    <cellStyle name="Normal 5 7 2 4 2 2" xfId="10427" xr:uid="{00000000-0005-0000-0000-0000AA3B0000}"/>
    <cellStyle name="Normal 5 7 2 4 2 2 2" xfId="19945" xr:uid="{00000000-0005-0000-0000-0000AB3B0000}"/>
    <cellStyle name="Normal 5 7 2 4 2 2 3" xfId="19946" xr:uid="{00000000-0005-0000-0000-0000AC3B0000}"/>
    <cellStyle name="Normal 5 7 2 4 2 3" xfId="19947" xr:uid="{00000000-0005-0000-0000-0000AD3B0000}"/>
    <cellStyle name="Normal 5 7 2 4 2 4" xfId="19948" xr:uid="{00000000-0005-0000-0000-0000AE3B0000}"/>
    <cellStyle name="Normal 5 7 2 4 3" xfId="8666" xr:uid="{00000000-0005-0000-0000-0000AF3B0000}"/>
    <cellStyle name="Normal 5 7 2 4 3 2" xfId="19949" xr:uid="{00000000-0005-0000-0000-0000B03B0000}"/>
    <cellStyle name="Normal 5 7 2 4 3 2 2" xfId="19950" xr:uid="{00000000-0005-0000-0000-0000B13B0000}"/>
    <cellStyle name="Normal 5 7 2 4 3 3" xfId="19951" xr:uid="{00000000-0005-0000-0000-0000B23B0000}"/>
    <cellStyle name="Normal 5 7 2 4 3 4" xfId="19952" xr:uid="{00000000-0005-0000-0000-0000B33B0000}"/>
    <cellStyle name="Normal 5 7 2 4 4" xfId="19953" xr:uid="{00000000-0005-0000-0000-0000B43B0000}"/>
    <cellStyle name="Normal 5 7 2 4 4 2" xfId="19954" xr:uid="{00000000-0005-0000-0000-0000B53B0000}"/>
    <cellStyle name="Normal 5 7 2 4 5" xfId="19955" xr:uid="{00000000-0005-0000-0000-0000B63B0000}"/>
    <cellStyle name="Normal 5 7 2 4 6" xfId="19956" xr:uid="{00000000-0005-0000-0000-0000B73B0000}"/>
    <cellStyle name="Normal 5 7 2 40" xfId="4641" xr:uid="{00000000-0005-0000-0000-0000B83B0000}"/>
    <cellStyle name="Normal 5 7 2 40 2" xfId="6889" xr:uid="{00000000-0005-0000-0000-0000B93B0000}"/>
    <cellStyle name="Normal 5 7 2 40 2 2" xfId="10428" xr:uid="{00000000-0005-0000-0000-0000BA3B0000}"/>
    <cellStyle name="Normal 5 7 2 40 2 2 2" xfId="19957" xr:uid="{00000000-0005-0000-0000-0000BB3B0000}"/>
    <cellStyle name="Normal 5 7 2 40 2 2 3" xfId="19958" xr:uid="{00000000-0005-0000-0000-0000BC3B0000}"/>
    <cellStyle name="Normal 5 7 2 40 2 3" xfId="19959" xr:uid="{00000000-0005-0000-0000-0000BD3B0000}"/>
    <cellStyle name="Normal 5 7 2 40 2 4" xfId="19960" xr:uid="{00000000-0005-0000-0000-0000BE3B0000}"/>
    <cellStyle name="Normal 5 7 2 40 3" xfId="8667" xr:uid="{00000000-0005-0000-0000-0000BF3B0000}"/>
    <cellStyle name="Normal 5 7 2 40 3 2" xfId="19961" xr:uid="{00000000-0005-0000-0000-0000C03B0000}"/>
    <cellStyle name="Normal 5 7 2 40 3 2 2" xfId="19962" xr:uid="{00000000-0005-0000-0000-0000C13B0000}"/>
    <cellStyle name="Normal 5 7 2 40 3 3" xfId="19963" xr:uid="{00000000-0005-0000-0000-0000C23B0000}"/>
    <cellStyle name="Normal 5 7 2 40 3 4" xfId="19964" xr:uid="{00000000-0005-0000-0000-0000C33B0000}"/>
    <cellStyle name="Normal 5 7 2 40 4" xfId="19965" xr:uid="{00000000-0005-0000-0000-0000C43B0000}"/>
    <cellStyle name="Normal 5 7 2 40 4 2" xfId="19966" xr:uid="{00000000-0005-0000-0000-0000C53B0000}"/>
    <cellStyle name="Normal 5 7 2 40 5" xfId="19967" xr:uid="{00000000-0005-0000-0000-0000C63B0000}"/>
    <cellStyle name="Normal 5 7 2 40 6" xfId="19968" xr:uid="{00000000-0005-0000-0000-0000C73B0000}"/>
    <cellStyle name="Normal 5 7 2 41" xfId="4642" xr:uid="{00000000-0005-0000-0000-0000C83B0000}"/>
    <cellStyle name="Normal 5 7 2 41 2" xfId="6890" xr:uid="{00000000-0005-0000-0000-0000C93B0000}"/>
    <cellStyle name="Normal 5 7 2 41 2 2" xfId="10429" xr:uid="{00000000-0005-0000-0000-0000CA3B0000}"/>
    <cellStyle name="Normal 5 7 2 41 2 2 2" xfId="19969" xr:uid="{00000000-0005-0000-0000-0000CB3B0000}"/>
    <cellStyle name="Normal 5 7 2 41 2 2 3" xfId="19970" xr:uid="{00000000-0005-0000-0000-0000CC3B0000}"/>
    <cellStyle name="Normal 5 7 2 41 2 3" xfId="19971" xr:uid="{00000000-0005-0000-0000-0000CD3B0000}"/>
    <cellStyle name="Normal 5 7 2 41 2 4" xfId="19972" xr:uid="{00000000-0005-0000-0000-0000CE3B0000}"/>
    <cellStyle name="Normal 5 7 2 41 3" xfId="8668" xr:uid="{00000000-0005-0000-0000-0000CF3B0000}"/>
    <cellStyle name="Normal 5 7 2 41 3 2" xfId="19973" xr:uid="{00000000-0005-0000-0000-0000D03B0000}"/>
    <cellStyle name="Normal 5 7 2 41 3 2 2" xfId="19974" xr:uid="{00000000-0005-0000-0000-0000D13B0000}"/>
    <cellStyle name="Normal 5 7 2 41 3 3" xfId="19975" xr:uid="{00000000-0005-0000-0000-0000D23B0000}"/>
    <cellStyle name="Normal 5 7 2 41 3 4" xfId="19976" xr:uid="{00000000-0005-0000-0000-0000D33B0000}"/>
    <cellStyle name="Normal 5 7 2 41 4" xfId="19977" xr:uid="{00000000-0005-0000-0000-0000D43B0000}"/>
    <cellStyle name="Normal 5 7 2 41 4 2" xfId="19978" xr:uid="{00000000-0005-0000-0000-0000D53B0000}"/>
    <cellStyle name="Normal 5 7 2 41 5" xfId="19979" xr:uid="{00000000-0005-0000-0000-0000D63B0000}"/>
    <cellStyle name="Normal 5 7 2 41 6" xfId="19980" xr:uid="{00000000-0005-0000-0000-0000D73B0000}"/>
    <cellStyle name="Normal 5 7 2 42" xfId="4643" xr:uid="{00000000-0005-0000-0000-0000D83B0000}"/>
    <cellStyle name="Normal 5 7 2 42 2" xfId="6891" xr:uid="{00000000-0005-0000-0000-0000D93B0000}"/>
    <cellStyle name="Normal 5 7 2 42 2 2" xfId="10430" xr:uid="{00000000-0005-0000-0000-0000DA3B0000}"/>
    <cellStyle name="Normal 5 7 2 42 2 2 2" xfId="19981" xr:uid="{00000000-0005-0000-0000-0000DB3B0000}"/>
    <cellStyle name="Normal 5 7 2 42 2 2 3" xfId="19982" xr:uid="{00000000-0005-0000-0000-0000DC3B0000}"/>
    <cellStyle name="Normal 5 7 2 42 2 3" xfId="19983" xr:uid="{00000000-0005-0000-0000-0000DD3B0000}"/>
    <cellStyle name="Normal 5 7 2 42 2 4" xfId="19984" xr:uid="{00000000-0005-0000-0000-0000DE3B0000}"/>
    <cellStyle name="Normal 5 7 2 42 3" xfId="8669" xr:uid="{00000000-0005-0000-0000-0000DF3B0000}"/>
    <cellStyle name="Normal 5 7 2 42 3 2" xfId="19985" xr:uid="{00000000-0005-0000-0000-0000E03B0000}"/>
    <cellStyle name="Normal 5 7 2 42 3 2 2" xfId="19986" xr:uid="{00000000-0005-0000-0000-0000E13B0000}"/>
    <cellStyle name="Normal 5 7 2 42 3 3" xfId="19987" xr:uid="{00000000-0005-0000-0000-0000E23B0000}"/>
    <cellStyle name="Normal 5 7 2 42 3 4" xfId="19988" xr:uid="{00000000-0005-0000-0000-0000E33B0000}"/>
    <cellStyle name="Normal 5 7 2 42 4" xfId="19989" xr:uid="{00000000-0005-0000-0000-0000E43B0000}"/>
    <cellStyle name="Normal 5 7 2 42 4 2" xfId="19990" xr:uid="{00000000-0005-0000-0000-0000E53B0000}"/>
    <cellStyle name="Normal 5 7 2 42 5" xfId="19991" xr:uid="{00000000-0005-0000-0000-0000E63B0000}"/>
    <cellStyle name="Normal 5 7 2 42 6" xfId="19992" xr:uid="{00000000-0005-0000-0000-0000E73B0000}"/>
    <cellStyle name="Normal 5 7 2 43" xfId="4644" xr:uid="{00000000-0005-0000-0000-0000E83B0000}"/>
    <cellStyle name="Normal 5 7 2 43 2" xfId="6892" xr:uid="{00000000-0005-0000-0000-0000E93B0000}"/>
    <cellStyle name="Normal 5 7 2 43 2 2" xfId="10431" xr:uid="{00000000-0005-0000-0000-0000EA3B0000}"/>
    <cellStyle name="Normal 5 7 2 43 2 2 2" xfId="19993" xr:uid="{00000000-0005-0000-0000-0000EB3B0000}"/>
    <cellStyle name="Normal 5 7 2 43 2 2 3" xfId="19994" xr:uid="{00000000-0005-0000-0000-0000EC3B0000}"/>
    <cellStyle name="Normal 5 7 2 43 2 3" xfId="19995" xr:uid="{00000000-0005-0000-0000-0000ED3B0000}"/>
    <cellStyle name="Normal 5 7 2 43 2 4" xfId="19996" xr:uid="{00000000-0005-0000-0000-0000EE3B0000}"/>
    <cellStyle name="Normal 5 7 2 43 3" xfId="8670" xr:uid="{00000000-0005-0000-0000-0000EF3B0000}"/>
    <cellStyle name="Normal 5 7 2 43 3 2" xfId="19997" xr:uid="{00000000-0005-0000-0000-0000F03B0000}"/>
    <cellStyle name="Normal 5 7 2 43 3 2 2" xfId="19998" xr:uid="{00000000-0005-0000-0000-0000F13B0000}"/>
    <cellStyle name="Normal 5 7 2 43 3 3" xfId="19999" xr:uid="{00000000-0005-0000-0000-0000F23B0000}"/>
    <cellStyle name="Normal 5 7 2 43 3 4" xfId="20000" xr:uid="{00000000-0005-0000-0000-0000F33B0000}"/>
    <cellStyle name="Normal 5 7 2 43 4" xfId="20001" xr:uid="{00000000-0005-0000-0000-0000F43B0000}"/>
    <cellStyle name="Normal 5 7 2 43 4 2" xfId="20002" xr:uid="{00000000-0005-0000-0000-0000F53B0000}"/>
    <cellStyle name="Normal 5 7 2 43 5" xfId="20003" xr:uid="{00000000-0005-0000-0000-0000F63B0000}"/>
    <cellStyle name="Normal 5 7 2 43 6" xfId="20004" xr:uid="{00000000-0005-0000-0000-0000F73B0000}"/>
    <cellStyle name="Normal 5 7 2 44" xfId="4645" xr:uid="{00000000-0005-0000-0000-0000F83B0000}"/>
    <cellStyle name="Normal 5 7 2 44 2" xfId="6893" xr:uid="{00000000-0005-0000-0000-0000F93B0000}"/>
    <cellStyle name="Normal 5 7 2 44 2 2" xfId="10432" xr:uid="{00000000-0005-0000-0000-0000FA3B0000}"/>
    <cellStyle name="Normal 5 7 2 44 2 2 2" xfId="20005" xr:uid="{00000000-0005-0000-0000-0000FB3B0000}"/>
    <cellStyle name="Normal 5 7 2 44 2 2 3" xfId="20006" xr:uid="{00000000-0005-0000-0000-0000FC3B0000}"/>
    <cellStyle name="Normal 5 7 2 44 2 3" xfId="20007" xr:uid="{00000000-0005-0000-0000-0000FD3B0000}"/>
    <cellStyle name="Normal 5 7 2 44 2 4" xfId="20008" xr:uid="{00000000-0005-0000-0000-0000FE3B0000}"/>
    <cellStyle name="Normal 5 7 2 44 3" xfId="8671" xr:uid="{00000000-0005-0000-0000-0000FF3B0000}"/>
    <cellStyle name="Normal 5 7 2 44 3 2" xfId="20009" xr:uid="{00000000-0005-0000-0000-0000003C0000}"/>
    <cellStyle name="Normal 5 7 2 44 3 2 2" xfId="20010" xr:uid="{00000000-0005-0000-0000-0000013C0000}"/>
    <cellStyle name="Normal 5 7 2 44 3 3" xfId="20011" xr:uid="{00000000-0005-0000-0000-0000023C0000}"/>
    <cellStyle name="Normal 5 7 2 44 3 4" xfId="20012" xr:uid="{00000000-0005-0000-0000-0000033C0000}"/>
    <cellStyle name="Normal 5 7 2 44 4" xfId="20013" xr:uid="{00000000-0005-0000-0000-0000043C0000}"/>
    <cellStyle name="Normal 5 7 2 44 4 2" xfId="20014" xr:uid="{00000000-0005-0000-0000-0000053C0000}"/>
    <cellStyle name="Normal 5 7 2 44 5" xfId="20015" xr:uid="{00000000-0005-0000-0000-0000063C0000}"/>
    <cellStyle name="Normal 5 7 2 44 6" xfId="20016" xr:uid="{00000000-0005-0000-0000-0000073C0000}"/>
    <cellStyle name="Normal 5 7 2 45" xfId="4646" xr:uid="{00000000-0005-0000-0000-0000083C0000}"/>
    <cellStyle name="Normal 5 7 2 45 2" xfId="6894" xr:uid="{00000000-0005-0000-0000-0000093C0000}"/>
    <cellStyle name="Normal 5 7 2 45 2 2" xfId="10433" xr:uid="{00000000-0005-0000-0000-00000A3C0000}"/>
    <cellStyle name="Normal 5 7 2 45 2 2 2" xfId="20017" xr:uid="{00000000-0005-0000-0000-00000B3C0000}"/>
    <cellStyle name="Normal 5 7 2 45 2 2 3" xfId="20018" xr:uid="{00000000-0005-0000-0000-00000C3C0000}"/>
    <cellStyle name="Normal 5 7 2 45 2 3" xfId="20019" xr:uid="{00000000-0005-0000-0000-00000D3C0000}"/>
    <cellStyle name="Normal 5 7 2 45 2 4" xfId="20020" xr:uid="{00000000-0005-0000-0000-00000E3C0000}"/>
    <cellStyle name="Normal 5 7 2 45 3" xfId="8672" xr:uid="{00000000-0005-0000-0000-00000F3C0000}"/>
    <cellStyle name="Normal 5 7 2 45 3 2" xfId="20021" xr:uid="{00000000-0005-0000-0000-0000103C0000}"/>
    <cellStyle name="Normal 5 7 2 45 3 2 2" xfId="20022" xr:uid="{00000000-0005-0000-0000-0000113C0000}"/>
    <cellStyle name="Normal 5 7 2 45 3 3" xfId="20023" xr:uid="{00000000-0005-0000-0000-0000123C0000}"/>
    <cellStyle name="Normal 5 7 2 45 3 4" xfId="20024" xr:uid="{00000000-0005-0000-0000-0000133C0000}"/>
    <cellStyle name="Normal 5 7 2 45 4" xfId="20025" xr:uid="{00000000-0005-0000-0000-0000143C0000}"/>
    <cellStyle name="Normal 5 7 2 45 4 2" xfId="20026" xr:uid="{00000000-0005-0000-0000-0000153C0000}"/>
    <cellStyle name="Normal 5 7 2 45 5" xfId="20027" xr:uid="{00000000-0005-0000-0000-0000163C0000}"/>
    <cellStyle name="Normal 5 7 2 45 6" xfId="20028" xr:uid="{00000000-0005-0000-0000-0000173C0000}"/>
    <cellStyle name="Normal 5 7 2 46" xfId="6855" xr:uid="{00000000-0005-0000-0000-0000183C0000}"/>
    <cellStyle name="Normal 5 7 2 46 2" xfId="10394" xr:uid="{00000000-0005-0000-0000-0000193C0000}"/>
    <cellStyle name="Normal 5 7 2 46 2 2" xfId="20029" xr:uid="{00000000-0005-0000-0000-00001A3C0000}"/>
    <cellStyle name="Normal 5 7 2 46 2 3" xfId="20030" xr:uid="{00000000-0005-0000-0000-00001B3C0000}"/>
    <cellStyle name="Normal 5 7 2 46 3" xfId="20031" xr:uid="{00000000-0005-0000-0000-00001C3C0000}"/>
    <cellStyle name="Normal 5 7 2 46 4" xfId="20032" xr:uid="{00000000-0005-0000-0000-00001D3C0000}"/>
    <cellStyle name="Normal 5 7 2 47" xfId="8633" xr:uid="{00000000-0005-0000-0000-00001E3C0000}"/>
    <cellStyle name="Normal 5 7 2 47 2" xfId="20033" xr:uid="{00000000-0005-0000-0000-00001F3C0000}"/>
    <cellStyle name="Normal 5 7 2 47 2 2" xfId="20034" xr:uid="{00000000-0005-0000-0000-0000203C0000}"/>
    <cellStyle name="Normal 5 7 2 47 3" xfId="20035" xr:uid="{00000000-0005-0000-0000-0000213C0000}"/>
    <cellStyle name="Normal 5 7 2 47 4" xfId="20036" xr:uid="{00000000-0005-0000-0000-0000223C0000}"/>
    <cellStyle name="Normal 5 7 2 48" xfId="20037" xr:uid="{00000000-0005-0000-0000-0000233C0000}"/>
    <cellStyle name="Normal 5 7 2 48 2" xfId="20038" xr:uid="{00000000-0005-0000-0000-0000243C0000}"/>
    <cellStyle name="Normal 5 7 2 49" xfId="20039" xr:uid="{00000000-0005-0000-0000-0000253C0000}"/>
    <cellStyle name="Normal 5 7 2 5" xfId="4647" xr:uid="{00000000-0005-0000-0000-0000263C0000}"/>
    <cellStyle name="Normal 5 7 2 5 2" xfId="6895" xr:uid="{00000000-0005-0000-0000-0000273C0000}"/>
    <cellStyle name="Normal 5 7 2 5 2 2" xfId="10434" xr:uid="{00000000-0005-0000-0000-0000283C0000}"/>
    <cellStyle name="Normal 5 7 2 5 2 2 2" xfId="20040" xr:uid="{00000000-0005-0000-0000-0000293C0000}"/>
    <cellStyle name="Normal 5 7 2 5 2 2 3" xfId="20041" xr:uid="{00000000-0005-0000-0000-00002A3C0000}"/>
    <cellStyle name="Normal 5 7 2 5 2 3" xfId="20042" xr:uid="{00000000-0005-0000-0000-00002B3C0000}"/>
    <cellStyle name="Normal 5 7 2 5 2 4" xfId="20043" xr:uid="{00000000-0005-0000-0000-00002C3C0000}"/>
    <cellStyle name="Normal 5 7 2 5 3" xfId="8673" xr:uid="{00000000-0005-0000-0000-00002D3C0000}"/>
    <cellStyle name="Normal 5 7 2 5 3 2" xfId="20044" xr:uid="{00000000-0005-0000-0000-00002E3C0000}"/>
    <cellStyle name="Normal 5 7 2 5 3 2 2" xfId="20045" xr:uid="{00000000-0005-0000-0000-00002F3C0000}"/>
    <cellStyle name="Normal 5 7 2 5 3 3" xfId="20046" xr:uid="{00000000-0005-0000-0000-0000303C0000}"/>
    <cellStyle name="Normal 5 7 2 5 3 4" xfId="20047" xr:uid="{00000000-0005-0000-0000-0000313C0000}"/>
    <cellStyle name="Normal 5 7 2 5 4" xfId="20048" xr:uid="{00000000-0005-0000-0000-0000323C0000}"/>
    <cellStyle name="Normal 5 7 2 5 4 2" xfId="20049" xr:uid="{00000000-0005-0000-0000-0000333C0000}"/>
    <cellStyle name="Normal 5 7 2 5 5" xfId="20050" xr:uid="{00000000-0005-0000-0000-0000343C0000}"/>
    <cellStyle name="Normal 5 7 2 5 6" xfId="20051" xr:uid="{00000000-0005-0000-0000-0000353C0000}"/>
    <cellStyle name="Normal 5 7 2 50" xfId="20052" xr:uid="{00000000-0005-0000-0000-0000363C0000}"/>
    <cellStyle name="Normal 5 7 2 6" xfId="4648" xr:uid="{00000000-0005-0000-0000-0000373C0000}"/>
    <cellStyle name="Normal 5 7 2 6 2" xfId="6896" xr:uid="{00000000-0005-0000-0000-0000383C0000}"/>
    <cellStyle name="Normal 5 7 2 6 2 2" xfId="10435" xr:uid="{00000000-0005-0000-0000-0000393C0000}"/>
    <cellStyle name="Normal 5 7 2 6 2 2 2" xfId="20053" xr:uid="{00000000-0005-0000-0000-00003A3C0000}"/>
    <cellStyle name="Normal 5 7 2 6 2 2 3" xfId="20054" xr:uid="{00000000-0005-0000-0000-00003B3C0000}"/>
    <cellStyle name="Normal 5 7 2 6 2 3" xfId="20055" xr:uid="{00000000-0005-0000-0000-00003C3C0000}"/>
    <cellStyle name="Normal 5 7 2 6 2 4" xfId="20056" xr:uid="{00000000-0005-0000-0000-00003D3C0000}"/>
    <cellStyle name="Normal 5 7 2 6 3" xfId="8674" xr:uid="{00000000-0005-0000-0000-00003E3C0000}"/>
    <cellStyle name="Normal 5 7 2 6 3 2" xfId="20057" xr:uid="{00000000-0005-0000-0000-00003F3C0000}"/>
    <cellStyle name="Normal 5 7 2 6 3 2 2" xfId="20058" xr:uid="{00000000-0005-0000-0000-0000403C0000}"/>
    <cellStyle name="Normal 5 7 2 6 3 3" xfId="20059" xr:uid="{00000000-0005-0000-0000-0000413C0000}"/>
    <cellStyle name="Normal 5 7 2 6 3 4" xfId="20060" xr:uid="{00000000-0005-0000-0000-0000423C0000}"/>
    <cellStyle name="Normal 5 7 2 6 4" xfId="20061" xr:uid="{00000000-0005-0000-0000-0000433C0000}"/>
    <cellStyle name="Normal 5 7 2 6 4 2" xfId="20062" xr:uid="{00000000-0005-0000-0000-0000443C0000}"/>
    <cellStyle name="Normal 5 7 2 6 5" xfId="20063" xr:uid="{00000000-0005-0000-0000-0000453C0000}"/>
    <cellStyle name="Normal 5 7 2 6 6" xfId="20064" xr:uid="{00000000-0005-0000-0000-0000463C0000}"/>
    <cellStyle name="Normal 5 7 2 7" xfId="4649" xr:uid="{00000000-0005-0000-0000-0000473C0000}"/>
    <cellStyle name="Normal 5 7 2 7 2" xfId="6897" xr:uid="{00000000-0005-0000-0000-0000483C0000}"/>
    <cellStyle name="Normal 5 7 2 7 2 2" xfId="10436" xr:uid="{00000000-0005-0000-0000-0000493C0000}"/>
    <cellStyle name="Normal 5 7 2 7 2 2 2" xfId="20065" xr:uid="{00000000-0005-0000-0000-00004A3C0000}"/>
    <cellStyle name="Normal 5 7 2 7 2 2 3" xfId="20066" xr:uid="{00000000-0005-0000-0000-00004B3C0000}"/>
    <cellStyle name="Normal 5 7 2 7 2 3" xfId="20067" xr:uid="{00000000-0005-0000-0000-00004C3C0000}"/>
    <cellStyle name="Normal 5 7 2 7 2 4" xfId="20068" xr:uid="{00000000-0005-0000-0000-00004D3C0000}"/>
    <cellStyle name="Normal 5 7 2 7 3" xfId="8675" xr:uid="{00000000-0005-0000-0000-00004E3C0000}"/>
    <cellStyle name="Normal 5 7 2 7 3 2" xfId="20069" xr:uid="{00000000-0005-0000-0000-00004F3C0000}"/>
    <cellStyle name="Normal 5 7 2 7 3 2 2" xfId="20070" xr:uid="{00000000-0005-0000-0000-0000503C0000}"/>
    <cellStyle name="Normal 5 7 2 7 3 3" xfId="20071" xr:uid="{00000000-0005-0000-0000-0000513C0000}"/>
    <cellStyle name="Normal 5 7 2 7 3 4" xfId="20072" xr:uid="{00000000-0005-0000-0000-0000523C0000}"/>
    <cellStyle name="Normal 5 7 2 7 4" xfId="20073" xr:uid="{00000000-0005-0000-0000-0000533C0000}"/>
    <cellStyle name="Normal 5 7 2 7 4 2" xfId="20074" xr:uid="{00000000-0005-0000-0000-0000543C0000}"/>
    <cellStyle name="Normal 5 7 2 7 5" xfId="20075" xr:uid="{00000000-0005-0000-0000-0000553C0000}"/>
    <cellStyle name="Normal 5 7 2 7 6" xfId="20076" xr:uid="{00000000-0005-0000-0000-0000563C0000}"/>
    <cellStyle name="Normal 5 7 2 8" xfId="4650" xr:uid="{00000000-0005-0000-0000-0000573C0000}"/>
    <cellStyle name="Normal 5 7 2 8 2" xfId="6898" xr:uid="{00000000-0005-0000-0000-0000583C0000}"/>
    <cellStyle name="Normal 5 7 2 8 2 2" xfId="10437" xr:uid="{00000000-0005-0000-0000-0000593C0000}"/>
    <cellStyle name="Normal 5 7 2 8 2 2 2" xfId="20077" xr:uid="{00000000-0005-0000-0000-00005A3C0000}"/>
    <cellStyle name="Normal 5 7 2 8 2 2 3" xfId="20078" xr:uid="{00000000-0005-0000-0000-00005B3C0000}"/>
    <cellStyle name="Normal 5 7 2 8 2 3" xfId="20079" xr:uid="{00000000-0005-0000-0000-00005C3C0000}"/>
    <cellStyle name="Normal 5 7 2 8 2 4" xfId="20080" xr:uid="{00000000-0005-0000-0000-00005D3C0000}"/>
    <cellStyle name="Normal 5 7 2 8 3" xfId="8676" xr:uid="{00000000-0005-0000-0000-00005E3C0000}"/>
    <cellStyle name="Normal 5 7 2 8 3 2" xfId="20081" xr:uid="{00000000-0005-0000-0000-00005F3C0000}"/>
    <cellStyle name="Normal 5 7 2 8 3 2 2" xfId="20082" xr:uid="{00000000-0005-0000-0000-0000603C0000}"/>
    <cellStyle name="Normal 5 7 2 8 3 3" xfId="20083" xr:uid="{00000000-0005-0000-0000-0000613C0000}"/>
    <cellStyle name="Normal 5 7 2 8 3 4" xfId="20084" xr:uid="{00000000-0005-0000-0000-0000623C0000}"/>
    <cellStyle name="Normal 5 7 2 8 4" xfId="20085" xr:uid="{00000000-0005-0000-0000-0000633C0000}"/>
    <cellStyle name="Normal 5 7 2 8 4 2" xfId="20086" xr:uid="{00000000-0005-0000-0000-0000643C0000}"/>
    <cellStyle name="Normal 5 7 2 8 5" xfId="20087" xr:uid="{00000000-0005-0000-0000-0000653C0000}"/>
    <cellStyle name="Normal 5 7 2 8 6" xfId="20088" xr:uid="{00000000-0005-0000-0000-0000663C0000}"/>
    <cellStyle name="Normal 5 7 2 9" xfId="4651" xr:uid="{00000000-0005-0000-0000-0000673C0000}"/>
    <cellStyle name="Normal 5 7 2 9 2" xfId="6899" xr:uid="{00000000-0005-0000-0000-0000683C0000}"/>
    <cellStyle name="Normal 5 7 2 9 2 2" xfId="10438" xr:uid="{00000000-0005-0000-0000-0000693C0000}"/>
    <cellStyle name="Normal 5 7 2 9 2 2 2" xfId="20089" xr:uid="{00000000-0005-0000-0000-00006A3C0000}"/>
    <cellStyle name="Normal 5 7 2 9 2 2 3" xfId="20090" xr:uid="{00000000-0005-0000-0000-00006B3C0000}"/>
    <cellStyle name="Normal 5 7 2 9 2 3" xfId="20091" xr:uid="{00000000-0005-0000-0000-00006C3C0000}"/>
    <cellStyle name="Normal 5 7 2 9 2 4" xfId="20092" xr:uid="{00000000-0005-0000-0000-00006D3C0000}"/>
    <cellStyle name="Normal 5 7 2 9 3" xfId="8677" xr:uid="{00000000-0005-0000-0000-00006E3C0000}"/>
    <cellStyle name="Normal 5 7 2 9 3 2" xfId="20093" xr:uid="{00000000-0005-0000-0000-00006F3C0000}"/>
    <cellStyle name="Normal 5 7 2 9 3 2 2" xfId="20094" xr:uid="{00000000-0005-0000-0000-0000703C0000}"/>
    <cellStyle name="Normal 5 7 2 9 3 3" xfId="20095" xr:uid="{00000000-0005-0000-0000-0000713C0000}"/>
    <cellStyle name="Normal 5 7 2 9 3 4" xfId="20096" xr:uid="{00000000-0005-0000-0000-0000723C0000}"/>
    <cellStyle name="Normal 5 7 2 9 4" xfId="20097" xr:uid="{00000000-0005-0000-0000-0000733C0000}"/>
    <cellStyle name="Normal 5 7 2 9 4 2" xfId="20098" xr:uid="{00000000-0005-0000-0000-0000743C0000}"/>
    <cellStyle name="Normal 5 7 2 9 5" xfId="20099" xr:uid="{00000000-0005-0000-0000-0000753C0000}"/>
    <cellStyle name="Normal 5 7 2 9 6" xfId="20100" xr:uid="{00000000-0005-0000-0000-0000763C0000}"/>
    <cellStyle name="Normal 5 7 3" xfId="4652" xr:uid="{00000000-0005-0000-0000-0000773C0000}"/>
    <cellStyle name="Normal 5 7 4" xfId="6854" xr:uid="{00000000-0005-0000-0000-0000783C0000}"/>
    <cellStyle name="Normal 5 7 4 2" xfId="10393" xr:uid="{00000000-0005-0000-0000-0000793C0000}"/>
    <cellStyle name="Normal 5 7 4 2 2" xfId="20101" xr:uid="{00000000-0005-0000-0000-00007A3C0000}"/>
    <cellStyle name="Normal 5 7 4 2 3" xfId="20102" xr:uid="{00000000-0005-0000-0000-00007B3C0000}"/>
    <cellStyle name="Normal 5 7 4 3" xfId="20103" xr:uid="{00000000-0005-0000-0000-00007C3C0000}"/>
    <cellStyle name="Normal 5 7 4 4" xfId="20104" xr:uid="{00000000-0005-0000-0000-00007D3C0000}"/>
    <cellStyle name="Normal 5 7 5" xfId="8632" xr:uid="{00000000-0005-0000-0000-00007E3C0000}"/>
    <cellStyle name="Normal 5 7 5 2" xfId="20105" xr:uid="{00000000-0005-0000-0000-00007F3C0000}"/>
    <cellStyle name="Normal 5 7 5 2 2" xfId="20106" xr:uid="{00000000-0005-0000-0000-0000803C0000}"/>
    <cellStyle name="Normal 5 7 5 3" xfId="20107" xr:uid="{00000000-0005-0000-0000-0000813C0000}"/>
    <cellStyle name="Normal 5 7 5 4" xfId="20108" xr:uid="{00000000-0005-0000-0000-0000823C0000}"/>
    <cellStyle name="Normal 5 7 6" xfId="20109" xr:uid="{00000000-0005-0000-0000-0000833C0000}"/>
    <cellStyle name="Normal 5 7 6 2" xfId="20110" xr:uid="{00000000-0005-0000-0000-0000843C0000}"/>
    <cellStyle name="Normal 5 7 7" xfId="20111" xr:uid="{00000000-0005-0000-0000-0000853C0000}"/>
    <cellStyle name="Normal 5 7 8" xfId="20112" xr:uid="{00000000-0005-0000-0000-0000863C0000}"/>
    <cellStyle name="Normal 5 8" xfId="4653" xr:uid="{00000000-0005-0000-0000-0000873C0000}"/>
    <cellStyle name="Normal 5 8 10" xfId="4654" xr:uid="{00000000-0005-0000-0000-0000883C0000}"/>
    <cellStyle name="Normal 5 8 10 2" xfId="6901" xr:uid="{00000000-0005-0000-0000-0000893C0000}"/>
    <cellStyle name="Normal 5 8 10 2 2" xfId="10440" xr:uid="{00000000-0005-0000-0000-00008A3C0000}"/>
    <cellStyle name="Normal 5 8 10 2 2 2" xfId="20113" xr:uid="{00000000-0005-0000-0000-00008B3C0000}"/>
    <cellStyle name="Normal 5 8 10 2 2 3" xfId="20114" xr:uid="{00000000-0005-0000-0000-00008C3C0000}"/>
    <cellStyle name="Normal 5 8 10 2 3" xfId="20115" xr:uid="{00000000-0005-0000-0000-00008D3C0000}"/>
    <cellStyle name="Normal 5 8 10 2 4" xfId="20116" xr:uid="{00000000-0005-0000-0000-00008E3C0000}"/>
    <cellStyle name="Normal 5 8 10 3" xfId="8679" xr:uid="{00000000-0005-0000-0000-00008F3C0000}"/>
    <cellStyle name="Normal 5 8 10 3 2" xfId="20117" xr:uid="{00000000-0005-0000-0000-0000903C0000}"/>
    <cellStyle name="Normal 5 8 10 3 2 2" xfId="20118" xr:uid="{00000000-0005-0000-0000-0000913C0000}"/>
    <cellStyle name="Normal 5 8 10 3 3" xfId="20119" xr:uid="{00000000-0005-0000-0000-0000923C0000}"/>
    <cellStyle name="Normal 5 8 10 3 4" xfId="20120" xr:uid="{00000000-0005-0000-0000-0000933C0000}"/>
    <cellStyle name="Normal 5 8 10 4" xfId="20121" xr:uid="{00000000-0005-0000-0000-0000943C0000}"/>
    <cellStyle name="Normal 5 8 10 4 2" xfId="20122" xr:uid="{00000000-0005-0000-0000-0000953C0000}"/>
    <cellStyle name="Normal 5 8 10 5" xfId="20123" xr:uid="{00000000-0005-0000-0000-0000963C0000}"/>
    <cellStyle name="Normal 5 8 10 6" xfId="20124" xr:uid="{00000000-0005-0000-0000-0000973C0000}"/>
    <cellStyle name="Normal 5 8 11" xfId="4655" xr:uid="{00000000-0005-0000-0000-0000983C0000}"/>
    <cellStyle name="Normal 5 8 11 2" xfId="6902" xr:uid="{00000000-0005-0000-0000-0000993C0000}"/>
    <cellStyle name="Normal 5 8 11 2 2" xfId="10441" xr:uid="{00000000-0005-0000-0000-00009A3C0000}"/>
    <cellStyle name="Normal 5 8 11 2 2 2" xfId="20125" xr:uid="{00000000-0005-0000-0000-00009B3C0000}"/>
    <cellStyle name="Normal 5 8 11 2 2 3" xfId="20126" xr:uid="{00000000-0005-0000-0000-00009C3C0000}"/>
    <cellStyle name="Normal 5 8 11 2 3" xfId="20127" xr:uid="{00000000-0005-0000-0000-00009D3C0000}"/>
    <cellStyle name="Normal 5 8 11 2 4" xfId="20128" xr:uid="{00000000-0005-0000-0000-00009E3C0000}"/>
    <cellStyle name="Normal 5 8 11 3" xfId="8680" xr:uid="{00000000-0005-0000-0000-00009F3C0000}"/>
    <cellStyle name="Normal 5 8 11 3 2" xfId="20129" xr:uid="{00000000-0005-0000-0000-0000A03C0000}"/>
    <cellStyle name="Normal 5 8 11 3 2 2" xfId="20130" xr:uid="{00000000-0005-0000-0000-0000A13C0000}"/>
    <cellStyle name="Normal 5 8 11 3 3" xfId="20131" xr:uid="{00000000-0005-0000-0000-0000A23C0000}"/>
    <cellStyle name="Normal 5 8 11 3 4" xfId="20132" xr:uid="{00000000-0005-0000-0000-0000A33C0000}"/>
    <cellStyle name="Normal 5 8 11 4" xfId="20133" xr:uid="{00000000-0005-0000-0000-0000A43C0000}"/>
    <cellStyle name="Normal 5 8 11 4 2" xfId="20134" xr:uid="{00000000-0005-0000-0000-0000A53C0000}"/>
    <cellStyle name="Normal 5 8 11 5" xfId="20135" xr:uid="{00000000-0005-0000-0000-0000A63C0000}"/>
    <cellStyle name="Normal 5 8 11 6" xfId="20136" xr:uid="{00000000-0005-0000-0000-0000A73C0000}"/>
    <cellStyle name="Normal 5 8 12" xfId="4656" xr:uid="{00000000-0005-0000-0000-0000A83C0000}"/>
    <cellStyle name="Normal 5 8 12 2" xfId="6903" xr:uid="{00000000-0005-0000-0000-0000A93C0000}"/>
    <cellStyle name="Normal 5 8 12 2 2" xfId="10442" xr:uid="{00000000-0005-0000-0000-0000AA3C0000}"/>
    <cellStyle name="Normal 5 8 12 2 2 2" xfId="20137" xr:uid="{00000000-0005-0000-0000-0000AB3C0000}"/>
    <cellStyle name="Normal 5 8 12 2 2 3" xfId="20138" xr:uid="{00000000-0005-0000-0000-0000AC3C0000}"/>
    <cellStyle name="Normal 5 8 12 2 3" xfId="20139" xr:uid="{00000000-0005-0000-0000-0000AD3C0000}"/>
    <cellStyle name="Normal 5 8 12 2 4" xfId="20140" xr:uid="{00000000-0005-0000-0000-0000AE3C0000}"/>
    <cellStyle name="Normal 5 8 12 3" xfId="8681" xr:uid="{00000000-0005-0000-0000-0000AF3C0000}"/>
    <cellStyle name="Normal 5 8 12 3 2" xfId="20141" xr:uid="{00000000-0005-0000-0000-0000B03C0000}"/>
    <cellStyle name="Normal 5 8 12 3 2 2" xfId="20142" xr:uid="{00000000-0005-0000-0000-0000B13C0000}"/>
    <cellStyle name="Normal 5 8 12 3 3" xfId="20143" xr:uid="{00000000-0005-0000-0000-0000B23C0000}"/>
    <cellStyle name="Normal 5 8 12 3 4" xfId="20144" xr:uid="{00000000-0005-0000-0000-0000B33C0000}"/>
    <cellStyle name="Normal 5 8 12 4" xfId="20145" xr:uid="{00000000-0005-0000-0000-0000B43C0000}"/>
    <cellStyle name="Normal 5 8 12 4 2" xfId="20146" xr:uid="{00000000-0005-0000-0000-0000B53C0000}"/>
    <cellStyle name="Normal 5 8 12 5" xfId="20147" xr:uid="{00000000-0005-0000-0000-0000B63C0000}"/>
    <cellStyle name="Normal 5 8 12 6" xfId="20148" xr:uid="{00000000-0005-0000-0000-0000B73C0000}"/>
    <cellStyle name="Normal 5 8 13" xfId="4657" xr:uid="{00000000-0005-0000-0000-0000B83C0000}"/>
    <cellStyle name="Normal 5 8 13 2" xfId="6904" xr:uid="{00000000-0005-0000-0000-0000B93C0000}"/>
    <cellStyle name="Normal 5 8 13 2 2" xfId="10443" xr:uid="{00000000-0005-0000-0000-0000BA3C0000}"/>
    <cellStyle name="Normal 5 8 13 2 2 2" xfId="20149" xr:uid="{00000000-0005-0000-0000-0000BB3C0000}"/>
    <cellStyle name="Normal 5 8 13 2 2 3" xfId="20150" xr:uid="{00000000-0005-0000-0000-0000BC3C0000}"/>
    <cellStyle name="Normal 5 8 13 2 3" xfId="20151" xr:uid="{00000000-0005-0000-0000-0000BD3C0000}"/>
    <cellStyle name="Normal 5 8 13 2 4" xfId="20152" xr:uid="{00000000-0005-0000-0000-0000BE3C0000}"/>
    <cellStyle name="Normal 5 8 13 3" xfId="8682" xr:uid="{00000000-0005-0000-0000-0000BF3C0000}"/>
    <cellStyle name="Normal 5 8 13 3 2" xfId="20153" xr:uid="{00000000-0005-0000-0000-0000C03C0000}"/>
    <cellStyle name="Normal 5 8 13 3 2 2" xfId="20154" xr:uid="{00000000-0005-0000-0000-0000C13C0000}"/>
    <cellStyle name="Normal 5 8 13 3 3" xfId="20155" xr:uid="{00000000-0005-0000-0000-0000C23C0000}"/>
    <cellStyle name="Normal 5 8 13 3 4" xfId="20156" xr:uid="{00000000-0005-0000-0000-0000C33C0000}"/>
    <cellStyle name="Normal 5 8 13 4" xfId="20157" xr:uid="{00000000-0005-0000-0000-0000C43C0000}"/>
    <cellStyle name="Normal 5 8 13 4 2" xfId="20158" xr:uid="{00000000-0005-0000-0000-0000C53C0000}"/>
    <cellStyle name="Normal 5 8 13 5" xfId="20159" xr:uid="{00000000-0005-0000-0000-0000C63C0000}"/>
    <cellStyle name="Normal 5 8 13 6" xfId="20160" xr:uid="{00000000-0005-0000-0000-0000C73C0000}"/>
    <cellStyle name="Normal 5 8 14" xfId="4658" xr:uid="{00000000-0005-0000-0000-0000C83C0000}"/>
    <cellStyle name="Normal 5 8 14 2" xfId="6905" xr:uid="{00000000-0005-0000-0000-0000C93C0000}"/>
    <cellStyle name="Normal 5 8 14 2 2" xfId="10444" xr:uid="{00000000-0005-0000-0000-0000CA3C0000}"/>
    <cellStyle name="Normal 5 8 14 2 2 2" xfId="20161" xr:uid="{00000000-0005-0000-0000-0000CB3C0000}"/>
    <cellStyle name="Normal 5 8 14 2 2 3" xfId="20162" xr:uid="{00000000-0005-0000-0000-0000CC3C0000}"/>
    <cellStyle name="Normal 5 8 14 2 3" xfId="20163" xr:uid="{00000000-0005-0000-0000-0000CD3C0000}"/>
    <cellStyle name="Normal 5 8 14 2 4" xfId="20164" xr:uid="{00000000-0005-0000-0000-0000CE3C0000}"/>
    <cellStyle name="Normal 5 8 14 3" xfId="8683" xr:uid="{00000000-0005-0000-0000-0000CF3C0000}"/>
    <cellStyle name="Normal 5 8 14 3 2" xfId="20165" xr:uid="{00000000-0005-0000-0000-0000D03C0000}"/>
    <cellStyle name="Normal 5 8 14 3 2 2" xfId="20166" xr:uid="{00000000-0005-0000-0000-0000D13C0000}"/>
    <cellStyle name="Normal 5 8 14 3 3" xfId="20167" xr:uid="{00000000-0005-0000-0000-0000D23C0000}"/>
    <cellStyle name="Normal 5 8 14 3 4" xfId="20168" xr:uid="{00000000-0005-0000-0000-0000D33C0000}"/>
    <cellStyle name="Normal 5 8 14 4" xfId="20169" xr:uid="{00000000-0005-0000-0000-0000D43C0000}"/>
    <cellStyle name="Normal 5 8 14 4 2" xfId="20170" xr:uid="{00000000-0005-0000-0000-0000D53C0000}"/>
    <cellStyle name="Normal 5 8 14 5" xfId="20171" xr:uid="{00000000-0005-0000-0000-0000D63C0000}"/>
    <cellStyle name="Normal 5 8 14 6" xfId="20172" xr:uid="{00000000-0005-0000-0000-0000D73C0000}"/>
    <cellStyle name="Normal 5 8 15" xfId="4659" xr:uid="{00000000-0005-0000-0000-0000D83C0000}"/>
    <cellStyle name="Normal 5 8 15 2" xfId="6906" xr:uid="{00000000-0005-0000-0000-0000D93C0000}"/>
    <cellStyle name="Normal 5 8 15 2 2" xfId="10445" xr:uid="{00000000-0005-0000-0000-0000DA3C0000}"/>
    <cellStyle name="Normal 5 8 15 2 2 2" xfId="20173" xr:uid="{00000000-0005-0000-0000-0000DB3C0000}"/>
    <cellStyle name="Normal 5 8 15 2 2 3" xfId="20174" xr:uid="{00000000-0005-0000-0000-0000DC3C0000}"/>
    <cellStyle name="Normal 5 8 15 2 3" xfId="20175" xr:uid="{00000000-0005-0000-0000-0000DD3C0000}"/>
    <cellStyle name="Normal 5 8 15 2 4" xfId="20176" xr:uid="{00000000-0005-0000-0000-0000DE3C0000}"/>
    <cellStyle name="Normal 5 8 15 3" xfId="8684" xr:uid="{00000000-0005-0000-0000-0000DF3C0000}"/>
    <cellStyle name="Normal 5 8 15 3 2" xfId="20177" xr:uid="{00000000-0005-0000-0000-0000E03C0000}"/>
    <cellStyle name="Normal 5 8 15 3 2 2" xfId="20178" xr:uid="{00000000-0005-0000-0000-0000E13C0000}"/>
    <cellStyle name="Normal 5 8 15 3 3" xfId="20179" xr:uid="{00000000-0005-0000-0000-0000E23C0000}"/>
    <cellStyle name="Normal 5 8 15 3 4" xfId="20180" xr:uid="{00000000-0005-0000-0000-0000E33C0000}"/>
    <cellStyle name="Normal 5 8 15 4" xfId="20181" xr:uid="{00000000-0005-0000-0000-0000E43C0000}"/>
    <cellStyle name="Normal 5 8 15 4 2" xfId="20182" xr:uid="{00000000-0005-0000-0000-0000E53C0000}"/>
    <cellStyle name="Normal 5 8 15 5" xfId="20183" xr:uid="{00000000-0005-0000-0000-0000E63C0000}"/>
    <cellStyle name="Normal 5 8 15 6" xfId="20184" xr:uid="{00000000-0005-0000-0000-0000E73C0000}"/>
    <cellStyle name="Normal 5 8 16" xfId="4660" xr:uid="{00000000-0005-0000-0000-0000E83C0000}"/>
    <cellStyle name="Normal 5 8 16 2" xfId="6907" xr:uid="{00000000-0005-0000-0000-0000E93C0000}"/>
    <cellStyle name="Normal 5 8 16 2 2" xfId="10446" xr:uid="{00000000-0005-0000-0000-0000EA3C0000}"/>
    <cellStyle name="Normal 5 8 16 2 2 2" xfId="20185" xr:uid="{00000000-0005-0000-0000-0000EB3C0000}"/>
    <cellStyle name="Normal 5 8 16 2 2 3" xfId="20186" xr:uid="{00000000-0005-0000-0000-0000EC3C0000}"/>
    <cellStyle name="Normal 5 8 16 2 3" xfId="20187" xr:uid="{00000000-0005-0000-0000-0000ED3C0000}"/>
    <cellStyle name="Normal 5 8 16 2 4" xfId="20188" xr:uid="{00000000-0005-0000-0000-0000EE3C0000}"/>
    <cellStyle name="Normal 5 8 16 3" xfId="8685" xr:uid="{00000000-0005-0000-0000-0000EF3C0000}"/>
    <cellStyle name="Normal 5 8 16 3 2" xfId="20189" xr:uid="{00000000-0005-0000-0000-0000F03C0000}"/>
    <cellStyle name="Normal 5 8 16 3 2 2" xfId="20190" xr:uid="{00000000-0005-0000-0000-0000F13C0000}"/>
    <cellStyle name="Normal 5 8 16 3 3" xfId="20191" xr:uid="{00000000-0005-0000-0000-0000F23C0000}"/>
    <cellStyle name="Normal 5 8 16 3 4" xfId="20192" xr:uid="{00000000-0005-0000-0000-0000F33C0000}"/>
    <cellStyle name="Normal 5 8 16 4" xfId="20193" xr:uid="{00000000-0005-0000-0000-0000F43C0000}"/>
    <cellStyle name="Normal 5 8 16 4 2" xfId="20194" xr:uid="{00000000-0005-0000-0000-0000F53C0000}"/>
    <cellStyle name="Normal 5 8 16 5" xfId="20195" xr:uid="{00000000-0005-0000-0000-0000F63C0000}"/>
    <cellStyle name="Normal 5 8 16 6" xfId="20196" xr:uid="{00000000-0005-0000-0000-0000F73C0000}"/>
    <cellStyle name="Normal 5 8 17" xfId="4661" xr:uid="{00000000-0005-0000-0000-0000F83C0000}"/>
    <cellStyle name="Normal 5 8 17 2" xfId="6908" xr:uid="{00000000-0005-0000-0000-0000F93C0000}"/>
    <cellStyle name="Normal 5 8 17 2 2" xfId="10447" xr:uid="{00000000-0005-0000-0000-0000FA3C0000}"/>
    <cellStyle name="Normal 5 8 17 2 2 2" xfId="20197" xr:uid="{00000000-0005-0000-0000-0000FB3C0000}"/>
    <cellStyle name="Normal 5 8 17 2 2 3" xfId="20198" xr:uid="{00000000-0005-0000-0000-0000FC3C0000}"/>
    <cellStyle name="Normal 5 8 17 2 3" xfId="20199" xr:uid="{00000000-0005-0000-0000-0000FD3C0000}"/>
    <cellStyle name="Normal 5 8 17 2 4" xfId="20200" xr:uid="{00000000-0005-0000-0000-0000FE3C0000}"/>
    <cellStyle name="Normal 5 8 17 3" xfId="8686" xr:uid="{00000000-0005-0000-0000-0000FF3C0000}"/>
    <cellStyle name="Normal 5 8 17 3 2" xfId="20201" xr:uid="{00000000-0005-0000-0000-0000003D0000}"/>
    <cellStyle name="Normal 5 8 17 3 2 2" xfId="20202" xr:uid="{00000000-0005-0000-0000-0000013D0000}"/>
    <cellStyle name="Normal 5 8 17 3 3" xfId="20203" xr:uid="{00000000-0005-0000-0000-0000023D0000}"/>
    <cellStyle name="Normal 5 8 17 3 4" xfId="20204" xr:uid="{00000000-0005-0000-0000-0000033D0000}"/>
    <cellStyle name="Normal 5 8 17 4" xfId="20205" xr:uid="{00000000-0005-0000-0000-0000043D0000}"/>
    <cellStyle name="Normal 5 8 17 4 2" xfId="20206" xr:uid="{00000000-0005-0000-0000-0000053D0000}"/>
    <cellStyle name="Normal 5 8 17 5" xfId="20207" xr:uid="{00000000-0005-0000-0000-0000063D0000}"/>
    <cellStyle name="Normal 5 8 17 6" xfId="20208" xr:uid="{00000000-0005-0000-0000-0000073D0000}"/>
    <cellStyle name="Normal 5 8 18" xfId="4662" xr:uid="{00000000-0005-0000-0000-0000083D0000}"/>
    <cellStyle name="Normal 5 8 18 2" xfId="6909" xr:uid="{00000000-0005-0000-0000-0000093D0000}"/>
    <cellStyle name="Normal 5 8 18 2 2" xfId="10448" xr:uid="{00000000-0005-0000-0000-00000A3D0000}"/>
    <cellStyle name="Normal 5 8 18 2 2 2" xfId="20209" xr:uid="{00000000-0005-0000-0000-00000B3D0000}"/>
    <cellStyle name="Normal 5 8 18 2 2 3" xfId="20210" xr:uid="{00000000-0005-0000-0000-00000C3D0000}"/>
    <cellStyle name="Normal 5 8 18 2 3" xfId="20211" xr:uid="{00000000-0005-0000-0000-00000D3D0000}"/>
    <cellStyle name="Normal 5 8 18 2 4" xfId="20212" xr:uid="{00000000-0005-0000-0000-00000E3D0000}"/>
    <cellStyle name="Normal 5 8 18 3" xfId="8687" xr:uid="{00000000-0005-0000-0000-00000F3D0000}"/>
    <cellStyle name="Normal 5 8 18 3 2" xfId="20213" xr:uid="{00000000-0005-0000-0000-0000103D0000}"/>
    <cellStyle name="Normal 5 8 18 3 2 2" xfId="20214" xr:uid="{00000000-0005-0000-0000-0000113D0000}"/>
    <cellStyle name="Normal 5 8 18 3 3" xfId="20215" xr:uid="{00000000-0005-0000-0000-0000123D0000}"/>
    <cellStyle name="Normal 5 8 18 3 4" xfId="20216" xr:uid="{00000000-0005-0000-0000-0000133D0000}"/>
    <cellStyle name="Normal 5 8 18 4" xfId="20217" xr:uid="{00000000-0005-0000-0000-0000143D0000}"/>
    <cellStyle name="Normal 5 8 18 4 2" xfId="20218" xr:uid="{00000000-0005-0000-0000-0000153D0000}"/>
    <cellStyle name="Normal 5 8 18 5" xfId="20219" xr:uid="{00000000-0005-0000-0000-0000163D0000}"/>
    <cellStyle name="Normal 5 8 18 6" xfId="20220" xr:uid="{00000000-0005-0000-0000-0000173D0000}"/>
    <cellStyle name="Normal 5 8 19" xfId="4663" xr:uid="{00000000-0005-0000-0000-0000183D0000}"/>
    <cellStyle name="Normal 5 8 19 2" xfId="6910" xr:uid="{00000000-0005-0000-0000-0000193D0000}"/>
    <cellStyle name="Normal 5 8 19 2 2" xfId="10449" xr:uid="{00000000-0005-0000-0000-00001A3D0000}"/>
    <cellStyle name="Normal 5 8 19 2 2 2" xfId="20221" xr:uid="{00000000-0005-0000-0000-00001B3D0000}"/>
    <cellStyle name="Normal 5 8 19 2 2 3" xfId="20222" xr:uid="{00000000-0005-0000-0000-00001C3D0000}"/>
    <cellStyle name="Normal 5 8 19 2 3" xfId="20223" xr:uid="{00000000-0005-0000-0000-00001D3D0000}"/>
    <cellStyle name="Normal 5 8 19 2 4" xfId="20224" xr:uid="{00000000-0005-0000-0000-00001E3D0000}"/>
    <cellStyle name="Normal 5 8 19 3" xfId="8688" xr:uid="{00000000-0005-0000-0000-00001F3D0000}"/>
    <cellStyle name="Normal 5 8 19 3 2" xfId="20225" xr:uid="{00000000-0005-0000-0000-0000203D0000}"/>
    <cellStyle name="Normal 5 8 19 3 2 2" xfId="20226" xr:uid="{00000000-0005-0000-0000-0000213D0000}"/>
    <cellStyle name="Normal 5 8 19 3 3" xfId="20227" xr:uid="{00000000-0005-0000-0000-0000223D0000}"/>
    <cellStyle name="Normal 5 8 19 3 4" xfId="20228" xr:uid="{00000000-0005-0000-0000-0000233D0000}"/>
    <cellStyle name="Normal 5 8 19 4" xfId="20229" xr:uid="{00000000-0005-0000-0000-0000243D0000}"/>
    <cellStyle name="Normal 5 8 19 4 2" xfId="20230" xr:uid="{00000000-0005-0000-0000-0000253D0000}"/>
    <cellStyle name="Normal 5 8 19 5" xfId="20231" xr:uid="{00000000-0005-0000-0000-0000263D0000}"/>
    <cellStyle name="Normal 5 8 19 6" xfId="20232" xr:uid="{00000000-0005-0000-0000-0000273D0000}"/>
    <cellStyle name="Normal 5 8 2" xfId="4664" xr:uid="{00000000-0005-0000-0000-0000283D0000}"/>
    <cellStyle name="Normal 5 8 2 2" xfId="6911" xr:uid="{00000000-0005-0000-0000-0000293D0000}"/>
    <cellStyle name="Normal 5 8 2 2 2" xfId="10450" xr:uid="{00000000-0005-0000-0000-00002A3D0000}"/>
    <cellStyle name="Normal 5 8 2 2 2 2" xfId="20233" xr:uid="{00000000-0005-0000-0000-00002B3D0000}"/>
    <cellStyle name="Normal 5 8 2 2 2 3" xfId="20234" xr:uid="{00000000-0005-0000-0000-00002C3D0000}"/>
    <cellStyle name="Normal 5 8 2 2 3" xfId="20235" xr:uid="{00000000-0005-0000-0000-00002D3D0000}"/>
    <cellStyle name="Normal 5 8 2 2 4" xfId="20236" xr:uid="{00000000-0005-0000-0000-00002E3D0000}"/>
    <cellStyle name="Normal 5 8 2 3" xfId="8689" xr:uid="{00000000-0005-0000-0000-00002F3D0000}"/>
    <cellStyle name="Normal 5 8 2 3 2" xfId="20237" xr:uid="{00000000-0005-0000-0000-0000303D0000}"/>
    <cellStyle name="Normal 5 8 2 3 2 2" xfId="20238" xr:uid="{00000000-0005-0000-0000-0000313D0000}"/>
    <cellStyle name="Normal 5 8 2 3 3" xfId="20239" xr:uid="{00000000-0005-0000-0000-0000323D0000}"/>
    <cellStyle name="Normal 5 8 2 3 4" xfId="20240" xr:uid="{00000000-0005-0000-0000-0000333D0000}"/>
    <cellStyle name="Normal 5 8 2 4" xfId="20241" xr:uid="{00000000-0005-0000-0000-0000343D0000}"/>
    <cellStyle name="Normal 5 8 2 4 2" xfId="20242" xr:uid="{00000000-0005-0000-0000-0000353D0000}"/>
    <cellStyle name="Normal 5 8 2 5" xfId="20243" xr:uid="{00000000-0005-0000-0000-0000363D0000}"/>
    <cellStyle name="Normal 5 8 2 6" xfId="20244" xr:uid="{00000000-0005-0000-0000-0000373D0000}"/>
    <cellStyle name="Normal 5 8 20" xfId="4665" xr:uid="{00000000-0005-0000-0000-0000383D0000}"/>
    <cellStyle name="Normal 5 8 20 2" xfId="6912" xr:uid="{00000000-0005-0000-0000-0000393D0000}"/>
    <cellStyle name="Normal 5 8 20 2 2" xfId="10451" xr:uid="{00000000-0005-0000-0000-00003A3D0000}"/>
    <cellStyle name="Normal 5 8 20 2 2 2" xfId="20245" xr:uid="{00000000-0005-0000-0000-00003B3D0000}"/>
    <cellStyle name="Normal 5 8 20 2 2 3" xfId="20246" xr:uid="{00000000-0005-0000-0000-00003C3D0000}"/>
    <cellStyle name="Normal 5 8 20 2 3" xfId="20247" xr:uid="{00000000-0005-0000-0000-00003D3D0000}"/>
    <cellStyle name="Normal 5 8 20 2 4" xfId="20248" xr:uid="{00000000-0005-0000-0000-00003E3D0000}"/>
    <cellStyle name="Normal 5 8 20 3" xfId="8690" xr:uid="{00000000-0005-0000-0000-00003F3D0000}"/>
    <cellStyle name="Normal 5 8 20 3 2" xfId="20249" xr:uid="{00000000-0005-0000-0000-0000403D0000}"/>
    <cellStyle name="Normal 5 8 20 3 2 2" xfId="20250" xr:uid="{00000000-0005-0000-0000-0000413D0000}"/>
    <cellStyle name="Normal 5 8 20 3 3" xfId="20251" xr:uid="{00000000-0005-0000-0000-0000423D0000}"/>
    <cellStyle name="Normal 5 8 20 3 4" xfId="20252" xr:uid="{00000000-0005-0000-0000-0000433D0000}"/>
    <cellStyle name="Normal 5 8 20 4" xfId="20253" xr:uid="{00000000-0005-0000-0000-0000443D0000}"/>
    <cellStyle name="Normal 5 8 20 4 2" xfId="20254" xr:uid="{00000000-0005-0000-0000-0000453D0000}"/>
    <cellStyle name="Normal 5 8 20 5" xfId="20255" xr:uid="{00000000-0005-0000-0000-0000463D0000}"/>
    <cellStyle name="Normal 5 8 20 6" xfId="20256" xr:uid="{00000000-0005-0000-0000-0000473D0000}"/>
    <cellStyle name="Normal 5 8 21" xfId="4666" xr:uid="{00000000-0005-0000-0000-0000483D0000}"/>
    <cellStyle name="Normal 5 8 21 2" xfId="6913" xr:uid="{00000000-0005-0000-0000-0000493D0000}"/>
    <cellStyle name="Normal 5 8 21 2 2" xfId="10452" xr:uid="{00000000-0005-0000-0000-00004A3D0000}"/>
    <cellStyle name="Normal 5 8 21 2 2 2" xfId="20257" xr:uid="{00000000-0005-0000-0000-00004B3D0000}"/>
    <cellStyle name="Normal 5 8 21 2 2 3" xfId="20258" xr:uid="{00000000-0005-0000-0000-00004C3D0000}"/>
    <cellStyle name="Normal 5 8 21 2 3" xfId="20259" xr:uid="{00000000-0005-0000-0000-00004D3D0000}"/>
    <cellStyle name="Normal 5 8 21 2 4" xfId="20260" xr:uid="{00000000-0005-0000-0000-00004E3D0000}"/>
    <cellStyle name="Normal 5 8 21 3" xfId="8691" xr:uid="{00000000-0005-0000-0000-00004F3D0000}"/>
    <cellStyle name="Normal 5 8 21 3 2" xfId="20261" xr:uid="{00000000-0005-0000-0000-0000503D0000}"/>
    <cellStyle name="Normal 5 8 21 3 2 2" xfId="20262" xr:uid="{00000000-0005-0000-0000-0000513D0000}"/>
    <cellStyle name="Normal 5 8 21 3 3" xfId="20263" xr:uid="{00000000-0005-0000-0000-0000523D0000}"/>
    <cellStyle name="Normal 5 8 21 3 4" xfId="20264" xr:uid="{00000000-0005-0000-0000-0000533D0000}"/>
    <cellStyle name="Normal 5 8 21 4" xfId="20265" xr:uid="{00000000-0005-0000-0000-0000543D0000}"/>
    <cellStyle name="Normal 5 8 21 4 2" xfId="20266" xr:uid="{00000000-0005-0000-0000-0000553D0000}"/>
    <cellStyle name="Normal 5 8 21 5" xfId="20267" xr:uid="{00000000-0005-0000-0000-0000563D0000}"/>
    <cellStyle name="Normal 5 8 21 6" xfId="20268" xr:uid="{00000000-0005-0000-0000-0000573D0000}"/>
    <cellStyle name="Normal 5 8 22" xfId="4667" xr:uid="{00000000-0005-0000-0000-0000583D0000}"/>
    <cellStyle name="Normal 5 8 22 2" xfId="6914" xr:uid="{00000000-0005-0000-0000-0000593D0000}"/>
    <cellStyle name="Normal 5 8 22 2 2" xfId="10453" xr:uid="{00000000-0005-0000-0000-00005A3D0000}"/>
    <cellStyle name="Normal 5 8 22 2 2 2" xfId="20269" xr:uid="{00000000-0005-0000-0000-00005B3D0000}"/>
    <cellStyle name="Normal 5 8 22 2 2 3" xfId="20270" xr:uid="{00000000-0005-0000-0000-00005C3D0000}"/>
    <cellStyle name="Normal 5 8 22 2 3" xfId="20271" xr:uid="{00000000-0005-0000-0000-00005D3D0000}"/>
    <cellStyle name="Normal 5 8 22 2 4" xfId="20272" xr:uid="{00000000-0005-0000-0000-00005E3D0000}"/>
    <cellStyle name="Normal 5 8 22 3" xfId="8692" xr:uid="{00000000-0005-0000-0000-00005F3D0000}"/>
    <cellStyle name="Normal 5 8 22 3 2" xfId="20273" xr:uid="{00000000-0005-0000-0000-0000603D0000}"/>
    <cellStyle name="Normal 5 8 22 3 2 2" xfId="20274" xr:uid="{00000000-0005-0000-0000-0000613D0000}"/>
    <cellStyle name="Normal 5 8 22 3 3" xfId="20275" xr:uid="{00000000-0005-0000-0000-0000623D0000}"/>
    <cellStyle name="Normal 5 8 22 3 4" xfId="20276" xr:uid="{00000000-0005-0000-0000-0000633D0000}"/>
    <cellStyle name="Normal 5 8 22 4" xfId="20277" xr:uid="{00000000-0005-0000-0000-0000643D0000}"/>
    <cellStyle name="Normal 5 8 22 4 2" xfId="20278" xr:uid="{00000000-0005-0000-0000-0000653D0000}"/>
    <cellStyle name="Normal 5 8 22 5" xfId="20279" xr:uid="{00000000-0005-0000-0000-0000663D0000}"/>
    <cellStyle name="Normal 5 8 22 6" xfId="20280" xr:uid="{00000000-0005-0000-0000-0000673D0000}"/>
    <cellStyle name="Normal 5 8 23" xfId="4668" xr:uid="{00000000-0005-0000-0000-0000683D0000}"/>
    <cellStyle name="Normal 5 8 23 2" xfId="6915" xr:uid="{00000000-0005-0000-0000-0000693D0000}"/>
    <cellStyle name="Normal 5 8 23 2 2" xfId="10454" xr:uid="{00000000-0005-0000-0000-00006A3D0000}"/>
    <cellStyle name="Normal 5 8 23 2 2 2" xfId="20281" xr:uid="{00000000-0005-0000-0000-00006B3D0000}"/>
    <cellStyle name="Normal 5 8 23 2 2 3" xfId="20282" xr:uid="{00000000-0005-0000-0000-00006C3D0000}"/>
    <cellStyle name="Normal 5 8 23 2 3" xfId="20283" xr:uid="{00000000-0005-0000-0000-00006D3D0000}"/>
    <cellStyle name="Normal 5 8 23 2 4" xfId="20284" xr:uid="{00000000-0005-0000-0000-00006E3D0000}"/>
    <cellStyle name="Normal 5 8 23 3" xfId="8693" xr:uid="{00000000-0005-0000-0000-00006F3D0000}"/>
    <cellStyle name="Normal 5 8 23 3 2" xfId="20285" xr:uid="{00000000-0005-0000-0000-0000703D0000}"/>
    <cellStyle name="Normal 5 8 23 3 2 2" xfId="20286" xr:uid="{00000000-0005-0000-0000-0000713D0000}"/>
    <cellStyle name="Normal 5 8 23 3 3" xfId="20287" xr:uid="{00000000-0005-0000-0000-0000723D0000}"/>
    <cellStyle name="Normal 5 8 23 3 4" xfId="20288" xr:uid="{00000000-0005-0000-0000-0000733D0000}"/>
    <cellStyle name="Normal 5 8 23 4" xfId="20289" xr:uid="{00000000-0005-0000-0000-0000743D0000}"/>
    <cellStyle name="Normal 5 8 23 4 2" xfId="20290" xr:uid="{00000000-0005-0000-0000-0000753D0000}"/>
    <cellStyle name="Normal 5 8 23 5" xfId="20291" xr:uid="{00000000-0005-0000-0000-0000763D0000}"/>
    <cellStyle name="Normal 5 8 23 6" xfId="20292" xr:uid="{00000000-0005-0000-0000-0000773D0000}"/>
    <cellStyle name="Normal 5 8 24" xfId="4669" xr:uid="{00000000-0005-0000-0000-0000783D0000}"/>
    <cellStyle name="Normal 5 8 24 2" xfId="6916" xr:uid="{00000000-0005-0000-0000-0000793D0000}"/>
    <cellStyle name="Normal 5 8 24 2 2" xfId="10455" xr:uid="{00000000-0005-0000-0000-00007A3D0000}"/>
    <cellStyle name="Normal 5 8 24 2 2 2" xfId="20293" xr:uid="{00000000-0005-0000-0000-00007B3D0000}"/>
    <cellStyle name="Normal 5 8 24 2 2 3" xfId="20294" xr:uid="{00000000-0005-0000-0000-00007C3D0000}"/>
    <cellStyle name="Normal 5 8 24 2 3" xfId="20295" xr:uid="{00000000-0005-0000-0000-00007D3D0000}"/>
    <cellStyle name="Normal 5 8 24 2 4" xfId="20296" xr:uid="{00000000-0005-0000-0000-00007E3D0000}"/>
    <cellStyle name="Normal 5 8 24 3" xfId="8694" xr:uid="{00000000-0005-0000-0000-00007F3D0000}"/>
    <cellStyle name="Normal 5 8 24 3 2" xfId="20297" xr:uid="{00000000-0005-0000-0000-0000803D0000}"/>
    <cellStyle name="Normal 5 8 24 3 2 2" xfId="20298" xr:uid="{00000000-0005-0000-0000-0000813D0000}"/>
    <cellStyle name="Normal 5 8 24 3 3" xfId="20299" xr:uid="{00000000-0005-0000-0000-0000823D0000}"/>
    <cellStyle name="Normal 5 8 24 3 4" xfId="20300" xr:uid="{00000000-0005-0000-0000-0000833D0000}"/>
    <cellStyle name="Normal 5 8 24 4" xfId="20301" xr:uid="{00000000-0005-0000-0000-0000843D0000}"/>
    <cellStyle name="Normal 5 8 24 4 2" xfId="20302" xr:uid="{00000000-0005-0000-0000-0000853D0000}"/>
    <cellStyle name="Normal 5 8 24 5" xfId="20303" xr:uid="{00000000-0005-0000-0000-0000863D0000}"/>
    <cellStyle name="Normal 5 8 24 6" xfId="20304" xr:uid="{00000000-0005-0000-0000-0000873D0000}"/>
    <cellStyle name="Normal 5 8 25" xfId="4670" xr:uid="{00000000-0005-0000-0000-0000883D0000}"/>
    <cellStyle name="Normal 5 8 25 2" xfId="6917" xr:uid="{00000000-0005-0000-0000-0000893D0000}"/>
    <cellStyle name="Normal 5 8 25 2 2" xfId="10456" xr:uid="{00000000-0005-0000-0000-00008A3D0000}"/>
    <cellStyle name="Normal 5 8 25 2 2 2" xfId="20305" xr:uid="{00000000-0005-0000-0000-00008B3D0000}"/>
    <cellStyle name="Normal 5 8 25 2 2 3" xfId="20306" xr:uid="{00000000-0005-0000-0000-00008C3D0000}"/>
    <cellStyle name="Normal 5 8 25 2 3" xfId="20307" xr:uid="{00000000-0005-0000-0000-00008D3D0000}"/>
    <cellStyle name="Normal 5 8 25 2 4" xfId="20308" xr:uid="{00000000-0005-0000-0000-00008E3D0000}"/>
    <cellStyle name="Normal 5 8 25 3" xfId="8695" xr:uid="{00000000-0005-0000-0000-00008F3D0000}"/>
    <cellStyle name="Normal 5 8 25 3 2" xfId="20309" xr:uid="{00000000-0005-0000-0000-0000903D0000}"/>
    <cellStyle name="Normal 5 8 25 3 2 2" xfId="20310" xr:uid="{00000000-0005-0000-0000-0000913D0000}"/>
    <cellStyle name="Normal 5 8 25 3 3" xfId="20311" xr:uid="{00000000-0005-0000-0000-0000923D0000}"/>
    <cellStyle name="Normal 5 8 25 3 4" xfId="20312" xr:uid="{00000000-0005-0000-0000-0000933D0000}"/>
    <cellStyle name="Normal 5 8 25 4" xfId="20313" xr:uid="{00000000-0005-0000-0000-0000943D0000}"/>
    <cellStyle name="Normal 5 8 25 4 2" xfId="20314" xr:uid="{00000000-0005-0000-0000-0000953D0000}"/>
    <cellStyle name="Normal 5 8 25 5" xfId="20315" xr:uid="{00000000-0005-0000-0000-0000963D0000}"/>
    <cellStyle name="Normal 5 8 25 6" xfId="20316" xr:uid="{00000000-0005-0000-0000-0000973D0000}"/>
    <cellStyle name="Normal 5 8 26" xfId="4671" xr:uid="{00000000-0005-0000-0000-0000983D0000}"/>
    <cellStyle name="Normal 5 8 26 2" xfId="6918" xr:uid="{00000000-0005-0000-0000-0000993D0000}"/>
    <cellStyle name="Normal 5 8 26 2 2" xfId="10457" xr:uid="{00000000-0005-0000-0000-00009A3D0000}"/>
    <cellStyle name="Normal 5 8 26 2 2 2" xfId="20317" xr:uid="{00000000-0005-0000-0000-00009B3D0000}"/>
    <cellStyle name="Normal 5 8 26 2 2 3" xfId="20318" xr:uid="{00000000-0005-0000-0000-00009C3D0000}"/>
    <cellStyle name="Normal 5 8 26 2 3" xfId="20319" xr:uid="{00000000-0005-0000-0000-00009D3D0000}"/>
    <cellStyle name="Normal 5 8 26 2 4" xfId="20320" xr:uid="{00000000-0005-0000-0000-00009E3D0000}"/>
    <cellStyle name="Normal 5 8 26 3" xfId="8696" xr:uid="{00000000-0005-0000-0000-00009F3D0000}"/>
    <cellStyle name="Normal 5 8 26 3 2" xfId="20321" xr:uid="{00000000-0005-0000-0000-0000A03D0000}"/>
    <cellStyle name="Normal 5 8 26 3 2 2" xfId="20322" xr:uid="{00000000-0005-0000-0000-0000A13D0000}"/>
    <cellStyle name="Normal 5 8 26 3 3" xfId="20323" xr:uid="{00000000-0005-0000-0000-0000A23D0000}"/>
    <cellStyle name="Normal 5 8 26 3 4" xfId="20324" xr:uid="{00000000-0005-0000-0000-0000A33D0000}"/>
    <cellStyle name="Normal 5 8 26 4" xfId="20325" xr:uid="{00000000-0005-0000-0000-0000A43D0000}"/>
    <cellStyle name="Normal 5 8 26 4 2" xfId="20326" xr:uid="{00000000-0005-0000-0000-0000A53D0000}"/>
    <cellStyle name="Normal 5 8 26 5" xfId="20327" xr:uid="{00000000-0005-0000-0000-0000A63D0000}"/>
    <cellStyle name="Normal 5 8 26 6" xfId="20328" xr:uid="{00000000-0005-0000-0000-0000A73D0000}"/>
    <cellStyle name="Normal 5 8 27" xfId="4672" xr:uid="{00000000-0005-0000-0000-0000A83D0000}"/>
    <cellStyle name="Normal 5 8 27 2" xfId="6919" xr:uid="{00000000-0005-0000-0000-0000A93D0000}"/>
    <cellStyle name="Normal 5 8 27 2 2" xfId="10458" xr:uid="{00000000-0005-0000-0000-0000AA3D0000}"/>
    <cellStyle name="Normal 5 8 27 2 2 2" xfId="20329" xr:uid="{00000000-0005-0000-0000-0000AB3D0000}"/>
    <cellStyle name="Normal 5 8 27 2 2 3" xfId="20330" xr:uid="{00000000-0005-0000-0000-0000AC3D0000}"/>
    <cellStyle name="Normal 5 8 27 2 3" xfId="20331" xr:uid="{00000000-0005-0000-0000-0000AD3D0000}"/>
    <cellStyle name="Normal 5 8 27 2 4" xfId="20332" xr:uid="{00000000-0005-0000-0000-0000AE3D0000}"/>
    <cellStyle name="Normal 5 8 27 3" xfId="8697" xr:uid="{00000000-0005-0000-0000-0000AF3D0000}"/>
    <cellStyle name="Normal 5 8 27 3 2" xfId="20333" xr:uid="{00000000-0005-0000-0000-0000B03D0000}"/>
    <cellStyle name="Normal 5 8 27 3 2 2" xfId="20334" xr:uid="{00000000-0005-0000-0000-0000B13D0000}"/>
    <cellStyle name="Normal 5 8 27 3 3" xfId="20335" xr:uid="{00000000-0005-0000-0000-0000B23D0000}"/>
    <cellStyle name="Normal 5 8 27 3 4" xfId="20336" xr:uid="{00000000-0005-0000-0000-0000B33D0000}"/>
    <cellStyle name="Normal 5 8 27 4" xfId="20337" xr:uid="{00000000-0005-0000-0000-0000B43D0000}"/>
    <cellStyle name="Normal 5 8 27 4 2" xfId="20338" xr:uid="{00000000-0005-0000-0000-0000B53D0000}"/>
    <cellStyle name="Normal 5 8 27 5" xfId="20339" xr:uid="{00000000-0005-0000-0000-0000B63D0000}"/>
    <cellStyle name="Normal 5 8 27 6" xfId="20340" xr:uid="{00000000-0005-0000-0000-0000B73D0000}"/>
    <cellStyle name="Normal 5 8 28" xfId="4673" xr:uid="{00000000-0005-0000-0000-0000B83D0000}"/>
    <cellStyle name="Normal 5 8 28 2" xfId="6920" xr:uid="{00000000-0005-0000-0000-0000B93D0000}"/>
    <cellStyle name="Normal 5 8 28 2 2" xfId="10459" xr:uid="{00000000-0005-0000-0000-0000BA3D0000}"/>
    <cellStyle name="Normal 5 8 28 2 2 2" xfId="20341" xr:uid="{00000000-0005-0000-0000-0000BB3D0000}"/>
    <cellStyle name="Normal 5 8 28 2 2 3" xfId="20342" xr:uid="{00000000-0005-0000-0000-0000BC3D0000}"/>
    <cellStyle name="Normal 5 8 28 2 3" xfId="20343" xr:uid="{00000000-0005-0000-0000-0000BD3D0000}"/>
    <cellStyle name="Normal 5 8 28 2 4" xfId="20344" xr:uid="{00000000-0005-0000-0000-0000BE3D0000}"/>
    <cellStyle name="Normal 5 8 28 3" xfId="8698" xr:uid="{00000000-0005-0000-0000-0000BF3D0000}"/>
    <cellStyle name="Normal 5 8 28 3 2" xfId="20345" xr:uid="{00000000-0005-0000-0000-0000C03D0000}"/>
    <cellStyle name="Normal 5 8 28 3 2 2" xfId="20346" xr:uid="{00000000-0005-0000-0000-0000C13D0000}"/>
    <cellStyle name="Normal 5 8 28 3 3" xfId="20347" xr:uid="{00000000-0005-0000-0000-0000C23D0000}"/>
    <cellStyle name="Normal 5 8 28 3 4" xfId="20348" xr:uid="{00000000-0005-0000-0000-0000C33D0000}"/>
    <cellStyle name="Normal 5 8 28 4" xfId="20349" xr:uid="{00000000-0005-0000-0000-0000C43D0000}"/>
    <cellStyle name="Normal 5 8 28 4 2" xfId="20350" xr:uid="{00000000-0005-0000-0000-0000C53D0000}"/>
    <cellStyle name="Normal 5 8 28 5" xfId="20351" xr:uid="{00000000-0005-0000-0000-0000C63D0000}"/>
    <cellStyle name="Normal 5 8 28 6" xfId="20352" xr:uid="{00000000-0005-0000-0000-0000C73D0000}"/>
    <cellStyle name="Normal 5 8 29" xfId="4674" xr:uid="{00000000-0005-0000-0000-0000C83D0000}"/>
    <cellStyle name="Normal 5 8 29 2" xfId="6921" xr:uid="{00000000-0005-0000-0000-0000C93D0000}"/>
    <cellStyle name="Normal 5 8 29 2 2" xfId="10460" xr:uid="{00000000-0005-0000-0000-0000CA3D0000}"/>
    <cellStyle name="Normal 5 8 29 2 2 2" xfId="20353" xr:uid="{00000000-0005-0000-0000-0000CB3D0000}"/>
    <cellStyle name="Normal 5 8 29 2 2 3" xfId="20354" xr:uid="{00000000-0005-0000-0000-0000CC3D0000}"/>
    <cellStyle name="Normal 5 8 29 2 3" xfId="20355" xr:uid="{00000000-0005-0000-0000-0000CD3D0000}"/>
    <cellStyle name="Normal 5 8 29 2 4" xfId="20356" xr:uid="{00000000-0005-0000-0000-0000CE3D0000}"/>
    <cellStyle name="Normal 5 8 29 3" xfId="8699" xr:uid="{00000000-0005-0000-0000-0000CF3D0000}"/>
    <cellStyle name="Normal 5 8 29 3 2" xfId="20357" xr:uid="{00000000-0005-0000-0000-0000D03D0000}"/>
    <cellStyle name="Normal 5 8 29 3 2 2" xfId="20358" xr:uid="{00000000-0005-0000-0000-0000D13D0000}"/>
    <cellStyle name="Normal 5 8 29 3 3" xfId="20359" xr:uid="{00000000-0005-0000-0000-0000D23D0000}"/>
    <cellStyle name="Normal 5 8 29 3 4" xfId="20360" xr:uid="{00000000-0005-0000-0000-0000D33D0000}"/>
    <cellStyle name="Normal 5 8 29 4" xfId="20361" xr:uid="{00000000-0005-0000-0000-0000D43D0000}"/>
    <cellStyle name="Normal 5 8 29 4 2" xfId="20362" xr:uid="{00000000-0005-0000-0000-0000D53D0000}"/>
    <cellStyle name="Normal 5 8 29 5" xfId="20363" xr:uid="{00000000-0005-0000-0000-0000D63D0000}"/>
    <cellStyle name="Normal 5 8 29 6" xfId="20364" xr:uid="{00000000-0005-0000-0000-0000D73D0000}"/>
    <cellStyle name="Normal 5 8 3" xfId="4675" xr:uid="{00000000-0005-0000-0000-0000D83D0000}"/>
    <cellStyle name="Normal 5 8 3 2" xfId="6922" xr:uid="{00000000-0005-0000-0000-0000D93D0000}"/>
    <cellStyle name="Normal 5 8 3 2 2" xfId="10461" xr:uid="{00000000-0005-0000-0000-0000DA3D0000}"/>
    <cellStyle name="Normal 5 8 3 2 2 2" xfId="20365" xr:uid="{00000000-0005-0000-0000-0000DB3D0000}"/>
    <cellStyle name="Normal 5 8 3 2 2 3" xfId="20366" xr:uid="{00000000-0005-0000-0000-0000DC3D0000}"/>
    <cellStyle name="Normal 5 8 3 2 3" xfId="20367" xr:uid="{00000000-0005-0000-0000-0000DD3D0000}"/>
    <cellStyle name="Normal 5 8 3 2 4" xfId="20368" xr:uid="{00000000-0005-0000-0000-0000DE3D0000}"/>
    <cellStyle name="Normal 5 8 3 3" xfId="8700" xr:uid="{00000000-0005-0000-0000-0000DF3D0000}"/>
    <cellStyle name="Normal 5 8 3 3 2" xfId="20369" xr:uid="{00000000-0005-0000-0000-0000E03D0000}"/>
    <cellStyle name="Normal 5 8 3 3 2 2" xfId="20370" xr:uid="{00000000-0005-0000-0000-0000E13D0000}"/>
    <cellStyle name="Normal 5 8 3 3 3" xfId="20371" xr:uid="{00000000-0005-0000-0000-0000E23D0000}"/>
    <cellStyle name="Normal 5 8 3 3 4" xfId="20372" xr:uid="{00000000-0005-0000-0000-0000E33D0000}"/>
    <cellStyle name="Normal 5 8 3 4" xfId="20373" xr:uid="{00000000-0005-0000-0000-0000E43D0000}"/>
    <cellStyle name="Normal 5 8 3 4 2" xfId="20374" xr:uid="{00000000-0005-0000-0000-0000E53D0000}"/>
    <cellStyle name="Normal 5 8 3 5" xfId="20375" xr:uid="{00000000-0005-0000-0000-0000E63D0000}"/>
    <cellStyle name="Normal 5 8 3 6" xfId="20376" xr:uid="{00000000-0005-0000-0000-0000E73D0000}"/>
    <cellStyle name="Normal 5 8 30" xfId="4676" xr:uid="{00000000-0005-0000-0000-0000E83D0000}"/>
    <cellStyle name="Normal 5 8 30 2" xfId="6923" xr:uid="{00000000-0005-0000-0000-0000E93D0000}"/>
    <cellStyle name="Normal 5 8 30 2 2" xfId="10462" xr:uid="{00000000-0005-0000-0000-0000EA3D0000}"/>
    <cellStyle name="Normal 5 8 30 2 2 2" xfId="20377" xr:uid="{00000000-0005-0000-0000-0000EB3D0000}"/>
    <cellStyle name="Normal 5 8 30 2 2 3" xfId="20378" xr:uid="{00000000-0005-0000-0000-0000EC3D0000}"/>
    <cellStyle name="Normal 5 8 30 2 3" xfId="20379" xr:uid="{00000000-0005-0000-0000-0000ED3D0000}"/>
    <cellStyle name="Normal 5 8 30 2 4" xfId="20380" xr:uid="{00000000-0005-0000-0000-0000EE3D0000}"/>
    <cellStyle name="Normal 5 8 30 3" xfId="8701" xr:uid="{00000000-0005-0000-0000-0000EF3D0000}"/>
    <cellStyle name="Normal 5 8 30 3 2" xfId="20381" xr:uid="{00000000-0005-0000-0000-0000F03D0000}"/>
    <cellStyle name="Normal 5 8 30 3 2 2" xfId="20382" xr:uid="{00000000-0005-0000-0000-0000F13D0000}"/>
    <cellStyle name="Normal 5 8 30 3 3" xfId="20383" xr:uid="{00000000-0005-0000-0000-0000F23D0000}"/>
    <cellStyle name="Normal 5 8 30 3 4" xfId="20384" xr:uid="{00000000-0005-0000-0000-0000F33D0000}"/>
    <cellStyle name="Normal 5 8 30 4" xfId="20385" xr:uid="{00000000-0005-0000-0000-0000F43D0000}"/>
    <cellStyle name="Normal 5 8 30 4 2" xfId="20386" xr:uid="{00000000-0005-0000-0000-0000F53D0000}"/>
    <cellStyle name="Normal 5 8 30 5" xfId="20387" xr:uid="{00000000-0005-0000-0000-0000F63D0000}"/>
    <cellStyle name="Normal 5 8 30 6" xfId="20388" xr:uid="{00000000-0005-0000-0000-0000F73D0000}"/>
    <cellStyle name="Normal 5 8 31" xfId="4677" xr:uid="{00000000-0005-0000-0000-0000F83D0000}"/>
    <cellStyle name="Normal 5 8 31 2" xfId="6924" xr:uid="{00000000-0005-0000-0000-0000F93D0000}"/>
    <cellStyle name="Normal 5 8 31 2 2" xfId="10463" xr:uid="{00000000-0005-0000-0000-0000FA3D0000}"/>
    <cellStyle name="Normal 5 8 31 2 2 2" xfId="20389" xr:uid="{00000000-0005-0000-0000-0000FB3D0000}"/>
    <cellStyle name="Normal 5 8 31 2 2 3" xfId="20390" xr:uid="{00000000-0005-0000-0000-0000FC3D0000}"/>
    <cellStyle name="Normal 5 8 31 2 3" xfId="20391" xr:uid="{00000000-0005-0000-0000-0000FD3D0000}"/>
    <cellStyle name="Normal 5 8 31 2 4" xfId="20392" xr:uid="{00000000-0005-0000-0000-0000FE3D0000}"/>
    <cellStyle name="Normal 5 8 31 3" xfId="8702" xr:uid="{00000000-0005-0000-0000-0000FF3D0000}"/>
    <cellStyle name="Normal 5 8 31 3 2" xfId="20393" xr:uid="{00000000-0005-0000-0000-0000003E0000}"/>
    <cellStyle name="Normal 5 8 31 3 2 2" xfId="20394" xr:uid="{00000000-0005-0000-0000-0000013E0000}"/>
    <cellStyle name="Normal 5 8 31 3 3" xfId="20395" xr:uid="{00000000-0005-0000-0000-0000023E0000}"/>
    <cellStyle name="Normal 5 8 31 3 4" xfId="20396" xr:uid="{00000000-0005-0000-0000-0000033E0000}"/>
    <cellStyle name="Normal 5 8 31 4" xfId="20397" xr:uid="{00000000-0005-0000-0000-0000043E0000}"/>
    <cellStyle name="Normal 5 8 31 4 2" xfId="20398" xr:uid="{00000000-0005-0000-0000-0000053E0000}"/>
    <cellStyle name="Normal 5 8 31 5" xfId="20399" xr:uid="{00000000-0005-0000-0000-0000063E0000}"/>
    <cellStyle name="Normal 5 8 31 6" xfId="20400" xr:uid="{00000000-0005-0000-0000-0000073E0000}"/>
    <cellStyle name="Normal 5 8 32" xfId="4678" xr:uid="{00000000-0005-0000-0000-0000083E0000}"/>
    <cellStyle name="Normal 5 8 32 2" xfId="6925" xr:uid="{00000000-0005-0000-0000-0000093E0000}"/>
    <cellStyle name="Normal 5 8 32 2 2" xfId="10464" xr:uid="{00000000-0005-0000-0000-00000A3E0000}"/>
    <cellStyle name="Normal 5 8 32 2 2 2" xfId="20401" xr:uid="{00000000-0005-0000-0000-00000B3E0000}"/>
    <cellStyle name="Normal 5 8 32 2 2 3" xfId="20402" xr:uid="{00000000-0005-0000-0000-00000C3E0000}"/>
    <cellStyle name="Normal 5 8 32 2 3" xfId="20403" xr:uid="{00000000-0005-0000-0000-00000D3E0000}"/>
    <cellStyle name="Normal 5 8 32 2 4" xfId="20404" xr:uid="{00000000-0005-0000-0000-00000E3E0000}"/>
    <cellStyle name="Normal 5 8 32 3" xfId="8703" xr:uid="{00000000-0005-0000-0000-00000F3E0000}"/>
    <cellStyle name="Normal 5 8 32 3 2" xfId="20405" xr:uid="{00000000-0005-0000-0000-0000103E0000}"/>
    <cellStyle name="Normal 5 8 32 3 2 2" xfId="20406" xr:uid="{00000000-0005-0000-0000-0000113E0000}"/>
    <cellStyle name="Normal 5 8 32 3 3" xfId="20407" xr:uid="{00000000-0005-0000-0000-0000123E0000}"/>
    <cellStyle name="Normal 5 8 32 3 4" xfId="20408" xr:uid="{00000000-0005-0000-0000-0000133E0000}"/>
    <cellStyle name="Normal 5 8 32 4" xfId="20409" xr:uid="{00000000-0005-0000-0000-0000143E0000}"/>
    <cellStyle name="Normal 5 8 32 4 2" xfId="20410" xr:uid="{00000000-0005-0000-0000-0000153E0000}"/>
    <cellStyle name="Normal 5 8 32 5" xfId="20411" xr:uid="{00000000-0005-0000-0000-0000163E0000}"/>
    <cellStyle name="Normal 5 8 32 6" xfId="20412" xr:uid="{00000000-0005-0000-0000-0000173E0000}"/>
    <cellStyle name="Normal 5 8 33" xfId="4679" xr:uid="{00000000-0005-0000-0000-0000183E0000}"/>
    <cellStyle name="Normal 5 8 33 2" xfId="6926" xr:uid="{00000000-0005-0000-0000-0000193E0000}"/>
    <cellStyle name="Normal 5 8 33 2 2" xfId="10465" xr:uid="{00000000-0005-0000-0000-00001A3E0000}"/>
    <cellStyle name="Normal 5 8 33 2 2 2" xfId="20413" xr:uid="{00000000-0005-0000-0000-00001B3E0000}"/>
    <cellStyle name="Normal 5 8 33 2 2 3" xfId="20414" xr:uid="{00000000-0005-0000-0000-00001C3E0000}"/>
    <cellStyle name="Normal 5 8 33 2 3" xfId="20415" xr:uid="{00000000-0005-0000-0000-00001D3E0000}"/>
    <cellStyle name="Normal 5 8 33 2 4" xfId="20416" xr:uid="{00000000-0005-0000-0000-00001E3E0000}"/>
    <cellStyle name="Normal 5 8 33 3" xfId="8704" xr:uid="{00000000-0005-0000-0000-00001F3E0000}"/>
    <cellStyle name="Normal 5 8 33 3 2" xfId="20417" xr:uid="{00000000-0005-0000-0000-0000203E0000}"/>
    <cellStyle name="Normal 5 8 33 3 2 2" xfId="20418" xr:uid="{00000000-0005-0000-0000-0000213E0000}"/>
    <cellStyle name="Normal 5 8 33 3 3" xfId="20419" xr:uid="{00000000-0005-0000-0000-0000223E0000}"/>
    <cellStyle name="Normal 5 8 33 3 4" xfId="20420" xr:uid="{00000000-0005-0000-0000-0000233E0000}"/>
    <cellStyle name="Normal 5 8 33 4" xfId="20421" xr:uid="{00000000-0005-0000-0000-0000243E0000}"/>
    <cellStyle name="Normal 5 8 33 4 2" xfId="20422" xr:uid="{00000000-0005-0000-0000-0000253E0000}"/>
    <cellStyle name="Normal 5 8 33 5" xfId="20423" xr:uid="{00000000-0005-0000-0000-0000263E0000}"/>
    <cellStyle name="Normal 5 8 33 6" xfId="20424" xr:uid="{00000000-0005-0000-0000-0000273E0000}"/>
    <cellStyle name="Normal 5 8 34" xfId="4680" xr:uid="{00000000-0005-0000-0000-0000283E0000}"/>
    <cellStyle name="Normal 5 8 34 2" xfId="6927" xr:uid="{00000000-0005-0000-0000-0000293E0000}"/>
    <cellStyle name="Normal 5 8 34 2 2" xfId="10466" xr:uid="{00000000-0005-0000-0000-00002A3E0000}"/>
    <cellStyle name="Normal 5 8 34 2 2 2" xfId="20425" xr:uid="{00000000-0005-0000-0000-00002B3E0000}"/>
    <cellStyle name="Normal 5 8 34 2 2 3" xfId="20426" xr:uid="{00000000-0005-0000-0000-00002C3E0000}"/>
    <cellStyle name="Normal 5 8 34 2 3" xfId="20427" xr:uid="{00000000-0005-0000-0000-00002D3E0000}"/>
    <cellStyle name="Normal 5 8 34 2 4" xfId="20428" xr:uid="{00000000-0005-0000-0000-00002E3E0000}"/>
    <cellStyle name="Normal 5 8 34 3" xfId="8705" xr:uid="{00000000-0005-0000-0000-00002F3E0000}"/>
    <cellStyle name="Normal 5 8 34 3 2" xfId="20429" xr:uid="{00000000-0005-0000-0000-0000303E0000}"/>
    <cellStyle name="Normal 5 8 34 3 2 2" xfId="20430" xr:uid="{00000000-0005-0000-0000-0000313E0000}"/>
    <cellStyle name="Normal 5 8 34 3 3" xfId="20431" xr:uid="{00000000-0005-0000-0000-0000323E0000}"/>
    <cellStyle name="Normal 5 8 34 3 4" xfId="20432" xr:uid="{00000000-0005-0000-0000-0000333E0000}"/>
    <cellStyle name="Normal 5 8 34 4" xfId="20433" xr:uid="{00000000-0005-0000-0000-0000343E0000}"/>
    <cellStyle name="Normal 5 8 34 4 2" xfId="20434" xr:uid="{00000000-0005-0000-0000-0000353E0000}"/>
    <cellStyle name="Normal 5 8 34 5" xfId="20435" xr:uid="{00000000-0005-0000-0000-0000363E0000}"/>
    <cellStyle name="Normal 5 8 34 6" xfId="20436" xr:uid="{00000000-0005-0000-0000-0000373E0000}"/>
    <cellStyle name="Normal 5 8 35" xfId="4681" xr:uid="{00000000-0005-0000-0000-0000383E0000}"/>
    <cellStyle name="Normal 5 8 35 2" xfId="6928" xr:uid="{00000000-0005-0000-0000-0000393E0000}"/>
    <cellStyle name="Normal 5 8 35 2 2" xfId="10467" xr:uid="{00000000-0005-0000-0000-00003A3E0000}"/>
    <cellStyle name="Normal 5 8 35 2 2 2" xfId="20437" xr:uid="{00000000-0005-0000-0000-00003B3E0000}"/>
    <cellStyle name="Normal 5 8 35 2 2 3" xfId="20438" xr:uid="{00000000-0005-0000-0000-00003C3E0000}"/>
    <cellStyle name="Normal 5 8 35 2 3" xfId="20439" xr:uid="{00000000-0005-0000-0000-00003D3E0000}"/>
    <cellStyle name="Normal 5 8 35 2 4" xfId="20440" xr:uid="{00000000-0005-0000-0000-00003E3E0000}"/>
    <cellStyle name="Normal 5 8 35 3" xfId="8706" xr:uid="{00000000-0005-0000-0000-00003F3E0000}"/>
    <cellStyle name="Normal 5 8 35 3 2" xfId="20441" xr:uid="{00000000-0005-0000-0000-0000403E0000}"/>
    <cellStyle name="Normal 5 8 35 3 2 2" xfId="20442" xr:uid="{00000000-0005-0000-0000-0000413E0000}"/>
    <cellStyle name="Normal 5 8 35 3 3" xfId="20443" xr:uid="{00000000-0005-0000-0000-0000423E0000}"/>
    <cellStyle name="Normal 5 8 35 3 4" xfId="20444" xr:uid="{00000000-0005-0000-0000-0000433E0000}"/>
    <cellStyle name="Normal 5 8 35 4" xfId="20445" xr:uid="{00000000-0005-0000-0000-0000443E0000}"/>
    <cellStyle name="Normal 5 8 35 4 2" xfId="20446" xr:uid="{00000000-0005-0000-0000-0000453E0000}"/>
    <cellStyle name="Normal 5 8 35 5" xfId="20447" xr:uid="{00000000-0005-0000-0000-0000463E0000}"/>
    <cellStyle name="Normal 5 8 35 6" xfId="20448" xr:uid="{00000000-0005-0000-0000-0000473E0000}"/>
    <cellStyle name="Normal 5 8 36" xfId="4682" xr:uid="{00000000-0005-0000-0000-0000483E0000}"/>
    <cellStyle name="Normal 5 8 36 2" xfId="6929" xr:uid="{00000000-0005-0000-0000-0000493E0000}"/>
    <cellStyle name="Normal 5 8 36 2 2" xfId="10468" xr:uid="{00000000-0005-0000-0000-00004A3E0000}"/>
    <cellStyle name="Normal 5 8 36 2 2 2" xfId="20449" xr:uid="{00000000-0005-0000-0000-00004B3E0000}"/>
    <cellStyle name="Normal 5 8 36 2 2 3" xfId="20450" xr:uid="{00000000-0005-0000-0000-00004C3E0000}"/>
    <cellStyle name="Normal 5 8 36 2 3" xfId="20451" xr:uid="{00000000-0005-0000-0000-00004D3E0000}"/>
    <cellStyle name="Normal 5 8 36 2 4" xfId="20452" xr:uid="{00000000-0005-0000-0000-00004E3E0000}"/>
    <cellStyle name="Normal 5 8 36 3" xfId="8707" xr:uid="{00000000-0005-0000-0000-00004F3E0000}"/>
    <cellStyle name="Normal 5 8 36 3 2" xfId="20453" xr:uid="{00000000-0005-0000-0000-0000503E0000}"/>
    <cellStyle name="Normal 5 8 36 3 2 2" xfId="20454" xr:uid="{00000000-0005-0000-0000-0000513E0000}"/>
    <cellStyle name="Normal 5 8 36 3 3" xfId="20455" xr:uid="{00000000-0005-0000-0000-0000523E0000}"/>
    <cellStyle name="Normal 5 8 36 3 4" xfId="20456" xr:uid="{00000000-0005-0000-0000-0000533E0000}"/>
    <cellStyle name="Normal 5 8 36 4" xfId="20457" xr:uid="{00000000-0005-0000-0000-0000543E0000}"/>
    <cellStyle name="Normal 5 8 36 4 2" xfId="20458" xr:uid="{00000000-0005-0000-0000-0000553E0000}"/>
    <cellStyle name="Normal 5 8 36 5" xfId="20459" xr:uid="{00000000-0005-0000-0000-0000563E0000}"/>
    <cellStyle name="Normal 5 8 36 6" xfId="20460" xr:uid="{00000000-0005-0000-0000-0000573E0000}"/>
    <cellStyle name="Normal 5 8 37" xfId="4683" xr:uid="{00000000-0005-0000-0000-0000583E0000}"/>
    <cellStyle name="Normal 5 8 37 2" xfId="6930" xr:uid="{00000000-0005-0000-0000-0000593E0000}"/>
    <cellStyle name="Normal 5 8 37 2 2" xfId="10469" xr:uid="{00000000-0005-0000-0000-00005A3E0000}"/>
    <cellStyle name="Normal 5 8 37 2 2 2" xfId="20461" xr:uid="{00000000-0005-0000-0000-00005B3E0000}"/>
    <cellStyle name="Normal 5 8 37 2 2 3" xfId="20462" xr:uid="{00000000-0005-0000-0000-00005C3E0000}"/>
    <cellStyle name="Normal 5 8 37 2 3" xfId="20463" xr:uid="{00000000-0005-0000-0000-00005D3E0000}"/>
    <cellStyle name="Normal 5 8 37 2 4" xfId="20464" xr:uid="{00000000-0005-0000-0000-00005E3E0000}"/>
    <cellStyle name="Normal 5 8 37 3" xfId="8708" xr:uid="{00000000-0005-0000-0000-00005F3E0000}"/>
    <cellStyle name="Normal 5 8 37 3 2" xfId="20465" xr:uid="{00000000-0005-0000-0000-0000603E0000}"/>
    <cellStyle name="Normal 5 8 37 3 2 2" xfId="20466" xr:uid="{00000000-0005-0000-0000-0000613E0000}"/>
    <cellStyle name="Normal 5 8 37 3 3" xfId="20467" xr:uid="{00000000-0005-0000-0000-0000623E0000}"/>
    <cellStyle name="Normal 5 8 37 3 4" xfId="20468" xr:uid="{00000000-0005-0000-0000-0000633E0000}"/>
    <cellStyle name="Normal 5 8 37 4" xfId="20469" xr:uid="{00000000-0005-0000-0000-0000643E0000}"/>
    <cellStyle name="Normal 5 8 37 4 2" xfId="20470" xr:uid="{00000000-0005-0000-0000-0000653E0000}"/>
    <cellStyle name="Normal 5 8 37 5" xfId="20471" xr:uid="{00000000-0005-0000-0000-0000663E0000}"/>
    <cellStyle name="Normal 5 8 37 6" xfId="20472" xr:uid="{00000000-0005-0000-0000-0000673E0000}"/>
    <cellStyle name="Normal 5 8 38" xfId="4684" xr:uid="{00000000-0005-0000-0000-0000683E0000}"/>
    <cellStyle name="Normal 5 8 38 2" xfId="6931" xr:uid="{00000000-0005-0000-0000-0000693E0000}"/>
    <cellStyle name="Normal 5 8 38 2 2" xfId="10470" xr:uid="{00000000-0005-0000-0000-00006A3E0000}"/>
    <cellStyle name="Normal 5 8 38 2 2 2" xfId="20473" xr:uid="{00000000-0005-0000-0000-00006B3E0000}"/>
    <cellStyle name="Normal 5 8 38 2 2 3" xfId="20474" xr:uid="{00000000-0005-0000-0000-00006C3E0000}"/>
    <cellStyle name="Normal 5 8 38 2 3" xfId="20475" xr:uid="{00000000-0005-0000-0000-00006D3E0000}"/>
    <cellStyle name="Normal 5 8 38 2 4" xfId="20476" xr:uid="{00000000-0005-0000-0000-00006E3E0000}"/>
    <cellStyle name="Normal 5 8 38 3" xfId="8709" xr:uid="{00000000-0005-0000-0000-00006F3E0000}"/>
    <cellStyle name="Normal 5 8 38 3 2" xfId="20477" xr:uid="{00000000-0005-0000-0000-0000703E0000}"/>
    <cellStyle name="Normal 5 8 38 3 2 2" xfId="20478" xr:uid="{00000000-0005-0000-0000-0000713E0000}"/>
    <cellStyle name="Normal 5 8 38 3 3" xfId="20479" xr:uid="{00000000-0005-0000-0000-0000723E0000}"/>
    <cellStyle name="Normal 5 8 38 3 4" xfId="20480" xr:uid="{00000000-0005-0000-0000-0000733E0000}"/>
    <cellStyle name="Normal 5 8 38 4" xfId="20481" xr:uid="{00000000-0005-0000-0000-0000743E0000}"/>
    <cellStyle name="Normal 5 8 38 4 2" xfId="20482" xr:uid="{00000000-0005-0000-0000-0000753E0000}"/>
    <cellStyle name="Normal 5 8 38 5" xfId="20483" xr:uid="{00000000-0005-0000-0000-0000763E0000}"/>
    <cellStyle name="Normal 5 8 38 6" xfId="20484" xr:uid="{00000000-0005-0000-0000-0000773E0000}"/>
    <cellStyle name="Normal 5 8 39" xfId="4685" xr:uid="{00000000-0005-0000-0000-0000783E0000}"/>
    <cellStyle name="Normal 5 8 39 2" xfId="6932" xr:uid="{00000000-0005-0000-0000-0000793E0000}"/>
    <cellStyle name="Normal 5 8 39 2 2" xfId="10471" xr:uid="{00000000-0005-0000-0000-00007A3E0000}"/>
    <cellStyle name="Normal 5 8 39 2 2 2" xfId="20485" xr:uid="{00000000-0005-0000-0000-00007B3E0000}"/>
    <cellStyle name="Normal 5 8 39 2 2 3" xfId="20486" xr:uid="{00000000-0005-0000-0000-00007C3E0000}"/>
    <cellStyle name="Normal 5 8 39 2 3" xfId="20487" xr:uid="{00000000-0005-0000-0000-00007D3E0000}"/>
    <cellStyle name="Normal 5 8 39 2 4" xfId="20488" xr:uid="{00000000-0005-0000-0000-00007E3E0000}"/>
    <cellStyle name="Normal 5 8 39 3" xfId="8710" xr:uid="{00000000-0005-0000-0000-00007F3E0000}"/>
    <cellStyle name="Normal 5 8 39 3 2" xfId="20489" xr:uid="{00000000-0005-0000-0000-0000803E0000}"/>
    <cellStyle name="Normal 5 8 39 3 2 2" xfId="20490" xr:uid="{00000000-0005-0000-0000-0000813E0000}"/>
    <cellStyle name="Normal 5 8 39 3 3" xfId="20491" xr:uid="{00000000-0005-0000-0000-0000823E0000}"/>
    <cellStyle name="Normal 5 8 39 3 4" xfId="20492" xr:uid="{00000000-0005-0000-0000-0000833E0000}"/>
    <cellStyle name="Normal 5 8 39 4" xfId="20493" xr:uid="{00000000-0005-0000-0000-0000843E0000}"/>
    <cellStyle name="Normal 5 8 39 4 2" xfId="20494" xr:uid="{00000000-0005-0000-0000-0000853E0000}"/>
    <cellStyle name="Normal 5 8 39 5" xfId="20495" xr:uid="{00000000-0005-0000-0000-0000863E0000}"/>
    <cellStyle name="Normal 5 8 39 6" xfId="20496" xr:uid="{00000000-0005-0000-0000-0000873E0000}"/>
    <cellStyle name="Normal 5 8 4" xfId="4686" xr:uid="{00000000-0005-0000-0000-0000883E0000}"/>
    <cellStyle name="Normal 5 8 4 2" xfId="6933" xr:uid="{00000000-0005-0000-0000-0000893E0000}"/>
    <cellStyle name="Normal 5 8 4 2 2" xfId="10472" xr:uid="{00000000-0005-0000-0000-00008A3E0000}"/>
    <cellStyle name="Normal 5 8 4 2 2 2" xfId="20497" xr:uid="{00000000-0005-0000-0000-00008B3E0000}"/>
    <cellStyle name="Normal 5 8 4 2 2 3" xfId="20498" xr:uid="{00000000-0005-0000-0000-00008C3E0000}"/>
    <cellStyle name="Normal 5 8 4 2 3" xfId="20499" xr:uid="{00000000-0005-0000-0000-00008D3E0000}"/>
    <cellStyle name="Normal 5 8 4 2 4" xfId="20500" xr:uid="{00000000-0005-0000-0000-00008E3E0000}"/>
    <cellStyle name="Normal 5 8 4 3" xfId="8711" xr:uid="{00000000-0005-0000-0000-00008F3E0000}"/>
    <cellStyle name="Normal 5 8 4 3 2" xfId="20501" xr:uid="{00000000-0005-0000-0000-0000903E0000}"/>
    <cellStyle name="Normal 5 8 4 3 2 2" xfId="20502" xr:uid="{00000000-0005-0000-0000-0000913E0000}"/>
    <cellStyle name="Normal 5 8 4 3 3" xfId="20503" xr:uid="{00000000-0005-0000-0000-0000923E0000}"/>
    <cellStyle name="Normal 5 8 4 3 4" xfId="20504" xr:uid="{00000000-0005-0000-0000-0000933E0000}"/>
    <cellStyle name="Normal 5 8 4 4" xfId="20505" xr:uid="{00000000-0005-0000-0000-0000943E0000}"/>
    <cellStyle name="Normal 5 8 4 4 2" xfId="20506" xr:uid="{00000000-0005-0000-0000-0000953E0000}"/>
    <cellStyle name="Normal 5 8 4 5" xfId="20507" xr:uid="{00000000-0005-0000-0000-0000963E0000}"/>
    <cellStyle name="Normal 5 8 4 6" xfId="20508" xr:uid="{00000000-0005-0000-0000-0000973E0000}"/>
    <cellStyle name="Normal 5 8 40" xfId="4687" xr:uid="{00000000-0005-0000-0000-0000983E0000}"/>
    <cellStyle name="Normal 5 8 40 2" xfId="6934" xr:uid="{00000000-0005-0000-0000-0000993E0000}"/>
    <cellStyle name="Normal 5 8 40 2 2" xfId="10473" xr:uid="{00000000-0005-0000-0000-00009A3E0000}"/>
    <cellStyle name="Normal 5 8 40 2 2 2" xfId="20509" xr:uid="{00000000-0005-0000-0000-00009B3E0000}"/>
    <cellStyle name="Normal 5 8 40 2 2 3" xfId="20510" xr:uid="{00000000-0005-0000-0000-00009C3E0000}"/>
    <cellStyle name="Normal 5 8 40 2 3" xfId="20511" xr:uid="{00000000-0005-0000-0000-00009D3E0000}"/>
    <cellStyle name="Normal 5 8 40 2 4" xfId="20512" xr:uid="{00000000-0005-0000-0000-00009E3E0000}"/>
    <cellStyle name="Normal 5 8 40 3" xfId="8712" xr:uid="{00000000-0005-0000-0000-00009F3E0000}"/>
    <cellStyle name="Normal 5 8 40 3 2" xfId="20513" xr:uid="{00000000-0005-0000-0000-0000A03E0000}"/>
    <cellStyle name="Normal 5 8 40 3 2 2" xfId="20514" xr:uid="{00000000-0005-0000-0000-0000A13E0000}"/>
    <cellStyle name="Normal 5 8 40 3 3" xfId="20515" xr:uid="{00000000-0005-0000-0000-0000A23E0000}"/>
    <cellStyle name="Normal 5 8 40 3 4" xfId="20516" xr:uid="{00000000-0005-0000-0000-0000A33E0000}"/>
    <cellStyle name="Normal 5 8 40 4" xfId="20517" xr:uid="{00000000-0005-0000-0000-0000A43E0000}"/>
    <cellStyle name="Normal 5 8 40 4 2" xfId="20518" xr:uid="{00000000-0005-0000-0000-0000A53E0000}"/>
    <cellStyle name="Normal 5 8 40 5" xfId="20519" xr:uid="{00000000-0005-0000-0000-0000A63E0000}"/>
    <cellStyle name="Normal 5 8 40 6" xfId="20520" xr:uid="{00000000-0005-0000-0000-0000A73E0000}"/>
    <cellStyle name="Normal 5 8 41" xfId="4688" xr:uid="{00000000-0005-0000-0000-0000A83E0000}"/>
    <cellStyle name="Normal 5 8 41 2" xfId="6935" xr:uid="{00000000-0005-0000-0000-0000A93E0000}"/>
    <cellStyle name="Normal 5 8 41 2 2" xfId="10474" xr:uid="{00000000-0005-0000-0000-0000AA3E0000}"/>
    <cellStyle name="Normal 5 8 41 2 2 2" xfId="20521" xr:uid="{00000000-0005-0000-0000-0000AB3E0000}"/>
    <cellStyle name="Normal 5 8 41 2 2 3" xfId="20522" xr:uid="{00000000-0005-0000-0000-0000AC3E0000}"/>
    <cellStyle name="Normal 5 8 41 2 3" xfId="20523" xr:uid="{00000000-0005-0000-0000-0000AD3E0000}"/>
    <cellStyle name="Normal 5 8 41 2 4" xfId="20524" xr:uid="{00000000-0005-0000-0000-0000AE3E0000}"/>
    <cellStyle name="Normal 5 8 41 3" xfId="8713" xr:uid="{00000000-0005-0000-0000-0000AF3E0000}"/>
    <cellStyle name="Normal 5 8 41 3 2" xfId="20525" xr:uid="{00000000-0005-0000-0000-0000B03E0000}"/>
    <cellStyle name="Normal 5 8 41 3 2 2" xfId="20526" xr:uid="{00000000-0005-0000-0000-0000B13E0000}"/>
    <cellStyle name="Normal 5 8 41 3 3" xfId="20527" xr:uid="{00000000-0005-0000-0000-0000B23E0000}"/>
    <cellStyle name="Normal 5 8 41 3 4" xfId="20528" xr:uid="{00000000-0005-0000-0000-0000B33E0000}"/>
    <cellStyle name="Normal 5 8 41 4" xfId="20529" xr:uid="{00000000-0005-0000-0000-0000B43E0000}"/>
    <cellStyle name="Normal 5 8 41 4 2" xfId="20530" xr:uid="{00000000-0005-0000-0000-0000B53E0000}"/>
    <cellStyle name="Normal 5 8 41 5" xfId="20531" xr:uid="{00000000-0005-0000-0000-0000B63E0000}"/>
    <cellStyle name="Normal 5 8 41 6" xfId="20532" xr:uid="{00000000-0005-0000-0000-0000B73E0000}"/>
    <cellStyle name="Normal 5 8 42" xfId="4689" xr:uid="{00000000-0005-0000-0000-0000B83E0000}"/>
    <cellStyle name="Normal 5 8 42 2" xfId="6936" xr:uid="{00000000-0005-0000-0000-0000B93E0000}"/>
    <cellStyle name="Normal 5 8 42 2 2" xfId="10475" xr:uid="{00000000-0005-0000-0000-0000BA3E0000}"/>
    <cellStyle name="Normal 5 8 42 2 2 2" xfId="20533" xr:uid="{00000000-0005-0000-0000-0000BB3E0000}"/>
    <cellStyle name="Normal 5 8 42 2 2 3" xfId="20534" xr:uid="{00000000-0005-0000-0000-0000BC3E0000}"/>
    <cellStyle name="Normal 5 8 42 2 3" xfId="20535" xr:uid="{00000000-0005-0000-0000-0000BD3E0000}"/>
    <cellStyle name="Normal 5 8 42 2 4" xfId="20536" xr:uid="{00000000-0005-0000-0000-0000BE3E0000}"/>
    <cellStyle name="Normal 5 8 42 3" xfId="8714" xr:uid="{00000000-0005-0000-0000-0000BF3E0000}"/>
    <cellStyle name="Normal 5 8 42 3 2" xfId="20537" xr:uid="{00000000-0005-0000-0000-0000C03E0000}"/>
    <cellStyle name="Normal 5 8 42 3 2 2" xfId="20538" xr:uid="{00000000-0005-0000-0000-0000C13E0000}"/>
    <cellStyle name="Normal 5 8 42 3 3" xfId="20539" xr:uid="{00000000-0005-0000-0000-0000C23E0000}"/>
    <cellStyle name="Normal 5 8 42 3 4" xfId="20540" xr:uid="{00000000-0005-0000-0000-0000C33E0000}"/>
    <cellStyle name="Normal 5 8 42 4" xfId="20541" xr:uid="{00000000-0005-0000-0000-0000C43E0000}"/>
    <cellStyle name="Normal 5 8 42 4 2" xfId="20542" xr:uid="{00000000-0005-0000-0000-0000C53E0000}"/>
    <cellStyle name="Normal 5 8 42 5" xfId="20543" xr:uid="{00000000-0005-0000-0000-0000C63E0000}"/>
    <cellStyle name="Normal 5 8 42 6" xfId="20544" xr:uid="{00000000-0005-0000-0000-0000C73E0000}"/>
    <cellStyle name="Normal 5 8 43" xfId="4690" xr:uid="{00000000-0005-0000-0000-0000C83E0000}"/>
    <cellStyle name="Normal 5 8 43 2" xfId="6937" xr:uid="{00000000-0005-0000-0000-0000C93E0000}"/>
    <cellStyle name="Normal 5 8 43 2 2" xfId="10476" xr:uid="{00000000-0005-0000-0000-0000CA3E0000}"/>
    <cellStyle name="Normal 5 8 43 2 2 2" xfId="20545" xr:uid="{00000000-0005-0000-0000-0000CB3E0000}"/>
    <cellStyle name="Normal 5 8 43 2 2 3" xfId="20546" xr:uid="{00000000-0005-0000-0000-0000CC3E0000}"/>
    <cellStyle name="Normal 5 8 43 2 3" xfId="20547" xr:uid="{00000000-0005-0000-0000-0000CD3E0000}"/>
    <cellStyle name="Normal 5 8 43 2 4" xfId="20548" xr:uid="{00000000-0005-0000-0000-0000CE3E0000}"/>
    <cellStyle name="Normal 5 8 43 3" xfId="8715" xr:uid="{00000000-0005-0000-0000-0000CF3E0000}"/>
    <cellStyle name="Normal 5 8 43 3 2" xfId="20549" xr:uid="{00000000-0005-0000-0000-0000D03E0000}"/>
    <cellStyle name="Normal 5 8 43 3 2 2" xfId="20550" xr:uid="{00000000-0005-0000-0000-0000D13E0000}"/>
    <cellStyle name="Normal 5 8 43 3 3" xfId="20551" xr:uid="{00000000-0005-0000-0000-0000D23E0000}"/>
    <cellStyle name="Normal 5 8 43 3 4" xfId="20552" xr:uid="{00000000-0005-0000-0000-0000D33E0000}"/>
    <cellStyle name="Normal 5 8 43 4" xfId="20553" xr:uid="{00000000-0005-0000-0000-0000D43E0000}"/>
    <cellStyle name="Normal 5 8 43 4 2" xfId="20554" xr:uid="{00000000-0005-0000-0000-0000D53E0000}"/>
    <cellStyle name="Normal 5 8 43 5" xfId="20555" xr:uid="{00000000-0005-0000-0000-0000D63E0000}"/>
    <cellStyle name="Normal 5 8 43 6" xfId="20556" xr:uid="{00000000-0005-0000-0000-0000D73E0000}"/>
    <cellStyle name="Normal 5 8 44" xfId="4691" xr:uid="{00000000-0005-0000-0000-0000D83E0000}"/>
    <cellStyle name="Normal 5 8 44 2" xfId="6938" xr:uid="{00000000-0005-0000-0000-0000D93E0000}"/>
    <cellStyle name="Normal 5 8 44 2 2" xfId="10477" xr:uid="{00000000-0005-0000-0000-0000DA3E0000}"/>
    <cellStyle name="Normal 5 8 44 2 2 2" xfId="20557" xr:uid="{00000000-0005-0000-0000-0000DB3E0000}"/>
    <cellStyle name="Normal 5 8 44 2 2 3" xfId="20558" xr:uid="{00000000-0005-0000-0000-0000DC3E0000}"/>
    <cellStyle name="Normal 5 8 44 2 3" xfId="20559" xr:uid="{00000000-0005-0000-0000-0000DD3E0000}"/>
    <cellStyle name="Normal 5 8 44 2 4" xfId="20560" xr:uid="{00000000-0005-0000-0000-0000DE3E0000}"/>
    <cellStyle name="Normal 5 8 44 3" xfId="8716" xr:uid="{00000000-0005-0000-0000-0000DF3E0000}"/>
    <cellStyle name="Normal 5 8 44 3 2" xfId="20561" xr:uid="{00000000-0005-0000-0000-0000E03E0000}"/>
    <cellStyle name="Normal 5 8 44 3 2 2" xfId="20562" xr:uid="{00000000-0005-0000-0000-0000E13E0000}"/>
    <cellStyle name="Normal 5 8 44 3 3" xfId="20563" xr:uid="{00000000-0005-0000-0000-0000E23E0000}"/>
    <cellStyle name="Normal 5 8 44 3 4" xfId="20564" xr:uid="{00000000-0005-0000-0000-0000E33E0000}"/>
    <cellStyle name="Normal 5 8 44 4" xfId="20565" xr:uid="{00000000-0005-0000-0000-0000E43E0000}"/>
    <cellStyle name="Normal 5 8 44 4 2" xfId="20566" xr:uid="{00000000-0005-0000-0000-0000E53E0000}"/>
    <cellStyle name="Normal 5 8 44 5" xfId="20567" xr:uid="{00000000-0005-0000-0000-0000E63E0000}"/>
    <cellStyle name="Normal 5 8 44 6" xfId="20568" xr:uid="{00000000-0005-0000-0000-0000E73E0000}"/>
    <cellStyle name="Normal 5 8 45" xfId="4692" xr:uid="{00000000-0005-0000-0000-0000E83E0000}"/>
    <cellStyle name="Normal 5 8 45 2" xfId="6939" xr:uid="{00000000-0005-0000-0000-0000E93E0000}"/>
    <cellStyle name="Normal 5 8 45 2 2" xfId="10478" xr:uid="{00000000-0005-0000-0000-0000EA3E0000}"/>
    <cellStyle name="Normal 5 8 45 2 2 2" xfId="20569" xr:uid="{00000000-0005-0000-0000-0000EB3E0000}"/>
    <cellStyle name="Normal 5 8 45 2 2 3" xfId="20570" xr:uid="{00000000-0005-0000-0000-0000EC3E0000}"/>
    <cellStyle name="Normal 5 8 45 2 3" xfId="20571" xr:uid="{00000000-0005-0000-0000-0000ED3E0000}"/>
    <cellStyle name="Normal 5 8 45 2 4" xfId="20572" xr:uid="{00000000-0005-0000-0000-0000EE3E0000}"/>
    <cellStyle name="Normal 5 8 45 3" xfId="8717" xr:uid="{00000000-0005-0000-0000-0000EF3E0000}"/>
    <cellStyle name="Normal 5 8 45 3 2" xfId="20573" xr:uid="{00000000-0005-0000-0000-0000F03E0000}"/>
    <cellStyle name="Normal 5 8 45 3 2 2" xfId="20574" xr:uid="{00000000-0005-0000-0000-0000F13E0000}"/>
    <cellStyle name="Normal 5 8 45 3 3" xfId="20575" xr:uid="{00000000-0005-0000-0000-0000F23E0000}"/>
    <cellStyle name="Normal 5 8 45 3 4" xfId="20576" xr:uid="{00000000-0005-0000-0000-0000F33E0000}"/>
    <cellStyle name="Normal 5 8 45 4" xfId="20577" xr:uid="{00000000-0005-0000-0000-0000F43E0000}"/>
    <cellStyle name="Normal 5 8 45 4 2" xfId="20578" xr:uid="{00000000-0005-0000-0000-0000F53E0000}"/>
    <cellStyle name="Normal 5 8 45 5" xfId="20579" xr:uid="{00000000-0005-0000-0000-0000F63E0000}"/>
    <cellStyle name="Normal 5 8 45 6" xfId="20580" xr:uid="{00000000-0005-0000-0000-0000F73E0000}"/>
    <cellStyle name="Normal 5 8 46" xfId="6900" xr:uid="{00000000-0005-0000-0000-0000F83E0000}"/>
    <cellStyle name="Normal 5 8 46 2" xfId="10439" xr:uid="{00000000-0005-0000-0000-0000F93E0000}"/>
    <cellStyle name="Normal 5 8 46 2 2" xfId="20581" xr:uid="{00000000-0005-0000-0000-0000FA3E0000}"/>
    <cellStyle name="Normal 5 8 46 2 3" xfId="20582" xr:uid="{00000000-0005-0000-0000-0000FB3E0000}"/>
    <cellStyle name="Normal 5 8 46 3" xfId="20583" xr:uid="{00000000-0005-0000-0000-0000FC3E0000}"/>
    <cellStyle name="Normal 5 8 46 4" xfId="20584" xr:uid="{00000000-0005-0000-0000-0000FD3E0000}"/>
    <cellStyle name="Normal 5 8 47" xfId="8678" xr:uid="{00000000-0005-0000-0000-0000FE3E0000}"/>
    <cellStyle name="Normal 5 8 47 2" xfId="20585" xr:uid="{00000000-0005-0000-0000-0000FF3E0000}"/>
    <cellStyle name="Normal 5 8 47 2 2" xfId="20586" xr:uid="{00000000-0005-0000-0000-0000003F0000}"/>
    <cellStyle name="Normal 5 8 47 3" xfId="20587" xr:uid="{00000000-0005-0000-0000-0000013F0000}"/>
    <cellStyle name="Normal 5 8 47 4" xfId="20588" xr:uid="{00000000-0005-0000-0000-0000023F0000}"/>
    <cellStyle name="Normal 5 8 48" xfId="20589" xr:uid="{00000000-0005-0000-0000-0000033F0000}"/>
    <cellStyle name="Normal 5 8 48 2" xfId="20590" xr:uid="{00000000-0005-0000-0000-0000043F0000}"/>
    <cellStyle name="Normal 5 8 49" xfId="20591" xr:uid="{00000000-0005-0000-0000-0000053F0000}"/>
    <cellStyle name="Normal 5 8 5" xfId="4693" xr:uid="{00000000-0005-0000-0000-0000063F0000}"/>
    <cellStyle name="Normal 5 8 5 2" xfId="6940" xr:uid="{00000000-0005-0000-0000-0000073F0000}"/>
    <cellStyle name="Normal 5 8 5 2 2" xfId="10479" xr:uid="{00000000-0005-0000-0000-0000083F0000}"/>
    <cellStyle name="Normal 5 8 5 2 2 2" xfId="20592" xr:uid="{00000000-0005-0000-0000-0000093F0000}"/>
    <cellStyle name="Normal 5 8 5 2 2 3" xfId="20593" xr:uid="{00000000-0005-0000-0000-00000A3F0000}"/>
    <cellStyle name="Normal 5 8 5 2 3" xfId="20594" xr:uid="{00000000-0005-0000-0000-00000B3F0000}"/>
    <cellStyle name="Normal 5 8 5 2 4" xfId="20595" xr:uid="{00000000-0005-0000-0000-00000C3F0000}"/>
    <cellStyle name="Normal 5 8 5 3" xfId="8718" xr:uid="{00000000-0005-0000-0000-00000D3F0000}"/>
    <cellStyle name="Normal 5 8 5 3 2" xfId="20596" xr:uid="{00000000-0005-0000-0000-00000E3F0000}"/>
    <cellStyle name="Normal 5 8 5 3 2 2" xfId="20597" xr:uid="{00000000-0005-0000-0000-00000F3F0000}"/>
    <cellStyle name="Normal 5 8 5 3 3" xfId="20598" xr:uid="{00000000-0005-0000-0000-0000103F0000}"/>
    <cellStyle name="Normal 5 8 5 3 4" xfId="20599" xr:uid="{00000000-0005-0000-0000-0000113F0000}"/>
    <cellStyle name="Normal 5 8 5 4" xfId="20600" xr:uid="{00000000-0005-0000-0000-0000123F0000}"/>
    <cellStyle name="Normal 5 8 5 4 2" xfId="20601" xr:uid="{00000000-0005-0000-0000-0000133F0000}"/>
    <cellStyle name="Normal 5 8 5 5" xfId="20602" xr:uid="{00000000-0005-0000-0000-0000143F0000}"/>
    <cellStyle name="Normal 5 8 5 6" xfId="20603" xr:uid="{00000000-0005-0000-0000-0000153F0000}"/>
    <cellStyle name="Normal 5 8 50" xfId="20604" xr:uid="{00000000-0005-0000-0000-0000163F0000}"/>
    <cellStyle name="Normal 5 8 6" xfId="4694" xr:uid="{00000000-0005-0000-0000-0000173F0000}"/>
    <cellStyle name="Normal 5 8 6 2" xfId="6941" xr:uid="{00000000-0005-0000-0000-0000183F0000}"/>
    <cellStyle name="Normal 5 8 6 2 2" xfId="10480" xr:uid="{00000000-0005-0000-0000-0000193F0000}"/>
    <cellStyle name="Normal 5 8 6 2 2 2" xfId="20605" xr:uid="{00000000-0005-0000-0000-00001A3F0000}"/>
    <cellStyle name="Normal 5 8 6 2 2 3" xfId="20606" xr:uid="{00000000-0005-0000-0000-00001B3F0000}"/>
    <cellStyle name="Normal 5 8 6 2 3" xfId="20607" xr:uid="{00000000-0005-0000-0000-00001C3F0000}"/>
    <cellStyle name="Normal 5 8 6 2 4" xfId="20608" xr:uid="{00000000-0005-0000-0000-00001D3F0000}"/>
    <cellStyle name="Normal 5 8 6 3" xfId="8719" xr:uid="{00000000-0005-0000-0000-00001E3F0000}"/>
    <cellStyle name="Normal 5 8 6 3 2" xfId="20609" xr:uid="{00000000-0005-0000-0000-00001F3F0000}"/>
    <cellStyle name="Normal 5 8 6 3 2 2" xfId="20610" xr:uid="{00000000-0005-0000-0000-0000203F0000}"/>
    <cellStyle name="Normal 5 8 6 3 3" xfId="20611" xr:uid="{00000000-0005-0000-0000-0000213F0000}"/>
    <cellStyle name="Normal 5 8 6 3 4" xfId="20612" xr:uid="{00000000-0005-0000-0000-0000223F0000}"/>
    <cellStyle name="Normal 5 8 6 4" xfId="20613" xr:uid="{00000000-0005-0000-0000-0000233F0000}"/>
    <cellStyle name="Normal 5 8 6 4 2" xfId="20614" xr:uid="{00000000-0005-0000-0000-0000243F0000}"/>
    <cellStyle name="Normal 5 8 6 5" xfId="20615" xr:uid="{00000000-0005-0000-0000-0000253F0000}"/>
    <cellStyle name="Normal 5 8 6 6" xfId="20616" xr:uid="{00000000-0005-0000-0000-0000263F0000}"/>
    <cellStyle name="Normal 5 8 7" xfId="4695" xr:uid="{00000000-0005-0000-0000-0000273F0000}"/>
    <cellStyle name="Normal 5 8 7 2" xfId="6942" xr:uid="{00000000-0005-0000-0000-0000283F0000}"/>
    <cellStyle name="Normal 5 8 7 2 2" xfId="10481" xr:uid="{00000000-0005-0000-0000-0000293F0000}"/>
    <cellStyle name="Normal 5 8 7 2 2 2" xfId="20617" xr:uid="{00000000-0005-0000-0000-00002A3F0000}"/>
    <cellStyle name="Normal 5 8 7 2 2 3" xfId="20618" xr:uid="{00000000-0005-0000-0000-00002B3F0000}"/>
    <cellStyle name="Normal 5 8 7 2 3" xfId="20619" xr:uid="{00000000-0005-0000-0000-00002C3F0000}"/>
    <cellStyle name="Normal 5 8 7 2 4" xfId="20620" xr:uid="{00000000-0005-0000-0000-00002D3F0000}"/>
    <cellStyle name="Normal 5 8 7 3" xfId="8720" xr:uid="{00000000-0005-0000-0000-00002E3F0000}"/>
    <cellStyle name="Normal 5 8 7 3 2" xfId="20621" xr:uid="{00000000-0005-0000-0000-00002F3F0000}"/>
    <cellStyle name="Normal 5 8 7 3 2 2" xfId="20622" xr:uid="{00000000-0005-0000-0000-0000303F0000}"/>
    <cellStyle name="Normal 5 8 7 3 3" xfId="20623" xr:uid="{00000000-0005-0000-0000-0000313F0000}"/>
    <cellStyle name="Normal 5 8 7 3 4" xfId="20624" xr:uid="{00000000-0005-0000-0000-0000323F0000}"/>
    <cellStyle name="Normal 5 8 7 4" xfId="20625" xr:uid="{00000000-0005-0000-0000-0000333F0000}"/>
    <cellStyle name="Normal 5 8 7 4 2" xfId="20626" xr:uid="{00000000-0005-0000-0000-0000343F0000}"/>
    <cellStyle name="Normal 5 8 7 5" xfId="20627" xr:uid="{00000000-0005-0000-0000-0000353F0000}"/>
    <cellStyle name="Normal 5 8 7 6" xfId="20628" xr:uid="{00000000-0005-0000-0000-0000363F0000}"/>
    <cellStyle name="Normal 5 8 8" xfId="4696" xr:uid="{00000000-0005-0000-0000-0000373F0000}"/>
    <cellStyle name="Normal 5 8 8 2" xfId="6943" xr:uid="{00000000-0005-0000-0000-0000383F0000}"/>
    <cellStyle name="Normal 5 8 8 2 2" xfId="10482" xr:uid="{00000000-0005-0000-0000-0000393F0000}"/>
    <cellStyle name="Normal 5 8 8 2 2 2" xfId="20629" xr:uid="{00000000-0005-0000-0000-00003A3F0000}"/>
    <cellStyle name="Normal 5 8 8 2 2 3" xfId="20630" xr:uid="{00000000-0005-0000-0000-00003B3F0000}"/>
    <cellStyle name="Normal 5 8 8 2 3" xfId="20631" xr:uid="{00000000-0005-0000-0000-00003C3F0000}"/>
    <cellStyle name="Normal 5 8 8 2 4" xfId="20632" xr:uid="{00000000-0005-0000-0000-00003D3F0000}"/>
    <cellStyle name="Normal 5 8 8 3" xfId="8721" xr:uid="{00000000-0005-0000-0000-00003E3F0000}"/>
    <cellStyle name="Normal 5 8 8 3 2" xfId="20633" xr:uid="{00000000-0005-0000-0000-00003F3F0000}"/>
    <cellStyle name="Normal 5 8 8 3 2 2" xfId="20634" xr:uid="{00000000-0005-0000-0000-0000403F0000}"/>
    <cellStyle name="Normal 5 8 8 3 3" xfId="20635" xr:uid="{00000000-0005-0000-0000-0000413F0000}"/>
    <cellStyle name="Normal 5 8 8 3 4" xfId="20636" xr:uid="{00000000-0005-0000-0000-0000423F0000}"/>
    <cellStyle name="Normal 5 8 8 4" xfId="20637" xr:uid="{00000000-0005-0000-0000-0000433F0000}"/>
    <cellStyle name="Normal 5 8 8 4 2" xfId="20638" xr:uid="{00000000-0005-0000-0000-0000443F0000}"/>
    <cellStyle name="Normal 5 8 8 5" xfId="20639" xr:uid="{00000000-0005-0000-0000-0000453F0000}"/>
    <cellStyle name="Normal 5 8 8 6" xfId="20640" xr:uid="{00000000-0005-0000-0000-0000463F0000}"/>
    <cellStyle name="Normal 5 8 9" xfId="4697" xr:uid="{00000000-0005-0000-0000-0000473F0000}"/>
    <cellStyle name="Normal 5 8 9 2" xfId="6944" xr:uid="{00000000-0005-0000-0000-0000483F0000}"/>
    <cellStyle name="Normal 5 8 9 2 2" xfId="10483" xr:uid="{00000000-0005-0000-0000-0000493F0000}"/>
    <cellStyle name="Normal 5 8 9 2 2 2" xfId="20641" xr:uid="{00000000-0005-0000-0000-00004A3F0000}"/>
    <cellStyle name="Normal 5 8 9 2 2 3" xfId="20642" xr:uid="{00000000-0005-0000-0000-00004B3F0000}"/>
    <cellStyle name="Normal 5 8 9 2 3" xfId="20643" xr:uid="{00000000-0005-0000-0000-00004C3F0000}"/>
    <cellStyle name="Normal 5 8 9 2 4" xfId="20644" xr:uid="{00000000-0005-0000-0000-00004D3F0000}"/>
    <cellStyle name="Normal 5 8 9 3" xfId="8722" xr:uid="{00000000-0005-0000-0000-00004E3F0000}"/>
    <cellStyle name="Normal 5 8 9 3 2" xfId="20645" xr:uid="{00000000-0005-0000-0000-00004F3F0000}"/>
    <cellStyle name="Normal 5 8 9 3 2 2" xfId="20646" xr:uid="{00000000-0005-0000-0000-0000503F0000}"/>
    <cellStyle name="Normal 5 8 9 3 3" xfId="20647" xr:uid="{00000000-0005-0000-0000-0000513F0000}"/>
    <cellStyle name="Normal 5 8 9 3 4" xfId="20648" xr:uid="{00000000-0005-0000-0000-0000523F0000}"/>
    <cellStyle name="Normal 5 8 9 4" xfId="20649" xr:uid="{00000000-0005-0000-0000-0000533F0000}"/>
    <cellStyle name="Normal 5 8 9 4 2" xfId="20650" xr:uid="{00000000-0005-0000-0000-0000543F0000}"/>
    <cellStyle name="Normal 5 8 9 5" xfId="20651" xr:uid="{00000000-0005-0000-0000-0000553F0000}"/>
    <cellStyle name="Normal 5 8 9 6" xfId="20652" xr:uid="{00000000-0005-0000-0000-0000563F0000}"/>
    <cellStyle name="Normal 5 9" xfId="4698" xr:uid="{00000000-0005-0000-0000-0000573F0000}"/>
    <cellStyle name="Normal 5 9 2" xfId="6945" xr:uid="{00000000-0005-0000-0000-0000583F0000}"/>
    <cellStyle name="Normal 5 9 2 2" xfId="10484" xr:uid="{00000000-0005-0000-0000-0000593F0000}"/>
    <cellStyle name="Normal 5 9 2 2 2" xfId="20653" xr:uid="{00000000-0005-0000-0000-00005A3F0000}"/>
    <cellStyle name="Normal 5 9 2 2 3" xfId="20654" xr:uid="{00000000-0005-0000-0000-00005B3F0000}"/>
    <cellStyle name="Normal 5 9 2 3" xfId="20655" xr:uid="{00000000-0005-0000-0000-00005C3F0000}"/>
    <cellStyle name="Normal 5 9 2 4" xfId="20656" xr:uid="{00000000-0005-0000-0000-00005D3F0000}"/>
    <cellStyle name="Normal 5 9 3" xfId="8723" xr:uid="{00000000-0005-0000-0000-00005E3F0000}"/>
    <cellStyle name="Normal 5 9 3 2" xfId="20657" xr:uid="{00000000-0005-0000-0000-00005F3F0000}"/>
    <cellStyle name="Normal 5 9 3 2 2" xfId="20658" xr:uid="{00000000-0005-0000-0000-0000603F0000}"/>
    <cellStyle name="Normal 5 9 3 3" xfId="20659" xr:uid="{00000000-0005-0000-0000-0000613F0000}"/>
    <cellStyle name="Normal 5 9 3 4" xfId="20660" xr:uid="{00000000-0005-0000-0000-0000623F0000}"/>
    <cellStyle name="Normal 5 9 4" xfId="20661" xr:uid="{00000000-0005-0000-0000-0000633F0000}"/>
    <cellStyle name="Normal 5 9 4 2" xfId="20662" xr:uid="{00000000-0005-0000-0000-0000643F0000}"/>
    <cellStyle name="Normal 5 9 5" xfId="20663" xr:uid="{00000000-0005-0000-0000-0000653F0000}"/>
    <cellStyle name="Normal 5 9 6" xfId="20664" xr:uid="{00000000-0005-0000-0000-0000663F0000}"/>
    <cellStyle name="Normal 5_REQUERIMIENTO BOMBAS DE INFUSIÓN 2014" xfId="6227" xr:uid="{00000000-0005-0000-0000-0000673F0000}"/>
    <cellStyle name="Normal 50" xfId="20665" xr:uid="{00000000-0005-0000-0000-0000683F0000}"/>
    <cellStyle name="Normal 51" xfId="20666" xr:uid="{00000000-0005-0000-0000-0000693F0000}"/>
    <cellStyle name="Normal 52" xfId="20667" xr:uid="{00000000-0005-0000-0000-00006A3F0000}"/>
    <cellStyle name="Normal 53" xfId="20668" xr:uid="{00000000-0005-0000-0000-00006B3F0000}"/>
    <cellStyle name="Normal 53 2" xfId="20669" xr:uid="{00000000-0005-0000-0000-00006C3F0000}"/>
    <cellStyle name="Normal 54" xfId="20670" xr:uid="{00000000-0005-0000-0000-00006D3F0000}"/>
    <cellStyle name="Normal 55" xfId="20671" xr:uid="{00000000-0005-0000-0000-00006E3F0000}"/>
    <cellStyle name="Normal 56" xfId="20672" xr:uid="{00000000-0005-0000-0000-00006F3F0000}"/>
    <cellStyle name="Normal 57" xfId="20673" xr:uid="{00000000-0005-0000-0000-0000703F0000}"/>
    <cellStyle name="Normal 58" xfId="20674" xr:uid="{00000000-0005-0000-0000-0000713F0000}"/>
    <cellStyle name="Normal 59" xfId="20675" xr:uid="{00000000-0005-0000-0000-0000723F0000}"/>
    <cellStyle name="Normal 6" xfId="38" xr:uid="{00000000-0005-0000-0000-0000733F0000}"/>
    <cellStyle name="Normal 6 2" xfId="4699" xr:uid="{00000000-0005-0000-0000-0000743F0000}"/>
    <cellStyle name="Normal 6 2 2" xfId="4700" xr:uid="{00000000-0005-0000-0000-0000753F0000}"/>
    <cellStyle name="Normal 6 2 2 10" xfId="4701" xr:uid="{00000000-0005-0000-0000-0000763F0000}"/>
    <cellStyle name="Normal 6 2 2 10 2" xfId="6948" xr:uid="{00000000-0005-0000-0000-0000773F0000}"/>
    <cellStyle name="Normal 6 2 2 10 2 2" xfId="10487" xr:uid="{00000000-0005-0000-0000-0000783F0000}"/>
    <cellStyle name="Normal 6 2 2 10 2 2 2" xfId="20676" xr:uid="{00000000-0005-0000-0000-0000793F0000}"/>
    <cellStyle name="Normal 6 2 2 10 2 2 3" xfId="20677" xr:uid="{00000000-0005-0000-0000-00007A3F0000}"/>
    <cellStyle name="Normal 6 2 2 10 2 3" xfId="20678" xr:uid="{00000000-0005-0000-0000-00007B3F0000}"/>
    <cellStyle name="Normal 6 2 2 10 2 4" xfId="20679" xr:uid="{00000000-0005-0000-0000-00007C3F0000}"/>
    <cellStyle name="Normal 6 2 2 10 3" xfId="8726" xr:uid="{00000000-0005-0000-0000-00007D3F0000}"/>
    <cellStyle name="Normal 6 2 2 10 3 2" xfId="20680" xr:uid="{00000000-0005-0000-0000-00007E3F0000}"/>
    <cellStyle name="Normal 6 2 2 10 3 2 2" xfId="20681" xr:uid="{00000000-0005-0000-0000-00007F3F0000}"/>
    <cellStyle name="Normal 6 2 2 10 3 3" xfId="20682" xr:uid="{00000000-0005-0000-0000-0000803F0000}"/>
    <cellStyle name="Normal 6 2 2 10 3 4" xfId="20683" xr:uid="{00000000-0005-0000-0000-0000813F0000}"/>
    <cellStyle name="Normal 6 2 2 10 4" xfId="20684" xr:uid="{00000000-0005-0000-0000-0000823F0000}"/>
    <cellStyle name="Normal 6 2 2 10 4 2" xfId="20685" xr:uid="{00000000-0005-0000-0000-0000833F0000}"/>
    <cellStyle name="Normal 6 2 2 10 5" xfId="20686" xr:uid="{00000000-0005-0000-0000-0000843F0000}"/>
    <cellStyle name="Normal 6 2 2 10 6" xfId="20687" xr:uid="{00000000-0005-0000-0000-0000853F0000}"/>
    <cellStyle name="Normal 6 2 2 11" xfId="4702" xr:uid="{00000000-0005-0000-0000-0000863F0000}"/>
    <cellStyle name="Normal 6 2 2 11 2" xfId="6949" xr:uid="{00000000-0005-0000-0000-0000873F0000}"/>
    <cellStyle name="Normal 6 2 2 11 2 2" xfId="10488" xr:uid="{00000000-0005-0000-0000-0000883F0000}"/>
    <cellStyle name="Normal 6 2 2 11 2 2 2" xfId="20688" xr:uid="{00000000-0005-0000-0000-0000893F0000}"/>
    <cellStyle name="Normal 6 2 2 11 2 2 3" xfId="20689" xr:uid="{00000000-0005-0000-0000-00008A3F0000}"/>
    <cellStyle name="Normal 6 2 2 11 2 3" xfId="20690" xr:uid="{00000000-0005-0000-0000-00008B3F0000}"/>
    <cellStyle name="Normal 6 2 2 11 2 4" xfId="20691" xr:uid="{00000000-0005-0000-0000-00008C3F0000}"/>
    <cellStyle name="Normal 6 2 2 11 3" xfId="8727" xr:uid="{00000000-0005-0000-0000-00008D3F0000}"/>
    <cellStyle name="Normal 6 2 2 11 3 2" xfId="20692" xr:uid="{00000000-0005-0000-0000-00008E3F0000}"/>
    <cellStyle name="Normal 6 2 2 11 3 2 2" xfId="20693" xr:uid="{00000000-0005-0000-0000-00008F3F0000}"/>
    <cellStyle name="Normal 6 2 2 11 3 3" xfId="20694" xr:uid="{00000000-0005-0000-0000-0000903F0000}"/>
    <cellStyle name="Normal 6 2 2 11 3 4" xfId="20695" xr:uid="{00000000-0005-0000-0000-0000913F0000}"/>
    <cellStyle name="Normal 6 2 2 11 4" xfId="20696" xr:uid="{00000000-0005-0000-0000-0000923F0000}"/>
    <cellStyle name="Normal 6 2 2 11 4 2" xfId="20697" xr:uid="{00000000-0005-0000-0000-0000933F0000}"/>
    <cellStyle name="Normal 6 2 2 11 5" xfId="20698" xr:uid="{00000000-0005-0000-0000-0000943F0000}"/>
    <cellStyle name="Normal 6 2 2 11 6" xfId="20699" xr:uid="{00000000-0005-0000-0000-0000953F0000}"/>
    <cellStyle name="Normal 6 2 2 12" xfId="4703" xr:uid="{00000000-0005-0000-0000-0000963F0000}"/>
    <cellStyle name="Normal 6 2 2 12 2" xfId="6950" xr:uid="{00000000-0005-0000-0000-0000973F0000}"/>
    <cellStyle name="Normal 6 2 2 12 2 2" xfId="10489" xr:uid="{00000000-0005-0000-0000-0000983F0000}"/>
    <cellStyle name="Normal 6 2 2 12 2 2 2" xfId="20700" xr:uid="{00000000-0005-0000-0000-0000993F0000}"/>
    <cellStyle name="Normal 6 2 2 12 2 2 3" xfId="20701" xr:uid="{00000000-0005-0000-0000-00009A3F0000}"/>
    <cellStyle name="Normal 6 2 2 12 2 3" xfId="20702" xr:uid="{00000000-0005-0000-0000-00009B3F0000}"/>
    <cellStyle name="Normal 6 2 2 12 2 4" xfId="20703" xr:uid="{00000000-0005-0000-0000-00009C3F0000}"/>
    <cellStyle name="Normal 6 2 2 12 3" xfId="8728" xr:uid="{00000000-0005-0000-0000-00009D3F0000}"/>
    <cellStyle name="Normal 6 2 2 12 3 2" xfId="20704" xr:uid="{00000000-0005-0000-0000-00009E3F0000}"/>
    <cellStyle name="Normal 6 2 2 12 3 2 2" xfId="20705" xr:uid="{00000000-0005-0000-0000-00009F3F0000}"/>
    <cellStyle name="Normal 6 2 2 12 3 3" xfId="20706" xr:uid="{00000000-0005-0000-0000-0000A03F0000}"/>
    <cellStyle name="Normal 6 2 2 12 3 4" xfId="20707" xr:uid="{00000000-0005-0000-0000-0000A13F0000}"/>
    <cellStyle name="Normal 6 2 2 12 4" xfId="20708" xr:uid="{00000000-0005-0000-0000-0000A23F0000}"/>
    <cellStyle name="Normal 6 2 2 12 4 2" xfId="20709" xr:uid="{00000000-0005-0000-0000-0000A33F0000}"/>
    <cellStyle name="Normal 6 2 2 12 5" xfId="20710" xr:uid="{00000000-0005-0000-0000-0000A43F0000}"/>
    <cellStyle name="Normal 6 2 2 12 6" xfId="20711" xr:uid="{00000000-0005-0000-0000-0000A53F0000}"/>
    <cellStyle name="Normal 6 2 2 13" xfId="4704" xr:uid="{00000000-0005-0000-0000-0000A63F0000}"/>
    <cellStyle name="Normal 6 2 2 13 2" xfId="6951" xr:uid="{00000000-0005-0000-0000-0000A73F0000}"/>
    <cellStyle name="Normal 6 2 2 13 2 2" xfId="10490" xr:uid="{00000000-0005-0000-0000-0000A83F0000}"/>
    <cellStyle name="Normal 6 2 2 13 2 2 2" xfId="20712" xr:uid="{00000000-0005-0000-0000-0000A93F0000}"/>
    <cellStyle name="Normal 6 2 2 13 2 2 3" xfId="20713" xr:uid="{00000000-0005-0000-0000-0000AA3F0000}"/>
    <cellStyle name="Normal 6 2 2 13 2 3" xfId="20714" xr:uid="{00000000-0005-0000-0000-0000AB3F0000}"/>
    <cellStyle name="Normal 6 2 2 13 2 4" xfId="20715" xr:uid="{00000000-0005-0000-0000-0000AC3F0000}"/>
    <cellStyle name="Normal 6 2 2 13 3" xfId="8729" xr:uid="{00000000-0005-0000-0000-0000AD3F0000}"/>
    <cellStyle name="Normal 6 2 2 13 3 2" xfId="20716" xr:uid="{00000000-0005-0000-0000-0000AE3F0000}"/>
    <cellStyle name="Normal 6 2 2 13 3 2 2" xfId="20717" xr:uid="{00000000-0005-0000-0000-0000AF3F0000}"/>
    <cellStyle name="Normal 6 2 2 13 3 3" xfId="20718" xr:uid="{00000000-0005-0000-0000-0000B03F0000}"/>
    <cellStyle name="Normal 6 2 2 13 3 4" xfId="20719" xr:uid="{00000000-0005-0000-0000-0000B13F0000}"/>
    <cellStyle name="Normal 6 2 2 13 4" xfId="20720" xr:uid="{00000000-0005-0000-0000-0000B23F0000}"/>
    <cellStyle name="Normal 6 2 2 13 4 2" xfId="20721" xr:uid="{00000000-0005-0000-0000-0000B33F0000}"/>
    <cellStyle name="Normal 6 2 2 13 5" xfId="20722" xr:uid="{00000000-0005-0000-0000-0000B43F0000}"/>
    <cellStyle name="Normal 6 2 2 13 6" xfId="20723" xr:uid="{00000000-0005-0000-0000-0000B53F0000}"/>
    <cellStyle name="Normal 6 2 2 14" xfId="4705" xr:uid="{00000000-0005-0000-0000-0000B63F0000}"/>
    <cellStyle name="Normal 6 2 2 14 2" xfId="6952" xr:uid="{00000000-0005-0000-0000-0000B73F0000}"/>
    <cellStyle name="Normal 6 2 2 14 2 2" xfId="10491" xr:uid="{00000000-0005-0000-0000-0000B83F0000}"/>
    <cellStyle name="Normal 6 2 2 14 2 2 2" xfId="20724" xr:uid="{00000000-0005-0000-0000-0000B93F0000}"/>
    <cellStyle name="Normal 6 2 2 14 2 2 3" xfId="20725" xr:uid="{00000000-0005-0000-0000-0000BA3F0000}"/>
    <cellStyle name="Normal 6 2 2 14 2 3" xfId="20726" xr:uid="{00000000-0005-0000-0000-0000BB3F0000}"/>
    <cellStyle name="Normal 6 2 2 14 2 4" xfId="20727" xr:uid="{00000000-0005-0000-0000-0000BC3F0000}"/>
    <cellStyle name="Normal 6 2 2 14 3" xfId="8730" xr:uid="{00000000-0005-0000-0000-0000BD3F0000}"/>
    <cellStyle name="Normal 6 2 2 14 3 2" xfId="20728" xr:uid="{00000000-0005-0000-0000-0000BE3F0000}"/>
    <cellStyle name="Normal 6 2 2 14 3 2 2" xfId="20729" xr:uid="{00000000-0005-0000-0000-0000BF3F0000}"/>
    <cellStyle name="Normal 6 2 2 14 3 3" xfId="20730" xr:uid="{00000000-0005-0000-0000-0000C03F0000}"/>
    <cellStyle name="Normal 6 2 2 14 3 4" xfId="20731" xr:uid="{00000000-0005-0000-0000-0000C13F0000}"/>
    <cellStyle name="Normal 6 2 2 14 4" xfId="20732" xr:uid="{00000000-0005-0000-0000-0000C23F0000}"/>
    <cellStyle name="Normal 6 2 2 14 4 2" xfId="20733" xr:uid="{00000000-0005-0000-0000-0000C33F0000}"/>
    <cellStyle name="Normal 6 2 2 14 5" xfId="20734" xr:uid="{00000000-0005-0000-0000-0000C43F0000}"/>
    <cellStyle name="Normal 6 2 2 14 6" xfId="20735" xr:uid="{00000000-0005-0000-0000-0000C53F0000}"/>
    <cellStyle name="Normal 6 2 2 15" xfId="4706" xr:uid="{00000000-0005-0000-0000-0000C63F0000}"/>
    <cellStyle name="Normal 6 2 2 15 2" xfId="6953" xr:uid="{00000000-0005-0000-0000-0000C73F0000}"/>
    <cellStyle name="Normal 6 2 2 15 2 2" xfId="10492" xr:uid="{00000000-0005-0000-0000-0000C83F0000}"/>
    <cellStyle name="Normal 6 2 2 15 2 2 2" xfId="20736" xr:uid="{00000000-0005-0000-0000-0000C93F0000}"/>
    <cellStyle name="Normal 6 2 2 15 2 2 3" xfId="20737" xr:uid="{00000000-0005-0000-0000-0000CA3F0000}"/>
    <cellStyle name="Normal 6 2 2 15 2 3" xfId="20738" xr:uid="{00000000-0005-0000-0000-0000CB3F0000}"/>
    <cellStyle name="Normal 6 2 2 15 2 4" xfId="20739" xr:uid="{00000000-0005-0000-0000-0000CC3F0000}"/>
    <cellStyle name="Normal 6 2 2 15 3" xfId="8731" xr:uid="{00000000-0005-0000-0000-0000CD3F0000}"/>
    <cellStyle name="Normal 6 2 2 15 3 2" xfId="20740" xr:uid="{00000000-0005-0000-0000-0000CE3F0000}"/>
    <cellStyle name="Normal 6 2 2 15 3 2 2" xfId="20741" xr:uid="{00000000-0005-0000-0000-0000CF3F0000}"/>
    <cellStyle name="Normal 6 2 2 15 3 3" xfId="20742" xr:uid="{00000000-0005-0000-0000-0000D03F0000}"/>
    <cellStyle name="Normal 6 2 2 15 3 4" xfId="20743" xr:uid="{00000000-0005-0000-0000-0000D13F0000}"/>
    <cellStyle name="Normal 6 2 2 15 4" xfId="20744" xr:uid="{00000000-0005-0000-0000-0000D23F0000}"/>
    <cellStyle name="Normal 6 2 2 15 4 2" xfId="20745" xr:uid="{00000000-0005-0000-0000-0000D33F0000}"/>
    <cellStyle name="Normal 6 2 2 15 5" xfId="20746" xr:uid="{00000000-0005-0000-0000-0000D43F0000}"/>
    <cellStyle name="Normal 6 2 2 15 6" xfId="20747" xr:uid="{00000000-0005-0000-0000-0000D53F0000}"/>
    <cellStyle name="Normal 6 2 2 16" xfId="4707" xr:uid="{00000000-0005-0000-0000-0000D63F0000}"/>
    <cellStyle name="Normal 6 2 2 16 2" xfId="6954" xr:uid="{00000000-0005-0000-0000-0000D73F0000}"/>
    <cellStyle name="Normal 6 2 2 16 2 2" xfId="10493" xr:uid="{00000000-0005-0000-0000-0000D83F0000}"/>
    <cellStyle name="Normal 6 2 2 16 2 2 2" xfId="20748" xr:uid="{00000000-0005-0000-0000-0000D93F0000}"/>
    <cellStyle name="Normal 6 2 2 16 2 2 3" xfId="20749" xr:uid="{00000000-0005-0000-0000-0000DA3F0000}"/>
    <cellStyle name="Normal 6 2 2 16 2 3" xfId="20750" xr:uid="{00000000-0005-0000-0000-0000DB3F0000}"/>
    <cellStyle name="Normal 6 2 2 16 2 4" xfId="20751" xr:uid="{00000000-0005-0000-0000-0000DC3F0000}"/>
    <cellStyle name="Normal 6 2 2 16 3" xfId="8732" xr:uid="{00000000-0005-0000-0000-0000DD3F0000}"/>
    <cellStyle name="Normal 6 2 2 16 3 2" xfId="20752" xr:uid="{00000000-0005-0000-0000-0000DE3F0000}"/>
    <cellStyle name="Normal 6 2 2 16 3 2 2" xfId="20753" xr:uid="{00000000-0005-0000-0000-0000DF3F0000}"/>
    <cellStyle name="Normal 6 2 2 16 3 3" xfId="20754" xr:uid="{00000000-0005-0000-0000-0000E03F0000}"/>
    <cellStyle name="Normal 6 2 2 16 3 4" xfId="20755" xr:uid="{00000000-0005-0000-0000-0000E13F0000}"/>
    <cellStyle name="Normal 6 2 2 16 4" xfId="20756" xr:uid="{00000000-0005-0000-0000-0000E23F0000}"/>
    <cellStyle name="Normal 6 2 2 16 4 2" xfId="20757" xr:uid="{00000000-0005-0000-0000-0000E33F0000}"/>
    <cellStyle name="Normal 6 2 2 16 5" xfId="20758" xr:uid="{00000000-0005-0000-0000-0000E43F0000}"/>
    <cellStyle name="Normal 6 2 2 16 6" xfId="20759" xr:uid="{00000000-0005-0000-0000-0000E53F0000}"/>
    <cellStyle name="Normal 6 2 2 17" xfId="4708" xr:uid="{00000000-0005-0000-0000-0000E63F0000}"/>
    <cellStyle name="Normal 6 2 2 17 2" xfId="6955" xr:uid="{00000000-0005-0000-0000-0000E73F0000}"/>
    <cellStyle name="Normal 6 2 2 17 2 2" xfId="10494" xr:uid="{00000000-0005-0000-0000-0000E83F0000}"/>
    <cellStyle name="Normal 6 2 2 17 2 2 2" xfId="20760" xr:uid="{00000000-0005-0000-0000-0000E93F0000}"/>
    <cellStyle name="Normal 6 2 2 17 2 2 3" xfId="20761" xr:uid="{00000000-0005-0000-0000-0000EA3F0000}"/>
    <cellStyle name="Normal 6 2 2 17 2 3" xfId="20762" xr:uid="{00000000-0005-0000-0000-0000EB3F0000}"/>
    <cellStyle name="Normal 6 2 2 17 2 4" xfId="20763" xr:uid="{00000000-0005-0000-0000-0000EC3F0000}"/>
    <cellStyle name="Normal 6 2 2 17 3" xfId="8733" xr:uid="{00000000-0005-0000-0000-0000ED3F0000}"/>
    <cellStyle name="Normal 6 2 2 17 3 2" xfId="20764" xr:uid="{00000000-0005-0000-0000-0000EE3F0000}"/>
    <cellStyle name="Normal 6 2 2 17 3 2 2" xfId="20765" xr:uid="{00000000-0005-0000-0000-0000EF3F0000}"/>
    <cellStyle name="Normal 6 2 2 17 3 3" xfId="20766" xr:uid="{00000000-0005-0000-0000-0000F03F0000}"/>
    <cellStyle name="Normal 6 2 2 17 3 4" xfId="20767" xr:uid="{00000000-0005-0000-0000-0000F13F0000}"/>
    <cellStyle name="Normal 6 2 2 17 4" xfId="20768" xr:uid="{00000000-0005-0000-0000-0000F23F0000}"/>
    <cellStyle name="Normal 6 2 2 17 4 2" xfId="20769" xr:uid="{00000000-0005-0000-0000-0000F33F0000}"/>
    <cellStyle name="Normal 6 2 2 17 5" xfId="20770" xr:uid="{00000000-0005-0000-0000-0000F43F0000}"/>
    <cellStyle name="Normal 6 2 2 17 6" xfId="20771" xr:uid="{00000000-0005-0000-0000-0000F53F0000}"/>
    <cellStyle name="Normal 6 2 2 18" xfId="4709" xr:uid="{00000000-0005-0000-0000-0000F63F0000}"/>
    <cellStyle name="Normal 6 2 2 18 2" xfId="6956" xr:uid="{00000000-0005-0000-0000-0000F73F0000}"/>
    <cellStyle name="Normal 6 2 2 18 2 2" xfId="10495" xr:uid="{00000000-0005-0000-0000-0000F83F0000}"/>
    <cellStyle name="Normal 6 2 2 18 2 2 2" xfId="20772" xr:uid="{00000000-0005-0000-0000-0000F93F0000}"/>
    <cellStyle name="Normal 6 2 2 18 2 2 3" xfId="20773" xr:uid="{00000000-0005-0000-0000-0000FA3F0000}"/>
    <cellStyle name="Normal 6 2 2 18 2 3" xfId="20774" xr:uid="{00000000-0005-0000-0000-0000FB3F0000}"/>
    <cellStyle name="Normal 6 2 2 18 2 4" xfId="20775" xr:uid="{00000000-0005-0000-0000-0000FC3F0000}"/>
    <cellStyle name="Normal 6 2 2 18 3" xfId="8734" xr:uid="{00000000-0005-0000-0000-0000FD3F0000}"/>
    <cellStyle name="Normal 6 2 2 18 3 2" xfId="20776" xr:uid="{00000000-0005-0000-0000-0000FE3F0000}"/>
    <cellStyle name="Normal 6 2 2 18 3 2 2" xfId="20777" xr:uid="{00000000-0005-0000-0000-0000FF3F0000}"/>
    <cellStyle name="Normal 6 2 2 18 3 3" xfId="20778" xr:uid="{00000000-0005-0000-0000-000000400000}"/>
    <cellStyle name="Normal 6 2 2 18 3 4" xfId="20779" xr:uid="{00000000-0005-0000-0000-000001400000}"/>
    <cellStyle name="Normal 6 2 2 18 4" xfId="20780" xr:uid="{00000000-0005-0000-0000-000002400000}"/>
    <cellStyle name="Normal 6 2 2 18 4 2" xfId="20781" xr:uid="{00000000-0005-0000-0000-000003400000}"/>
    <cellStyle name="Normal 6 2 2 18 5" xfId="20782" xr:uid="{00000000-0005-0000-0000-000004400000}"/>
    <cellStyle name="Normal 6 2 2 18 6" xfId="20783" xr:uid="{00000000-0005-0000-0000-000005400000}"/>
    <cellStyle name="Normal 6 2 2 19" xfId="4710" xr:uid="{00000000-0005-0000-0000-000006400000}"/>
    <cellStyle name="Normal 6 2 2 19 2" xfId="6957" xr:uid="{00000000-0005-0000-0000-000007400000}"/>
    <cellStyle name="Normal 6 2 2 19 2 2" xfId="10496" xr:uid="{00000000-0005-0000-0000-000008400000}"/>
    <cellStyle name="Normal 6 2 2 19 2 2 2" xfId="20784" xr:uid="{00000000-0005-0000-0000-000009400000}"/>
    <cellStyle name="Normal 6 2 2 19 2 2 3" xfId="20785" xr:uid="{00000000-0005-0000-0000-00000A400000}"/>
    <cellStyle name="Normal 6 2 2 19 2 3" xfId="20786" xr:uid="{00000000-0005-0000-0000-00000B400000}"/>
    <cellStyle name="Normal 6 2 2 19 2 4" xfId="20787" xr:uid="{00000000-0005-0000-0000-00000C400000}"/>
    <cellStyle name="Normal 6 2 2 19 3" xfId="8735" xr:uid="{00000000-0005-0000-0000-00000D400000}"/>
    <cellStyle name="Normal 6 2 2 19 3 2" xfId="20788" xr:uid="{00000000-0005-0000-0000-00000E400000}"/>
    <cellStyle name="Normal 6 2 2 19 3 2 2" xfId="20789" xr:uid="{00000000-0005-0000-0000-00000F400000}"/>
    <cellStyle name="Normal 6 2 2 19 3 3" xfId="20790" xr:uid="{00000000-0005-0000-0000-000010400000}"/>
    <cellStyle name="Normal 6 2 2 19 3 4" xfId="20791" xr:uid="{00000000-0005-0000-0000-000011400000}"/>
    <cellStyle name="Normal 6 2 2 19 4" xfId="20792" xr:uid="{00000000-0005-0000-0000-000012400000}"/>
    <cellStyle name="Normal 6 2 2 19 4 2" xfId="20793" xr:uid="{00000000-0005-0000-0000-000013400000}"/>
    <cellStyle name="Normal 6 2 2 19 5" xfId="20794" xr:uid="{00000000-0005-0000-0000-000014400000}"/>
    <cellStyle name="Normal 6 2 2 19 6" xfId="20795" xr:uid="{00000000-0005-0000-0000-000015400000}"/>
    <cellStyle name="Normal 6 2 2 2" xfId="4711" xr:uid="{00000000-0005-0000-0000-000016400000}"/>
    <cellStyle name="Normal 6 2 2 2 2" xfId="6958" xr:uid="{00000000-0005-0000-0000-000017400000}"/>
    <cellStyle name="Normal 6 2 2 2 2 2" xfId="10497" xr:uid="{00000000-0005-0000-0000-000018400000}"/>
    <cellStyle name="Normal 6 2 2 2 2 2 2" xfId="20796" xr:uid="{00000000-0005-0000-0000-000019400000}"/>
    <cellStyle name="Normal 6 2 2 2 2 2 3" xfId="20797" xr:uid="{00000000-0005-0000-0000-00001A400000}"/>
    <cellStyle name="Normal 6 2 2 2 2 3" xfId="20798" xr:uid="{00000000-0005-0000-0000-00001B400000}"/>
    <cellStyle name="Normal 6 2 2 2 2 4" xfId="20799" xr:uid="{00000000-0005-0000-0000-00001C400000}"/>
    <cellStyle name="Normal 6 2 2 2 3" xfId="8736" xr:uid="{00000000-0005-0000-0000-00001D400000}"/>
    <cellStyle name="Normal 6 2 2 2 3 2" xfId="20800" xr:uid="{00000000-0005-0000-0000-00001E400000}"/>
    <cellStyle name="Normal 6 2 2 2 3 2 2" xfId="20801" xr:uid="{00000000-0005-0000-0000-00001F400000}"/>
    <cellStyle name="Normal 6 2 2 2 3 3" xfId="20802" xr:uid="{00000000-0005-0000-0000-000020400000}"/>
    <cellStyle name="Normal 6 2 2 2 3 4" xfId="20803" xr:uid="{00000000-0005-0000-0000-000021400000}"/>
    <cellStyle name="Normal 6 2 2 2 4" xfId="20804" xr:uid="{00000000-0005-0000-0000-000022400000}"/>
    <cellStyle name="Normal 6 2 2 2 4 2" xfId="20805" xr:uid="{00000000-0005-0000-0000-000023400000}"/>
    <cellStyle name="Normal 6 2 2 2 5" xfId="20806" xr:uid="{00000000-0005-0000-0000-000024400000}"/>
    <cellStyle name="Normal 6 2 2 2 6" xfId="20807" xr:uid="{00000000-0005-0000-0000-000025400000}"/>
    <cellStyle name="Normal 6 2 2 20" xfId="4712" xr:uid="{00000000-0005-0000-0000-000026400000}"/>
    <cellStyle name="Normal 6 2 2 20 2" xfId="6959" xr:uid="{00000000-0005-0000-0000-000027400000}"/>
    <cellStyle name="Normal 6 2 2 20 2 2" xfId="10498" xr:uid="{00000000-0005-0000-0000-000028400000}"/>
    <cellStyle name="Normal 6 2 2 20 2 2 2" xfId="20808" xr:uid="{00000000-0005-0000-0000-000029400000}"/>
    <cellStyle name="Normal 6 2 2 20 2 2 3" xfId="20809" xr:uid="{00000000-0005-0000-0000-00002A400000}"/>
    <cellStyle name="Normal 6 2 2 20 2 3" xfId="20810" xr:uid="{00000000-0005-0000-0000-00002B400000}"/>
    <cellStyle name="Normal 6 2 2 20 2 4" xfId="20811" xr:uid="{00000000-0005-0000-0000-00002C400000}"/>
    <cellStyle name="Normal 6 2 2 20 3" xfId="8737" xr:uid="{00000000-0005-0000-0000-00002D400000}"/>
    <cellStyle name="Normal 6 2 2 20 3 2" xfId="20812" xr:uid="{00000000-0005-0000-0000-00002E400000}"/>
    <cellStyle name="Normal 6 2 2 20 3 2 2" xfId="20813" xr:uid="{00000000-0005-0000-0000-00002F400000}"/>
    <cellStyle name="Normal 6 2 2 20 3 3" xfId="20814" xr:uid="{00000000-0005-0000-0000-000030400000}"/>
    <cellStyle name="Normal 6 2 2 20 3 4" xfId="20815" xr:uid="{00000000-0005-0000-0000-000031400000}"/>
    <cellStyle name="Normal 6 2 2 20 4" xfId="20816" xr:uid="{00000000-0005-0000-0000-000032400000}"/>
    <cellStyle name="Normal 6 2 2 20 4 2" xfId="20817" xr:uid="{00000000-0005-0000-0000-000033400000}"/>
    <cellStyle name="Normal 6 2 2 20 5" xfId="20818" xr:uid="{00000000-0005-0000-0000-000034400000}"/>
    <cellStyle name="Normal 6 2 2 20 6" xfId="20819" xr:uid="{00000000-0005-0000-0000-000035400000}"/>
    <cellStyle name="Normal 6 2 2 21" xfId="4713" xr:uid="{00000000-0005-0000-0000-000036400000}"/>
    <cellStyle name="Normal 6 2 2 21 2" xfId="6960" xr:uid="{00000000-0005-0000-0000-000037400000}"/>
    <cellStyle name="Normal 6 2 2 21 2 2" xfId="10499" xr:uid="{00000000-0005-0000-0000-000038400000}"/>
    <cellStyle name="Normal 6 2 2 21 2 2 2" xfId="20820" xr:uid="{00000000-0005-0000-0000-000039400000}"/>
    <cellStyle name="Normal 6 2 2 21 2 2 3" xfId="20821" xr:uid="{00000000-0005-0000-0000-00003A400000}"/>
    <cellStyle name="Normal 6 2 2 21 2 3" xfId="20822" xr:uid="{00000000-0005-0000-0000-00003B400000}"/>
    <cellStyle name="Normal 6 2 2 21 2 4" xfId="20823" xr:uid="{00000000-0005-0000-0000-00003C400000}"/>
    <cellStyle name="Normal 6 2 2 21 3" xfId="8738" xr:uid="{00000000-0005-0000-0000-00003D400000}"/>
    <cellStyle name="Normal 6 2 2 21 3 2" xfId="20824" xr:uid="{00000000-0005-0000-0000-00003E400000}"/>
    <cellStyle name="Normal 6 2 2 21 3 2 2" xfId="20825" xr:uid="{00000000-0005-0000-0000-00003F400000}"/>
    <cellStyle name="Normal 6 2 2 21 3 3" xfId="20826" xr:uid="{00000000-0005-0000-0000-000040400000}"/>
    <cellStyle name="Normal 6 2 2 21 3 4" xfId="20827" xr:uid="{00000000-0005-0000-0000-000041400000}"/>
    <cellStyle name="Normal 6 2 2 21 4" xfId="20828" xr:uid="{00000000-0005-0000-0000-000042400000}"/>
    <cellStyle name="Normal 6 2 2 21 4 2" xfId="20829" xr:uid="{00000000-0005-0000-0000-000043400000}"/>
    <cellStyle name="Normal 6 2 2 21 5" xfId="20830" xr:uid="{00000000-0005-0000-0000-000044400000}"/>
    <cellStyle name="Normal 6 2 2 21 6" xfId="20831" xr:uid="{00000000-0005-0000-0000-000045400000}"/>
    <cellStyle name="Normal 6 2 2 22" xfId="4714" xr:uid="{00000000-0005-0000-0000-000046400000}"/>
    <cellStyle name="Normal 6 2 2 22 2" xfId="6961" xr:uid="{00000000-0005-0000-0000-000047400000}"/>
    <cellStyle name="Normal 6 2 2 22 2 2" xfId="10500" xr:uid="{00000000-0005-0000-0000-000048400000}"/>
    <cellStyle name="Normal 6 2 2 22 2 2 2" xfId="20832" xr:uid="{00000000-0005-0000-0000-000049400000}"/>
    <cellStyle name="Normal 6 2 2 22 2 2 3" xfId="20833" xr:uid="{00000000-0005-0000-0000-00004A400000}"/>
    <cellStyle name="Normal 6 2 2 22 2 3" xfId="20834" xr:uid="{00000000-0005-0000-0000-00004B400000}"/>
    <cellStyle name="Normal 6 2 2 22 2 4" xfId="20835" xr:uid="{00000000-0005-0000-0000-00004C400000}"/>
    <cellStyle name="Normal 6 2 2 22 3" xfId="8739" xr:uid="{00000000-0005-0000-0000-00004D400000}"/>
    <cellStyle name="Normal 6 2 2 22 3 2" xfId="20836" xr:uid="{00000000-0005-0000-0000-00004E400000}"/>
    <cellStyle name="Normal 6 2 2 22 3 2 2" xfId="20837" xr:uid="{00000000-0005-0000-0000-00004F400000}"/>
    <cellStyle name="Normal 6 2 2 22 3 3" xfId="20838" xr:uid="{00000000-0005-0000-0000-000050400000}"/>
    <cellStyle name="Normal 6 2 2 22 3 4" xfId="20839" xr:uid="{00000000-0005-0000-0000-000051400000}"/>
    <cellStyle name="Normal 6 2 2 22 4" xfId="20840" xr:uid="{00000000-0005-0000-0000-000052400000}"/>
    <cellStyle name="Normal 6 2 2 22 4 2" xfId="20841" xr:uid="{00000000-0005-0000-0000-000053400000}"/>
    <cellStyle name="Normal 6 2 2 22 5" xfId="20842" xr:uid="{00000000-0005-0000-0000-000054400000}"/>
    <cellStyle name="Normal 6 2 2 22 6" xfId="20843" xr:uid="{00000000-0005-0000-0000-000055400000}"/>
    <cellStyle name="Normal 6 2 2 23" xfId="4715" xr:uid="{00000000-0005-0000-0000-000056400000}"/>
    <cellStyle name="Normal 6 2 2 23 2" xfId="6962" xr:uid="{00000000-0005-0000-0000-000057400000}"/>
    <cellStyle name="Normal 6 2 2 23 2 2" xfId="10501" xr:uid="{00000000-0005-0000-0000-000058400000}"/>
    <cellStyle name="Normal 6 2 2 23 2 2 2" xfId="20844" xr:uid="{00000000-0005-0000-0000-000059400000}"/>
    <cellStyle name="Normal 6 2 2 23 2 2 3" xfId="20845" xr:uid="{00000000-0005-0000-0000-00005A400000}"/>
    <cellStyle name="Normal 6 2 2 23 2 3" xfId="20846" xr:uid="{00000000-0005-0000-0000-00005B400000}"/>
    <cellStyle name="Normal 6 2 2 23 2 4" xfId="20847" xr:uid="{00000000-0005-0000-0000-00005C400000}"/>
    <cellStyle name="Normal 6 2 2 23 3" xfId="8740" xr:uid="{00000000-0005-0000-0000-00005D400000}"/>
    <cellStyle name="Normal 6 2 2 23 3 2" xfId="20848" xr:uid="{00000000-0005-0000-0000-00005E400000}"/>
    <cellStyle name="Normal 6 2 2 23 3 2 2" xfId="20849" xr:uid="{00000000-0005-0000-0000-00005F400000}"/>
    <cellStyle name="Normal 6 2 2 23 3 3" xfId="20850" xr:uid="{00000000-0005-0000-0000-000060400000}"/>
    <cellStyle name="Normal 6 2 2 23 3 4" xfId="20851" xr:uid="{00000000-0005-0000-0000-000061400000}"/>
    <cellStyle name="Normal 6 2 2 23 4" xfId="20852" xr:uid="{00000000-0005-0000-0000-000062400000}"/>
    <cellStyle name="Normal 6 2 2 23 4 2" xfId="20853" xr:uid="{00000000-0005-0000-0000-000063400000}"/>
    <cellStyle name="Normal 6 2 2 23 5" xfId="20854" xr:uid="{00000000-0005-0000-0000-000064400000}"/>
    <cellStyle name="Normal 6 2 2 23 6" xfId="20855" xr:uid="{00000000-0005-0000-0000-000065400000}"/>
    <cellStyle name="Normal 6 2 2 24" xfId="4716" xr:uid="{00000000-0005-0000-0000-000066400000}"/>
    <cellStyle name="Normal 6 2 2 24 2" xfId="6963" xr:uid="{00000000-0005-0000-0000-000067400000}"/>
    <cellStyle name="Normal 6 2 2 24 2 2" xfId="10502" xr:uid="{00000000-0005-0000-0000-000068400000}"/>
    <cellStyle name="Normal 6 2 2 24 2 2 2" xfId="20856" xr:uid="{00000000-0005-0000-0000-000069400000}"/>
    <cellStyle name="Normal 6 2 2 24 2 2 3" xfId="20857" xr:uid="{00000000-0005-0000-0000-00006A400000}"/>
    <cellStyle name="Normal 6 2 2 24 2 3" xfId="20858" xr:uid="{00000000-0005-0000-0000-00006B400000}"/>
    <cellStyle name="Normal 6 2 2 24 2 4" xfId="20859" xr:uid="{00000000-0005-0000-0000-00006C400000}"/>
    <cellStyle name="Normal 6 2 2 24 3" xfId="8741" xr:uid="{00000000-0005-0000-0000-00006D400000}"/>
    <cellStyle name="Normal 6 2 2 24 3 2" xfId="20860" xr:uid="{00000000-0005-0000-0000-00006E400000}"/>
    <cellStyle name="Normal 6 2 2 24 3 2 2" xfId="20861" xr:uid="{00000000-0005-0000-0000-00006F400000}"/>
    <cellStyle name="Normal 6 2 2 24 3 3" xfId="20862" xr:uid="{00000000-0005-0000-0000-000070400000}"/>
    <cellStyle name="Normal 6 2 2 24 3 4" xfId="20863" xr:uid="{00000000-0005-0000-0000-000071400000}"/>
    <cellStyle name="Normal 6 2 2 24 4" xfId="20864" xr:uid="{00000000-0005-0000-0000-000072400000}"/>
    <cellStyle name="Normal 6 2 2 24 4 2" xfId="20865" xr:uid="{00000000-0005-0000-0000-000073400000}"/>
    <cellStyle name="Normal 6 2 2 24 5" xfId="20866" xr:uid="{00000000-0005-0000-0000-000074400000}"/>
    <cellStyle name="Normal 6 2 2 24 6" xfId="20867" xr:uid="{00000000-0005-0000-0000-000075400000}"/>
    <cellStyle name="Normal 6 2 2 25" xfId="4717" xr:uid="{00000000-0005-0000-0000-000076400000}"/>
    <cellStyle name="Normal 6 2 2 25 2" xfId="6964" xr:uid="{00000000-0005-0000-0000-000077400000}"/>
    <cellStyle name="Normal 6 2 2 25 2 2" xfId="10503" xr:uid="{00000000-0005-0000-0000-000078400000}"/>
    <cellStyle name="Normal 6 2 2 25 2 2 2" xfId="20868" xr:uid="{00000000-0005-0000-0000-000079400000}"/>
    <cellStyle name="Normal 6 2 2 25 2 2 3" xfId="20869" xr:uid="{00000000-0005-0000-0000-00007A400000}"/>
    <cellStyle name="Normal 6 2 2 25 2 3" xfId="20870" xr:uid="{00000000-0005-0000-0000-00007B400000}"/>
    <cellStyle name="Normal 6 2 2 25 2 4" xfId="20871" xr:uid="{00000000-0005-0000-0000-00007C400000}"/>
    <cellStyle name="Normal 6 2 2 25 3" xfId="8742" xr:uid="{00000000-0005-0000-0000-00007D400000}"/>
    <cellStyle name="Normal 6 2 2 25 3 2" xfId="20872" xr:uid="{00000000-0005-0000-0000-00007E400000}"/>
    <cellStyle name="Normal 6 2 2 25 3 2 2" xfId="20873" xr:uid="{00000000-0005-0000-0000-00007F400000}"/>
    <cellStyle name="Normal 6 2 2 25 3 3" xfId="20874" xr:uid="{00000000-0005-0000-0000-000080400000}"/>
    <cellStyle name="Normal 6 2 2 25 3 4" xfId="20875" xr:uid="{00000000-0005-0000-0000-000081400000}"/>
    <cellStyle name="Normal 6 2 2 25 4" xfId="20876" xr:uid="{00000000-0005-0000-0000-000082400000}"/>
    <cellStyle name="Normal 6 2 2 25 4 2" xfId="20877" xr:uid="{00000000-0005-0000-0000-000083400000}"/>
    <cellStyle name="Normal 6 2 2 25 5" xfId="20878" xr:uid="{00000000-0005-0000-0000-000084400000}"/>
    <cellStyle name="Normal 6 2 2 25 6" xfId="20879" xr:uid="{00000000-0005-0000-0000-000085400000}"/>
    <cellStyle name="Normal 6 2 2 26" xfId="4718" xr:uid="{00000000-0005-0000-0000-000086400000}"/>
    <cellStyle name="Normal 6 2 2 26 2" xfId="6965" xr:uid="{00000000-0005-0000-0000-000087400000}"/>
    <cellStyle name="Normal 6 2 2 26 2 2" xfId="10504" xr:uid="{00000000-0005-0000-0000-000088400000}"/>
    <cellStyle name="Normal 6 2 2 26 2 2 2" xfId="20880" xr:uid="{00000000-0005-0000-0000-000089400000}"/>
    <cellStyle name="Normal 6 2 2 26 2 2 3" xfId="20881" xr:uid="{00000000-0005-0000-0000-00008A400000}"/>
    <cellStyle name="Normal 6 2 2 26 2 3" xfId="20882" xr:uid="{00000000-0005-0000-0000-00008B400000}"/>
    <cellStyle name="Normal 6 2 2 26 2 4" xfId="20883" xr:uid="{00000000-0005-0000-0000-00008C400000}"/>
    <cellStyle name="Normal 6 2 2 26 3" xfId="8743" xr:uid="{00000000-0005-0000-0000-00008D400000}"/>
    <cellStyle name="Normal 6 2 2 26 3 2" xfId="20884" xr:uid="{00000000-0005-0000-0000-00008E400000}"/>
    <cellStyle name="Normal 6 2 2 26 3 2 2" xfId="20885" xr:uid="{00000000-0005-0000-0000-00008F400000}"/>
    <cellStyle name="Normal 6 2 2 26 3 3" xfId="20886" xr:uid="{00000000-0005-0000-0000-000090400000}"/>
    <cellStyle name="Normal 6 2 2 26 3 4" xfId="20887" xr:uid="{00000000-0005-0000-0000-000091400000}"/>
    <cellStyle name="Normal 6 2 2 26 4" xfId="20888" xr:uid="{00000000-0005-0000-0000-000092400000}"/>
    <cellStyle name="Normal 6 2 2 26 4 2" xfId="20889" xr:uid="{00000000-0005-0000-0000-000093400000}"/>
    <cellStyle name="Normal 6 2 2 26 5" xfId="20890" xr:uid="{00000000-0005-0000-0000-000094400000}"/>
    <cellStyle name="Normal 6 2 2 26 6" xfId="20891" xr:uid="{00000000-0005-0000-0000-000095400000}"/>
    <cellStyle name="Normal 6 2 2 27" xfId="4719" xr:uid="{00000000-0005-0000-0000-000096400000}"/>
    <cellStyle name="Normal 6 2 2 27 2" xfId="6966" xr:uid="{00000000-0005-0000-0000-000097400000}"/>
    <cellStyle name="Normal 6 2 2 27 2 2" xfId="10505" xr:uid="{00000000-0005-0000-0000-000098400000}"/>
    <cellStyle name="Normal 6 2 2 27 2 2 2" xfId="20892" xr:uid="{00000000-0005-0000-0000-000099400000}"/>
    <cellStyle name="Normal 6 2 2 27 2 2 3" xfId="20893" xr:uid="{00000000-0005-0000-0000-00009A400000}"/>
    <cellStyle name="Normal 6 2 2 27 2 3" xfId="20894" xr:uid="{00000000-0005-0000-0000-00009B400000}"/>
    <cellStyle name="Normal 6 2 2 27 2 4" xfId="20895" xr:uid="{00000000-0005-0000-0000-00009C400000}"/>
    <cellStyle name="Normal 6 2 2 27 3" xfId="8744" xr:uid="{00000000-0005-0000-0000-00009D400000}"/>
    <cellStyle name="Normal 6 2 2 27 3 2" xfId="20896" xr:uid="{00000000-0005-0000-0000-00009E400000}"/>
    <cellStyle name="Normal 6 2 2 27 3 2 2" xfId="20897" xr:uid="{00000000-0005-0000-0000-00009F400000}"/>
    <cellStyle name="Normal 6 2 2 27 3 3" xfId="20898" xr:uid="{00000000-0005-0000-0000-0000A0400000}"/>
    <cellStyle name="Normal 6 2 2 27 3 4" xfId="20899" xr:uid="{00000000-0005-0000-0000-0000A1400000}"/>
    <cellStyle name="Normal 6 2 2 27 4" xfId="20900" xr:uid="{00000000-0005-0000-0000-0000A2400000}"/>
    <cellStyle name="Normal 6 2 2 27 4 2" xfId="20901" xr:uid="{00000000-0005-0000-0000-0000A3400000}"/>
    <cellStyle name="Normal 6 2 2 27 5" xfId="20902" xr:uid="{00000000-0005-0000-0000-0000A4400000}"/>
    <cellStyle name="Normal 6 2 2 27 6" xfId="20903" xr:uid="{00000000-0005-0000-0000-0000A5400000}"/>
    <cellStyle name="Normal 6 2 2 28" xfId="4720" xr:uid="{00000000-0005-0000-0000-0000A6400000}"/>
    <cellStyle name="Normal 6 2 2 28 2" xfId="6967" xr:uid="{00000000-0005-0000-0000-0000A7400000}"/>
    <cellStyle name="Normal 6 2 2 28 2 2" xfId="10506" xr:uid="{00000000-0005-0000-0000-0000A8400000}"/>
    <cellStyle name="Normal 6 2 2 28 2 2 2" xfId="20904" xr:uid="{00000000-0005-0000-0000-0000A9400000}"/>
    <cellStyle name="Normal 6 2 2 28 2 2 3" xfId="20905" xr:uid="{00000000-0005-0000-0000-0000AA400000}"/>
    <cellStyle name="Normal 6 2 2 28 2 3" xfId="20906" xr:uid="{00000000-0005-0000-0000-0000AB400000}"/>
    <cellStyle name="Normal 6 2 2 28 2 4" xfId="20907" xr:uid="{00000000-0005-0000-0000-0000AC400000}"/>
    <cellStyle name="Normal 6 2 2 28 3" xfId="8745" xr:uid="{00000000-0005-0000-0000-0000AD400000}"/>
    <cellStyle name="Normal 6 2 2 28 3 2" xfId="20908" xr:uid="{00000000-0005-0000-0000-0000AE400000}"/>
    <cellStyle name="Normal 6 2 2 28 3 2 2" xfId="20909" xr:uid="{00000000-0005-0000-0000-0000AF400000}"/>
    <cellStyle name="Normal 6 2 2 28 3 3" xfId="20910" xr:uid="{00000000-0005-0000-0000-0000B0400000}"/>
    <cellStyle name="Normal 6 2 2 28 3 4" xfId="20911" xr:uid="{00000000-0005-0000-0000-0000B1400000}"/>
    <cellStyle name="Normal 6 2 2 28 4" xfId="20912" xr:uid="{00000000-0005-0000-0000-0000B2400000}"/>
    <cellStyle name="Normal 6 2 2 28 4 2" xfId="20913" xr:uid="{00000000-0005-0000-0000-0000B3400000}"/>
    <cellStyle name="Normal 6 2 2 28 5" xfId="20914" xr:uid="{00000000-0005-0000-0000-0000B4400000}"/>
    <cellStyle name="Normal 6 2 2 28 6" xfId="20915" xr:uid="{00000000-0005-0000-0000-0000B5400000}"/>
    <cellStyle name="Normal 6 2 2 29" xfId="4721" xr:uid="{00000000-0005-0000-0000-0000B6400000}"/>
    <cellStyle name="Normal 6 2 2 29 2" xfId="6968" xr:uid="{00000000-0005-0000-0000-0000B7400000}"/>
    <cellStyle name="Normal 6 2 2 29 2 2" xfId="10507" xr:uid="{00000000-0005-0000-0000-0000B8400000}"/>
    <cellStyle name="Normal 6 2 2 29 2 2 2" xfId="20916" xr:uid="{00000000-0005-0000-0000-0000B9400000}"/>
    <cellStyle name="Normal 6 2 2 29 2 2 3" xfId="20917" xr:uid="{00000000-0005-0000-0000-0000BA400000}"/>
    <cellStyle name="Normal 6 2 2 29 2 3" xfId="20918" xr:uid="{00000000-0005-0000-0000-0000BB400000}"/>
    <cellStyle name="Normal 6 2 2 29 2 4" xfId="20919" xr:uid="{00000000-0005-0000-0000-0000BC400000}"/>
    <cellStyle name="Normal 6 2 2 29 3" xfId="8746" xr:uid="{00000000-0005-0000-0000-0000BD400000}"/>
    <cellStyle name="Normal 6 2 2 29 3 2" xfId="20920" xr:uid="{00000000-0005-0000-0000-0000BE400000}"/>
    <cellStyle name="Normal 6 2 2 29 3 2 2" xfId="20921" xr:uid="{00000000-0005-0000-0000-0000BF400000}"/>
    <cellStyle name="Normal 6 2 2 29 3 3" xfId="20922" xr:uid="{00000000-0005-0000-0000-0000C0400000}"/>
    <cellStyle name="Normal 6 2 2 29 3 4" xfId="20923" xr:uid="{00000000-0005-0000-0000-0000C1400000}"/>
    <cellStyle name="Normal 6 2 2 29 4" xfId="20924" xr:uid="{00000000-0005-0000-0000-0000C2400000}"/>
    <cellStyle name="Normal 6 2 2 29 4 2" xfId="20925" xr:uid="{00000000-0005-0000-0000-0000C3400000}"/>
    <cellStyle name="Normal 6 2 2 29 5" xfId="20926" xr:uid="{00000000-0005-0000-0000-0000C4400000}"/>
    <cellStyle name="Normal 6 2 2 29 6" xfId="20927" xr:uid="{00000000-0005-0000-0000-0000C5400000}"/>
    <cellStyle name="Normal 6 2 2 3" xfId="4722" xr:uid="{00000000-0005-0000-0000-0000C6400000}"/>
    <cellStyle name="Normal 6 2 2 3 2" xfId="6969" xr:uid="{00000000-0005-0000-0000-0000C7400000}"/>
    <cellStyle name="Normal 6 2 2 3 2 2" xfId="10508" xr:uid="{00000000-0005-0000-0000-0000C8400000}"/>
    <cellStyle name="Normal 6 2 2 3 2 2 2" xfId="20928" xr:uid="{00000000-0005-0000-0000-0000C9400000}"/>
    <cellStyle name="Normal 6 2 2 3 2 2 3" xfId="20929" xr:uid="{00000000-0005-0000-0000-0000CA400000}"/>
    <cellStyle name="Normal 6 2 2 3 2 3" xfId="20930" xr:uid="{00000000-0005-0000-0000-0000CB400000}"/>
    <cellStyle name="Normal 6 2 2 3 2 4" xfId="20931" xr:uid="{00000000-0005-0000-0000-0000CC400000}"/>
    <cellStyle name="Normal 6 2 2 3 3" xfId="8747" xr:uid="{00000000-0005-0000-0000-0000CD400000}"/>
    <cellStyle name="Normal 6 2 2 3 3 2" xfId="20932" xr:uid="{00000000-0005-0000-0000-0000CE400000}"/>
    <cellStyle name="Normal 6 2 2 3 3 2 2" xfId="20933" xr:uid="{00000000-0005-0000-0000-0000CF400000}"/>
    <cellStyle name="Normal 6 2 2 3 3 3" xfId="20934" xr:uid="{00000000-0005-0000-0000-0000D0400000}"/>
    <cellStyle name="Normal 6 2 2 3 3 4" xfId="20935" xr:uid="{00000000-0005-0000-0000-0000D1400000}"/>
    <cellStyle name="Normal 6 2 2 3 4" xfId="20936" xr:uid="{00000000-0005-0000-0000-0000D2400000}"/>
    <cellStyle name="Normal 6 2 2 3 4 2" xfId="20937" xr:uid="{00000000-0005-0000-0000-0000D3400000}"/>
    <cellStyle name="Normal 6 2 2 3 5" xfId="20938" xr:uid="{00000000-0005-0000-0000-0000D4400000}"/>
    <cellStyle name="Normal 6 2 2 3 6" xfId="20939" xr:uid="{00000000-0005-0000-0000-0000D5400000}"/>
    <cellStyle name="Normal 6 2 2 30" xfId="4723" xr:uid="{00000000-0005-0000-0000-0000D6400000}"/>
    <cellStyle name="Normal 6 2 2 30 2" xfId="6970" xr:uid="{00000000-0005-0000-0000-0000D7400000}"/>
    <cellStyle name="Normal 6 2 2 30 2 2" xfId="10509" xr:uid="{00000000-0005-0000-0000-0000D8400000}"/>
    <cellStyle name="Normal 6 2 2 30 2 2 2" xfId="20940" xr:uid="{00000000-0005-0000-0000-0000D9400000}"/>
    <cellStyle name="Normal 6 2 2 30 2 2 3" xfId="20941" xr:uid="{00000000-0005-0000-0000-0000DA400000}"/>
    <cellStyle name="Normal 6 2 2 30 2 3" xfId="20942" xr:uid="{00000000-0005-0000-0000-0000DB400000}"/>
    <cellStyle name="Normal 6 2 2 30 2 4" xfId="20943" xr:uid="{00000000-0005-0000-0000-0000DC400000}"/>
    <cellStyle name="Normal 6 2 2 30 3" xfId="8748" xr:uid="{00000000-0005-0000-0000-0000DD400000}"/>
    <cellStyle name="Normal 6 2 2 30 3 2" xfId="20944" xr:uid="{00000000-0005-0000-0000-0000DE400000}"/>
    <cellStyle name="Normal 6 2 2 30 3 2 2" xfId="20945" xr:uid="{00000000-0005-0000-0000-0000DF400000}"/>
    <cellStyle name="Normal 6 2 2 30 3 3" xfId="20946" xr:uid="{00000000-0005-0000-0000-0000E0400000}"/>
    <cellStyle name="Normal 6 2 2 30 3 4" xfId="20947" xr:uid="{00000000-0005-0000-0000-0000E1400000}"/>
    <cellStyle name="Normal 6 2 2 30 4" xfId="20948" xr:uid="{00000000-0005-0000-0000-0000E2400000}"/>
    <cellStyle name="Normal 6 2 2 30 4 2" xfId="20949" xr:uid="{00000000-0005-0000-0000-0000E3400000}"/>
    <cellStyle name="Normal 6 2 2 30 5" xfId="20950" xr:uid="{00000000-0005-0000-0000-0000E4400000}"/>
    <cellStyle name="Normal 6 2 2 30 6" xfId="20951" xr:uid="{00000000-0005-0000-0000-0000E5400000}"/>
    <cellStyle name="Normal 6 2 2 31" xfId="4724" xr:uid="{00000000-0005-0000-0000-0000E6400000}"/>
    <cellStyle name="Normal 6 2 2 31 2" xfId="6971" xr:uid="{00000000-0005-0000-0000-0000E7400000}"/>
    <cellStyle name="Normal 6 2 2 31 2 2" xfId="10510" xr:uid="{00000000-0005-0000-0000-0000E8400000}"/>
    <cellStyle name="Normal 6 2 2 31 2 2 2" xfId="20952" xr:uid="{00000000-0005-0000-0000-0000E9400000}"/>
    <cellStyle name="Normal 6 2 2 31 2 2 3" xfId="20953" xr:uid="{00000000-0005-0000-0000-0000EA400000}"/>
    <cellStyle name="Normal 6 2 2 31 2 3" xfId="20954" xr:uid="{00000000-0005-0000-0000-0000EB400000}"/>
    <cellStyle name="Normal 6 2 2 31 2 4" xfId="20955" xr:uid="{00000000-0005-0000-0000-0000EC400000}"/>
    <cellStyle name="Normal 6 2 2 31 3" xfId="8749" xr:uid="{00000000-0005-0000-0000-0000ED400000}"/>
    <cellStyle name="Normal 6 2 2 31 3 2" xfId="20956" xr:uid="{00000000-0005-0000-0000-0000EE400000}"/>
    <cellStyle name="Normal 6 2 2 31 3 2 2" xfId="20957" xr:uid="{00000000-0005-0000-0000-0000EF400000}"/>
    <cellStyle name="Normal 6 2 2 31 3 3" xfId="20958" xr:uid="{00000000-0005-0000-0000-0000F0400000}"/>
    <cellStyle name="Normal 6 2 2 31 3 4" xfId="20959" xr:uid="{00000000-0005-0000-0000-0000F1400000}"/>
    <cellStyle name="Normal 6 2 2 31 4" xfId="20960" xr:uid="{00000000-0005-0000-0000-0000F2400000}"/>
    <cellStyle name="Normal 6 2 2 31 4 2" xfId="20961" xr:uid="{00000000-0005-0000-0000-0000F3400000}"/>
    <cellStyle name="Normal 6 2 2 31 5" xfId="20962" xr:uid="{00000000-0005-0000-0000-0000F4400000}"/>
    <cellStyle name="Normal 6 2 2 31 6" xfId="20963" xr:uid="{00000000-0005-0000-0000-0000F5400000}"/>
    <cellStyle name="Normal 6 2 2 32" xfId="4725" xr:uid="{00000000-0005-0000-0000-0000F6400000}"/>
    <cellStyle name="Normal 6 2 2 32 2" xfId="6972" xr:uid="{00000000-0005-0000-0000-0000F7400000}"/>
    <cellStyle name="Normal 6 2 2 32 2 2" xfId="10511" xr:uid="{00000000-0005-0000-0000-0000F8400000}"/>
    <cellStyle name="Normal 6 2 2 32 2 2 2" xfId="20964" xr:uid="{00000000-0005-0000-0000-0000F9400000}"/>
    <cellStyle name="Normal 6 2 2 32 2 2 3" xfId="20965" xr:uid="{00000000-0005-0000-0000-0000FA400000}"/>
    <cellStyle name="Normal 6 2 2 32 2 3" xfId="20966" xr:uid="{00000000-0005-0000-0000-0000FB400000}"/>
    <cellStyle name="Normal 6 2 2 32 2 4" xfId="20967" xr:uid="{00000000-0005-0000-0000-0000FC400000}"/>
    <cellStyle name="Normal 6 2 2 32 3" xfId="8750" xr:uid="{00000000-0005-0000-0000-0000FD400000}"/>
    <cellStyle name="Normal 6 2 2 32 3 2" xfId="20968" xr:uid="{00000000-0005-0000-0000-0000FE400000}"/>
    <cellStyle name="Normal 6 2 2 32 3 2 2" xfId="20969" xr:uid="{00000000-0005-0000-0000-0000FF400000}"/>
    <cellStyle name="Normal 6 2 2 32 3 3" xfId="20970" xr:uid="{00000000-0005-0000-0000-000000410000}"/>
    <cellStyle name="Normal 6 2 2 32 3 4" xfId="20971" xr:uid="{00000000-0005-0000-0000-000001410000}"/>
    <cellStyle name="Normal 6 2 2 32 4" xfId="20972" xr:uid="{00000000-0005-0000-0000-000002410000}"/>
    <cellStyle name="Normal 6 2 2 32 4 2" xfId="20973" xr:uid="{00000000-0005-0000-0000-000003410000}"/>
    <cellStyle name="Normal 6 2 2 32 5" xfId="20974" xr:uid="{00000000-0005-0000-0000-000004410000}"/>
    <cellStyle name="Normal 6 2 2 32 6" xfId="20975" xr:uid="{00000000-0005-0000-0000-000005410000}"/>
    <cellStyle name="Normal 6 2 2 33" xfId="4726" xr:uid="{00000000-0005-0000-0000-000006410000}"/>
    <cellStyle name="Normal 6 2 2 33 2" xfId="6973" xr:uid="{00000000-0005-0000-0000-000007410000}"/>
    <cellStyle name="Normal 6 2 2 33 2 2" xfId="10512" xr:uid="{00000000-0005-0000-0000-000008410000}"/>
    <cellStyle name="Normal 6 2 2 33 2 2 2" xfId="20976" xr:uid="{00000000-0005-0000-0000-000009410000}"/>
    <cellStyle name="Normal 6 2 2 33 2 2 3" xfId="20977" xr:uid="{00000000-0005-0000-0000-00000A410000}"/>
    <cellStyle name="Normal 6 2 2 33 2 3" xfId="20978" xr:uid="{00000000-0005-0000-0000-00000B410000}"/>
    <cellStyle name="Normal 6 2 2 33 2 4" xfId="20979" xr:uid="{00000000-0005-0000-0000-00000C410000}"/>
    <cellStyle name="Normal 6 2 2 33 3" xfId="8751" xr:uid="{00000000-0005-0000-0000-00000D410000}"/>
    <cellStyle name="Normal 6 2 2 33 3 2" xfId="20980" xr:uid="{00000000-0005-0000-0000-00000E410000}"/>
    <cellStyle name="Normal 6 2 2 33 3 2 2" xfId="20981" xr:uid="{00000000-0005-0000-0000-00000F410000}"/>
    <cellStyle name="Normal 6 2 2 33 3 3" xfId="20982" xr:uid="{00000000-0005-0000-0000-000010410000}"/>
    <cellStyle name="Normal 6 2 2 33 3 4" xfId="20983" xr:uid="{00000000-0005-0000-0000-000011410000}"/>
    <cellStyle name="Normal 6 2 2 33 4" xfId="20984" xr:uid="{00000000-0005-0000-0000-000012410000}"/>
    <cellStyle name="Normal 6 2 2 33 4 2" xfId="20985" xr:uid="{00000000-0005-0000-0000-000013410000}"/>
    <cellStyle name="Normal 6 2 2 33 5" xfId="20986" xr:uid="{00000000-0005-0000-0000-000014410000}"/>
    <cellStyle name="Normal 6 2 2 33 6" xfId="20987" xr:uid="{00000000-0005-0000-0000-000015410000}"/>
    <cellStyle name="Normal 6 2 2 34" xfId="4727" xr:uid="{00000000-0005-0000-0000-000016410000}"/>
    <cellStyle name="Normal 6 2 2 34 2" xfId="6974" xr:uid="{00000000-0005-0000-0000-000017410000}"/>
    <cellStyle name="Normal 6 2 2 34 2 2" xfId="10513" xr:uid="{00000000-0005-0000-0000-000018410000}"/>
    <cellStyle name="Normal 6 2 2 34 2 2 2" xfId="20988" xr:uid="{00000000-0005-0000-0000-000019410000}"/>
    <cellStyle name="Normal 6 2 2 34 2 2 3" xfId="20989" xr:uid="{00000000-0005-0000-0000-00001A410000}"/>
    <cellStyle name="Normal 6 2 2 34 2 3" xfId="20990" xr:uid="{00000000-0005-0000-0000-00001B410000}"/>
    <cellStyle name="Normal 6 2 2 34 2 4" xfId="20991" xr:uid="{00000000-0005-0000-0000-00001C410000}"/>
    <cellStyle name="Normal 6 2 2 34 3" xfId="8752" xr:uid="{00000000-0005-0000-0000-00001D410000}"/>
    <cellStyle name="Normal 6 2 2 34 3 2" xfId="20992" xr:uid="{00000000-0005-0000-0000-00001E410000}"/>
    <cellStyle name="Normal 6 2 2 34 3 2 2" xfId="20993" xr:uid="{00000000-0005-0000-0000-00001F410000}"/>
    <cellStyle name="Normal 6 2 2 34 3 3" xfId="20994" xr:uid="{00000000-0005-0000-0000-000020410000}"/>
    <cellStyle name="Normal 6 2 2 34 3 4" xfId="20995" xr:uid="{00000000-0005-0000-0000-000021410000}"/>
    <cellStyle name="Normal 6 2 2 34 4" xfId="20996" xr:uid="{00000000-0005-0000-0000-000022410000}"/>
    <cellStyle name="Normal 6 2 2 34 4 2" xfId="20997" xr:uid="{00000000-0005-0000-0000-000023410000}"/>
    <cellStyle name="Normal 6 2 2 34 5" xfId="20998" xr:uid="{00000000-0005-0000-0000-000024410000}"/>
    <cellStyle name="Normal 6 2 2 34 6" xfId="20999" xr:uid="{00000000-0005-0000-0000-000025410000}"/>
    <cellStyle name="Normal 6 2 2 35" xfId="4728" xr:uid="{00000000-0005-0000-0000-000026410000}"/>
    <cellStyle name="Normal 6 2 2 35 2" xfId="6975" xr:uid="{00000000-0005-0000-0000-000027410000}"/>
    <cellStyle name="Normal 6 2 2 35 2 2" xfId="10514" xr:uid="{00000000-0005-0000-0000-000028410000}"/>
    <cellStyle name="Normal 6 2 2 35 2 2 2" xfId="21000" xr:uid="{00000000-0005-0000-0000-000029410000}"/>
    <cellStyle name="Normal 6 2 2 35 2 2 3" xfId="21001" xr:uid="{00000000-0005-0000-0000-00002A410000}"/>
    <cellStyle name="Normal 6 2 2 35 2 3" xfId="21002" xr:uid="{00000000-0005-0000-0000-00002B410000}"/>
    <cellStyle name="Normal 6 2 2 35 2 4" xfId="21003" xr:uid="{00000000-0005-0000-0000-00002C410000}"/>
    <cellStyle name="Normal 6 2 2 35 3" xfId="8753" xr:uid="{00000000-0005-0000-0000-00002D410000}"/>
    <cellStyle name="Normal 6 2 2 35 3 2" xfId="21004" xr:uid="{00000000-0005-0000-0000-00002E410000}"/>
    <cellStyle name="Normal 6 2 2 35 3 2 2" xfId="21005" xr:uid="{00000000-0005-0000-0000-00002F410000}"/>
    <cellStyle name="Normal 6 2 2 35 3 3" xfId="21006" xr:uid="{00000000-0005-0000-0000-000030410000}"/>
    <cellStyle name="Normal 6 2 2 35 3 4" xfId="21007" xr:uid="{00000000-0005-0000-0000-000031410000}"/>
    <cellStyle name="Normal 6 2 2 35 4" xfId="21008" xr:uid="{00000000-0005-0000-0000-000032410000}"/>
    <cellStyle name="Normal 6 2 2 35 4 2" xfId="21009" xr:uid="{00000000-0005-0000-0000-000033410000}"/>
    <cellStyle name="Normal 6 2 2 35 5" xfId="21010" xr:uid="{00000000-0005-0000-0000-000034410000}"/>
    <cellStyle name="Normal 6 2 2 35 6" xfId="21011" xr:uid="{00000000-0005-0000-0000-000035410000}"/>
    <cellStyle name="Normal 6 2 2 36" xfId="4729" xr:uid="{00000000-0005-0000-0000-000036410000}"/>
    <cellStyle name="Normal 6 2 2 36 2" xfId="6976" xr:uid="{00000000-0005-0000-0000-000037410000}"/>
    <cellStyle name="Normal 6 2 2 36 2 2" xfId="10515" xr:uid="{00000000-0005-0000-0000-000038410000}"/>
    <cellStyle name="Normal 6 2 2 36 2 2 2" xfId="21012" xr:uid="{00000000-0005-0000-0000-000039410000}"/>
    <cellStyle name="Normal 6 2 2 36 2 2 3" xfId="21013" xr:uid="{00000000-0005-0000-0000-00003A410000}"/>
    <cellStyle name="Normal 6 2 2 36 2 3" xfId="21014" xr:uid="{00000000-0005-0000-0000-00003B410000}"/>
    <cellStyle name="Normal 6 2 2 36 2 4" xfId="21015" xr:uid="{00000000-0005-0000-0000-00003C410000}"/>
    <cellStyle name="Normal 6 2 2 36 3" xfId="8754" xr:uid="{00000000-0005-0000-0000-00003D410000}"/>
    <cellStyle name="Normal 6 2 2 36 3 2" xfId="21016" xr:uid="{00000000-0005-0000-0000-00003E410000}"/>
    <cellStyle name="Normal 6 2 2 36 3 2 2" xfId="21017" xr:uid="{00000000-0005-0000-0000-00003F410000}"/>
    <cellStyle name="Normal 6 2 2 36 3 3" xfId="21018" xr:uid="{00000000-0005-0000-0000-000040410000}"/>
    <cellStyle name="Normal 6 2 2 36 3 4" xfId="21019" xr:uid="{00000000-0005-0000-0000-000041410000}"/>
    <cellStyle name="Normal 6 2 2 36 4" xfId="21020" xr:uid="{00000000-0005-0000-0000-000042410000}"/>
    <cellStyle name="Normal 6 2 2 36 4 2" xfId="21021" xr:uid="{00000000-0005-0000-0000-000043410000}"/>
    <cellStyle name="Normal 6 2 2 36 5" xfId="21022" xr:uid="{00000000-0005-0000-0000-000044410000}"/>
    <cellStyle name="Normal 6 2 2 36 6" xfId="21023" xr:uid="{00000000-0005-0000-0000-000045410000}"/>
    <cellStyle name="Normal 6 2 2 37" xfId="4730" xr:uid="{00000000-0005-0000-0000-000046410000}"/>
    <cellStyle name="Normal 6 2 2 37 2" xfId="6977" xr:uid="{00000000-0005-0000-0000-000047410000}"/>
    <cellStyle name="Normal 6 2 2 37 2 2" xfId="10516" xr:uid="{00000000-0005-0000-0000-000048410000}"/>
    <cellStyle name="Normal 6 2 2 37 2 2 2" xfId="21024" xr:uid="{00000000-0005-0000-0000-000049410000}"/>
    <cellStyle name="Normal 6 2 2 37 2 2 3" xfId="21025" xr:uid="{00000000-0005-0000-0000-00004A410000}"/>
    <cellStyle name="Normal 6 2 2 37 2 3" xfId="21026" xr:uid="{00000000-0005-0000-0000-00004B410000}"/>
    <cellStyle name="Normal 6 2 2 37 2 4" xfId="21027" xr:uid="{00000000-0005-0000-0000-00004C410000}"/>
    <cellStyle name="Normal 6 2 2 37 3" xfId="8755" xr:uid="{00000000-0005-0000-0000-00004D410000}"/>
    <cellStyle name="Normal 6 2 2 37 3 2" xfId="21028" xr:uid="{00000000-0005-0000-0000-00004E410000}"/>
    <cellStyle name="Normal 6 2 2 37 3 2 2" xfId="21029" xr:uid="{00000000-0005-0000-0000-00004F410000}"/>
    <cellStyle name="Normal 6 2 2 37 3 3" xfId="21030" xr:uid="{00000000-0005-0000-0000-000050410000}"/>
    <cellStyle name="Normal 6 2 2 37 3 4" xfId="21031" xr:uid="{00000000-0005-0000-0000-000051410000}"/>
    <cellStyle name="Normal 6 2 2 37 4" xfId="21032" xr:uid="{00000000-0005-0000-0000-000052410000}"/>
    <cellStyle name="Normal 6 2 2 37 4 2" xfId="21033" xr:uid="{00000000-0005-0000-0000-000053410000}"/>
    <cellStyle name="Normal 6 2 2 37 5" xfId="21034" xr:uid="{00000000-0005-0000-0000-000054410000}"/>
    <cellStyle name="Normal 6 2 2 37 6" xfId="21035" xr:uid="{00000000-0005-0000-0000-000055410000}"/>
    <cellStyle name="Normal 6 2 2 38" xfId="4731" xr:uid="{00000000-0005-0000-0000-000056410000}"/>
    <cellStyle name="Normal 6 2 2 38 2" xfId="6978" xr:uid="{00000000-0005-0000-0000-000057410000}"/>
    <cellStyle name="Normal 6 2 2 38 2 2" xfId="10517" xr:uid="{00000000-0005-0000-0000-000058410000}"/>
    <cellStyle name="Normal 6 2 2 38 2 2 2" xfId="21036" xr:uid="{00000000-0005-0000-0000-000059410000}"/>
    <cellStyle name="Normal 6 2 2 38 2 2 3" xfId="21037" xr:uid="{00000000-0005-0000-0000-00005A410000}"/>
    <cellStyle name="Normal 6 2 2 38 2 3" xfId="21038" xr:uid="{00000000-0005-0000-0000-00005B410000}"/>
    <cellStyle name="Normal 6 2 2 38 2 4" xfId="21039" xr:uid="{00000000-0005-0000-0000-00005C410000}"/>
    <cellStyle name="Normal 6 2 2 38 3" xfId="8756" xr:uid="{00000000-0005-0000-0000-00005D410000}"/>
    <cellStyle name="Normal 6 2 2 38 3 2" xfId="21040" xr:uid="{00000000-0005-0000-0000-00005E410000}"/>
    <cellStyle name="Normal 6 2 2 38 3 2 2" xfId="21041" xr:uid="{00000000-0005-0000-0000-00005F410000}"/>
    <cellStyle name="Normal 6 2 2 38 3 3" xfId="21042" xr:uid="{00000000-0005-0000-0000-000060410000}"/>
    <cellStyle name="Normal 6 2 2 38 3 4" xfId="21043" xr:uid="{00000000-0005-0000-0000-000061410000}"/>
    <cellStyle name="Normal 6 2 2 38 4" xfId="21044" xr:uid="{00000000-0005-0000-0000-000062410000}"/>
    <cellStyle name="Normal 6 2 2 38 4 2" xfId="21045" xr:uid="{00000000-0005-0000-0000-000063410000}"/>
    <cellStyle name="Normal 6 2 2 38 5" xfId="21046" xr:uid="{00000000-0005-0000-0000-000064410000}"/>
    <cellStyle name="Normal 6 2 2 38 6" xfId="21047" xr:uid="{00000000-0005-0000-0000-000065410000}"/>
    <cellStyle name="Normal 6 2 2 39" xfId="4732" xr:uid="{00000000-0005-0000-0000-000066410000}"/>
    <cellStyle name="Normal 6 2 2 39 2" xfId="6979" xr:uid="{00000000-0005-0000-0000-000067410000}"/>
    <cellStyle name="Normal 6 2 2 39 2 2" xfId="10518" xr:uid="{00000000-0005-0000-0000-000068410000}"/>
    <cellStyle name="Normal 6 2 2 39 2 2 2" xfId="21048" xr:uid="{00000000-0005-0000-0000-000069410000}"/>
    <cellStyle name="Normal 6 2 2 39 2 2 3" xfId="21049" xr:uid="{00000000-0005-0000-0000-00006A410000}"/>
    <cellStyle name="Normal 6 2 2 39 2 3" xfId="21050" xr:uid="{00000000-0005-0000-0000-00006B410000}"/>
    <cellStyle name="Normal 6 2 2 39 2 4" xfId="21051" xr:uid="{00000000-0005-0000-0000-00006C410000}"/>
    <cellStyle name="Normal 6 2 2 39 3" xfId="8757" xr:uid="{00000000-0005-0000-0000-00006D410000}"/>
    <cellStyle name="Normal 6 2 2 39 3 2" xfId="21052" xr:uid="{00000000-0005-0000-0000-00006E410000}"/>
    <cellStyle name="Normal 6 2 2 39 3 2 2" xfId="21053" xr:uid="{00000000-0005-0000-0000-00006F410000}"/>
    <cellStyle name="Normal 6 2 2 39 3 3" xfId="21054" xr:uid="{00000000-0005-0000-0000-000070410000}"/>
    <cellStyle name="Normal 6 2 2 39 3 4" xfId="21055" xr:uid="{00000000-0005-0000-0000-000071410000}"/>
    <cellStyle name="Normal 6 2 2 39 4" xfId="21056" xr:uid="{00000000-0005-0000-0000-000072410000}"/>
    <cellStyle name="Normal 6 2 2 39 4 2" xfId="21057" xr:uid="{00000000-0005-0000-0000-000073410000}"/>
    <cellStyle name="Normal 6 2 2 39 5" xfId="21058" xr:uid="{00000000-0005-0000-0000-000074410000}"/>
    <cellStyle name="Normal 6 2 2 39 6" xfId="21059" xr:uid="{00000000-0005-0000-0000-000075410000}"/>
    <cellStyle name="Normal 6 2 2 4" xfId="4733" xr:uid="{00000000-0005-0000-0000-000076410000}"/>
    <cellStyle name="Normal 6 2 2 4 2" xfId="6980" xr:uid="{00000000-0005-0000-0000-000077410000}"/>
    <cellStyle name="Normal 6 2 2 4 2 2" xfId="10519" xr:uid="{00000000-0005-0000-0000-000078410000}"/>
    <cellStyle name="Normal 6 2 2 4 2 2 2" xfId="21060" xr:uid="{00000000-0005-0000-0000-000079410000}"/>
    <cellStyle name="Normal 6 2 2 4 2 2 3" xfId="21061" xr:uid="{00000000-0005-0000-0000-00007A410000}"/>
    <cellStyle name="Normal 6 2 2 4 2 3" xfId="21062" xr:uid="{00000000-0005-0000-0000-00007B410000}"/>
    <cellStyle name="Normal 6 2 2 4 2 4" xfId="21063" xr:uid="{00000000-0005-0000-0000-00007C410000}"/>
    <cellStyle name="Normal 6 2 2 4 3" xfId="8758" xr:uid="{00000000-0005-0000-0000-00007D410000}"/>
    <cellStyle name="Normal 6 2 2 4 3 2" xfId="21064" xr:uid="{00000000-0005-0000-0000-00007E410000}"/>
    <cellStyle name="Normal 6 2 2 4 3 2 2" xfId="21065" xr:uid="{00000000-0005-0000-0000-00007F410000}"/>
    <cellStyle name="Normal 6 2 2 4 3 3" xfId="21066" xr:uid="{00000000-0005-0000-0000-000080410000}"/>
    <cellStyle name="Normal 6 2 2 4 3 4" xfId="21067" xr:uid="{00000000-0005-0000-0000-000081410000}"/>
    <cellStyle name="Normal 6 2 2 4 4" xfId="21068" xr:uid="{00000000-0005-0000-0000-000082410000}"/>
    <cellStyle name="Normal 6 2 2 4 4 2" xfId="21069" xr:uid="{00000000-0005-0000-0000-000083410000}"/>
    <cellStyle name="Normal 6 2 2 4 5" xfId="21070" xr:uid="{00000000-0005-0000-0000-000084410000}"/>
    <cellStyle name="Normal 6 2 2 4 6" xfId="21071" xr:uid="{00000000-0005-0000-0000-000085410000}"/>
    <cellStyle name="Normal 6 2 2 40" xfId="4734" xr:uid="{00000000-0005-0000-0000-000086410000}"/>
    <cellStyle name="Normal 6 2 2 40 2" xfId="6981" xr:uid="{00000000-0005-0000-0000-000087410000}"/>
    <cellStyle name="Normal 6 2 2 40 2 2" xfId="10520" xr:uid="{00000000-0005-0000-0000-000088410000}"/>
    <cellStyle name="Normal 6 2 2 40 2 2 2" xfId="21072" xr:uid="{00000000-0005-0000-0000-000089410000}"/>
    <cellStyle name="Normal 6 2 2 40 2 2 3" xfId="21073" xr:uid="{00000000-0005-0000-0000-00008A410000}"/>
    <cellStyle name="Normal 6 2 2 40 2 3" xfId="21074" xr:uid="{00000000-0005-0000-0000-00008B410000}"/>
    <cellStyle name="Normal 6 2 2 40 2 4" xfId="21075" xr:uid="{00000000-0005-0000-0000-00008C410000}"/>
    <cellStyle name="Normal 6 2 2 40 3" xfId="8759" xr:uid="{00000000-0005-0000-0000-00008D410000}"/>
    <cellStyle name="Normal 6 2 2 40 3 2" xfId="21076" xr:uid="{00000000-0005-0000-0000-00008E410000}"/>
    <cellStyle name="Normal 6 2 2 40 3 2 2" xfId="21077" xr:uid="{00000000-0005-0000-0000-00008F410000}"/>
    <cellStyle name="Normal 6 2 2 40 3 3" xfId="21078" xr:uid="{00000000-0005-0000-0000-000090410000}"/>
    <cellStyle name="Normal 6 2 2 40 3 4" xfId="21079" xr:uid="{00000000-0005-0000-0000-000091410000}"/>
    <cellStyle name="Normal 6 2 2 40 4" xfId="21080" xr:uid="{00000000-0005-0000-0000-000092410000}"/>
    <cellStyle name="Normal 6 2 2 40 4 2" xfId="21081" xr:uid="{00000000-0005-0000-0000-000093410000}"/>
    <cellStyle name="Normal 6 2 2 40 5" xfId="21082" xr:uid="{00000000-0005-0000-0000-000094410000}"/>
    <cellStyle name="Normal 6 2 2 40 6" xfId="21083" xr:uid="{00000000-0005-0000-0000-000095410000}"/>
    <cellStyle name="Normal 6 2 2 41" xfId="4735" xr:uid="{00000000-0005-0000-0000-000096410000}"/>
    <cellStyle name="Normal 6 2 2 41 2" xfId="6982" xr:uid="{00000000-0005-0000-0000-000097410000}"/>
    <cellStyle name="Normal 6 2 2 41 2 2" xfId="10521" xr:uid="{00000000-0005-0000-0000-000098410000}"/>
    <cellStyle name="Normal 6 2 2 41 2 2 2" xfId="21084" xr:uid="{00000000-0005-0000-0000-000099410000}"/>
    <cellStyle name="Normal 6 2 2 41 2 2 3" xfId="21085" xr:uid="{00000000-0005-0000-0000-00009A410000}"/>
    <cellStyle name="Normal 6 2 2 41 2 3" xfId="21086" xr:uid="{00000000-0005-0000-0000-00009B410000}"/>
    <cellStyle name="Normal 6 2 2 41 2 4" xfId="21087" xr:uid="{00000000-0005-0000-0000-00009C410000}"/>
    <cellStyle name="Normal 6 2 2 41 3" xfId="8760" xr:uid="{00000000-0005-0000-0000-00009D410000}"/>
    <cellStyle name="Normal 6 2 2 41 3 2" xfId="21088" xr:uid="{00000000-0005-0000-0000-00009E410000}"/>
    <cellStyle name="Normal 6 2 2 41 3 2 2" xfId="21089" xr:uid="{00000000-0005-0000-0000-00009F410000}"/>
    <cellStyle name="Normal 6 2 2 41 3 3" xfId="21090" xr:uid="{00000000-0005-0000-0000-0000A0410000}"/>
    <cellStyle name="Normal 6 2 2 41 3 4" xfId="21091" xr:uid="{00000000-0005-0000-0000-0000A1410000}"/>
    <cellStyle name="Normal 6 2 2 41 4" xfId="21092" xr:uid="{00000000-0005-0000-0000-0000A2410000}"/>
    <cellStyle name="Normal 6 2 2 41 4 2" xfId="21093" xr:uid="{00000000-0005-0000-0000-0000A3410000}"/>
    <cellStyle name="Normal 6 2 2 41 5" xfId="21094" xr:uid="{00000000-0005-0000-0000-0000A4410000}"/>
    <cellStyle name="Normal 6 2 2 41 6" xfId="21095" xr:uid="{00000000-0005-0000-0000-0000A5410000}"/>
    <cellStyle name="Normal 6 2 2 42" xfId="4736" xr:uid="{00000000-0005-0000-0000-0000A6410000}"/>
    <cellStyle name="Normal 6 2 2 42 2" xfId="6983" xr:uid="{00000000-0005-0000-0000-0000A7410000}"/>
    <cellStyle name="Normal 6 2 2 42 2 2" xfId="10522" xr:uid="{00000000-0005-0000-0000-0000A8410000}"/>
    <cellStyle name="Normal 6 2 2 42 2 2 2" xfId="21096" xr:uid="{00000000-0005-0000-0000-0000A9410000}"/>
    <cellStyle name="Normal 6 2 2 42 2 2 3" xfId="21097" xr:uid="{00000000-0005-0000-0000-0000AA410000}"/>
    <cellStyle name="Normal 6 2 2 42 2 3" xfId="21098" xr:uid="{00000000-0005-0000-0000-0000AB410000}"/>
    <cellStyle name="Normal 6 2 2 42 2 4" xfId="21099" xr:uid="{00000000-0005-0000-0000-0000AC410000}"/>
    <cellStyle name="Normal 6 2 2 42 3" xfId="8761" xr:uid="{00000000-0005-0000-0000-0000AD410000}"/>
    <cellStyle name="Normal 6 2 2 42 3 2" xfId="21100" xr:uid="{00000000-0005-0000-0000-0000AE410000}"/>
    <cellStyle name="Normal 6 2 2 42 3 2 2" xfId="21101" xr:uid="{00000000-0005-0000-0000-0000AF410000}"/>
    <cellStyle name="Normal 6 2 2 42 3 3" xfId="21102" xr:uid="{00000000-0005-0000-0000-0000B0410000}"/>
    <cellStyle name="Normal 6 2 2 42 3 4" xfId="21103" xr:uid="{00000000-0005-0000-0000-0000B1410000}"/>
    <cellStyle name="Normal 6 2 2 42 4" xfId="21104" xr:uid="{00000000-0005-0000-0000-0000B2410000}"/>
    <cellStyle name="Normal 6 2 2 42 4 2" xfId="21105" xr:uid="{00000000-0005-0000-0000-0000B3410000}"/>
    <cellStyle name="Normal 6 2 2 42 5" xfId="21106" xr:uid="{00000000-0005-0000-0000-0000B4410000}"/>
    <cellStyle name="Normal 6 2 2 42 6" xfId="21107" xr:uid="{00000000-0005-0000-0000-0000B5410000}"/>
    <cellStyle name="Normal 6 2 2 43" xfId="4737" xr:uid="{00000000-0005-0000-0000-0000B6410000}"/>
    <cellStyle name="Normal 6 2 2 43 2" xfId="6984" xr:uid="{00000000-0005-0000-0000-0000B7410000}"/>
    <cellStyle name="Normal 6 2 2 43 2 2" xfId="10523" xr:uid="{00000000-0005-0000-0000-0000B8410000}"/>
    <cellStyle name="Normal 6 2 2 43 2 2 2" xfId="21108" xr:uid="{00000000-0005-0000-0000-0000B9410000}"/>
    <cellStyle name="Normal 6 2 2 43 2 2 3" xfId="21109" xr:uid="{00000000-0005-0000-0000-0000BA410000}"/>
    <cellStyle name="Normal 6 2 2 43 2 3" xfId="21110" xr:uid="{00000000-0005-0000-0000-0000BB410000}"/>
    <cellStyle name="Normal 6 2 2 43 2 4" xfId="21111" xr:uid="{00000000-0005-0000-0000-0000BC410000}"/>
    <cellStyle name="Normal 6 2 2 43 3" xfId="8762" xr:uid="{00000000-0005-0000-0000-0000BD410000}"/>
    <cellStyle name="Normal 6 2 2 43 3 2" xfId="21112" xr:uid="{00000000-0005-0000-0000-0000BE410000}"/>
    <cellStyle name="Normal 6 2 2 43 3 2 2" xfId="21113" xr:uid="{00000000-0005-0000-0000-0000BF410000}"/>
    <cellStyle name="Normal 6 2 2 43 3 3" xfId="21114" xr:uid="{00000000-0005-0000-0000-0000C0410000}"/>
    <cellStyle name="Normal 6 2 2 43 3 4" xfId="21115" xr:uid="{00000000-0005-0000-0000-0000C1410000}"/>
    <cellStyle name="Normal 6 2 2 43 4" xfId="21116" xr:uid="{00000000-0005-0000-0000-0000C2410000}"/>
    <cellStyle name="Normal 6 2 2 43 4 2" xfId="21117" xr:uid="{00000000-0005-0000-0000-0000C3410000}"/>
    <cellStyle name="Normal 6 2 2 43 5" xfId="21118" xr:uid="{00000000-0005-0000-0000-0000C4410000}"/>
    <cellStyle name="Normal 6 2 2 43 6" xfId="21119" xr:uid="{00000000-0005-0000-0000-0000C5410000}"/>
    <cellStyle name="Normal 6 2 2 44" xfId="4738" xr:uid="{00000000-0005-0000-0000-0000C6410000}"/>
    <cellStyle name="Normal 6 2 2 44 2" xfId="6985" xr:uid="{00000000-0005-0000-0000-0000C7410000}"/>
    <cellStyle name="Normal 6 2 2 44 2 2" xfId="10524" xr:uid="{00000000-0005-0000-0000-0000C8410000}"/>
    <cellStyle name="Normal 6 2 2 44 2 2 2" xfId="21120" xr:uid="{00000000-0005-0000-0000-0000C9410000}"/>
    <cellStyle name="Normal 6 2 2 44 2 2 3" xfId="21121" xr:uid="{00000000-0005-0000-0000-0000CA410000}"/>
    <cellStyle name="Normal 6 2 2 44 2 3" xfId="21122" xr:uid="{00000000-0005-0000-0000-0000CB410000}"/>
    <cellStyle name="Normal 6 2 2 44 2 4" xfId="21123" xr:uid="{00000000-0005-0000-0000-0000CC410000}"/>
    <cellStyle name="Normal 6 2 2 44 3" xfId="8763" xr:uid="{00000000-0005-0000-0000-0000CD410000}"/>
    <cellStyle name="Normal 6 2 2 44 3 2" xfId="21124" xr:uid="{00000000-0005-0000-0000-0000CE410000}"/>
    <cellStyle name="Normal 6 2 2 44 3 2 2" xfId="21125" xr:uid="{00000000-0005-0000-0000-0000CF410000}"/>
    <cellStyle name="Normal 6 2 2 44 3 3" xfId="21126" xr:uid="{00000000-0005-0000-0000-0000D0410000}"/>
    <cellStyle name="Normal 6 2 2 44 3 4" xfId="21127" xr:uid="{00000000-0005-0000-0000-0000D1410000}"/>
    <cellStyle name="Normal 6 2 2 44 4" xfId="21128" xr:uid="{00000000-0005-0000-0000-0000D2410000}"/>
    <cellStyle name="Normal 6 2 2 44 4 2" xfId="21129" xr:uid="{00000000-0005-0000-0000-0000D3410000}"/>
    <cellStyle name="Normal 6 2 2 44 5" xfId="21130" xr:uid="{00000000-0005-0000-0000-0000D4410000}"/>
    <cellStyle name="Normal 6 2 2 44 6" xfId="21131" xr:uid="{00000000-0005-0000-0000-0000D5410000}"/>
    <cellStyle name="Normal 6 2 2 45" xfId="4739" xr:uid="{00000000-0005-0000-0000-0000D6410000}"/>
    <cellStyle name="Normal 6 2 2 45 2" xfId="6986" xr:uid="{00000000-0005-0000-0000-0000D7410000}"/>
    <cellStyle name="Normal 6 2 2 45 2 2" xfId="10525" xr:uid="{00000000-0005-0000-0000-0000D8410000}"/>
    <cellStyle name="Normal 6 2 2 45 2 2 2" xfId="21132" xr:uid="{00000000-0005-0000-0000-0000D9410000}"/>
    <cellStyle name="Normal 6 2 2 45 2 2 3" xfId="21133" xr:uid="{00000000-0005-0000-0000-0000DA410000}"/>
    <cellStyle name="Normal 6 2 2 45 2 3" xfId="21134" xr:uid="{00000000-0005-0000-0000-0000DB410000}"/>
    <cellStyle name="Normal 6 2 2 45 2 4" xfId="21135" xr:uid="{00000000-0005-0000-0000-0000DC410000}"/>
    <cellStyle name="Normal 6 2 2 45 3" xfId="8764" xr:uid="{00000000-0005-0000-0000-0000DD410000}"/>
    <cellStyle name="Normal 6 2 2 45 3 2" xfId="21136" xr:uid="{00000000-0005-0000-0000-0000DE410000}"/>
    <cellStyle name="Normal 6 2 2 45 3 2 2" xfId="21137" xr:uid="{00000000-0005-0000-0000-0000DF410000}"/>
    <cellStyle name="Normal 6 2 2 45 3 3" xfId="21138" xr:uid="{00000000-0005-0000-0000-0000E0410000}"/>
    <cellStyle name="Normal 6 2 2 45 3 4" xfId="21139" xr:uid="{00000000-0005-0000-0000-0000E1410000}"/>
    <cellStyle name="Normal 6 2 2 45 4" xfId="21140" xr:uid="{00000000-0005-0000-0000-0000E2410000}"/>
    <cellStyle name="Normal 6 2 2 45 4 2" xfId="21141" xr:uid="{00000000-0005-0000-0000-0000E3410000}"/>
    <cellStyle name="Normal 6 2 2 45 5" xfId="21142" xr:uid="{00000000-0005-0000-0000-0000E4410000}"/>
    <cellStyle name="Normal 6 2 2 45 6" xfId="21143" xr:uid="{00000000-0005-0000-0000-0000E5410000}"/>
    <cellStyle name="Normal 6 2 2 46" xfId="6947" xr:uid="{00000000-0005-0000-0000-0000E6410000}"/>
    <cellStyle name="Normal 6 2 2 46 2" xfId="10486" xr:uid="{00000000-0005-0000-0000-0000E7410000}"/>
    <cellStyle name="Normal 6 2 2 46 2 2" xfId="21144" xr:uid="{00000000-0005-0000-0000-0000E8410000}"/>
    <cellStyle name="Normal 6 2 2 46 2 3" xfId="21145" xr:uid="{00000000-0005-0000-0000-0000E9410000}"/>
    <cellStyle name="Normal 6 2 2 46 3" xfId="21146" xr:uid="{00000000-0005-0000-0000-0000EA410000}"/>
    <cellStyle name="Normal 6 2 2 46 4" xfId="21147" xr:uid="{00000000-0005-0000-0000-0000EB410000}"/>
    <cellStyle name="Normal 6 2 2 47" xfId="8725" xr:uid="{00000000-0005-0000-0000-0000EC410000}"/>
    <cellStyle name="Normal 6 2 2 47 2" xfId="21148" xr:uid="{00000000-0005-0000-0000-0000ED410000}"/>
    <cellStyle name="Normal 6 2 2 47 2 2" xfId="21149" xr:uid="{00000000-0005-0000-0000-0000EE410000}"/>
    <cellStyle name="Normal 6 2 2 47 3" xfId="21150" xr:uid="{00000000-0005-0000-0000-0000EF410000}"/>
    <cellStyle name="Normal 6 2 2 47 4" xfId="21151" xr:uid="{00000000-0005-0000-0000-0000F0410000}"/>
    <cellStyle name="Normal 6 2 2 48" xfId="21152" xr:uid="{00000000-0005-0000-0000-0000F1410000}"/>
    <cellStyle name="Normal 6 2 2 48 2" xfId="21153" xr:uid="{00000000-0005-0000-0000-0000F2410000}"/>
    <cellStyle name="Normal 6 2 2 49" xfId="21154" xr:uid="{00000000-0005-0000-0000-0000F3410000}"/>
    <cellStyle name="Normal 6 2 2 5" xfId="4740" xr:uid="{00000000-0005-0000-0000-0000F4410000}"/>
    <cellStyle name="Normal 6 2 2 5 2" xfId="6987" xr:uid="{00000000-0005-0000-0000-0000F5410000}"/>
    <cellStyle name="Normal 6 2 2 5 2 2" xfId="10526" xr:uid="{00000000-0005-0000-0000-0000F6410000}"/>
    <cellStyle name="Normal 6 2 2 5 2 2 2" xfId="21155" xr:uid="{00000000-0005-0000-0000-0000F7410000}"/>
    <cellStyle name="Normal 6 2 2 5 2 2 3" xfId="21156" xr:uid="{00000000-0005-0000-0000-0000F8410000}"/>
    <cellStyle name="Normal 6 2 2 5 2 3" xfId="21157" xr:uid="{00000000-0005-0000-0000-0000F9410000}"/>
    <cellStyle name="Normal 6 2 2 5 2 4" xfId="21158" xr:uid="{00000000-0005-0000-0000-0000FA410000}"/>
    <cellStyle name="Normal 6 2 2 5 3" xfId="8765" xr:uid="{00000000-0005-0000-0000-0000FB410000}"/>
    <cellStyle name="Normal 6 2 2 5 3 2" xfId="21159" xr:uid="{00000000-0005-0000-0000-0000FC410000}"/>
    <cellStyle name="Normal 6 2 2 5 3 2 2" xfId="21160" xr:uid="{00000000-0005-0000-0000-0000FD410000}"/>
    <cellStyle name="Normal 6 2 2 5 3 3" xfId="21161" xr:uid="{00000000-0005-0000-0000-0000FE410000}"/>
    <cellStyle name="Normal 6 2 2 5 3 4" xfId="21162" xr:uid="{00000000-0005-0000-0000-0000FF410000}"/>
    <cellStyle name="Normal 6 2 2 5 4" xfId="21163" xr:uid="{00000000-0005-0000-0000-000000420000}"/>
    <cellStyle name="Normal 6 2 2 5 4 2" xfId="21164" xr:uid="{00000000-0005-0000-0000-000001420000}"/>
    <cellStyle name="Normal 6 2 2 5 5" xfId="21165" xr:uid="{00000000-0005-0000-0000-000002420000}"/>
    <cellStyle name="Normal 6 2 2 5 6" xfId="21166" xr:uid="{00000000-0005-0000-0000-000003420000}"/>
    <cellStyle name="Normal 6 2 2 50" xfId="21167" xr:uid="{00000000-0005-0000-0000-000004420000}"/>
    <cellStyle name="Normal 6 2 2 6" xfId="4741" xr:uid="{00000000-0005-0000-0000-000005420000}"/>
    <cellStyle name="Normal 6 2 2 6 2" xfId="6988" xr:uid="{00000000-0005-0000-0000-000006420000}"/>
    <cellStyle name="Normal 6 2 2 6 2 2" xfId="10527" xr:uid="{00000000-0005-0000-0000-000007420000}"/>
    <cellStyle name="Normal 6 2 2 6 2 2 2" xfId="21168" xr:uid="{00000000-0005-0000-0000-000008420000}"/>
    <cellStyle name="Normal 6 2 2 6 2 2 3" xfId="21169" xr:uid="{00000000-0005-0000-0000-000009420000}"/>
    <cellStyle name="Normal 6 2 2 6 2 3" xfId="21170" xr:uid="{00000000-0005-0000-0000-00000A420000}"/>
    <cellStyle name="Normal 6 2 2 6 2 4" xfId="21171" xr:uid="{00000000-0005-0000-0000-00000B420000}"/>
    <cellStyle name="Normal 6 2 2 6 3" xfId="8766" xr:uid="{00000000-0005-0000-0000-00000C420000}"/>
    <cellStyle name="Normal 6 2 2 6 3 2" xfId="21172" xr:uid="{00000000-0005-0000-0000-00000D420000}"/>
    <cellStyle name="Normal 6 2 2 6 3 2 2" xfId="21173" xr:uid="{00000000-0005-0000-0000-00000E420000}"/>
    <cellStyle name="Normal 6 2 2 6 3 3" xfId="21174" xr:uid="{00000000-0005-0000-0000-00000F420000}"/>
    <cellStyle name="Normal 6 2 2 6 3 4" xfId="21175" xr:uid="{00000000-0005-0000-0000-000010420000}"/>
    <cellStyle name="Normal 6 2 2 6 4" xfId="21176" xr:uid="{00000000-0005-0000-0000-000011420000}"/>
    <cellStyle name="Normal 6 2 2 6 4 2" xfId="21177" xr:uid="{00000000-0005-0000-0000-000012420000}"/>
    <cellStyle name="Normal 6 2 2 6 5" xfId="21178" xr:uid="{00000000-0005-0000-0000-000013420000}"/>
    <cellStyle name="Normal 6 2 2 6 6" xfId="21179" xr:uid="{00000000-0005-0000-0000-000014420000}"/>
    <cellStyle name="Normal 6 2 2 7" xfId="4742" xr:uid="{00000000-0005-0000-0000-000015420000}"/>
    <cellStyle name="Normal 6 2 2 7 2" xfId="6989" xr:uid="{00000000-0005-0000-0000-000016420000}"/>
    <cellStyle name="Normal 6 2 2 7 2 2" xfId="10528" xr:uid="{00000000-0005-0000-0000-000017420000}"/>
    <cellStyle name="Normal 6 2 2 7 2 2 2" xfId="21180" xr:uid="{00000000-0005-0000-0000-000018420000}"/>
    <cellStyle name="Normal 6 2 2 7 2 2 3" xfId="21181" xr:uid="{00000000-0005-0000-0000-000019420000}"/>
    <cellStyle name="Normal 6 2 2 7 2 3" xfId="21182" xr:uid="{00000000-0005-0000-0000-00001A420000}"/>
    <cellStyle name="Normal 6 2 2 7 2 4" xfId="21183" xr:uid="{00000000-0005-0000-0000-00001B420000}"/>
    <cellStyle name="Normal 6 2 2 7 3" xfId="8767" xr:uid="{00000000-0005-0000-0000-00001C420000}"/>
    <cellStyle name="Normal 6 2 2 7 3 2" xfId="21184" xr:uid="{00000000-0005-0000-0000-00001D420000}"/>
    <cellStyle name="Normal 6 2 2 7 3 2 2" xfId="21185" xr:uid="{00000000-0005-0000-0000-00001E420000}"/>
    <cellStyle name="Normal 6 2 2 7 3 3" xfId="21186" xr:uid="{00000000-0005-0000-0000-00001F420000}"/>
    <cellStyle name="Normal 6 2 2 7 3 4" xfId="21187" xr:uid="{00000000-0005-0000-0000-000020420000}"/>
    <cellStyle name="Normal 6 2 2 7 4" xfId="21188" xr:uid="{00000000-0005-0000-0000-000021420000}"/>
    <cellStyle name="Normal 6 2 2 7 4 2" xfId="21189" xr:uid="{00000000-0005-0000-0000-000022420000}"/>
    <cellStyle name="Normal 6 2 2 7 5" xfId="21190" xr:uid="{00000000-0005-0000-0000-000023420000}"/>
    <cellStyle name="Normal 6 2 2 7 6" xfId="21191" xr:uid="{00000000-0005-0000-0000-000024420000}"/>
    <cellStyle name="Normal 6 2 2 8" xfId="4743" xr:uid="{00000000-0005-0000-0000-000025420000}"/>
    <cellStyle name="Normal 6 2 2 8 2" xfId="6990" xr:uid="{00000000-0005-0000-0000-000026420000}"/>
    <cellStyle name="Normal 6 2 2 8 2 2" xfId="10529" xr:uid="{00000000-0005-0000-0000-000027420000}"/>
    <cellStyle name="Normal 6 2 2 8 2 2 2" xfId="21192" xr:uid="{00000000-0005-0000-0000-000028420000}"/>
    <cellStyle name="Normal 6 2 2 8 2 2 3" xfId="21193" xr:uid="{00000000-0005-0000-0000-000029420000}"/>
    <cellStyle name="Normal 6 2 2 8 2 3" xfId="21194" xr:uid="{00000000-0005-0000-0000-00002A420000}"/>
    <cellStyle name="Normal 6 2 2 8 2 4" xfId="21195" xr:uid="{00000000-0005-0000-0000-00002B420000}"/>
    <cellStyle name="Normal 6 2 2 8 3" xfId="8768" xr:uid="{00000000-0005-0000-0000-00002C420000}"/>
    <cellStyle name="Normal 6 2 2 8 3 2" xfId="21196" xr:uid="{00000000-0005-0000-0000-00002D420000}"/>
    <cellStyle name="Normal 6 2 2 8 3 2 2" xfId="21197" xr:uid="{00000000-0005-0000-0000-00002E420000}"/>
    <cellStyle name="Normal 6 2 2 8 3 3" xfId="21198" xr:uid="{00000000-0005-0000-0000-00002F420000}"/>
    <cellStyle name="Normal 6 2 2 8 3 4" xfId="21199" xr:uid="{00000000-0005-0000-0000-000030420000}"/>
    <cellStyle name="Normal 6 2 2 8 4" xfId="21200" xr:uid="{00000000-0005-0000-0000-000031420000}"/>
    <cellStyle name="Normal 6 2 2 8 4 2" xfId="21201" xr:uid="{00000000-0005-0000-0000-000032420000}"/>
    <cellStyle name="Normal 6 2 2 8 5" xfId="21202" xr:uid="{00000000-0005-0000-0000-000033420000}"/>
    <cellStyle name="Normal 6 2 2 8 6" xfId="21203" xr:uid="{00000000-0005-0000-0000-000034420000}"/>
    <cellStyle name="Normal 6 2 2 9" xfId="4744" xr:uid="{00000000-0005-0000-0000-000035420000}"/>
    <cellStyle name="Normal 6 2 2 9 2" xfId="6991" xr:uid="{00000000-0005-0000-0000-000036420000}"/>
    <cellStyle name="Normal 6 2 2 9 2 2" xfId="10530" xr:uid="{00000000-0005-0000-0000-000037420000}"/>
    <cellStyle name="Normal 6 2 2 9 2 2 2" xfId="21204" xr:uid="{00000000-0005-0000-0000-000038420000}"/>
    <cellStyle name="Normal 6 2 2 9 2 2 3" xfId="21205" xr:uid="{00000000-0005-0000-0000-000039420000}"/>
    <cellStyle name="Normal 6 2 2 9 2 3" xfId="21206" xr:uid="{00000000-0005-0000-0000-00003A420000}"/>
    <cellStyle name="Normal 6 2 2 9 2 4" xfId="21207" xr:uid="{00000000-0005-0000-0000-00003B420000}"/>
    <cellStyle name="Normal 6 2 2 9 3" xfId="8769" xr:uid="{00000000-0005-0000-0000-00003C420000}"/>
    <cellStyle name="Normal 6 2 2 9 3 2" xfId="21208" xr:uid="{00000000-0005-0000-0000-00003D420000}"/>
    <cellStyle name="Normal 6 2 2 9 3 2 2" xfId="21209" xr:uid="{00000000-0005-0000-0000-00003E420000}"/>
    <cellStyle name="Normal 6 2 2 9 3 3" xfId="21210" xr:uid="{00000000-0005-0000-0000-00003F420000}"/>
    <cellStyle name="Normal 6 2 2 9 3 4" xfId="21211" xr:uid="{00000000-0005-0000-0000-000040420000}"/>
    <cellStyle name="Normal 6 2 2 9 4" xfId="21212" xr:uid="{00000000-0005-0000-0000-000041420000}"/>
    <cellStyle name="Normal 6 2 2 9 4 2" xfId="21213" xr:uid="{00000000-0005-0000-0000-000042420000}"/>
    <cellStyle name="Normal 6 2 2 9 5" xfId="21214" xr:uid="{00000000-0005-0000-0000-000043420000}"/>
    <cellStyle name="Normal 6 2 2 9 6" xfId="21215" xr:uid="{00000000-0005-0000-0000-000044420000}"/>
    <cellStyle name="Normal 6 2 3" xfId="4745" xr:uid="{00000000-0005-0000-0000-000045420000}"/>
    <cellStyle name="Normal 6 2 3 2" xfId="6992" xr:uid="{00000000-0005-0000-0000-000046420000}"/>
    <cellStyle name="Normal 6 2 3 2 2" xfId="10531" xr:uid="{00000000-0005-0000-0000-000047420000}"/>
    <cellStyle name="Normal 6 2 3 2 2 2" xfId="21216" xr:uid="{00000000-0005-0000-0000-000048420000}"/>
    <cellStyle name="Normal 6 2 3 2 2 3" xfId="21217" xr:uid="{00000000-0005-0000-0000-000049420000}"/>
    <cellStyle name="Normal 6 2 3 2 3" xfId="21218" xr:uid="{00000000-0005-0000-0000-00004A420000}"/>
    <cellStyle name="Normal 6 2 3 2 4" xfId="21219" xr:uid="{00000000-0005-0000-0000-00004B420000}"/>
    <cellStyle name="Normal 6 2 3 3" xfId="8770" xr:uid="{00000000-0005-0000-0000-00004C420000}"/>
    <cellStyle name="Normal 6 2 3 3 2" xfId="21220" xr:uid="{00000000-0005-0000-0000-00004D420000}"/>
    <cellStyle name="Normal 6 2 3 3 2 2" xfId="21221" xr:uid="{00000000-0005-0000-0000-00004E420000}"/>
    <cellStyle name="Normal 6 2 3 3 3" xfId="21222" xr:uid="{00000000-0005-0000-0000-00004F420000}"/>
    <cellStyle name="Normal 6 2 3 3 4" xfId="21223" xr:uid="{00000000-0005-0000-0000-000050420000}"/>
    <cellStyle name="Normal 6 2 3 4" xfId="21224" xr:uid="{00000000-0005-0000-0000-000051420000}"/>
    <cellStyle name="Normal 6 2 3 4 2" xfId="21225" xr:uid="{00000000-0005-0000-0000-000052420000}"/>
    <cellStyle name="Normal 6 2 3 5" xfId="21226" xr:uid="{00000000-0005-0000-0000-000053420000}"/>
    <cellStyle name="Normal 6 2 3 6" xfId="21227" xr:uid="{00000000-0005-0000-0000-000054420000}"/>
    <cellStyle name="Normal 6 2 4" xfId="4746" xr:uid="{00000000-0005-0000-0000-000055420000}"/>
    <cellStyle name="Normal 6 2 4 2" xfId="6993" xr:uid="{00000000-0005-0000-0000-000056420000}"/>
    <cellStyle name="Normal 6 2 4 2 2" xfId="10532" xr:uid="{00000000-0005-0000-0000-000057420000}"/>
    <cellStyle name="Normal 6 2 4 2 2 2" xfId="21228" xr:uid="{00000000-0005-0000-0000-000058420000}"/>
    <cellStyle name="Normal 6 2 4 2 2 3" xfId="21229" xr:uid="{00000000-0005-0000-0000-000059420000}"/>
    <cellStyle name="Normal 6 2 4 2 3" xfId="21230" xr:uid="{00000000-0005-0000-0000-00005A420000}"/>
    <cellStyle name="Normal 6 2 4 2 4" xfId="21231" xr:uid="{00000000-0005-0000-0000-00005B420000}"/>
    <cellStyle name="Normal 6 2 4 3" xfId="8771" xr:uid="{00000000-0005-0000-0000-00005C420000}"/>
    <cellStyle name="Normal 6 2 4 3 2" xfId="21232" xr:uid="{00000000-0005-0000-0000-00005D420000}"/>
    <cellStyle name="Normal 6 2 4 3 2 2" xfId="21233" xr:uid="{00000000-0005-0000-0000-00005E420000}"/>
    <cellStyle name="Normal 6 2 4 3 3" xfId="21234" xr:uid="{00000000-0005-0000-0000-00005F420000}"/>
    <cellStyle name="Normal 6 2 4 3 4" xfId="21235" xr:uid="{00000000-0005-0000-0000-000060420000}"/>
    <cellStyle name="Normal 6 2 4 4" xfId="21236" xr:uid="{00000000-0005-0000-0000-000061420000}"/>
    <cellStyle name="Normal 6 2 4 4 2" xfId="21237" xr:uid="{00000000-0005-0000-0000-000062420000}"/>
    <cellStyle name="Normal 6 2 4 5" xfId="21238" xr:uid="{00000000-0005-0000-0000-000063420000}"/>
    <cellStyle name="Normal 6 2 4 6" xfId="21239" xr:uid="{00000000-0005-0000-0000-000064420000}"/>
    <cellStyle name="Normal 6 2 5" xfId="6946" xr:uid="{00000000-0005-0000-0000-000065420000}"/>
    <cellStyle name="Normal 6 2 5 2" xfId="10485" xr:uid="{00000000-0005-0000-0000-000066420000}"/>
    <cellStyle name="Normal 6 2 5 2 2" xfId="21240" xr:uid="{00000000-0005-0000-0000-000067420000}"/>
    <cellStyle name="Normal 6 2 5 2 3" xfId="21241" xr:uid="{00000000-0005-0000-0000-000068420000}"/>
    <cellStyle name="Normal 6 2 5 3" xfId="21242" xr:uid="{00000000-0005-0000-0000-000069420000}"/>
    <cellStyle name="Normal 6 2 5 4" xfId="21243" xr:uid="{00000000-0005-0000-0000-00006A420000}"/>
    <cellStyle name="Normal 6 2 6" xfId="8724" xr:uid="{00000000-0005-0000-0000-00006B420000}"/>
    <cellStyle name="Normal 6 2 6 2" xfId="21244" xr:uid="{00000000-0005-0000-0000-00006C420000}"/>
    <cellStyle name="Normal 6 2 6 2 2" xfId="21245" xr:uid="{00000000-0005-0000-0000-00006D420000}"/>
    <cellStyle name="Normal 6 2 6 3" xfId="21246" xr:uid="{00000000-0005-0000-0000-00006E420000}"/>
    <cellStyle name="Normal 6 2 6 4" xfId="21247" xr:uid="{00000000-0005-0000-0000-00006F420000}"/>
    <cellStyle name="Normal 6 2 7" xfId="21248" xr:uid="{00000000-0005-0000-0000-000070420000}"/>
    <cellStyle name="Normal 6 2 7 2" xfId="21249" xr:uid="{00000000-0005-0000-0000-000071420000}"/>
    <cellStyle name="Normal 6 2 8" xfId="21250" xr:uid="{00000000-0005-0000-0000-000072420000}"/>
    <cellStyle name="Normal 6 2 9" xfId="21251" xr:uid="{00000000-0005-0000-0000-000073420000}"/>
    <cellStyle name="Normal 6 3" xfId="4747" xr:uid="{00000000-0005-0000-0000-000074420000}"/>
    <cellStyle name="Normal 6 3 2" xfId="4748" xr:uid="{00000000-0005-0000-0000-000075420000}"/>
    <cellStyle name="Normal 6 3 2 10" xfId="4749" xr:uid="{00000000-0005-0000-0000-000076420000}"/>
    <cellStyle name="Normal 6 3 2 10 2" xfId="6996" xr:uid="{00000000-0005-0000-0000-000077420000}"/>
    <cellStyle name="Normal 6 3 2 10 2 2" xfId="10535" xr:uid="{00000000-0005-0000-0000-000078420000}"/>
    <cellStyle name="Normal 6 3 2 10 2 2 2" xfId="21252" xr:uid="{00000000-0005-0000-0000-000079420000}"/>
    <cellStyle name="Normal 6 3 2 10 2 2 3" xfId="21253" xr:uid="{00000000-0005-0000-0000-00007A420000}"/>
    <cellStyle name="Normal 6 3 2 10 2 3" xfId="21254" xr:uid="{00000000-0005-0000-0000-00007B420000}"/>
    <cellStyle name="Normal 6 3 2 10 2 4" xfId="21255" xr:uid="{00000000-0005-0000-0000-00007C420000}"/>
    <cellStyle name="Normal 6 3 2 10 3" xfId="8774" xr:uid="{00000000-0005-0000-0000-00007D420000}"/>
    <cellStyle name="Normal 6 3 2 10 3 2" xfId="21256" xr:uid="{00000000-0005-0000-0000-00007E420000}"/>
    <cellStyle name="Normal 6 3 2 10 3 2 2" xfId="21257" xr:uid="{00000000-0005-0000-0000-00007F420000}"/>
    <cellStyle name="Normal 6 3 2 10 3 3" xfId="21258" xr:uid="{00000000-0005-0000-0000-000080420000}"/>
    <cellStyle name="Normal 6 3 2 10 3 4" xfId="21259" xr:uid="{00000000-0005-0000-0000-000081420000}"/>
    <cellStyle name="Normal 6 3 2 10 4" xfId="21260" xr:uid="{00000000-0005-0000-0000-000082420000}"/>
    <cellStyle name="Normal 6 3 2 10 4 2" xfId="21261" xr:uid="{00000000-0005-0000-0000-000083420000}"/>
    <cellStyle name="Normal 6 3 2 10 5" xfId="21262" xr:uid="{00000000-0005-0000-0000-000084420000}"/>
    <cellStyle name="Normal 6 3 2 10 6" xfId="21263" xr:uid="{00000000-0005-0000-0000-000085420000}"/>
    <cellStyle name="Normal 6 3 2 11" xfId="4750" xr:uid="{00000000-0005-0000-0000-000086420000}"/>
    <cellStyle name="Normal 6 3 2 11 2" xfId="6997" xr:uid="{00000000-0005-0000-0000-000087420000}"/>
    <cellStyle name="Normal 6 3 2 11 2 2" xfId="10536" xr:uid="{00000000-0005-0000-0000-000088420000}"/>
    <cellStyle name="Normal 6 3 2 11 2 2 2" xfId="21264" xr:uid="{00000000-0005-0000-0000-000089420000}"/>
    <cellStyle name="Normal 6 3 2 11 2 2 3" xfId="21265" xr:uid="{00000000-0005-0000-0000-00008A420000}"/>
    <cellStyle name="Normal 6 3 2 11 2 3" xfId="21266" xr:uid="{00000000-0005-0000-0000-00008B420000}"/>
    <cellStyle name="Normal 6 3 2 11 2 4" xfId="21267" xr:uid="{00000000-0005-0000-0000-00008C420000}"/>
    <cellStyle name="Normal 6 3 2 11 3" xfId="8775" xr:uid="{00000000-0005-0000-0000-00008D420000}"/>
    <cellStyle name="Normal 6 3 2 11 3 2" xfId="21268" xr:uid="{00000000-0005-0000-0000-00008E420000}"/>
    <cellStyle name="Normal 6 3 2 11 3 2 2" xfId="21269" xr:uid="{00000000-0005-0000-0000-00008F420000}"/>
    <cellStyle name="Normal 6 3 2 11 3 3" xfId="21270" xr:uid="{00000000-0005-0000-0000-000090420000}"/>
    <cellStyle name="Normal 6 3 2 11 3 4" xfId="21271" xr:uid="{00000000-0005-0000-0000-000091420000}"/>
    <cellStyle name="Normal 6 3 2 11 4" xfId="21272" xr:uid="{00000000-0005-0000-0000-000092420000}"/>
    <cellStyle name="Normal 6 3 2 11 4 2" xfId="21273" xr:uid="{00000000-0005-0000-0000-000093420000}"/>
    <cellStyle name="Normal 6 3 2 11 5" xfId="21274" xr:uid="{00000000-0005-0000-0000-000094420000}"/>
    <cellStyle name="Normal 6 3 2 11 6" xfId="21275" xr:uid="{00000000-0005-0000-0000-000095420000}"/>
    <cellStyle name="Normal 6 3 2 12" xfId="4751" xr:uid="{00000000-0005-0000-0000-000096420000}"/>
    <cellStyle name="Normal 6 3 2 12 2" xfId="6998" xr:uid="{00000000-0005-0000-0000-000097420000}"/>
    <cellStyle name="Normal 6 3 2 12 2 2" xfId="10537" xr:uid="{00000000-0005-0000-0000-000098420000}"/>
    <cellStyle name="Normal 6 3 2 12 2 2 2" xfId="21276" xr:uid="{00000000-0005-0000-0000-000099420000}"/>
    <cellStyle name="Normal 6 3 2 12 2 2 3" xfId="21277" xr:uid="{00000000-0005-0000-0000-00009A420000}"/>
    <cellStyle name="Normal 6 3 2 12 2 3" xfId="21278" xr:uid="{00000000-0005-0000-0000-00009B420000}"/>
    <cellStyle name="Normal 6 3 2 12 2 4" xfId="21279" xr:uid="{00000000-0005-0000-0000-00009C420000}"/>
    <cellStyle name="Normal 6 3 2 12 3" xfId="8776" xr:uid="{00000000-0005-0000-0000-00009D420000}"/>
    <cellStyle name="Normal 6 3 2 12 3 2" xfId="21280" xr:uid="{00000000-0005-0000-0000-00009E420000}"/>
    <cellStyle name="Normal 6 3 2 12 3 2 2" xfId="21281" xr:uid="{00000000-0005-0000-0000-00009F420000}"/>
    <cellStyle name="Normal 6 3 2 12 3 3" xfId="21282" xr:uid="{00000000-0005-0000-0000-0000A0420000}"/>
    <cellStyle name="Normal 6 3 2 12 3 4" xfId="21283" xr:uid="{00000000-0005-0000-0000-0000A1420000}"/>
    <cellStyle name="Normal 6 3 2 12 4" xfId="21284" xr:uid="{00000000-0005-0000-0000-0000A2420000}"/>
    <cellStyle name="Normal 6 3 2 12 4 2" xfId="21285" xr:uid="{00000000-0005-0000-0000-0000A3420000}"/>
    <cellStyle name="Normal 6 3 2 12 5" xfId="21286" xr:uid="{00000000-0005-0000-0000-0000A4420000}"/>
    <cellStyle name="Normal 6 3 2 12 6" xfId="21287" xr:uid="{00000000-0005-0000-0000-0000A5420000}"/>
    <cellStyle name="Normal 6 3 2 13" xfId="4752" xr:uid="{00000000-0005-0000-0000-0000A6420000}"/>
    <cellStyle name="Normal 6 3 2 13 2" xfId="6999" xr:uid="{00000000-0005-0000-0000-0000A7420000}"/>
    <cellStyle name="Normal 6 3 2 13 2 2" xfId="10538" xr:uid="{00000000-0005-0000-0000-0000A8420000}"/>
    <cellStyle name="Normal 6 3 2 13 2 2 2" xfId="21288" xr:uid="{00000000-0005-0000-0000-0000A9420000}"/>
    <cellStyle name="Normal 6 3 2 13 2 2 3" xfId="21289" xr:uid="{00000000-0005-0000-0000-0000AA420000}"/>
    <cellStyle name="Normal 6 3 2 13 2 3" xfId="21290" xr:uid="{00000000-0005-0000-0000-0000AB420000}"/>
    <cellStyle name="Normal 6 3 2 13 2 4" xfId="21291" xr:uid="{00000000-0005-0000-0000-0000AC420000}"/>
    <cellStyle name="Normal 6 3 2 13 3" xfId="8777" xr:uid="{00000000-0005-0000-0000-0000AD420000}"/>
    <cellStyle name="Normal 6 3 2 13 3 2" xfId="21292" xr:uid="{00000000-0005-0000-0000-0000AE420000}"/>
    <cellStyle name="Normal 6 3 2 13 3 2 2" xfId="21293" xr:uid="{00000000-0005-0000-0000-0000AF420000}"/>
    <cellStyle name="Normal 6 3 2 13 3 3" xfId="21294" xr:uid="{00000000-0005-0000-0000-0000B0420000}"/>
    <cellStyle name="Normal 6 3 2 13 3 4" xfId="21295" xr:uid="{00000000-0005-0000-0000-0000B1420000}"/>
    <cellStyle name="Normal 6 3 2 13 4" xfId="21296" xr:uid="{00000000-0005-0000-0000-0000B2420000}"/>
    <cellStyle name="Normal 6 3 2 13 4 2" xfId="21297" xr:uid="{00000000-0005-0000-0000-0000B3420000}"/>
    <cellStyle name="Normal 6 3 2 13 5" xfId="21298" xr:uid="{00000000-0005-0000-0000-0000B4420000}"/>
    <cellStyle name="Normal 6 3 2 13 6" xfId="21299" xr:uid="{00000000-0005-0000-0000-0000B5420000}"/>
    <cellStyle name="Normal 6 3 2 14" xfId="4753" xr:uid="{00000000-0005-0000-0000-0000B6420000}"/>
    <cellStyle name="Normal 6 3 2 14 2" xfId="7000" xr:uid="{00000000-0005-0000-0000-0000B7420000}"/>
    <cellStyle name="Normal 6 3 2 14 2 2" xfId="10539" xr:uid="{00000000-0005-0000-0000-0000B8420000}"/>
    <cellStyle name="Normal 6 3 2 14 2 2 2" xfId="21300" xr:uid="{00000000-0005-0000-0000-0000B9420000}"/>
    <cellStyle name="Normal 6 3 2 14 2 2 3" xfId="21301" xr:uid="{00000000-0005-0000-0000-0000BA420000}"/>
    <cellStyle name="Normal 6 3 2 14 2 3" xfId="21302" xr:uid="{00000000-0005-0000-0000-0000BB420000}"/>
    <cellStyle name="Normal 6 3 2 14 2 4" xfId="21303" xr:uid="{00000000-0005-0000-0000-0000BC420000}"/>
    <cellStyle name="Normal 6 3 2 14 3" xfId="8778" xr:uid="{00000000-0005-0000-0000-0000BD420000}"/>
    <cellStyle name="Normal 6 3 2 14 3 2" xfId="21304" xr:uid="{00000000-0005-0000-0000-0000BE420000}"/>
    <cellStyle name="Normal 6 3 2 14 3 2 2" xfId="21305" xr:uid="{00000000-0005-0000-0000-0000BF420000}"/>
    <cellStyle name="Normal 6 3 2 14 3 3" xfId="21306" xr:uid="{00000000-0005-0000-0000-0000C0420000}"/>
    <cellStyle name="Normal 6 3 2 14 3 4" xfId="21307" xr:uid="{00000000-0005-0000-0000-0000C1420000}"/>
    <cellStyle name="Normal 6 3 2 14 4" xfId="21308" xr:uid="{00000000-0005-0000-0000-0000C2420000}"/>
    <cellStyle name="Normal 6 3 2 14 4 2" xfId="21309" xr:uid="{00000000-0005-0000-0000-0000C3420000}"/>
    <cellStyle name="Normal 6 3 2 14 5" xfId="21310" xr:uid="{00000000-0005-0000-0000-0000C4420000}"/>
    <cellStyle name="Normal 6 3 2 14 6" xfId="21311" xr:uid="{00000000-0005-0000-0000-0000C5420000}"/>
    <cellStyle name="Normal 6 3 2 15" xfId="4754" xr:uid="{00000000-0005-0000-0000-0000C6420000}"/>
    <cellStyle name="Normal 6 3 2 15 2" xfId="7001" xr:uid="{00000000-0005-0000-0000-0000C7420000}"/>
    <cellStyle name="Normal 6 3 2 15 2 2" xfId="10540" xr:uid="{00000000-0005-0000-0000-0000C8420000}"/>
    <cellStyle name="Normal 6 3 2 15 2 2 2" xfId="21312" xr:uid="{00000000-0005-0000-0000-0000C9420000}"/>
    <cellStyle name="Normal 6 3 2 15 2 2 3" xfId="21313" xr:uid="{00000000-0005-0000-0000-0000CA420000}"/>
    <cellStyle name="Normal 6 3 2 15 2 3" xfId="21314" xr:uid="{00000000-0005-0000-0000-0000CB420000}"/>
    <cellStyle name="Normal 6 3 2 15 2 4" xfId="21315" xr:uid="{00000000-0005-0000-0000-0000CC420000}"/>
    <cellStyle name="Normal 6 3 2 15 3" xfId="8779" xr:uid="{00000000-0005-0000-0000-0000CD420000}"/>
    <cellStyle name="Normal 6 3 2 15 3 2" xfId="21316" xr:uid="{00000000-0005-0000-0000-0000CE420000}"/>
    <cellStyle name="Normal 6 3 2 15 3 2 2" xfId="21317" xr:uid="{00000000-0005-0000-0000-0000CF420000}"/>
    <cellStyle name="Normal 6 3 2 15 3 3" xfId="21318" xr:uid="{00000000-0005-0000-0000-0000D0420000}"/>
    <cellStyle name="Normal 6 3 2 15 3 4" xfId="21319" xr:uid="{00000000-0005-0000-0000-0000D1420000}"/>
    <cellStyle name="Normal 6 3 2 15 4" xfId="21320" xr:uid="{00000000-0005-0000-0000-0000D2420000}"/>
    <cellStyle name="Normal 6 3 2 15 4 2" xfId="21321" xr:uid="{00000000-0005-0000-0000-0000D3420000}"/>
    <cellStyle name="Normal 6 3 2 15 5" xfId="21322" xr:uid="{00000000-0005-0000-0000-0000D4420000}"/>
    <cellStyle name="Normal 6 3 2 15 6" xfId="21323" xr:uid="{00000000-0005-0000-0000-0000D5420000}"/>
    <cellStyle name="Normal 6 3 2 16" xfId="4755" xr:uid="{00000000-0005-0000-0000-0000D6420000}"/>
    <cellStyle name="Normal 6 3 2 16 2" xfId="7002" xr:uid="{00000000-0005-0000-0000-0000D7420000}"/>
    <cellStyle name="Normal 6 3 2 16 2 2" xfId="10541" xr:uid="{00000000-0005-0000-0000-0000D8420000}"/>
    <cellStyle name="Normal 6 3 2 16 2 2 2" xfId="21324" xr:uid="{00000000-0005-0000-0000-0000D9420000}"/>
    <cellStyle name="Normal 6 3 2 16 2 2 3" xfId="21325" xr:uid="{00000000-0005-0000-0000-0000DA420000}"/>
    <cellStyle name="Normal 6 3 2 16 2 3" xfId="21326" xr:uid="{00000000-0005-0000-0000-0000DB420000}"/>
    <cellStyle name="Normal 6 3 2 16 2 4" xfId="21327" xr:uid="{00000000-0005-0000-0000-0000DC420000}"/>
    <cellStyle name="Normal 6 3 2 16 3" xfId="8780" xr:uid="{00000000-0005-0000-0000-0000DD420000}"/>
    <cellStyle name="Normal 6 3 2 16 3 2" xfId="21328" xr:uid="{00000000-0005-0000-0000-0000DE420000}"/>
    <cellStyle name="Normal 6 3 2 16 3 2 2" xfId="21329" xr:uid="{00000000-0005-0000-0000-0000DF420000}"/>
    <cellStyle name="Normal 6 3 2 16 3 3" xfId="21330" xr:uid="{00000000-0005-0000-0000-0000E0420000}"/>
    <cellStyle name="Normal 6 3 2 16 3 4" xfId="21331" xr:uid="{00000000-0005-0000-0000-0000E1420000}"/>
    <cellStyle name="Normal 6 3 2 16 4" xfId="21332" xr:uid="{00000000-0005-0000-0000-0000E2420000}"/>
    <cellStyle name="Normal 6 3 2 16 4 2" xfId="21333" xr:uid="{00000000-0005-0000-0000-0000E3420000}"/>
    <cellStyle name="Normal 6 3 2 16 5" xfId="21334" xr:uid="{00000000-0005-0000-0000-0000E4420000}"/>
    <cellStyle name="Normal 6 3 2 16 6" xfId="21335" xr:uid="{00000000-0005-0000-0000-0000E5420000}"/>
    <cellStyle name="Normal 6 3 2 17" xfId="4756" xr:uid="{00000000-0005-0000-0000-0000E6420000}"/>
    <cellStyle name="Normal 6 3 2 17 2" xfId="7003" xr:uid="{00000000-0005-0000-0000-0000E7420000}"/>
    <cellStyle name="Normal 6 3 2 17 2 2" xfId="10542" xr:uid="{00000000-0005-0000-0000-0000E8420000}"/>
    <cellStyle name="Normal 6 3 2 17 2 2 2" xfId="21336" xr:uid="{00000000-0005-0000-0000-0000E9420000}"/>
    <cellStyle name="Normal 6 3 2 17 2 2 3" xfId="21337" xr:uid="{00000000-0005-0000-0000-0000EA420000}"/>
    <cellStyle name="Normal 6 3 2 17 2 3" xfId="21338" xr:uid="{00000000-0005-0000-0000-0000EB420000}"/>
    <cellStyle name="Normal 6 3 2 17 2 4" xfId="21339" xr:uid="{00000000-0005-0000-0000-0000EC420000}"/>
    <cellStyle name="Normal 6 3 2 17 3" xfId="8781" xr:uid="{00000000-0005-0000-0000-0000ED420000}"/>
    <cellStyle name="Normal 6 3 2 17 3 2" xfId="21340" xr:uid="{00000000-0005-0000-0000-0000EE420000}"/>
    <cellStyle name="Normal 6 3 2 17 3 2 2" xfId="21341" xr:uid="{00000000-0005-0000-0000-0000EF420000}"/>
    <cellStyle name="Normal 6 3 2 17 3 3" xfId="21342" xr:uid="{00000000-0005-0000-0000-0000F0420000}"/>
    <cellStyle name="Normal 6 3 2 17 3 4" xfId="21343" xr:uid="{00000000-0005-0000-0000-0000F1420000}"/>
    <cellStyle name="Normal 6 3 2 17 4" xfId="21344" xr:uid="{00000000-0005-0000-0000-0000F2420000}"/>
    <cellStyle name="Normal 6 3 2 17 4 2" xfId="21345" xr:uid="{00000000-0005-0000-0000-0000F3420000}"/>
    <cellStyle name="Normal 6 3 2 17 5" xfId="21346" xr:uid="{00000000-0005-0000-0000-0000F4420000}"/>
    <cellStyle name="Normal 6 3 2 17 6" xfId="21347" xr:uid="{00000000-0005-0000-0000-0000F5420000}"/>
    <cellStyle name="Normal 6 3 2 18" xfId="4757" xr:uid="{00000000-0005-0000-0000-0000F6420000}"/>
    <cellStyle name="Normal 6 3 2 18 2" xfId="7004" xr:uid="{00000000-0005-0000-0000-0000F7420000}"/>
    <cellStyle name="Normal 6 3 2 18 2 2" xfId="10543" xr:uid="{00000000-0005-0000-0000-0000F8420000}"/>
    <cellStyle name="Normal 6 3 2 18 2 2 2" xfId="21348" xr:uid="{00000000-0005-0000-0000-0000F9420000}"/>
    <cellStyle name="Normal 6 3 2 18 2 2 3" xfId="21349" xr:uid="{00000000-0005-0000-0000-0000FA420000}"/>
    <cellStyle name="Normal 6 3 2 18 2 3" xfId="21350" xr:uid="{00000000-0005-0000-0000-0000FB420000}"/>
    <cellStyle name="Normal 6 3 2 18 2 4" xfId="21351" xr:uid="{00000000-0005-0000-0000-0000FC420000}"/>
    <cellStyle name="Normal 6 3 2 18 3" xfId="8782" xr:uid="{00000000-0005-0000-0000-0000FD420000}"/>
    <cellStyle name="Normal 6 3 2 18 3 2" xfId="21352" xr:uid="{00000000-0005-0000-0000-0000FE420000}"/>
    <cellStyle name="Normal 6 3 2 18 3 2 2" xfId="21353" xr:uid="{00000000-0005-0000-0000-0000FF420000}"/>
    <cellStyle name="Normal 6 3 2 18 3 3" xfId="21354" xr:uid="{00000000-0005-0000-0000-000000430000}"/>
    <cellStyle name="Normal 6 3 2 18 3 4" xfId="21355" xr:uid="{00000000-0005-0000-0000-000001430000}"/>
    <cellStyle name="Normal 6 3 2 18 4" xfId="21356" xr:uid="{00000000-0005-0000-0000-000002430000}"/>
    <cellStyle name="Normal 6 3 2 18 4 2" xfId="21357" xr:uid="{00000000-0005-0000-0000-000003430000}"/>
    <cellStyle name="Normal 6 3 2 18 5" xfId="21358" xr:uid="{00000000-0005-0000-0000-000004430000}"/>
    <cellStyle name="Normal 6 3 2 18 6" xfId="21359" xr:uid="{00000000-0005-0000-0000-000005430000}"/>
    <cellStyle name="Normal 6 3 2 19" xfId="4758" xr:uid="{00000000-0005-0000-0000-000006430000}"/>
    <cellStyle name="Normal 6 3 2 19 2" xfId="7005" xr:uid="{00000000-0005-0000-0000-000007430000}"/>
    <cellStyle name="Normal 6 3 2 19 2 2" xfId="10544" xr:uid="{00000000-0005-0000-0000-000008430000}"/>
    <cellStyle name="Normal 6 3 2 19 2 2 2" xfId="21360" xr:uid="{00000000-0005-0000-0000-000009430000}"/>
    <cellStyle name="Normal 6 3 2 19 2 2 3" xfId="21361" xr:uid="{00000000-0005-0000-0000-00000A430000}"/>
    <cellStyle name="Normal 6 3 2 19 2 3" xfId="21362" xr:uid="{00000000-0005-0000-0000-00000B430000}"/>
    <cellStyle name="Normal 6 3 2 19 2 4" xfId="21363" xr:uid="{00000000-0005-0000-0000-00000C430000}"/>
    <cellStyle name="Normal 6 3 2 19 3" xfId="8783" xr:uid="{00000000-0005-0000-0000-00000D430000}"/>
    <cellStyle name="Normal 6 3 2 19 3 2" xfId="21364" xr:uid="{00000000-0005-0000-0000-00000E430000}"/>
    <cellStyle name="Normal 6 3 2 19 3 2 2" xfId="21365" xr:uid="{00000000-0005-0000-0000-00000F430000}"/>
    <cellStyle name="Normal 6 3 2 19 3 3" xfId="21366" xr:uid="{00000000-0005-0000-0000-000010430000}"/>
    <cellStyle name="Normal 6 3 2 19 3 4" xfId="21367" xr:uid="{00000000-0005-0000-0000-000011430000}"/>
    <cellStyle name="Normal 6 3 2 19 4" xfId="21368" xr:uid="{00000000-0005-0000-0000-000012430000}"/>
    <cellStyle name="Normal 6 3 2 19 4 2" xfId="21369" xr:uid="{00000000-0005-0000-0000-000013430000}"/>
    <cellStyle name="Normal 6 3 2 19 5" xfId="21370" xr:uid="{00000000-0005-0000-0000-000014430000}"/>
    <cellStyle name="Normal 6 3 2 19 6" xfId="21371" xr:uid="{00000000-0005-0000-0000-000015430000}"/>
    <cellStyle name="Normal 6 3 2 2" xfId="4759" xr:uid="{00000000-0005-0000-0000-000016430000}"/>
    <cellStyle name="Normal 6 3 2 2 2" xfId="7006" xr:uid="{00000000-0005-0000-0000-000017430000}"/>
    <cellStyle name="Normal 6 3 2 2 2 2" xfId="10545" xr:uid="{00000000-0005-0000-0000-000018430000}"/>
    <cellStyle name="Normal 6 3 2 2 2 2 2" xfId="21372" xr:uid="{00000000-0005-0000-0000-000019430000}"/>
    <cellStyle name="Normal 6 3 2 2 2 2 3" xfId="21373" xr:uid="{00000000-0005-0000-0000-00001A430000}"/>
    <cellStyle name="Normal 6 3 2 2 2 3" xfId="21374" xr:uid="{00000000-0005-0000-0000-00001B430000}"/>
    <cellStyle name="Normal 6 3 2 2 2 4" xfId="21375" xr:uid="{00000000-0005-0000-0000-00001C430000}"/>
    <cellStyle name="Normal 6 3 2 2 3" xfId="8784" xr:uid="{00000000-0005-0000-0000-00001D430000}"/>
    <cellStyle name="Normal 6 3 2 2 3 2" xfId="21376" xr:uid="{00000000-0005-0000-0000-00001E430000}"/>
    <cellStyle name="Normal 6 3 2 2 3 2 2" xfId="21377" xr:uid="{00000000-0005-0000-0000-00001F430000}"/>
    <cellStyle name="Normal 6 3 2 2 3 3" xfId="21378" xr:uid="{00000000-0005-0000-0000-000020430000}"/>
    <cellStyle name="Normal 6 3 2 2 3 4" xfId="21379" xr:uid="{00000000-0005-0000-0000-000021430000}"/>
    <cellStyle name="Normal 6 3 2 2 4" xfId="21380" xr:uid="{00000000-0005-0000-0000-000022430000}"/>
    <cellStyle name="Normal 6 3 2 2 4 2" xfId="21381" xr:uid="{00000000-0005-0000-0000-000023430000}"/>
    <cellStyle name="Normal 6 3 2 2 5" xfId="21382" xr:uid="{00000000-0005-0000-0000-000024430000}"/>
    <cellStyle name="Normal 6 3 2 2 6" xfId="21383" xr:uid="{00000000-0005-0000-0000-000025430000}"/>
    <cellStyle name="Normal 6 3 2 20" xfId="4760" xr:uid="{00000000-0005-0000-0000-000026430000}"/>
    <cellStyle name="Normal 6 3 2 20 2" xfId="7007" xr:uid="{00000000-0005-0000-0000-000027430000}"/>
    <cellStyle name="Normal 6 3 2 20 2 2" xfId="10546" xr:uid="{00000000-0005-0000-0000-000028430000}"/>
    <cellStyle name="Normal 6 3 2 20 2 2 2" xfId="21384" xr:uid="{00000000-0005-0000-0000-000029430000}"/>
    <cellStyle name="Normal 6 3 2 20 2 2 3" xfId="21385" xr:uid="{00000000-0005-0000-0000-00002A430000}"/>
    <cellStyle name="Normal 6 3 2 20 2 3" xfId="21386" xr:uid="{00000000-0005-0000-0000-00002B430000}"/>
    <cellStyle name="Normal 6 3 2 20 2 4" xfId="21387" xr:uid="{00000000-0005-0000-0000-00002C430000}"/>
    <cellStyle name="Normal 6 3 2 20 3" xfId="8785" xr:uid="{00000000-0005-0000-0000-00002D430000}"/>
    <cellStyle name="Normal 6 3 2 20 3 2" xfId="21388" xr:uid="{00000000-0005-0000-0000-00002E430000}"/>
    <cellStyle name="Normal 6 3 2 20 3 2 2" xfId="21389" xr:uid="{00000000-0005-0000-0000-00002F430000}"/>
    <cellStyle name="Normal 6 3 2 20 3 3" xfId="21390" xr:uid="{00000000-0005-0000-0000-000030430000}"/>
    <cellStyle name="Normal 6 3 2 20 3 4" xfId="21391" xr:uid="{00000000-0005-0000-0000-000031430000}"/>
    <cellStyle name="Normal 6 3 2 20 4" xfId="21392" xr:uid="{00000000-0005-0000-0000-000032430000}"/>
    <cellStyle name="Normal 6 3 2 20 4 2" xfId="21393" xr:uid="{00000000-0005-0000-0000-000033430000}"/>
    <cellStyle name="Normal 6 3 2 20 5" xfId="21394" xr:uid="{00000000-0005-0000-0000-000034430000}"/>
    <cellStyle name="Normal 6 3 2 20 6" xfId="21395" xr:uid="{00000000-0005-0000-0000-000035430000}"/>
    <cellStyle name="Normal 6 3 2 21" xfId="4761" xr:uid="{00000000-0005-0000-0000-000036430000}"/>
    <cellStyle name="Normal 6 3 2 21 2" xfId="7008" xr:uid="{00000000-0005-0000-0000-000037430000}"/>
    <cellStyle name="Normal 6 3 2 21 2 2" xfId="10547" xr:uid="{00000000-0005-0000-0000-000038430000}"/>
    <cellStyle name="Normal 6 3 2 21 2 2 2" xfId="21396" xr:uid="{00000000-0005-0000-0000-000039430000}"/>
    <cellStyle name="Normal 6 3 2 21 2 2 3" xfId="21397" xr:uid="{00000000-0005-0000-0000-00003A430000}"/>
    <cellStyle name="Normal 6 3 2 21 2 3" xfId="21398" xr:uid="{00000000-0005-0000-0000-00003B430000}"/>
    <cellStyle name="Normal 6 3 2 21 2 4" xfId="21399" xr:uid="{00000000-0005-0000-0000-00003C430000}"/>
    <cellStyle name="Normal 6 3 2 21 3" xfId="8786" xr:uid="{00000000-0005-0000-0000-00003D430000}"/>
    <cellStyle name="Normal 6 3 2 21 3 2" xfId="21400" xr:uid="{00000000-0005-0000-0000-00003E430000}"/>
    <cellStyle name="Normal 6 3 2 21 3 2 2" xfId="21401" xr:uid="{00000000-0005-0000-0000-00003F430000}"/>
    <cellStyle name="Normal 6 3 2 21 3 3" xfId="21402" xr:uid="{00000000-0005-0000-0000-000040430000}"/>
    <cellStyle name="Normal 6 3 2 21 3 4" xfId="21403" xr:uid="{00000000-0005-0000-0000-000041430000}"/>
    <cellStyle name="Normal 6 3 2 21 4" xfId="21404" xr:uid="{00000000-0005-0000-0000-000042430000}"/>
    <cellStyle name="Normal 6 3 2 21 4 2" xfId="21405" xr:uid="{00000000-0005-0000-0000-000043430000}"/>
    <cellStyle name="Normal 6 3 2 21 5" xfId="21406" xr:uid="{00000000-0005-0000-0000-000044430000}"/>
    <cellStyle name="Normal 6 3 2 21 6" xfId="21407" xr:uid="{00000000-0005-0000-0000-000045430000}"/>
    <cellStyle name="Normal 6 3 2 22" xfId="4762" xr:uid="{00000000-0005-0000-0000-000046430000}"/>
    <cellStyle name="Normal 6 3 2 22 2" xfId="7009" xr:uid="{00000000-0005-0000-0000-000047430000}"/>
    <cellStyle name="Normal 6 3 2 22 2 2" xfId="10548" xr:uid="{00000000-0005-0000-0000-000048430000}"/>
    <cellStyle name="Normal 6 3 2 22 2 2 2" xfId="21408" xr:uid="{00000000-0005-0000-0000-000049430000}"/>
    <cellStyle name="Normal 6 3 2 22 2 2 3" xfId="21409" xr:uid="{00000000-0005-0000-0000-00004A430000}"/>
    <cellStyle name="Normal 6 3 2 22 2 3" xfId="21410" xr:uid="{00000000-0005-0000-0000-00004B430000}"/>
    <cellStyle name="Normal 6 3 2 22 2 4" xfId="21411" xr:uid="{00000000-0005-0000-0000-00004C430000}"/>
    <cellStyle name="Normal 6 3 2 22 3" xfId="8787" xr:uid="{00000000-0005-0000-0000-00004D430000}"/>
    <cellStyle name="Normal 6 3 2 22 3 2" xfId="21412" xr:uid="{00000000-0005-0000-0000-00004E430000}"/>
    <cellStyle name="Normal 6 3 2 22 3 2 2" xfId="21413" xr:uid="{00000000-0005-0000-0000-00004F430000}"/>
    <cellStyle name="Normal 6 3 2 22 3 3" xfId="21414" xr:uid="{00000000-0005-0000-0000-000050430000}"/>
    <cellStyle name="Normal 6 3 2 22 3 4" xfId="21415" xr:uid="{00000000-0005-0000-0000-000051430000}"/>
    <cellStyle name="Normal 6 3 2 22 4" xfId="21416" xr:uid="{00000000-0005-0000-0000-000052430000}"/>
    <cellStyle name="Normal 6 3 2 22 4 2" xfId="21417" xr:uid="{00000000-0005-0000-0000-000053430000}"/>
    <cellStyle name="Normal 6 3 2 22 5" xfId="21418" xr:uid="{00000000-0005-0000-0000-000054430000}"/>
    <cellStyle name="Normal 6 3 2 22 6" xfId="21419" xr:uid="{00000000-0005-0000-0000-000055430000}"/>
    <cellStyle name="Normal 6 3 2 23" xfId="4763" xr:uid="{00000000-0005-0000-0000-000056430000}"/>
    <cellStyle name="Normal 6 3 2 23 2" xfId="7010" xr:uid="{00000000-0005-0000-0000-000057430000}"/>
    <cellStyle name="Normal 6 3 2 23 2 2" xfId="10549" xr:uid="{00000000-0005-0000-0000-000058430000}"/>
    <cellStyle name="Normal 6 3 2 23 2 2 2" xfId="21420" xr:uid="{00000000-0005-0000-0000-000059430000}"/>
    <cellStyle name="Normal 6 3 2 23 2 2 3" xfId="21421" xr:uid="{00000000-0005-0000-0000-00005A430000}"/>
    <cellStyle name="Normal 6 3 2 23 2 3" xfId="21422" xr:uid="{00000000-0005-0000-0000-00005B430000}"/>
    <cellStyle name="Normal 6 3 2 23 2 4" xfId="21423" xr:uid="{00000000-0005-0000-0000-00005C430000}"/>
    <cellStyle name="Normal 6 3 2 23 3" xfId="8788" xr:uid="{00000000-0005-0000-0000-00005D430000}"/>
    <cellStyle name="Normal 6 3 2 23 3 2" xfId="21424" xr:uid="{00000000-0005-0000-0000-00005E430000}"/>
    <cellStyle name="Normal 6 3 2 23 3 2 2" xfId="21425" xr:uid="{00000000-0005-0000-0000-00005F430000}"/>
    <cellStyle name="Normal 6 3 2 23 3 3" xfId="21426" xr:uid="{00000000-0005-0000-0000-000060430000}"/>
    <cellStyle name="Normal 6 3 2 23 3 4" xfId="21427" xr:uid="{00000000-0005-0000-0000-000061430000}"/>
    <cellStyle name="Normal 6 3 2 23 4" xfId="21428" xr:uid="{00000000-0005-0000-0000-000062430000}"/>
    <cellStyle name="Normal 6 3 2 23 4 2" xfId="21429" xr:uid="{00000000-0005-0000-0000-000063430000}"/>
    <cellStyle name="Normal 6 3 2 23 5" xfId="21430" xr:uid="{00000000-0005-0000-0000-000064430000}"/>
    <cellStyle name="Normal 6 3 2 23 6" xfId="21431" xr:uid="{00000000-0005-0000-0000-000065430000}"/>
    <cellStyle name="Normal 6 3 2 24" xfId="4764" xr:uid="{00000000-0005-0000-0000-000066430000}"/>
    <cellStyle name="Normal 6 3 2 24 2" xfId="7011" xr:uid="{00000000-0005-0000-0000-000067430000}"/>
    <cellStyle name="Normal 6 3 2 24 2 2" xfId="10550" xr:uid="{00000000-0005-0000-0000-000068430000}"/>
    <cellStyle name="Normal 6 3 2 24 2 2 2" xfId="21432" xr:uid="{00000000-0005-0000-0000-000069430000}"/>
    <cellStyle name="Normal 6 3 2 24 2 2 3" xfId="21433" xr:uid="{00000000-0005-0000-0000-00006A430000}"/>
    <cellStyle name="Normal 6 3 2 24 2 3" xfId="21434" xr:uid="{00000000-0005-0000-0000-00006B430000}"/>
    <cellStyle name="Normal 6 3 2 24 2 4" xfId="21435" xr:uid="{00000000-0005-0000-0000-00006C430000}"/>
    <cellStyle name="Normal 6 3 2 24 3" xfId="8789" xr:uid="{00000000-0005-0000-0000-00006D430000}"/>
    <cellStyle name="Normal 6 3 2 24 3 2" xfId="21436" xr:uid="{00000000-0005-0000-0000-00006E430000}"/>
    <cellStyle name="Normal 6 3 2 24 3 2 2" xfId="21437" xr:uid="{00000000-0005-0000-0000-00006F430000}"/>
    <cellStyle name="Normal 6 3 2 24 3 3" xfId="21438" xr:uid="{00000000-0005-0000-0000-000070430000}"/>
    <cellStyle name="Normal 6 3 2 24 3 4" xfId="21439" xr:uid="{00000000-0005-0000-0000-000071430000}"/>
    <cellStyle name="Normal 6 3 2 24 4" xfId="21440" xr:uid="{00000000-0005-0000-0000-000072430000}"/>
    <cellStyle name="Normal 6 3 2 24 4 2" xfId="21441" xr:uid="{00000000-0005-0000-0000-000073430000}"/>
    <cellStyle name="Normal 6 3 2 24 5" xfId="21442" xr:uid="{00000000-0005-0000-0000-000074430000}"/>
    <cellStyle name="Normal 6 3 2 24 6" xfId="21443" xr:uid="{00000000-0005-0000-0000-000075430000}"/>
    <cellStyle name="Normal 6 3 2 25" xfId="4765" xr:uid="{00000000-0005-0000-0000-000076430000}"/>
    <cellStyle name="Normal 6 3 2 25 2" xfId="7012" xr:uid="{00000000-0005-0000-0000-000077430000}"/>
    <cellStyle name="Normal 6 3 2 25 2 2" xfId="10551" xr:uid="{00000000-0005-0000-0000-000078430000}"/>
    <cellStyle name="Normal 6 3 2 25 2 2 2" xfId="21444" xr:uid="{00000000-0005-0000-0000-000079430000}"/>
    <cellStyle name="Normal 6 3 2 25 2 2 3" xfId="21445" xr:uid="{00000000-0005-0000-0000-00007A430000}"/>
    <cellStyle name="Normal 6 3 2 25 2 3" xfId="21446" xr:uid="{00000000-0005-0000-0000-00007B430000}"/>
    <cellStyle name="Normal 6 3 2 25 2 4" xfId="21447" xr:uid="{00000000-0005-0000-0000-00007C430000}"/>
    <cellStyle name="Normal 6 3 2 25 3" xfId="8790" xr:uid="{00000000-0005-0000-0000-00007D430000}"/>
    <cellStyle name="Normal 6 3 2 25 3 2" xfId="21448" xr:uid="{00000000-0005-0000-0000-00007E430000}"/>
    <cellStyle name="Normal 6 3 2 25 3 2 2" xfId="21449" xr:uid="{00000000-0005-0000-0000-00007F430000}"/>
    <cellStyle name="Normal 6 3 2 25 3 3" xfId="21450" xr:uid="{00000000-0005-0000-0000-000080430000}"/>
    <cellStyle name="Normal 6 3 2 25 3 4" xfId="21451" xr:uid="{00000000-0005-0000-0000-000081430000}"/>
    <cellStyle name="Normal 6 3 2 25 4" xfId="21452" xr:uid="{00000000-0005-0000-0000-000082430000}"/>
    <cellStyle name="Normal 6 3 2 25 4 2" xfId="21453" xr:uid="{00000000-0005-0000-0000-000083430000}"/>
    <cellStyle name="Normal 6 3 2 25 5" xfId="21454" xr:uid="{00000000-0005-0000-0000-000084430000}"/>
    <cellStyle name="Normal 6 3 2 25 6" xfId="21455" xr:uid="{00000000-0005-0000-0000-000085430000}"/>
    <cellStyle name="Normal 6 3 2 26" xfId="4766" xr:uid="{00000000-0005-0000-0000-000086430000}"/>
    <cellStyle name="Normal 6 3 2 26 2" xfId="7013" xr:uid="{00000000-0005-0000-0000-000087430000}"/>
    <cellStyle name="Normal 6 3 2 26 2 2" xfId="10552" xr:uid="{00000000-0005-0000-0000-000088430000}"/>
    <cellStyle name="Normal 6 3 2 26 2 2 2" xfId="21456" xr:uid="{00000000-0005-0000-0000-000089430000}"/>
    <cellStyle name="Normal 6 3 2 26 2 2 3" xfId="21457" xr:uid="{00000000-0005-0000-0000-00008A430000}"/>
    <cellStyle name="Normal 6 3 2 26 2 3" xfId="21458" xr:uid="{00000000-0005-0000-0000-00008B430000}"/>
    <cellStyle name="Normal 6 3 2 26 2 4" xfId="21459" xr:uid="{00000000-0005-0000-0000-00008C430000}"/>
    <cellStyle name="Normal 6 3 2 26 3" xfId="8791" xr:uid="{00000000-0005-0000-0000-00008D430000}"/>
    <cellStyle name="Normal 6 3 2 26 3 2" xfId="21460" xr:uid="{00000000-0005-0000-0000-00008E430000}"/>
    <cellStyle name="Normal 6 3 2 26 3 2 2" xfId="21461" xr:uid="{00000000-0005-0000-0000-00008F430000}"/>
    <cellStyle name="Normal 6 3 2 26 3 3" xfId="21462" xr:uid="{00000000-0005-0000-0000-000090430000}"/>
    <cellStyle name="Normal 6 3 2 26 3 4" xfId="21463" xr:uid="{00000000-0005-0000-0000-000091430000}"/>
    <cellStyle name="Normal 6 3 2 26 4" xfId="21464" xr:uid="{00000000-0005-0000-0000-000092430000}"/>
    <cellStyle name="Normal 6 3 2 26 4 2" xfId="21465" xr:uid="{00000000-0005-0000-0000-000093430000}"/>
    <cellStyle name="Normal 6 3 2 26 5" xfId="21466" xr:uid="{00000000-0005-0000-0000-000094430000}"/>
    <cellStyle name="Normal 6 3 2 26 6" xfId="21467" xr:uid="{00000000-0005-0000-0000-000095430000}"/>
    <cellStyle name="Normal 6 3 2 27" xfId="4767" xr:uid="{00000000-0005-0000-0000-000096430000}"/>
    <cellStyle name="Normal 6 3 2 27 2" xfId="7014" xr:uid="{00000000-0005-0000-0000-000097430000}"/>
    <cellStyle name="Normal 6 3 2 27 2 2" xfId="10553" xr:uid="{00000000-0005-0000-0000-000098430000}"/>
    <cellStyle name="Normal 6 3 2 27 2 2 2" xfId="21468" xr:uid="{00000000-0005-0000-0000-000099430000}"/>
    <cellStyle name="Normal 6 3 2 27 2 2 3" xfId="21469" xr:uid="{00000000-0005-0000-0000-00009A430000}"/>
    <cellStyle name="Normal 6 3 2 27 2 3" xfId="21470" xr:uid="{00000000-0005-0000-0000-00009B430000}"/>
    <cellStyle name="Normal 6 3 2 27 2 4" xfId="21471" xr:uid="{00000000-0005-0000-0000-00009C430000}"/>
    <cellStyle name="Normal 6 3 2 27 3" xfId="8792" xr:uid="{00000000-0005-0000-0000-00009D430000}"/>
    <cellStyle name="Normal 6 3 2 27 3 2" xfId="21472" xr:uid="{00000000-0005-0000-0000-00009E430000}"/>
    <cellStyle name="Normal 6 3 2 27 3 2 2" xfId="21473" xr:uid="{00000000-0005-0000-0000-00009F430000}"/>
    <cellStyle name="Normal 6 3 2 27 3 3" xfId="21474" xr:uid="{00000000-0005-0000-0000-0000A0430000}"/>
    <cellStyle name="Normal 6 3 2 27 3 4" xfId="21475" xr:uid="{00000000-0005-0000-0000-0000A1430000}"/>
    <cellStyle name="Normal 6 3 2 27 4" xfId="21476" xr:uid="{00000000-0005-0000-0000-0000A2430000}"/>
    <cellStyle name="Normal 6 3 2 27 4 2" xfId="21477" xr:uid="{00000000-0005-0000-0000-0000A3430000}"/>
    <cellStyle name="Normal 6 3 2 27 5" xfId="21478" xr:uid="{00000000-0005-0000-0000-0000A4430000}"/>
    <cellStyle name="Normal 6 3 2 27 6" xfId="21479" xr:uid="{00000000-0005-0000-0000-0000A5430000}"/>
    <cellStyle name="Normal 6 3 2 28" xfId="4768" xr:uid="{00000000-0005-0000-0000-0000A6430000}"/>
    <cellStyle name="Normal 6 3 2 28 2" xfId="7015" xr:uid="{00000000-0005-0000-0000-0000A7430000}"/>
    <cellStyle name="Normal 6 3 2 28 2 2" xfId="10554" xr:uid="{00000000-0005-0000-0000-0000A8430000}"/>
    <cellStyle name="Normal 6 3 2 28 2 2 2" xfId="21480" xr:uid="{00000000-0005-0000-0000-0000A9430000}"/>
    <cellStyle name="Normal 6 3 2 28 2 2 3" xfId="21481" xr:uid="{00000000-0005-0000-0000-0000AA430000}"/>
    <cellStyle name="Normal 6 3 2 28 2 3" xfId="21482" xr:uid="{00000000-0005-0000-0000-0000AB430000}"/>
    <cellStyle name="Normal 6 3 2 28 2 4" xfId="21483" xr:uid="{00000000-0005-0000-0000-0000AC430000}"/>
    <cellStyle name="Normal 6 3 2 28 3" xfId="8793" xr:uid="{00000000-0005-0000-0000-0000AD430000}"/>
    <cellStyle name="Normal 6 3 2 28 3 2" xfId="21484" xr:uid="{00000000-0005-0000-0000-0000AE430000}"/>
    <cellStyle name="Normal 6 3 2 28 3 2 2" xfId="21485" xr:uid="{00000000-0005-0000-0000-0000AF430000}"/>
    <cellStyle name="Normal 6 3 2 28 3 3" xfId="21486" xr:uid="{00000000-0005-0000-0000-0000B0430000}"/>
    <cellStyle name="Normal 6 3 2 28 3 4" xfId="21487" xr:uid="{00000000-0005-0000-0000-0000B1430000}"/>
    <cellStyle name="Normal 6 3 2 28 4" xfId="21488" xr:uid="{00000000-0005-0000-0000-0000B2430000}"/>
    <cellStyle name="Normal 6 3 2 28 4 2" xfId="21489" xr:uid="{00000000-0005-0000-0000-0000B3430000}"/>
    <cellStyle name="Normal 6 3 2 28 5" xfId="21490" xr:uid="{00000000-0005-0000-0000-0000B4430000}"/>
    <cellStyle name="Normal 6 3 2 28 6" xfId="21491" xr:uid="{00000000-0005-0000-0000-0000B5430000}"/>
    <cellStyle name="Normal 6 3 2 29" xfId="4769" xr:uid="{00000000-0005-0000-0000-0000B6430000}"/>
    <cellStyle name="Normal 6 3 2 29 2" xfId="7016" xr:uid="{00000000-0005-0000-0000-0000B7430000}"/>
    <cellStyle name="Normal 6 3 2 29 2 2" xfId="10555" xr:uid="{00000000-0005-0000-0000-0000B8430000}"/>
    <cellStyle name="Normal 6 3 2 29 2 2 2" xfId="21492" xr:uid="{00000000-0005-0000-0000-0000B9430000}"/>
    <cellStyle name="Normal 6 3 2 29 2 2 3" xfId="21493" xr:uid="{00000000-0005-0000-0000-0000BA430000}"/>
    <cellStyle name="Normal 6 3 2 29 2 3" xfId="21494" xr:uid="{00000000-0005-0000-0000-0000BB430000}"/>
    <cellStyle name="Normal 6 3 2 29 2 4" xfId="21495" xr:uid="{00000000-0005-0000-0000-0000BC430000}"/>
    <cellStyle name="Normal 6 3 2 29 3" xfId="8794" xr:uid="{00000000-0005-0000-0000-0000BD430000}"/>
    <cellStyle name="Normal 6 3 2 29 3 2" xfId="21496" xr:uid="{00000000-0005-0000-0000-0000BE430000}"/>
    <cellStyle name="Normal 6 3 2 29 3 2 2" xfId="21497" xr:uid="{00000000-0005-0000-0000-0000BF430000}"/>
    <cellStyle name="Normal 6 3 2 29 3 3" xfId="21498" xr:uid="{00000000-0005-0000-0000-0000C0430000}"/>
    <cellStyle name="Normal 6 3 2 29 3 4" xfId="21499" xr:uid="{00000000-0005-0000-0000-0000C1430000}"/>
    <cellStyle name="Normal 6 3 2 29 4" xfId="21500" xr:uid="{00000000-0005-0000-0000-0000C2430000}"/>
    <cellStyle name="Normal 6 3 2 29 4 2" xfId="21501" xr:uid="{00000000-0005-0000-0000-0000C3430000}"/>
    <cellStyle name="Normal 6 3 2 29 5" xfId="21502" xr:uid="{00000000-0005-0000-0000-0000C4430000}"/>
    <cellStyle name="Normal 6 3 2 29 6" xfId="21503" xr:uid="{00000000-0005-0000-0000-0000C5430000}"/>
    <cellStyle name="Normal 6 3 2 3" xfId="4770" xr:uid="{00000000-0005-0000-0000-0000C6430000}"/>
    <cellStyle name="Normal 6 3 2 3 2" xfId="7017" xr:uid="{00000000-0005-0000-0000-0000C7430000}"/>
    <cellStyle name="Normal 6 3 2 3 2 2" xfId="10556" xr:uid="{00000000-0005-0000-0000-0000C8430000}"/>
    <cellStyle name="Normal 6 3 2 3 2 2 2" xfId="21504" xr:uid="{00000000-0005-0000-0000-0000C9430000}"/>
    <cellStyle name="Normal 6 3 2 3 2 2 3" xfId="21505" xr:uid="{00000000-0005-0000-0000-0000CA430000}"/>
    <cellStyle name="Normal 6 3 2 3 2 3" xfId="21506" xr:uid="{00000000-0005-0000-0000-0000CB430000}"/>
    <cellStyle name="Normal 6 3 2 3 2 4" xfId="21507" xr:uid="{00000000-0005-0000-0000-0000CC430000}"/>
    <cellStyle name="Normal 6 3 2 3 3" xfId="8795" xr:uid="{00000000-0005-0000-0000-0000CD430000}"/>
    <cellStyle name="Normal 6 3 2 3 3 2" xfId="21508" xr:uid="{00000000-0005-0000-0000-0000CE430000}"/>
    <cellStyle name="Normal 6 3 2 3 3 2 2" xfId="21509" xr:uid="{00000000-0005-0000-0000-0000CF430000}"/>
    <cellStyle name="Normal 6 3 2 3 3 3" xfId="21510" xr:uid="{00000000-0005-0000-0000-0000D0430000}"/>
    <cellStyle name="Normal 6 3 2 3 3 4" xfId="21511" xr:uid="{00000000-0005-0000-0000-0000D1430000}"/>
    <cellStyle name="Normal 6 3 2 3 4" xfId="21512" xr:uid="{00000000-0005-0000-0000-0000D2430000}"/>
    <cellStyle name="Normal 6 3 2 3 4 2" xfId="21513" xr:uid="{00000000-0005-0000-0000-0000D3430000}"/>
    <cellStyle name="Normal 6 3 2 3 5" xfId="21514" xr:uid="{00000000-0005-0000-0000-0000D4430000}"/>
    <cellStyle name="Normal 6 3 2 3 6" xfId="21515" xr:uid="{00000000-0005-0000-0000-0000D5430000}"/>
    <cellStyle name="Normal 6 3 2 30" xfId="4771" xr:uid="{00000000-0005-0000-0000-0000D6430000}"/>
    <cellStyle name="Normal 6 3 2 30 2" xfId="7018" xr:uid="{00000000-0005-0000-0000-0000D7430000}"/>
    <cellStyle name="Normal 6 3 2 30 2 2" xfId="10557" xr:uid="{00000000-0005-0000-0000-0000D8430000}"/>
    <cellStyle name="Normal 6 3 2 30 2 2 2" xfId="21516" xr:uid="{00000000-0005-0000-0000-0000D9430000}"/>
    <cellStyle name="Normal 6 3 2 30 2 2 3" xfId="21517" xr:uid="{00000000-0005-0000-0000-0000DA430000}"/>
    <cellStyle name="Normal 6 3 2 30 2 3" xfId="21518" xr:uid="{00000000-0005-0000-0000-0000DB430000}"/>
    <cellStyle name="Normal 6 3 2 30 2 4" xfId="21519" xr:uid="{00000000-0005-0000-0000-0000DC430000}"/>
    <cellStyle name="Normal 6 3 2 30 3" xfId="8796" xr:uid="{00000000-0005-0000-0000-0000DD430000}"/>
    <cellStyle name="Normal 6 3 2 30 3 2" xfId="21520" xr:uid="{00000000-0005-0000-0000-0000DE430000}"/>
    <cellStyle name="Normal 6 3 2 30 3 2 2" xfId="21521" xr:uid="{00000000-0005-0000-0000-0000DF430000}"/>
    <cellStyle name="Normal 6 3 2 30 3 3" xfId="21522" xr:uid="{00000000-0005-0000-0000-0000E0430000}"/>
    <cellStyle name="Normal 6 3 2 30 3 4" xfId="21523" xr:uid="{00000000-0005-0000-0000-0000E1430000}"/>
    <cellStyle name="Normal 6 3 2 30 4" xfId="21524" xr:uid="{00000000-0005-0000-0000-0000E2430000}"/>
    <cellStyle name="Normal 6 3 2 30 4 2" xfId="21525" xr:uid="{00000000-0005-0000-0000-0000E3430000}"/>
    <cellStyle name="Normal 6 3 2 30 5" xfId="21526" xr:uid="{00000000-0005-0000-0000-0000E4430000}"/>
    <cellStyle name="Normal 6 3 2 30 6" xfId="21527" xr:uid="{00000000-0005-0000-0000-0000E5430000}"/>
    <cellStyle name="Normal 6 3 2 31" xfId="4772" xr:uid="{00000000-0005-0000-0000-0000E6430000}"/>
    <cellStyle name="Normal 6 3 2 31 2" xfId="7019" xr:uid="{00000000-0005-0000-0000-0000E7430000}"/>
    <cellStyle name="Normal 6 3 2 31 2 2" xfId="10558" xr:uid="{00000000-0005-0000-0000-0000E8430000}"/>
    <cellStyle name="Normal 6 3 2 31 2 2 2" xfId="21528" xr:uid="{00000000-0005-0000-0000-0000E9430000}"/>
    <cellStyle name="Normal 6 3 2 31 2 2 3" xfId="21529" xr:uid="{00000000-0005-0000-0000-0000EA430000}"/>
    <cellStyle name="Normal 6 3 2 31 2 3" xfId="21530" xr:uid="{00000000-0005-0000-0000-0000EB430000}"/>
    <cellStyle name="Normal 6 3 2 31 2 4" xfId="21531" xr:uid="{00000000-0005-0000-0000-0000EC430000}"/>
    <cellStyle name="Normal 6 3 2 31 3" xfId="8797" xr:uid="{00000000-0005-0000-0000-0000ED430000}"/>
    <cellStyle name="Normal 6 3 2 31 3 2" xfId="21532" xr:uid="{00000000-0005-0000-0000-0000EE430000}"/>
    <cellStyle name="Normal 6 3 2 31 3 2 2" xfId="21533" xr:uid="{00000000-0005-0000-0000-0000EF430000}"/>
    <cellStyle name="Normal 6 3 2 31 3 3" xfId="21534" xr:uid="{00000000-0005-0000-0000-0000F0430000}"/>
    <cellStyle name="Normal 6 3 2 31 3 4" xfId="21535" xr:uid="{00000000-0005-0000-0000-0000F1430000}"/>
    <cellStyle name="Normal 6 3 2 31 4" xfId="21536" xr:uid="{00000000-0005-0000-0000-0000F2430000}"/>
    <cellStyle name="Normal 6 3 2 31 4 2" xfId="21537" xr:uid="{00000000-0005-0000-0000-0000F3430000}"/>
    <cellStyle name="Normal 6 3 2 31 5" xfId="21538" xr:uid="{00000000-0005-0000-0000-0000F4430000}"/>
    <cellStyle name="Normal 6 3 2 31 6" xfId="21539" xr:uid="{00000000-0005-0000-0000-0000F5430000}"/>
    <cellStyle name="Normal 6 3 2 32" xfId="4773" xr:uid="{00000000-0005-0000-0000-0000F6430000}"/>
    <cellStyle name="Normal 6 3 2 32 2" xfId="7020" xr:uid="{00000000-0005-0000-0000-0000F7430000}"/>
    <cellStyle name="Normal 6 3 2 32 2 2" xfId="10559" xr:uid="{00000000-0005-0000-0000-0000F8430000}"/>
    <cellStyle name="Normal 6 3 2 32 2 2 2" xfId="21540" xr:uid="{00000000-0005-0000-0000-0000F9430000}"/>
    <cellStyle name="Normal 6 3 2 32 2 2 3" xfId="21541" xr:uid="{00000000-0005-0000-0000-0000FA430000}"/>
    <cellStyle name="Normal 6 3 2 32 2 3" xfId="21542" xr:uid="{00000000-0005-0000-0000-0000FB430000}"/>
    <cellStyle name="Normal 6 3 2 32 2 4" xfId="21543" xr:uid="{00000000-0005-0000-0000-0000FC430000}"/>
    <cellStyle name="Normal 6 3 2 32 3" xfId="8798" xr:uid="{00000000-0005-0000-0000-0000FD430000}"/>
    <cellStyle name="Normal 6 3 2 32 3 2" xfId="21544" xr:uid="{00000000-0005-0000-0000-0000FE430000}"/>
    <cellStyle name="Normal 6 3 2 32 3 2 2" xfId="21545" xr:uid="{00000000-0005-0000-0000-0000FF430000}"/>
    <cellStyle name="Normal 6 3 2 32 3 3" xfId="21546" xr:uid="{00000000-0005-0000-0000-000000440000}"/>
    <cellStyle name="Normal 6 3 2 32 3 4" xfId="21547" xr:uid="{00000000-0005-0000-0000-000001440000}"/>
    <cellStyle name="Normal 6 3 2 32 4" xfId="21548" xr:uid="{00000000-0005-0000-0000-000002440000}"/>
    <cellStyle name="Normal 6 3 2 32 4 2" xfId="21549" xr:uid="{00000000-0005-0000-0000-000003440000}"/>
    <cellStyle name="Normal 6 3 2 32 5" xfId="21550" xr:uid="{00000000-0005-0000-0000-000004440000}"/>
    <cellStyle name="Normal 6 3 2 32 6" xfId="21551" xr:uid="{00000000-0005-0000-0000-000005440000}"/>
    <cellStyle name="Normal 6 3 2 33" xfId="4774" xr:uid="{00000000-0005-0000-0000-000006440000}"/>
    <cellStyle name="Normal 6 3 2 33 2" xfId="7021" xr:uid="{00000000-0005-0000-0000-000007440000}"/>
    <cellStyle name="Normal 6 3 2 33 2 2" xfId="10560" xr:uid="{00000000-0005-0000-0000-000008440000}"/>
    <cellStyle name="Normal 6 3 2 33 2 2 2" xfId="21552" xr:uid="{00000000-0005-0000-0000-000009440000}"/>
    <cellStyle name="Normal 6 3 2 33 2 2 3" xfId="21553" xr:uid="{00000000-0005-0000-0000-00000A440000}"/>
    <cellStyle name="Normal 6 3 2 33 2 3" xfId="21554" xr:uid="{00000000-0005-0000-0000-00000B440000}"/>
    <cellStyle name="Normal 6 3 2 33 2 4" xfId="21555" xr:uid="{00000000-0005-0000-0000-00000C440000}"/>
    <cellStyle name="Normal 6 3 2 33 3" xfId="8799" xr:uid="{00000000-0005-0000-0000-00000D440000}"/>
    <cellStyle name="Normal 6 3 2 33 3 2" xfId="21556" xr:uid="{00000000-0005-0000-0000-00000E440000}"/>
    <cellStyle name="Normal 6 3 2 33 3 2 2" xfId="21557" xr:uid="{00000000-0005-0000-0000-00000F440000}"/>
    <cellStyle name="Normal 6 3 2 33 3 3" xfId="21558" xr:uid="{00000000-0005-0000-0000-000010440000}"/>
    <cellStyle name="Normal 6 3 2 33 3 4" xfId="21559" xr:uid="{00000000-0005-0000-0000-000011440000}"/>
    <cellStyle name="Normal 6 3 2 33 4" xfId="21560" xr:uid="{00000000-0005-0000-0000-000012440000}"/>
    <cellStyle name="Normal 6 3 2 33 4 2" xfId="21561" xr:uid="{00000000-0005-0000-0000-000013440000}"/>
    <cellStyle name="Normal 6 3 2 33 5" xfId="21562" xr:uid="{00000000-0005-0000-0000-000014440000}"/>
    <cellStyle name="Normal 6 3 2 33 6" xfId="21563" xr:uid="{00000000-0005-0000-0000-000015440000}"/>
    <cellStyle name="Normal 6 3 2 34" xfId="4775" xr:uid="{00000000-0005-0000-0000-000016440000}"/>
    <cellStyle name="Normal 6 3 2 34 2" xfId="7022" xr:uid="{00000000-0005-0000-0000-000017440000}"/>
    <cellStyle name="Normal 6 3 2 34 2 2" xfId="10561" xr:uid="{00000000-0005-0000-0000-000018440000}"/>
    <cellStyle name="Normal 6 3 2 34 2 2 2" xfId="21564" xr:uid="{00000000-0005-0000-0000-000019440000}"/>
    <cellStyle name="Normal 6 3 2 34 2 2 3" xfId="21565" xr:uid="{00000000-0005-0000-0000-00001A440000}"/>
    <cellStyle name="Normal 6 3 2 34 2 3" xfId="21566" xr:uid="{00000000-0005-0000-0000-00001B440000}"/>
    <cellStyle name="Normal 6 3 2 34 2 4" xfId="21567" xr:uid="{00000000-0005-0000-0000-00001C440000}"/>
    <cellStyle name="Normal 6 3 2 34 3" xfId="8800" xr:uid="{00000000-0005-0000-0000-00001D440000}"/>
    <cellStyle name="Normal 6 3 2 34 3 2" xfId="21568" xr:uid="{00000000-0005-0000-0000-00001E440000}"/>
    <cellStyle name="Normal 6 3 2 34 3 2 2" xfId="21569" xr:uid="{00000000-0005-0000-0000-00001F440000}"/>
    <cellStyle name="Normal 6 3 2 34 3 3" xfId="21570" xr:uid="{00000000-0005-0000-0000-000020440000}"/>
    <cellStyle name="Normal 6 3 2 34 3 4" xfId="21571" xr:uid="{00000000-0005-0000-0000-000021440000}"/>
    <cellStyle name="Normal 6 3 2 34 4" xfId="21572" xr:uid="{00000000-0005-0000-0000-000022440000}"/>
    <cellStyle name="Normal 6 3 2 34 4 2" xfId="21573" xr:uid="{00000000-0005-0000-0000-000023440000}"/>
    <cellStyle name="Normal 6 3 2 34 5" xfId="21574" xr:uid="{00000000-0005-0000-0000-000024440000}"/>
    <cellStyle name="Normal 6 3 2 34 6" xfId="21575" xr:uid="{00000000-0005-0000-0000-000025440000}"/>
    <cellStyle name="Normal 6 3 2 35" xfId="4776" xr:uid="{00000000-0005-0000-0000-000026440000}"/>
    <cellStyle name="Normal 6 3 2 35 2" xfId="7023" xr:uid="{00000000-0005-0000-0000-000027440000}"/>
    <cellStyle name="Normal 6 3 2 35 2 2" xfId="10562" xr:uid="{00000000-0005-0000-0000-000028440000}"/>
    <cellStyle name="Normal 6 3 2 35 2 2 2" xfId="21576" xr:uid="{00000000-0005-0000-0000-000029440000}"/>
    <cellStyle name="Normal 6 3 2 35 2 2 3" xfId="21577" xr:uid="{00000000-0005-0000-0000-00002A440000}"/>
    <cellStyle name="Normal 6 3 2 35 2 3" xfId="21578" xr:uid="{00000000-0005-0000-0000-00002B440000}"/>
    <cellStyle name="Normal 6 3 2 35 2 4" xfId="21579" xr:uid="{00000000-0005-0000-0000-00002C440000}"/>
    <cellStyle name="Normal 6 3 2 35 3" xfId="8801" xr:uid="{00000000-0005-0000-0000-00002D440000}"/>
    <cellStyle name="Normal 6 3 2 35 3 2" xfId="21580" xr:uid="{00000000-0005-0000-0000-00002E440000}"/>
    <cellStyle name="Normal 6 3 2 35 3 2 2" xfId="21581" xr:uid="{00000000-0005-0000-0000-00002F440000}"/>
    <cellStyle name="Normal 6 3 2 35 3 3" xfId="21582" xr:uid="{00000000-0005-0000-0000-000030440000}"/>
    <cellStyle name="Normal 6 3 2 35 3 4" xfId="21583" xr:uid="{00000000-0005-0000-0000-000031440000}"/>
    <cellStyle name="Normal 6 3 2 35 4" xfId="21584" xr:uid="{00000000-0005-0000-0000-000032440000}"/>
    <cellStyle name="Normal 6 3 2 35 4 2" xfId="21585" xr:uid="{00000000-0005-0000-0000-000033440000}"/>
    <cellStyle name="Normal 6 3 2 35 5" xfId="21586" xr:uid="{00000000-0005-0000-0000-000034440000}"/>
    <cellStyle name="Normal 6 3 2 35 6" xfId="21587" xr:uid="{00000000-0005-0000-0000-000035440000}"/>
    <cellStyle name="Normal 6 3 2 36" xfId="4777" xr:uid="{00000000-0005-0000-0000-000036440000}"/>
    <cellStyle name="Normal 6 3 2 36 2" xfId="7024" xr:uid="{00000000-0005-0000-0000-000037440000}"/>
    <cellStyle name="Normal 6 3 2 36 2 2" xfId="10563" xr:uid="{00000000-0005-0000-0000-000038440000}"/>
    <cellStyle name="Normal 6 3 2 36 2 2 2" xfId="21588" xr:uid="{00000000-0005-0000-0000-000039440000}"/>
    <cellStyle name="Normal 6 3 2 36 2 2 3" xfId="21589" xr:uid="{00000000-0005-0000-0000-00003A440000}"/>
    <cellStyle name="Normal 6 3 2 36 2 3" xfId="21590" xr:uid="{00000000-0005-0000-0000-00003B440000}"/>
    <cellStyle name="Normal 6 3 2 36 2 4" xfId="21591" xr:uid="{00000000-0005-0000-0000-00003C440000}"/>
    <cellStyle name="Normal 6 3 2 36 3" xfId="8802" xr:uid="{00000000-0005-0000-0000-00003D440000}"/>
    <cellStyle name="Normal 6 3 2 36 3 2" xfId="21592" xr:uid="{00000000-0005-0000-0000-00003E440000}"/>
    <cellStyle name="Normal 6 3 2 36 3 2 2" xfId="21593" xr:uid="{00000000-0005-0000-0000-00003F440000}"/>
    <cellStyle name="Normal 6 3 2 36 3 3" xfId="21594" xr:uid="{00000000-0005-0000-0000-000040440000}"/>
    <cellStyle name="Normal 6 3 2 36 3 4" xfId="21595" xr:uid="{00000000-0005-0000-0000-000041440000}"/>
    <cellStyle name="Normal 6 3 2 36 4" xfId="21596" xr:uid="{00000000-0005-0000-0000-000042440000}"/>
    <cellStyle name="Normal 6 3 2 36 4 2" xfId="21597" xr:uid="{00000000-0005-0000-0000-000043440000}"/>
    <cellStyle name="Normal 6 3 2 36 5" xfId="21598" xr:uid="{00000000-0005-0000-0000-000044440000}"/>
    <cellStyle name="Normal 6 3 2 36 6" xfId="21599" xr:uid="{00000000-0005-0000-0000-000045440000}"/>
    <cellStyle name="Normal 6 3 2 37" xfId="4778" xr:uid="{00000000-0005-0000-0000-000046440000}"/>
    <cellStyle name="Normal 6 3 2 37 2" xfId="7025" xr:uid="{00000000-0005-0000-0000-000047440000}"/>
    <cellStyle name="Normal 6 3 2 37 2 2" xfId="10564" xr:uid="{00000000-0005-0000-0000-000048440000}"/>
    <cellStyle name="Normal 6 3 2 37 2 2 2" xfId="21600" xr:uid="{00000000-0005-0000-0000-000049440000}"/>
    <cellStyle name="Normal 6 3 2 37 2 2 3" xfId="21601" xr:uid="{00000000-0005-0000-0000-00004A440000}"/>
    <cellStyle name="Normal 6 3 2 37 2 3" xfId="21602" xr:uid="{00000000-0005-0000-0000-00004B440000}"/>
    <cellStyle name="Normal 6 3 2 37 2 4" xfId="21603" xr:uid="{00000000-0005-0000-0000-00004C440000}"/>
    <cellStyle name="Normal 6 3 2 37 3" xfId="8803" xr:uid="{00000000-0005-0000-0000-00004D440000}"/>
    <cellStyle name="Normal 6 3 2 37 3 2" xfId="21604" xr:uid="{00000000-0005-0000-0000-00004E440000}"/>
    <cellStyle name="Normal 6 3 2 37 3 2 2" xfId="21605" xr:uid="{00000000-0005-0000-0000-00004F440000}"/>
    <cellStyle name="Normal 6 3 2 37 3 3" xfId="21606" xr:uid="{00000000-0005-0000-0000-000050440000}"/>
    <cellStyle name="Normal 6 3 2 37 3 4" xfId="21607" xr:uid="{00000000-0005-0000-0000-000051440000}"/>
    <cellStyle name="Normal 6 3 2 37 4" xfId="21608" xr:uid="{00000000-0005-0000-0000-000052440000}"/>
    <cellStyle name="Normal 6 3 2 37 4 2" xfId="21609" xr:uid="{00000000-0005-0000-0000-000053440000}"/>
    <cellStyle name="Normal 6 3 2 37 5" xfId="21610" xr:uid="{00000000-0005-0000-0000-000054440000}"/>
    <cellStyle name="Normal 6 3 2 37 6" xfId="21611" xr:uid="{00000000-0005-0000-0000-000055440000}"/>
    <cellStyle name="Normal 6 3 2 38" xfId="4779" xr:uid="{00000000-0005-0000-0000-000056440000}"/>
    <cellStyle name="Normal 6 3 2 38 2" xfId="7026" xr:uid="{00000000-0005-0000-0000-000057440000}"/>
    <cellStyle name="Normal 6 3 2 38 2 2" xfId="10565" xr:uid="{00000000-0005-0000-0000-000058440000}"/>
    <cellStyle name="Normal 6 3 2 38 2 2 2" xfId="21612" xr:uid="{00000000-0005-0000-0000-000059440000}"/>
    <cellStyle name="Normal 6 3 2 38 2 2 3" xfId="21613" xr:uid="{00000000-0005-0000-0000-00005A440000}"/>
    <cellStyle name="Normal 6 3 2 38 2 3" xfId="21614" xr:uid="{00000000-0005-0000-0000-00005B440000}"/>
    <cellStyle name="Normal 6 3 2 38 2 4" xfId="21615" xr:uid="{00000000-0005-0000-0000-00005C440000}"/>
    <cellStyle name="Normal 6 3 2 38 3" xfId="8804" xr:uid="{00000000-0005-0000-0000-00005D440000}"/>
    <cellStyle name="Normal 6 3 2 38 3 2" xfId="21616" xr:uid="{00000000-0005-0000-0000-00005E440000}"/>
    <cellStyle name="Normal 6 3 2 38 3 2 2" xfId="21617" xr:uid="{00000000-0005-0000-0000-00005F440000}"/>
    <cellStyle name="Normal 6 3 2 38 3 3" xfId="21618" xr:uid="{00000000-0005-0000-0000-000060440000}"/>
    <cellStyle name="Normal 6 3 2 38 3 4" xfId="21619" xr:uid="{00000000-0005-0000-0000-000061440000}"/>
    <cellStyle name="Normal 6 3 2 38 4" xfId="21620" xr:uid="{00000000-0005-0000-0000-000062440000}"/>
    <cellStyle name="Normal 6 3 2 38 4 2" xfId="21621" xr:uid="{00000000-0005-0000-0000-000063440000}"/>
    <cellStyle name="Normal 6 3 2 38 5" xfId="21622" xr:uid="{00000000-0005-0000-0000-000064440000}"/>
    <cellStyle name="Normal 6 3 2 38 6" xfId="21623" xr:uid="{00000000-0005-0000-0000-000065440000}"/>
    <cellStyle name="Normal 6 3 2 39" xfId="4780" xr:uid="{00000000-0005-0000-0000-000066440000}"/>
    <cellStyle name="Normal 6 3 2 39 2" xfId="7027" xr:uid="{00000000-0005-0000-0000-000067440000}"/>
    <cellStyle name="Normal 6 3 2 39 2 2" xfId="10566" xr:uid="{00000000-0005-0000-0000-000068440000}"/>
    <cellStyle name="Normal 6 3 2 39 2 2 2" xfId="21624" xr:uid="{00000000-0005-0000-0000-000069440000}"/>
    <cellStyle name="Normal 6 3 2 39 2 2 3" xfId="21625" xr:uid="{00000000-0005-0000-0000-00006A440000}"/>
    <cellStyle name="Normal 6 3 2 39 2 3" xfId="21626" xr:uid="{00000000-0005-0000-0000-00006B440000}"/>
    <cellStyle name="Normal 6 3 2 39 2 4" xfId="21627" xr:uid="{00000000-0005-0000-0000-00006C440000}"/>
    <cellStyle name="Normal 6 3 2 39 3" xfId="8805" xr:uid="{00000000-0005-0000-0000-00006D440000}"/>
    <cellStyle name="Normal 6 3 2 39 3 2" xfId="21628" xr:uid="{00000000-0005-0000-0000-00006E440000}"/>
    <cellStyle name="Normal 6 3 2 39 3 2 2" xfId="21629" xr:uid="{00000000-0005-0000-0000-00006F440000}"/>
    <cellStyle name="Normal 6 3 2 39 3 3" xfId="21630" xr:uid="{00000000-0005-0000-0000-000070440000}"/>
    <cellStyle name="Normal 6 3 2 39 3 4" xfId="21631" xr:uid="{00000000-0005-0000-0000-000071440000}"/>
    <cellStyle name="Normal 6 3 2 39 4" xfId="21632" xr:uid="{00000000-0005-0000-0000-000072440000}"/>
    <cellStyle name="Normal 6 3 2 39 4 2" xfId="21633" xr:uid="{00000000-0005-0000-0000-000073440000}"/>
    <cellStyle name="Normal 6 3 2 39 5" xfId="21634" xr:uid="{00000000-0005-0000-0000-000074440000}"/>
    <cellStyle name="Normal 6 3 2 39 6" xfId="21635" xr:uid="{00000000-0005-0000-0000-000075440000}"/>
    <cellStyle name="Normal 6 3 2 4" xfId="4781" xr:uid="{00000000-0005-0000-0000-000076440000}"/>
    <cellStyle name="Normal 6 3 2 4 2" xfId="7028" xr:uid="{00000000-0005-0000-0000-000077440000}"/>
    <cellStyle name="Normal 6 3 2 4 2 2" xfId="10567" xr:uid="{00000000-0005-0000-0000-000078440000}"/>
    <cellStyle name="Normal 6 3 2 4 2 2 2" xfId="21636" xr:uid="{00000000-0005-0000-0000-000079440000}"/>
    <cellStyle name="Normal 6 3 2 4 2 2 3" xfId="21637" xr:uid="{00000000-0005-0000-0000-00007A440000}"/>
    <cellStyle name="Normal 6 3 2 4 2 3" xfId="21638" xr:uid="{00000000-0005-0000-0000-00007B440000}"/>
    <cellStyle name="Normal 6 3 2 4 2 4" xfId="21639" xr:uid="{00000000-0005-0000-0000-00007C440000}"/>
    <cellStyle name="Normal 6 3 2 4 3" xfId="8806" xr:uid="{00000000-0005-0000-0000-00007D440000}"/>
    <cellStyle name="Normal 6 3 2 4 3 2" xfId="21640" xr:uid="{00000000-0005-0000-0000-00007E440000}"/>
    <cellStyle name="Normal 6 3 2 4 3 2 2" xfId="21641" xr:uid="{00000000-0005-0000-0000-00007F440000}"/>
    <cellStyle name="Normal 6 3 2 4 3 3" xfId="21642" xr:uid="{00000000-0005-0000-0000-000080440000}"/>
    <cellStyle name="Normal 6 3 2 4 3 4" xfId="21643" xr:uid="{00000000-0005-0000-0000-000081440000}"/>
    <cellStyle name="Normal 6 3 2 4 4" xfId="21644" xr:uid="{00000000-0005-0000-0000-000082440000}"/>
    <cellStyle name="Normal 6 3 2 4 4 2" xfId="21645" xr:uid="{00000000-0005-0000-0000-000083440000}"/>
    <cellStyle name="Normal 6 3 2 4 5" xfId="21646" xr:uid="{00000000-0005-0000-0000-000084440000}"/>
    <cellStyle name="Normal 6 3 2 4 6" xfId="21647" xr:uid="{00000000-0005-0000-0000-000085440000}"/>
    <cellStyle name="Normal 6 3 2 40" xfId="4782" xr:uid="{00000000-0005-0000-0000-000086440000}"/>
    <cellStyle name="Normal 6 3 2 40 2" xfId="7029" xr:uid="{00000000-0005-0000-0000-000087440000}"/>
    <cellStyle name="Normal 6 3 2 40 2 2" xfId="10568" xr:uid="{00000000-0005-0000-0000-000088440000}"/>
    <cellStyle name="Normal 6 3 2 40 2 2 2" xfId="21648" xr:uid="{00000000-0005-0000-0000-000089440000}"/>
    <cellStyle name="Normal 6 3 2 40 2 2 3" xfId="21649" xr:uid="{00000000-0005-0000-0000-00008A440000}"/>
    <cellStyle name="Normal 6 3 2 40 2 3" xfId="21650" xr:uid="{00000000-0005-0000-0000-00008B440000}"/>
    <cellStyle name="Normal 6 3 2 40 2 4" xfId="21651" xr:uid="{00000000-0005-0000-0000-00008C440000}"/>
    <cellStyle name="Normal 6 3 2 40 3" xfId="8807" xr:uid="{00000000-0005-0000-0000-00008D440000}"/>
    <cellStyle name="Normal 6 3 2 40 3 2" xfId="21652" xr:uid="{00000000-0005-0000-0000-00008E440000}"/>
    <cellStyle name="Normal 6 3 2 40 3 2 2" xfId="21653" xr:uid="{00000000-0005-0000-0000-00008F440000}"/>
    <cellStyle name="Normal 6 3 2 40 3 3" xfId="21654" xr:uid="{00000000-0005-0000-0000-000090440000}"/>
    <cellStyle name="Normal 6 3 2 40 3 4" xfId="21655" xr:uid="{00000000-0005-0000-0000-000091440000}"/>
    <cellStyle name="Normal 6 3 2 40 4" xfId="21656" xr:uid="{00000000-0005-0000-0000-000092440000}"/>
    <cellStyle name="Normal 6 3 2 40 4 2" xfId="21657" xr:uid="{00000000-0005-0000-0000-000093440000}"/>
    <cellStyle name="Normal 6 3 2 40 5" xfId="21658" xr:uid="{00000000-0005-0000-0000-000094440000}"/>
    <cellStyle name="Normal 6 3 2 40 6" xfId="21659" xr:uid="{00000000-0005-0000-0000-000095440000}"/>
    <cellStyle name="Normal 6 3 2 41" xfId="4783" xr:uid="{00000000-0005-0000-0000-000096440000}"/>
    <cellStyle name="Normal 6 3 2 41 2" xfId="7030" xr:uid="{00000000-0005-0000-0000-000097440000}"/>
    <cellStyle name="Normal 6 3 2 41 2 2" xfId="10569" xr:uid="{00000000-0005-0000-0000-000098440000}"/>
    <cellStyle name="Normal 6 3 2 41 2 2 2" xfId="21660" xr:uid="{00000000-0005-0000-0000-000099440000}"/>
    <cellStyle name="Normal 6 3 2 41 2 2 3" xfId="21661" xr:uid="{00000000-0005-0000-0000-00009A440000}"/>
    <cellStyle name="Normal 6 3 2 41 2 3" xfId="21662" xr:uid="{00000000-0005-0000-0000-00009B440000}"/>
    <cellStyle name="Normal 6 3 2 41 2 4" xfId="21663" xr:uid="{00000000-0005-0000-0000-00009C440000}"/>
    <cellStyle name="Normal 6 3 2 41 3" xfId="8808" xr:uid="{00000000-0005-0000-0000-00009D440000}"/>
    <cellStyle name="Normal 6 3 2 41 3 2" xfId="21664" xr:uid="{00000000-0005-0000-0000-00009E440000}"/>
    <cellStyle name="Normal 6 3 2 41 3 2 2" xfId="21665" xr:uid="{00000000-0005-0000-0000-00009F440000}"/>
    <cellStyle name="Normal 6 3 2 41 3 3" xfId="21666" xr:uid="{00000000-0005-0000-0000-0000A0440000}"/>
    <cellStyle name="Normal 6 3 2 41 3 4" xfId="21667" xr:uid="{00000000-0005-0000-0000-0000A1440000}"/>
    <cellStyle name="Normal 6 3 2 41 4" xfId="21668" xr:uid="{00000000-0005-0000-0000-0000A2440000}"/>
    <cellStyle name="Normal 6 3 2 41 4 2" xfId="21669" xr:uid="{00000000-0005-0000-0000-0000A3440000}"/>
    <cellStyle name="Normal 6 3 2 41 5" xfId="21670" xr:uid="{00000000-0005-0000-0000-0000A4440000}"/>
    <cellStyle name="Normal 6 3 2 41 6" xfId="21671" xr:uid="{00000000-0005-0000-0000-0000A5440000}"/>
    <cellStyle name="Normal 6 3 2 42" xfId="4784" xr:uid="{00000000-0005-0000-0000-0000A6440000}"/>
    <cellStyle name="Normal 6 3 2 42 2" xfId="7031" xr:uid="{00000000-0005-0000-0000-0000A7440000}"/>
    <cellStyle name="Normal 6 3 2 42 2 2" xfId="10570" xr:uid="{00000000-0005-0000-0000-0000A8440000}"/>
    <cellStyle name="Normal 6 3 2 42 2 2 2" xfId="21672" xr:uid="{00000000-0005-0000-0000-0000A9440000}"/>
    <cellStyle name="Normal 6 3 2 42 2 2 3" xfId="21673" xr:uid="{00000000-0005-0000-0000-0000AA440000}"/>
    <cellStyle name="Normal 6 3 2 42 2 3" xfId="21674" xr:uid="{00000000-0005-0000-0000-0000AB440000}"/>
    <cellStyle name="Normal 6 3 2 42 2 4" xfId="21675" xr:uid="{00000000-0005-0000-0000-0000AC440000}"/>
    <cellStyle name="Normal 6 3 2 42 3" xfId="8809" xr:uid="{00000000-0005-0000-0000-0000AD440000}"/>
    <cellStyle name="Normal 6 3 2 42 3 2" xfId="21676" xr:uid="{00000000-0005-0000-0000-0000AE440000}"/>
    <cellStyle name="Normal 6 3 2 42 3 2 2" xfId="21677" xr:uid="{00000000-0005-0000-0000-0000AF440000}"/>
    <cellStyle name="Normal 6 3 2 42 3 3" xfId="21678" xr:uid="{00000000-0005-0000-0000-0000B0440000}"/>
    <cellStyle name="Normal 6 3 2 42 3 4" xfId="21679" xr:uid="{00000000-0005-0000-0000-0000B1440000}"/>
    <cellStyle name="Normal 6 3 2 42 4" xfId="21680" xr:uid="{00000000-0005-0000-0000-0000B2440000}"/>
    <cellStyle name="Normal 6 3 2 42 4 2" xfId="21681" xr:uid="{00000000-0005-0000-0000-0000B3440000}"/>
    <cellStyle name="Normal 6 3 2 42 5" xfId="21682" xr:uid="{00000000-0005-0000-0000-0000B4440000}"/>
    <cellStyle name="Normal 6 3 2 42 6" xfId="21683" xr:uid="{00000000-0005-0000-0000-0000B5440000}"/>
    <cellStyle name="Normal 6 3 2 43" xfId="4785" xr:uid="{00000000-0005-0000-0000-0000B6440000}"/>
    <cellStyle name="Normal 6 3 2 43 2" xfId="7032" xr:uid="{00000000-0005-0000-0000-0000B7440000}"/>
    <cellStyle name="Normal 6 3 2 43 2 2" xfId="10571" xr:uid="{00000000-0005-0000-0000-0000B8440000}"/>
    <cellStyle name="Normal 6 3 2 43 2 2 2" xfId="21684" xr:uid="{00000000-0005-0000-0000-0000B9440000}"/>
    <cellStyle name="Normal 6 3 2 43 2 2 3" xfId="21685" xr:uid="{00000000-0005-0000-0000-0000BA440000}"/>
    <cellStyle name="Normal 6 3 2 43 2 3" xfId="21686" xr:uid="{00000000-0005-0000-0000-0000BB440000}"/>
    <cellStyle name="Normal 6 3 2 43 2 4" xfId="21687" xr:uid="{00000000-0005-0000-0000-0000BC440000}"/>
    <cellStyle name="Normal 6 3 2 43 3" xfId="8810" xr:uid="{00000000-0005-0000-0000-0000BD440000}"/>
    <cellStyle name="Normal 6 3 2 43 3 2" xfId="21688" xr:uid="{00000000-0005-0000-0000-0000BE440000}"/>
    <cellStyle name="Normal 6 3 2 43 3 2 2" xfId="21689" xr:uid="{00000000-0005-0000-0000-0000BF440000}"/>
    <cellStyle name="Normal 6 3 2 43 3 3" xfId="21690" xr:uid="{00000000-0005-0000-0000-0000C0440000}"/>
    <cellStyle name="Normal 6 3 2 43 3 4" xfId="21691" xr:uid="{00000000-0005-0000-0000-0000C1440000}"/>
    <cellStyle name="Normal 6 3 2 43 4" xfId="21692" xr:uid="{00000000-0005-0000-0000-0000C2440000}"/>
    <cellStyle name="Normal 6 3 2 43 4 2" xfId="21693" xr:uid="{00000000-0005-0000-0000-0000C3440000}"/>
    <cellStyle name="Normal 6 3 2 43 5" xfId="21694" xr:uid="{00000000-0005-0000-0000-0000C4440000}"/>
    <cellStyle name="Normal 6 3 2 43 6" xfId="21695" xr:uid="{00000000-0005-0000-0000-0000C5440000}"/>
    <cellStyle name="Normal 6 3 2 44" xfId="4786" xr:uid="{00000000-0005-0000-0000-0000C6440000}"/>
    <cellStyle name="Normal 6 3 2 44 2" xfId="7033" xr:uid="{00000000-0005-0000-0000-0000C7440000}"/>
    <cellStyle name="Normal 6 3 2 44 2 2" xfId="10572" xr:uid="{00000000-0005-0000-0000-0000C8440000}"/>
    <cellStyle name="Normal 6 3 2 44 2 2 2" xfId="21696" xr:uid="{00000000-0005-0000-0000-0000C9440000}"/>
    <cellStyle name="Normal 6 3 2 44 2 2 3" xfId="21697" xr:uid="{00000000-0005-0000-0000-0000CA440000}"/>
    <cellStyle name="Normal 6 3 2 44 2 3" xfId="21698" xr:uid="{00000000-0005-0000-0000-0000CB440000}"/>
    <cellStyle name="Normal 6 3 2 44 2 4" xfId="21699" xr:uid="{00000000-0005-0000-0000-0000CC440000}"/>
    <cellStyle name="Normal 6 3 2 44 3" xfId="8811" xr:uid="{00000000-0005-0000-0000-0000CD440000}"/>
    <cellStyle name="Normal 6 3 2 44 3 2" xfId="21700" xr:uid="{00000000-0005-0000-0000-0000CE440000}"/>
    <cellStyle name="Normal 6 3 2 44 3 2 2" xfId="21701" xr:uid="{00000000-0005-0000-0000-0000CF440000}"/>
    <cellStyle name="Normal 6 3 2 44 3 3" xfId="21702" xr:uid="{00000000-0005-0000-0000-0000D0440000}"/>
    <cellStyle name="Normal 6 3 2 44 3 4" xfId="21703" xr:uid="{00000000-0005-0000-0000-0000D1440000}"/>
    <cellStyle name="Normal 6 3 2 44 4" xfId="21704" xr:uid="{00000000-0005-0000-0000-0000D2440000}"/>
    <cellStyle name="Normal 6 3 2 44 4 2" xfId="21705" xr:uid="{00000000-0005-0000-0000-0000D3440000}"/>
    <cellStyle name="Normal 6 3 2 44 5" xfId="21706" xr:uid="{00000000-0005-0000-0000-0000D4440000}"/>
    <cellStyle name="Normal 6 3 2 44 6" xfId="21707" xr:uid="{00000000-0005-0000-0000-0000D5440000}"/>
    <cellStyle name="Normal 6 3 2 45" xfId="4787" xr:uid="{00000000-0005-0000-0000-0000D6440000}"/>
    <cellStyle name="Normal 6 3 2 45 2" xfId="7034" xr:uid="{00000000-0005-0000-0000-0000D7440000}"/>
    <cellStyle name="Normal 6 3 2 45 2 2" xfId="10573" xr:uid="{00000000-0005-0000-0000-0000D8440000}"/>
    <cellStyle name="Normal 6 3 2 45 2 2 2" xfId="21708" xr:uid="{00000000-0005-0000-0000-0000D9440000}"/>
    <cellStyle name="Normal 6 3 2 45 2 2 3" xfId="21709" xr:uid="{00000000-0005-0000-0000-0000DA440000}"/>
    <cellStyle name="Normal 6 3 2 45 2 3" xfId="21710" xr:uid="{00000000-0005-0000-0000-0000DB440000}"/>
    <cellStyle name="Normal 6 3 2 45 2 4" xfId="21711" xr:uid="{00000000-0005-0000-0000-0000DC440000}"/>
    <cellStyle name="Normal 6 3 2 45 3" xfId="8812" xr:uid="{00000000-0005-0000-0000-0000DD440000}"/>
    <cellStyle name="Normal 6 3 2 45 3 2" xfId="21712" xr:uid="{00000000-0005-0000-0000-0000DE440000}"/>
    <cellStyle name="Normal 6 3 2 45 3 2 2" xfId="21713" xr:uid="{00000000-0005-0000-0000-0000DF440000}"/>
    <cellStyle name="Normal 6 3 2 45 3 3" xfId="21714" xr:uid="{00000000-0005-0000-0000-0000E0440000}"/>
    <cellStyle name="Normal 6 3 2 45 3 4" xfId="21715" xr:uid="{00000000-0005-0000-0000-0000E1440000}"/>
    <cellStyle name="Normal 6 3 2 45 4" xfId="21716" xr:uid="{00000000-0005-0000-0000-0000E2440000}"/>
    <cellStyle name="Normal 6 3 2 45 4 2" xfId="21717" xr:uid="{00000000-0005-0000-0000-0000E3440000}"/>
    <cellStyle name="Normal 6 3 2 45 5" xfId="21718" xr:uid="{00000000-0005-0000-0000-0000E4440000}"/>
    <cellStyle name="Normal 6 3 2 45 6" xfId="21719" xr:uid="{00000000-0005-0000-0000-0000E5440000}"/>
    <cellStyle name="Normal 6 3 2 46" xfId="6995" xr:uid="{00000000-0005-0000-0000-0000E6440000}"/>
    <cellStyle name="Normal 6 3 2 46 2" xfId="10534" xr:uid="{00000000-0005-0000-0000-0000E7440000}"/>
    <cellStyle name="Normal 6 3 2 46 2 2" xfId="21720" xr:uid="{00000000-0005-0000-0000-0000E8440000}"/>
    <cellStyle name="Normal 6 3 2 46 2 3" xfId="21721" xr:uid="{00000000-0005-0000-0000-0000E9440000}"/>
    <cellStyle name="Normal 6 3 2 46 3" xfId="21722" xr:uid="{00000000-0005-0000-0000-0000EA440000}"/>
    <cellStyle name="Normal 6 3 2 46 4" xfId="21723" xr:uid="{00000000-0005-0000-0000-0000EB440000}"/>
    <cellStyle name="Normal 6 3 2 47" xfId="8773" xr:uid="{00000000-0005-0000-0000-0000EC440000}"/>
    <cellStyle name="Normal 6 3 2 47 2" xfId="21724" xr:uid="{00000000-0005-0000-0000-0000ED440000}"/>
    <cellStyle name="Normal 6 3 2 47 2 2" xfId="21725" xr:uid="{00000000-0005-0000-0000-0000EE440000}"/>
    <cellStyle name="Normal 6 3 2 47 3" xfId="21726" xr:uid="{00000000-0005-0000-0000-0000EF440000}"/>
    <cellStyle name="Normal 6 3 2 47 4" xfId="21727" xr:uid="{00000000-0005-0000-0000-0000F0440000}"/>
    <cellStyle name="Normal 6 3 2 48" xfId="21728" xr:uid="{00000000-0005-0000-0000-0000F1440000}"/>
    <cellStyle name="Normal 6 3 2 48 2" xfId="21729" xr:uid="{00000000-0005-0000-0000-0000F2440000}"/>
    <cellStyle name="Normal 6 3 2 49" xfId="21730" xr:uid="{00000000-0005-0000-0000-0000F3440000}"/>
    <cellStyle name="Normal 6 3 2 5" xfId="4788" xr:uid="{00000000-0005-0000-0000-0000F4440000}"/>
    <cellStyle name="Normal 6 3 2 5 2" xfId="7035" xr:uid="{00000000-0005-0000-0000-0000F5440000}"/>
    <cellStyle name="Normal 6 3 2 5 2 2" xfId="10574" xr:uid="{00000000-0005-0000-0000-0000F6440000}"/>
    <cellStyle name="Normal 6 3 2 5 2 2 2" xfId="21731" xr:uid="{00000000-0005-0000-0000-0000F7440000}"/>
    <cellStyle name="Normal 6 3 2 5 2 2 3" xfId="21732" xr:uid="{00000000-0005-0000-0000-0000F8440000}"/>
    <cellStyle name="Normal 6 3 2 5 2 3" xfId="21733" xr:uid="{00000000-0005-0000-0000-0000F9440000}"/>
    <cellStyle name="Normal 6 3 2 5 2 4" xfId="21734" xr:uid="{00000000-0005-0000-0000-0000FA440000}"/>
    <cellStyle name="Normal 6 3 2 5 3" xfId="8813" xr:uid="{00000000-0005-0000-0000-0000FB440000}"/>
    <cellStyle name="Normal 6 3 2 5 3 2" xfId="21735" xr:uid="{00000000-0005-0000-0000-0000FC440000}"/>
    <cellStyle name="Normal 6 3 2 5 3 2 2" xfId="21736" xr:uid="{00000000-0005-0000-0000-0000FD440000}"/>
    <cellStyle name="Normal 6 3 2 5 3 3" xfId="21737" xr:uid="{00000000-0005-0000-0000-0000FE440000}"/>
    <cellStyle name="Normal 6 3 2 5 3 4" xfId="21738" xr:uid="{00000000-0005-0000-0000-0000FF440000}"/>
    <cellStyle name="Normal 6 3 2 5 4" xfId="21739" xr:uid="{00000000-0005-0000-0000-000000450000}"/>
    <cellStyle name="Normal 6 3 2 5 4 2" xfId="21740" xr:uid="{00000000-0005-0000-0000-000001450000}"/>
    <cellStyle name="Normal 6 3 2 5 5" xfId="21741" xr:uid="{00000000-0005-0000-0000-000002450000}"/>
    <cellStyle name="Normal 6 3 2 5 6" xfId="21742" xr:uid="{00000000-0005-0000-0000-000003450000}"/>
    <cellStyle name="Normal 6 3 2 50" xfId="21743" xr:uid="{00000000-0005-0000-0000-000004450000}"/>
    <cellStyle name="Normal 6 3 2 6" xfId="4789" xr:uid="{00000000-0005-0000-0000-000005450000}"/>
    <cellStyle name="Normal 6 3 2 6 2" xfId="7036" xr:uid="{00000000-0005-0000-0000-000006450000}"/>
    <cellStyle name="Normal 6 3 2 6 2 2" xfId="10575" xr:uid="{00000000-0005-0000-0000-000007450000}"/>
    <cellStyle name="Normal 6 3 2 6 2 2 2" xfId="21744" xr:uid="{00000000-0005-0000-0000-000008450000}"/>
    <cellStyle name="Normal 6 3 2 6 2 2 3" xfId="21745" xr:uid="{00000000-0005-0000-0000-000009450000}"/>
    <cellStyle name="Normal 6 3 2 6 2 3" xfId="21746" xr:uid="{00000000-0005-0000-0000-00000A450000}"/>
    <cellStyle name="Normal 6 3 2 6 2 4" xfId="21747" xr:uid="{00000000-0005-0000-0000-00000B450000}"/>
    <cellStyle name="Normal 6 3 2 6 3" xfId="8814" xr:uid="{00000000-0005-0000-0000-00000C450000}"/>
    <cellStyle name="Normal 6 3 2 6 3 2" xfId="21748" xr:uid="{00000000-0005-0000-0000-00000D450000}"/>
    <cellStyle name="Normal 6 3 2 6 3 2 2" xfId="21749" xr:uid="{00000000-0005-0000-0000-00000E450000}"/>
    <cellStyle name="Normal 6 3 2 6 3 3" xfId="21750" xr:uid="{00000000-0005-0000-0000-00000F450000}"/>
    <cellStyle name="Normal 6 3 2 6 3 4" xfId="21751" xr:uid="{00000000-0005-0000-0000-000010450000}"/>
    <cellStyle name="Normal 6 3 2 6 4" xfId="21752" xr:uid="{00000000-0005-0000-0000-000011450000}"/>
    <cellStyle name="Normal 6 3 2 6 4 2" xfId="21753" xr:uid="{00000000-0005-0000-0000-000012450000}"/>
    <cellStyle name="Normal 6 3 2 6 5" xfId="21754" xr:uid="{00000000-0005-0000-0000-000013450000}"/>
    <cellStyle name="Normal 6 3 2 6 6" xfId="21755" xr:uid="{00000000-0005-0000-0000-000014450000}"/>
    <cellStyle name="Normal 6 3 2 7" xfId="4790" xr:uid="{00000000-0005-0000-0000-000015450000}"/>
    <cellStyle name="Normal 6 3 2 7 2" xfId="7037" xr:uid="{00000000-0005-0000-0000-000016450000}"/>
    <cellStyle name="Normal 6 3 2 7 2 2" xfId="10576" xr:uid="{00000000-0005-0000-0000-000017450000}"/>
    <cellStyle name="Normal 6 3 2 7 2 2 2" xfId="21756" xr:uid="{00000000-0005-0000-0000-000018450000}"/>
    <cellStyle name="Normal 6 3 2 7 2 2 3" xfId="21757" xr:uid="{00000000-0005-0000-0000-000019450000}"/>
    <cellStyle name="Normal 6 3 2 7 2 3" xfId="21758" xr:uid="{00000000-0005-0000-0000-00001A450000}"/>
    <cellStyle name="Normal 6 3 2 7 2 4" xfId="21759" xr:uid="{00000000-0005-0000-0000-00001B450000}"/>
    <cellStyle name="Normal 6 3 2 7 3" xfId="8815" xr:uid="{00000000-0005-0000-0000-00001C450000}"/>
    <cellStyle name="Normal 6 3 2 7 3 2" xfId="21760" xr:uid="{00000000-0005-0000-0000-00001D450000}"/>
    <cellStyle name="Normal 6 3 2 7 3 2 2" xfId="21761" xr:uid="{00000000-0005-0000-0000-00001E450000}"/>
    <cellStyle name="Normal 6 3 2 7 3 3" xfId="21762" xr:uid="{00000000-0005-0000-0000-00001F450000}"/>
    <cellStyle name="Normal 6 3 2 7 3 4" xfId="21763" xr:uid="{00000000-0005-0000-0000-000020450000}"/>
    <cellStyle name="Normal 6 3 2 7 4" xfId="21764" xr:uid="{00000000-0005-0000-0000-000021450000}"/>
    <cellStyle name="Normal 6 3 2 7 4 2" xfId="21765" xr:uid="{00000000-0005-0000-0000-000022450000}"/>
    <cellStyle name="Normal 6 3 2 7 5" xfId="21766" xr:uid="{00000000-0005-0000-0000-000023450000}"/>
    <cellStyle name="Normal 6 3 2 7 6" xfId="21767" xr:uid="{00000000-0005-0000-0000-000024450000}"/>
    <cellStyle name="Normal 6 3 2 8" xfId="4791" xr:uid="{00000000-0005-0000-0000-000025450000}"/>
    <cellStyle name="Normal 6 3 2 8 2" xfId="7038" xr:uid="{00000000-0005-0000-0000-000026450000}"/>
    <cellStyle name="Normal 6 3 2 8 2 2" xfId="10577" xr:uid="{00000000-0005-0000-0000-000027450000}"/>
    <cellStyle name="Normal 6 3 2 8 2 2 2" xfId="21768" xr:uid="{00000000-0005-0000-0000-000028450000}"/>
    <cellStyle name="Normal 6 3 2 8 2 2 3" xfId="21769" xr:uid="{00000000-0005-0000-0000-000029450000}"/>
    <cellStyle name="Normal 6 3 2 8 2 3" xfId="21770" xr:uid="{00000000-0005-0000-0000-00002A450000}"/>
    <cellStyle name="Normal 6 3 2 8 2 4" xfId="21771" xr:uid="{00000000-0005-0000-0000-00002B450000}"/>
    <cellStyle name="Normal 6 3 2 8 3" xfId="8816" xr:uid="{00000000-0005-0000-0000-00002C450000}"/>
    <cellStyle name="Normal 6 3 2 8 3 2" xfId="21772" xr:uid="{00000000-0005-0000-0000-00002D450000}"/>
    <cellStyle name="Normal 6 3 2 8 3 2 2" xfId="21773" xr:uid="{00000000-0005-0000-0000-00002E450000}"/>
    <cellStyle name="Normal 6 3 2 8 3 3" xfId="21774" xr:uid="{00000000-0005-0000-0000-00002F450000}"/>
    <cellStyle name="Normal 6 3 2 8 3 4" xfId="21775" xr:uid="{00000000-0005-0000-0000-000030450000}"/>
    <cellStyle name="Normal 6 3 2 8 4" xfId="21776" xr:uid="{00000000-0005-0000-0000-000031450000}"/>
    <cellStyle name="Normal 6 3 2 8 4 2" xfId="21777" xr:uid="{00000000-0005-0000-0000-000032450000}"/>
    <cellStyle name="Normal 6 3 2 8 5" xfId="21778" xr:uid="{00000000-0005-0000-0000-000033450000}"/>
    <cellStyle name="Normal 6 3 2 8 6" xfId="21779" xr:uid="{00000000-0005-0000-0000-000034450000}"/>
    <cellStyle name="Normal 6 3 2 9" xfId="4792" xr:uid="{00000000-0005-0000-0000-000035450000}"/>
    <cellStyle name="Normal 6 3 2 9 2" xfId="7039" xr:uid="{00000000-0005-0000-0000-000036450000}"/>
    <cellStyle name="Normal 6 3 2 9 2 2" xfId="10578" xr:uid="{00000000-0005-0000-0000-000037450000}"/>
    <cellStyle name="Normal 6 3 2 9 2 2 2" xfId="21780" xr:uid="{00000000-0005-0000-0000-000038450000}"/>
    <cellStyle name="Normal 6 3 2 9 2 2 3" xfId="21781" xr:uid="{00000000-0005-0000-0000-000039450000}"/>
    <cellStyle name="Normal 6 3 2 9 2 3" xfId="21782" xr:uid="{00000000-0005-0000-0000-00003A450000}"/>
    <cellStyle name="Normal 6 3 2 9 2 4" xfId="21783" xr:uid="{00000000-0005-0000-0000-00003B450000}"/>
    <cellStyle name="Normal 6 3 2 9 3" xfId="8817" xr:uid="{00000000-0005-0000-0000-00003C450000}"/>
    <cellStyle name="Normal 6 3 2 9 3 2" xfId="21784" xr:uid="{00000000-0005-0000-0000-00003D450000}"/>
    <cellStyle name="Normal 6 3 2 9 3 2 2" xfId="21785" xr:uid="{00000000-0005-0000-0000-00003E450000}"/>
    <cellStyle name="Normal 6 3 2 9 3 3" xfId="21786" xr:uid="{00000000-0005-0000-0000-00003F450000}"/>
    <cellStyle name="Normal 6 3 2 9 3 4" xfId="21787" xr:uid="{00000000-0005-0000-0000-000040450000}"/>
    <cellStyle name="Normal 6 3 2 9 4" xfId="21788" xr:uid="{00000000-0005-0000-0000-000041450000}"/>
    <cellStyle name="Normal 6 3 2 9 4 2" xfId="21789" xr:uid="{00000000-0005-0000-0000-000042450000}"/>
    <cellStyle name="Normal 6 3 2 9 5" xfId="21790" xr:uid="{00000000-0005-0000-0000-000043450000}"/>
    <cellStyle name="Normal 6 3 2 9 6" xfId="21791" xr:uid="{00000000-0005-0000-0000-000044450000}"/>
    <cellStyle name="Normal 6 3 3" xfId="4793" xr:uid="{00000000-0005-0000-0000-000045450000}"/>
    <cellStyle name="Normal 6 3 3 2" xfId="7040" xr:uid="{00000000-0005-0000-0000-000046450000}"/>
    <cellStyle name="Normal 6 3 3 2 2" xfId="10579" xr:uid="{00000000-0005-0000-0000-000047450000}"/>
    <cellStyle name="Normal 6 3 3 2 2 2" xfId="21792" xr:uid="{00000000-0005-0000-0000-000048450000}"/>
    <cellStyle name="Normal 6 3 3 2 2 3" xfId="21793" xr:uid="{00000000-0005-0000-0000-000049450000}"/>
    <cellStyle name="Normal 6 3 3 2 3" xfId="21794" xr:uid="{00000000-0005-0000-0000-00004A450000}"/>
    <cellStyle name="Normal 6 3 3 2 4" xfId="21795" xr:uid="{00000000-0005-0000-0000-00004B450000}"/>
    <cellStyle name="Normal 6 3 3 3" xfId="8818" xr:uid="{00000000-0005-0000-0000-00004C450000}"/>
    <cellStyle name="Normal 6 3 3 3 2" xfId="21796" xr:uid="{00000000-0005-0000-0000-00004D450000}"/>
    <cellStyle name="Normal 6 3 3 3 2 2" xfId="21797" xr:uid="{00000000-0005-0000-0000-00004E450000}"/>
    <cellStyle name="Normal 6 3 3 3 3" xfId="21798" xr:uid="{00000000-0005-0000-0000-00004F450000}"/>
    <cellStyle name="Normal 6 3 3 3 4" xfId="21799" xr:uid="{00000000-0005-0000-0000-000050450000}"/>
    <cellStyle name="Normal 6 3 3 4" xfId="21800" xr:uid="{00000000-0005-0000-0000-000051450000}"/>
    <cellStyle name="Normal 6 3 3 4 2" xfId="21801" xr:uid="{00000000-0005-0000-0000-000052450000}"/>
    <cellStyle name="Normal 6 3 3 5" xfId="21802" xr:uid="{00000000-0005-0000-0000-000053450000}"/>
    <cellStyle name="Normal 6 3 3 6" xfId="21803" xr:uid="{00000000-0005-0000-0000-000054450000}"/>
    <cellStyle name="Normal 6 3 4" xfId="4794" xr:uid="{00000000-0005-0000-0000-000055450000}"/>
    <cellStyle name="Normal 6 3 4 2" xfId="7041" xr:uid="{00000000-0005-0000-0000-000056450000}"/>
    <cellStyle name="Normal 6 3 4 2 2" xfId="10580" xr:uid="{00000000-0005-0000-0000-000057450000}"/>
    <cellStyle name="Normal 6 3 4 2 2 2" xfId="21804" xr:uid="{00000000-0005-0000-0000-000058450000}"/>
    <cellStyle name="Normal 6 3 4 2 2 3" xfId="21805" xr:uid="{00000000-0005-0000-0000-000059450000}"/>
    <cellStyle name="Normal 6 3 4 2 3" xfId="21806" xr:uid="{00000000-0005-0000-0000-00005A450000}"/>
    <cellStyle name="Normal 6 3 4 2 4" xfId="21807" xr:uid="{00000000-0005-0000-0000-00005B450000}"/>
    <cellStyle name="Normal 6 3 4 3" xfId="8819" xr:uid="{00000000-0005-0000-0000-00005C450000}"/>
    <cellStyle name="Normal 6 3 4 3 2" xfId="21808" xr:uid="{00000000-0005-0000-0000-00005D450000}"/>
    <cellStyle name="Normal 6 3 4 3 2 2" xfId="21809" xr:uid="{00000000-0005-0000-0000-00005E450000}"/>
    <cellStyle name="Normal 6 3 4 3 3" xfId="21810" xr:uid="{00000000-0005-0000-0000-00005F450000}"/>
    <cellStyle name="Normal 6 3 4 3 4" xfId="21811" xr:uid="{00000000-0005-0000-0000-000060450000}"/>
    <cellStyle name="Normal 6 3 4 4" xfId="21812" xr:uid="{00000000-0005-0000-0000-000061450000}"/>
    <cellStyle name="Normal 6 3 4 4 2" xfId="21813" xr:uid="{00000000-0005-0000-0000-000062450000}"/>
    <cellStyle name="Normal 6 3 4 5" xfId="21814" xr:uid="{00000000-0005-0000-0000-000063450000}"/>
    <cellStyle name="Normal 6 3 4 6" xfId="21815" xr:uid="{00000000-0005-0000-0000-000064450000}"/>
    <cellStyle name="Normal 6 3 5" xfId="6994" xr:uid="{00000000-0005-0000-0000-000065450000}"/>
    <cellStyle name="Normal 6 3 5 2" xfId="10533" xr:uid="{00000000-0005-0000-0000-000066450000}"/>
    <cellStyle name="Normal 6 3 5 2 2" xfId="21816" xr:uid="{00000000-0005-0000-0000-000067450000}"/>
    <cellStyle name="Normal 6 3 5 2 3" xfId="21817" xr:uid="{00000000-0005-0000-0000-000068450000}"/>
    <cellStyle name="Normal 6 3 5 3" xfId="21818" xr:uid="{00000000-0005-0000-0000-000069450000}"/>
    <cellStyle name="Normal 6 3 5 4" xfId="21819" xr:uid="{00000000-0005-0000-0000-00006A450000}"/>
    <cellStyle name="Normal 6 3 6" xfId="8772" xr:uid="{00000000-0005-0000-0000-00006B450000}"/>
    <cellStyle name="Normal 6 3 6 2" xfId="21820" xr:uid="{00000000-0005-0000-0000-00006C450000}"/>
    <cellStyle name="Normal 6 3 6 2 2" xfId="21821" xr:uid="{00000000-0005-0000-0000-00006D450000}"/>
    <cellStyle name="Normal 6 3 6 3" xfId="21822" xr:uid="{00000000-0005-0000-0000-00006E450000}"/>
    <cellStyle name="Normal 6 3 6 4" xfId="21823" xr:uid="{00000000-0005-0000-0000-00006F450000}"/>
    <cellStyle name="Normal 6 3 7" xfId="21824" xr:uid="{00000000-0005-0000-0000-000070450000}"/>
    <cellStyle name="Normal 6 3 7 2" xfId="21825" xr:uid="{00000000-0005-0000-0000-000071450000}"/>
    <cellStyle name="Normal 6 3 8" xfId="21826" xr:uid="{00000000-0005-0000-0000-000072450000}"/>
    <cellStyle name="Normal 6 3 9" xfId="21827" xr:uid="{00000000-0005-0000-0000-000073450000}"/>
    <cellStyle name="Normal 6 4" xfId="4795" xr:uid="{00000000-0005-0000-0000-000074450000}"/>
    <cellStyle name="Normal 6 4 10" xfId="4796" xr:uid="{00000000-0005-0000-0000-000075450000}"/>
    <cellStyle name="Normal 6 4 10 2" xfId="7043" xr:uid="{00000000-0005-0000-0000-000076450000}"/>
    <cellStyle name="Normal 6 4 10 2 2" xfId="10582" xr:uid="{00000000-0005-0000-0000-000077450000}"/>
    <cellStyle name="Normal 6 4 10 2 2 2" xfId="21828" xr:uid="{00000000-0005-0000-0000-000078450000}"/>
    <cellStyle name="Normal 6 4 10 2 2 3" xfId="21829" xr:uid="{00000000-0005-0000-0000-000079450000}"/>
    <cellStyle name="Normal 6 4 10 2 3" xfId="21830" xr:uid="{00000000-0005-0000-0000-00007A450000}"/>
    <cellStyle name="Normal 6 4 10 2 4" xfId="21831" xr:uid="{00000000-0005-0000-0000-00007B450000}"/>
    <cellStyle name="Normal 6 4 10 3" xfId="8821" xr:uid="{00000000-0005-0000-0000-00007C450000}"/>
    <cellStyle name="Normal 6 4 10 3 2" xfId="21832" xr:uid="{00000000-0005-0000-0000-00007D450000}"/>
    <cellStyle name="Normal 6 4 10 3 2 2" xfId="21833" xr:uid="{00000000-0005-0000-0000-00007E450000}"/>
    <cellStyle name="Normal 6 4 10 3 3" xfId="21834" xr:uid="{00000000-0005-0000-0000-00007F450000}"/>
    <cellStyle name="Normal 6 4 10 3 4" xfId="21835" xr:uid="{00000000-0005-0000-0000-000080450000}"/>
    <cellStyle name="Normal 6 4 10 4" xfId="21836" xr:uid="{00000000-0005-0000-0000-000081450000}"/>
    <cellStyle name="Normal 6 4 10 4 2" xfId="21837" xr:uid="{00000000-0005-0000-0000-000082450000}"/>
    <cellStyle name="Normal 6 4 10 5" xfId="21838" xr:uid="{00000000-0005-0000-0000-000083450000}"/>
    <cellStyle name="Normal 6 4 10 6" xfId="21839" xr:uid="{00000000-0005-0000-0000-000084450000}"/>
    <cellStyle name="Normal 6 4 11" xfId="4797" xr:uid="{00000000-0005-0000-0000-000085450000}"/>
    <cellStyle name="Normal 6 4 11 2" xfId="7044" xr:uid="{00000000-0005-0000-0000-000086450000}"/>
    <cellStyle name="Normal 6 4 11 2 2" xfId="10583" xr:uid="{00000000-0005-0000-0000-000087450000}"/>
    <cellStyle name="Normal 6 4 11 2 2 2" xfId="21840" xr:uid="{00000000-0005-0000-0000-000088450000}"/>
    <cellStyle name="Normal 6 4 11 2 2 3" xfId="21841" xr:uid="{00000000-0005-0000-0000-000089450000}"/>
    <cellStyle name="Normal 6 4 11 2 3" xfId="21842" xr:uid="{00000000-0005-0000-0000-00008A450000}"/>
    <cellStyle name="Normal 6 4 11 2 4" xfId="21843" xr:uid="{00000000-0005-0000-0000-00008B450000}"/>
    <cellStyle name="Normal 6 4 11 3" xfId="8822" xr:uid="{00000000-0005-0000-0000-00008C450000}"/>
    <cellStyle name="Normal 6 4 11 3 2" xfId="21844" xr:uid="{00000000-0005-0000-0000-00008D450000}"/>
    <cellStyle name="Normal 6 4 11 3 2 2" xfId="21845" xr:uid="{00000000-0005-0000-0000-00008E450000}"/>
    <cellStyle name="Normal 6 4 11 3 3" xfId="21846" xr:uid="{00000000-0005-0000-0000-00008F450000}"/>
    <cellStyle name="Normal 6 4 11 3 4" xfId="21847" xr:uid="{00000000-0005-0000-0000-000090450000}"/>
    <cellStyle name="Normal 6 4 11 4" xfId="21848" xr:uid="{00000000-0005-0000-0000-000091450000}"/>
    <cellStyle name="Normal 6 4 11 4 2" xfId="21849" xr:uid="{00000000-0005-0000-0000-000092450000}"/>
    <cellStyle name="Normal 6 4 11 5" xfId="21850" xr:uid="{00000000-0005-0000-0000-000093450000}"/>
    <cellStyle name="Normal 6 4 11 6" xfId="21851" xr:uid="{00000000-0005-0000-0000-000094450000}"/>
    <cellStyle name="Normal 6 4 12" xfId="4798" xr:uid="{00000000-0005-0000-0000-000095450000}"/>
    <cellStyle name="Normal 6 4 12 2" xfId="7045" xr:uid="{00000000-0005-0000-0000-000096450000}"/>
    <cellStyle name="Normal 6 4 12 2 2" xfId="10584" xr:uid="{00000000-0005-0000-0000-000097450000}"/>
    <cellStyle name="Normal 6 4 12 2 2 2" xfId="21852" xr:uid="{00000000-0005-0000-0000-000098450000}"/>
    <cellStyle name="Normal 6 4 12 2 2 3" xfId="21853" xr:uid="{00000000-0005-0000-0000-000099450000}"/>
    <cellStyle name="Normal 6 4 12 2 3" xfId="21854" xr:uid="{00000000-0005-0000-0000-00009A450000}"/>
    <cellStyle name="Normal 6 4 12 2 4" xfId="21855" xr:uid="{00000000-0005-0000-0000-00009B450000}"/>
    <cellStyle name="Normal 6 4 12 3" xfId="8823" xr:uid="{00000000-0005-0000-0000-00009C450000}"/>
    <cellStyle name="Normal 6 4 12 3 2" xfId="21856" xr:uid="{00000000-0005-0000-0000-00009D450000}"/>
    <cellStyle name="Normal 6 4 12 3 2 2" xfId="21857" xr:uid="{00000000-0005-0000-0000-00009E450000}"/>
    <cellStyle name="Normal 6 4 12 3 3" xfId="21858" xr:uid="{00000000-0005-0000-0000-00009F450000}"/>
    <cellStyle name="Normal 6 4 12 3 4" xfId="21859" xr:uid="{00000000-0005-0000-0000-0000A0450000}"/>
    <cellStyle name="Normal 6 4 12 4" xfId="21860" xr:uid="{00000000-0005-0000-0000-0000A1450000}"/>
    <cellStyle name="Normal 6 4 12 4 2" xfId="21861" xr:uid="{00000000-0005-0000-0000-0000A2450000}"/>
    <cellStyle name="Normal 6 4 12 5" xfId="21862" xr:uid="{00000000-0005-0000-0000-0000A3450000}"/>
    <cellStyle name="Normal 6 4 12 6" xfId="21863" xr:uid="{00000000-0005-0000-0000-0000A4450000}"/>
    <cellStyle name="Normal 6 4 13" xfId="4799" xr:uid="{00000000-0005-0000-0000-0000A5450000}"/>
    <cellStyle name="Normal 6 4 13 2" xfId="7046" xr:uid="{00000000-0005-0000-0000-0000A6450000}"/>
    <cellStyle name="Normal 6 4 13 2 2" xfId="10585" xr:uid="{00000000-0005-0000-0000-0000A7450000}"/>
    <cellStyle name="Normal 6 4 13 2 2 2" xfId="21864" xr:uid="{00000000-0005-0000-0000-0000A8450000}"/>
    <cellStyle name="Normal 6 4 13 2 2 3" xfId="21865" xr:uid="{00000000-0005-0000-0000-0000A9450000}"/>
    <cellStyle name="Normal 6 4 13 2 3" xfId="21866" xr:uid="{00000000-0005-0000-0000-0000AA450000}"/>
    <cellStyle name="Normal 6 4 13 2 4" xfId="21867" xr:uid="{00000000-0005-0000-0000-0000AB450000}"/>
    <cellStyle name="Normal 6 4 13 3" xfId="8824" xr:uid="{00000000-0005-0000-0000-0000AC450000}"/>
    <cellStyle name="Normal 6 4 13 3 2" xfId="21868" xr:uid="{00000000-0005-0000-0000-0000AD450000}"/>
    <cellStyle name="Normal 6 4 13 3 2 2" xfId="21869" xr:uid="{00000000-0005-0000-0000-0000AE450000}"/>
    <cellStyle name="Normal 6 4 13 3 3" xfId="21870" xr:uid="{00000000-0005-0000-0000-0000AF450000}"/>
    <cellStyle name="Normal 6 4 13 3 4" xfId="21871" xr:uid="{00000000-0005-0000-0000-0000B0450000}"/>
    <cellStyle name="Normal 6 4 13 4" xfId="21872" xr:uid="{00000000-0005-0000-0000-0000B1450000}"/>
    <cellStyle name="Normal 6 4 13 4 2" xfId="21873" xr:uid="{00000000-0005-0000-0000-0000B2450000}"/>
    <cellStyle name="Normal 6 4 13 5" xfId="21874" xr:uid="{00000000-0005-0000-0000-0000B3450000}"/>
    <cellStyle name="Normal 6 4 13 6" xfId="21875" xr:uid="{00000000-0005-0000-0000-0000B4450000}"/>
    <cellStyle name="Normal 6 4 14" xfId="4800" xr:uid="{00000000-0005-0000-0000-0000B5450000}"/>
    <cellStyle name="Normal 6 4 14 2" xfId="7047" xr:uid="{00000000-0005-0000-0000-0000B6450000}"/>
    <cellStyle name="Normal 6 4 14 2 2" xfId="10586" xr:uid="{00000000-0005-0000-0000-0000B7450000}"/>
    <cellStyle name="Normal 6 4 14 2 2 2" xfId="21876" xr:uid="{00000000-0005-0000-0000-0000B8450000}"/>
    <cellStyle name="Normal 6 4 14 2 2 3" xfId="21877" xr:uid="{00000000-0005-0000-0000-0000B9450000}"/>
    <cellStyle name="Normal 6 4 14 2 3" xfId="21878" xr:uid="{00000000-0005-0000-0000-0000BA450000}"/>
    <cellStyle name="Normal 6 4 14 2 4" xfId="21879" xr:uid="{00000000-0005-0000-0000-0000BB450000}"/>
    <cellStyle name="Normal 6 4 14 3" xfId="8825" xr:uid="{00000000-0005-0000-0000-0000BC450000}"/>
    <cellStyle name="Normal 6 4 14 3 2" xfId="21880" xr:uid="{00000000-0005-0000-0000-0000BD450000}"/>
    <cellStyle name="Normal 6 4 14 3 2 2" xfId="21881" xr:uid="{00000000-0005-0000-0000-0000BE450000}"/>
    <cellStyle name="Normal 6 4 14 3 3" xfId="21882" xr:uid="{00000000-0005-0000-0000-0000BF450000}"/>
    <cellStyle name="Normal 6 4 14 3 4" xfId="21883" xr:uid="{00000000-0005-0000-0000-0000C0450000}"/>
    <cellStyle name="Normal 6 4 14 4" xfId="21884" xr:uid="{00000000-0005-0000-0000-0000C1450000}"/>
    <cellStyle name="Normal 6 4 14 4 2" xfId="21885" xr:uid="{00000000-0005-0000-0000-0000C2450000}"/>
    <cellStyle name="Normal 6 4 14 5" xfId="21886" xr:uid="{00000000-0005-0000-0000-0000C3450000}"/>
    <cellStyle name="Normal 6 4 14 6" xfId="21887" xr:uid="{00000000-0005-0000-0000-0000C4450000}"/>
    <cellStyle name="Normal 6 4 15" xfId="4801" xr:uid="{00000000-0005-0000-0000-0000C5450000}"/>
    <cellStyle name="Normal 6 4 15 2" xfId="7048" xr:uid="{00000000-0005-0000-0000-0000C6450000}"/>
    <cellStyle name="Normal 6 4 15 2 2" xfId="10587" xr:uid="{00000000-0005-0000-0000-0000C7450000}"/>
    <cellStyle name="Normal 6 4 15 2 2 2" xfId="21888" xr:uid="{00000000-0005-0000-0000-0000C8450000}"/>
    <cellStyle name="Normal 6 4 15 2 2 3" xfId="21889" xr:uid="{00000000-0005-0000-0000-0000C9450000}"/>
    <cellStyle name="Normal 6 4 15 2 3" xfId="21890" xr:uid="{00000000-0005-0000-0000-0000CA450000}"/>
    <cellStyle name="Normal 6 4 15 2 4" xfId="21891" xr:uid="{00000000-0005-0000-0000-0000CB450000}"/>
    <cellStyle name="Normal 6 4 15 3" xfId="8826" xr:uid="{00000000-0005-0000-0000-0000CC450000}"/>
    <cellStyle name="Normal 6 4 15 3 2" xfId="21892" xr:uid="{00000000-0005-0000-0000-0000CD450000}"/>
    <cellStyle name="Normal 6 4 15 3 2 2" xfId="21893" xr:uid="{00000000-0005-0000-0000-0000CE450000}"/>
    <cellStyle name="Normal 6 4 15 3 3" xfId="21894" xr:uid="{00000000-0005-0000-0000-0000CF450000}"/>
    <cellStyle name="Normal 6 4 15 3 4" xfId="21895" xr:uid="{00000000-0005-0000-0000-0000D0450000}"/>
    <cellStyle name="Normal 6 4 15 4" xfId="21896" xr:uid="{00000000-0005-0000-0000-0000D1450000}"/>
    <cellStyle name="Normal 6 4 15 4 2" xfId="21897" xr:uid="{00000000-0005-0000-0000-0000D2450000}"/>
    <cellStyle name="Normal 6 4 15 5" xfId="21898" xr:uid="{00000000-0005-0000-0000-0000D3450000}"/>
    <cellStyle name="Normal 6 4 15 6" xfId="21899" xr:uid="{00000000-0005-0000-0000-0000D4450000}"/>
    <cellStyle name="Normal 6 4 16" xfId="4802" xr:uid="{00000000-0005-0000-0000-0000D5450000}"/>
    <cellStyle name="Normal 6 4 16 2" xfId="7049" xr:uid="{00000000-0005-0000-0000-0000D6450000}"/>
    <cellStyle name="Normal 6 4 16 2 2" xfId="10588" xr:uid="{00000000-0005-0000-0000-0000D7450000}"/>
    <cellStyle name="Normal 6 4 16 2 2 2" xfId="21900" xr:uid="{00000000-0005-0000-0000-0000D8450000}"/>
    <cellStyle name="Normal 6 4 16 2 2 3" xfId="21901" xr:uid="{00000000-0005-0000-0000-0000D9450000}"/>
    <cellStyle name="Normal 6 4 16 2 3" xfId="21902" xr:uid="{00000000-0005-0000-0000-0000DA450000}"/>
    <cellStyle name="Normal 6 4 16 2 4" xfId="21903" xr:uid="{00000000-0005-0000-0000-0000DB450000}"/>
    <cellStyle name="Normal 6 4 16 3" xfId="8827" xr:uid="{00000000-0005-0000-0000-0000DC450000}"/>
    <cellStyle name="Normal 6 4 16 3 2" xfId="21904" xr:uid="{00000000-0005-0000-0000-0000DD450000}"/>
    <cellStyle name="Normal 6 4 16 3 2 2" xfId="21905" xr:uid="{00000000-0005-0000-0000-0000DE450000}"/>
    <cellStyle name="Normal 6 4 16 3 3" xfId="21906" xr:uid="{00000000-0005-0000-0000-0000DF450000}"/>
    <cellStyle name="Normal 6 4 16 3 4" xfId="21907" xr:uid="{00000000-0005-0000-0000-0000E0450000}"/>
    <cellStyle name="Normal 6 4 16 4" xfId="21908" xr:uid="{00000000-0005-0000-0000-0000E1450000}"/>
    <cellStyle name="Normal 6 4 16 4 2" xfId="21909" xr:uid="{00000000-0005-0000-0000-0000E2450000}"/>
    <cellStyle name="Normal 6 4 16 5" xfId="21910" xr:uid="{00000000-0005-0000-0000-0000E3450000}"/>
    <cellStyle name="Normal 6 4 16 6" xfId="21911" xr:uid="{00000000-0005-0000-0000-0000E4450000}"/>
    <cellStyle name="Normal 6 4 17" xfId="4803" xr:uid="{00000000-0005-0000-0000-0000E5450000}"/>
    <cellStyle name="Normal 6 4 17 2" xfId="7050" xr:uid="{00000000-0005-0000-0000-0000E6450000}"/>
    <cellStyle name="Normal 6 4 17 2 2" xfId="10589" xr:uid="{00000000-0005-0000-0000-0000E7450000}"/>
    <cellStyle name="Normal 6 4 17 2 2 2" xfId="21912" xr:uid="{00000000-0005-0000-0000-0000E8450000}"/>
    <cellStyle name="Normal 6 4 17 2 2 3" xfId="21913" xr:uid="{00000000-0005-0000-0000-0000E9450000}"/>
    <cellStyle name="Normal 6 4 17 2 3" xfId="21914" xr:uid="{00000000-0005-0000-0000-0000EA450000}"/>
    <cellStyle name="Normal 6 4 17 2 4" xfId="21915" xr:uid="{00000000-0005-0000-0000-0000EB450000}"/>
    <cellStyle name="Normal 6 4 17 3" xfId="8828" xr:uid="{00000000-0005-0000-0000-0000EC450000}"/>
    <cellStyle name="Normal 6 4 17 3 2" xfId="21916" xr:uid="{00000000-0005-0000-0000-0000ED450000}"/>
    <cellStyle name="Normal 6 4 17 3 2 2" xfId="21917" xr:uid="{00000000-0005-0000-0000-0000EE450000}"/>
    <cellStyle name="Normal 6 4 17 3 3" xfId="21918" xr:uid="{00000000-0005-0000-0000-0000EF450000}"/>
    <cellStyle name="Normal 6 4 17 3 4" xfId="21919" xr:uid="{00000000-0005-0000-0000-0000F0450000}"/>
    <cellStyle name="Normal 6 4 17 4" xfId="21920" xr:uid="{00000000-0005-0000-0000-0000F1450000}"/>
    <cellStyle name="Normal 6 4 17 4 2" xfId="21921" xr:uid="{00000000-0005-0000-0000-0000F2450000}"/>
    <cellStyle name="Normal 6 4 17 5" xfId="21922" xr:uid="{00000000-0005-0000-0000-0000F3450000}"/>
    <cellStyle name="Normal 6 4 17 6" xfId="21923" xr:uid="{00000000-0005-0000-0000-0000F4450000}"/>
    <cellStyle name="Normal 6 4 18" xfId="4804" xr:uid="{00000000-0005-0000-0000-0000F5450000}"/>
    <cellStyle name="Normal 6 4 18 2" xfId="7051" xr:uid="{00000000-0005-0000-0000-0000F6450000}"/>
    <cellStyle name="Normal 6 4 18 2 2" xfId="10590" xr:uid="{00000000-0005-0000-0000-0000F7450000}"/>
    <cellStyle name="Normal 6 4 18 2 2 2" xfId="21924" xr:uid="{00000000-0005-0000-0000-0000F8450000}"/>
    <cellStyle name="Normal 6 4 18 2 2 3" xfId="21925" xr:uid="{00000000-0005-0000-0000-0000F9450000}"/>
    <cellStyle name="Normal 6 4 18 2 3" xfId="21926" xr:uid="{00000000-0005-0000-0000-0000FA450000}"/>
    <cellStyle name="Normal 6 4 18 2 4" xfId="21927" xr:uid="{00000000-0005-0000-0000-0000FB450000}"/>
    <cellStyle name="Normal 6 4 18 3" xfId="8829" xr:uid="{00000000-0005-0000-0000-0000FC450000}"/>
    <cellStyle name="Normal 6 4 18 3 2" xfId="21928" xr:uid="{00000000-0005-0000-0000-0000FD450000}"/>
    <cellStyle name="Normal 6 4 18 3 2 2" xfId="21929" xr:uid="{00000000-0005-0000-0000-0000FE450000}"/>
    <cellStyle name="Normal 6 4 18 3 3" xfId="21930" xr:uid="{00000000-0005-0000-0000-0000FF450000}"/>
    <cellStyle name="Normal 6 4 18 3 4" xfId="21931" xr:uid="{00000000-0005-0000-0000-000000460000}"/>
    <cellStyle name="Normal 6 4 18 4" xfId="21932" xr:uid="{00000000-0005-0000-0000-000001460000}"/>
    <cellStyle name="Normal 6 4 18 4 2" xfId="21933" xr:uid="{00000000-0005-0000-0000-000002460000}"/>
    <cellStyle name="Normal 6 4 18 5" xfId="21934" xr:uid="{00000000-0005-0000-0000-000003460000}"/>
    <cellStyle name="Normal 6 4 18 6" xfId="21935" xr:uid="{00000000-0005-0000-0000-000004460000}"/>
    <cellStyle name="Normal 6 4 19" xfId="4805" xr:uid="{00000000-0005-0000-0000-000005460000}"/>
    <cellStyle name="Normal 6 4 19 2" xfId="7052" xr:uid="{00000000-0005-0000-0000-000006460000}"/>
    <cellStyle name="Normal 6 4 19 2 2" xfId="10591" xr:uid="{00000000-0005-0000-0000-000007460000}"/>
    <cellStyle name="Normal 6 4 19 2 2 2" xfId="21936" xr:uid="{00000000-0005-0000-0000-000008460000}"/>
    <cellStyle name="Normal 6 4 19 2 2 3" xfId="21937" xr:uid="{00000000-0005-0000-0000-000009460000}"/>
    <cellStyle name="Normal 6 4 19 2 3" xfId="21938" xr:uid="{00000000-0005-0000-0000-00000A460000}"/>
    <cellStyle name="Normal 6 4 19 2 4" xfId="21939" xr:uid="{00000000-0005-0000-0000-00000B460000}"/>
    <cellStyle name="Normal 6 4 19 3" xfId="8830" xr:uid="{00000000-0005-0000-0000-00000C460000}"/>
    <cellStyle name="Normal 6 4 19 3 2" xfId="21940" xr:uid="{00000000-0005-0000-0000-00000D460000}"/>
    <cellStyle name="Normal 6 4 19 3 2 2" xfId="21941" xr:uid="{00000000-0005-0000-0000-00000E460000}"/>
    <cellStyle name="Normal 6 4 19 3 3" xfId="21942" xr:uid="{00000000-0005-0000-0000-00000F460000}"/>
    <cellStyle name="Normal 6 4 19 3 4" xfId="21943" xr:uid="{00000000-0005-0000-0000-000010460000}"/>
    <cellStyle name="Normal 6 4 19 4" xfId="21944" xr:uid="{00000000-0005-0000-0000-000011460000}"/>
    <cellStyle name="Normal 6 4 19 4 2" xfId="21945" xr:uid="{00000000-0005-0000-0000-000012460000}"/>
    <cellStyle name="Normal 6 4 19 5" xfId="21946" xr:uid="{00000000-0005-0000-0000-000013460000}"/>
    <cellStyle name="Normal 6 4 19 6" xfId="21947" xr:uid="{00000000-0005-0000-0000-000014460000}"/>
    <cellStyle name="Normal 6 4 2" xfId="4806" xr:uid="{00000000-0005-0000-0000-000015460000}"/>
    <cellStyle name="Normal 6 4 2 2" xfId="7053" xr:uid="{00000000-0005-0000-0000-000016460000}"/>
    <cellStyle name="Normal 6 4 2 2 2" xfId="10592" xr:uid="{00000000-0005-0000-0000-000017460000}"/>
    <cellStyle name="Normal 6 4 2 2 2 2" xfId="21948" xr:uid="{00000000-0005-0000-0000-000018460000}"/>
    <cellStyle name="Normal 6 4 2 2 2 3" xfId="21949" xr:uid="{00000000-0005-0000-0000-000019460000}"/>
    <cellStyle name="Normal 6 4 2 2 3" xfId="21950" xr:uid="{00000000-0005-0000-0000-00001A460000}"/>
    <cellStyle name="Normal 6 4 2 2 4" xfId="21951" xr:uid="{00000000-0005-0000-0000-00001B460000}"/>
    <cellStyle name="Normal 6 4 2 3" xfId="8831" xr:uid="{00000000-0005-0000-0000-00001C460000}"/>
    <cellStyle name="Normal 6 4 2 3 2" xfId="21952" xr:uid="{00000000-0005-0000-0000-00001D460000}"/>
    <cellStyle name="Normal 6 4 2 3 2 2" xfId="21953" xr:uid="{00000000-0005-0000-0000-00001E460000}"/>
    <cellStyle name="Normal 6 4 2 3 3" xfId="21954" xr:uid="{00000000-0005-0000-0000-00001F460000}"/>
    <cellStyle name="Normal 6 4 2 3 4" xfId="21955" xr:uid="{00000000-0005-0000-0000-000020460000}"/>
    <cellStyle name="Normal 6 4 2 4" xfId="21956" xr:uid="{00000000-0005-0000-0000-000021460000}"/>
    <cellStyle name="Normal 6 4 2 4 2" xfId="21957" xr:uid="{00000000-0005-0000-0000-000022460000}"/>
    <cellStyle name="Normal 6 4 2 5" xfId="21958" xr:uid="{00000000-0005-0000-0000-000023460000}"/>
    <cellStyle name="Normal 6 4 2 6" xfId="21959" xr:uid="{00000000-0005-0000-0000-000024460000}"/>
    <cellStyle name="Normal 6 4 20" xfId="4807" xr:uid="{00000000-0005-0000-0000-000025460000}"/>
    <cellStyle name="Normal 6 4 20 2" xfId="7054" xr:uid="{00000000-0005-0000-0000-000026460000}"/>
    <cellStyle name="Normal 6 4 20 2 2" xfId="10593" xr:uid="{00000000-0005-0000-0000-000027460000}"/>
    <cellStyle name="Normal 6 4 20 2 2 2" xfId="21960" xr:uid="{00000000-0005-0000-0000-000028460000}"/>
    <cellStyle name="Normal 6 4 20 2 2 3" xfId="21961" xr:uid="{00000000-0005-0000-0000-000029460000}"/>
    <cellStyle name="Normal 6 4 20 2 3" xfId="21962" xr:uid="{00000000-0005-0000-0000-00002A460000}"/>
    <cellStyle name="Normal 6 4 20 2 4" xfId="21963" xr:uid="{00000000-0005-0000-0000-00002B460000}"/>
    <cellStyle name="Normal 6 4 20 3" xfId="8832" xr:uid="{00000000-0005-0000-0000-00002C460000}"/>
    <cellStyle name="Normal 6 4 20 3 2" xfId="21964" xr:uid="{00000000-0005-0000-0000-00002D460000}"/>
    <cellStyle name="Normal 6 4 20 3 2 2" xfId="21965" xr:uid="{00000000-0005-0000-0000-00002E460000}"/>
    <cellStyle name="Normal 6 4 20 3 3" xfId="21966" xr:uid="{00000000-0005-0000-0000-00002F460000}"/>
    <cellStyle name="Normal 6 4 20 3 4" xfId="21967" xr:uid="{00000000-0005-0000-0000-000030460000}"/>
    <cellStyle name="Normal 6 4 20 4" xfId="21968" xr:uid="{00000000-0005-0000-0000-000031460000}"/>
    <cellStyle name="Normal 6 4 20 4 2" xfId="21969" xr:uid="{00000000-0005-0000-0000-000032460000}"/>
    <cellStyle name="Normal 6 4 20 5" xfId="21970" xr:uid="{00000000-0005-0000-0000-000033460000}"/>
    <cellStyle name="Normal 6 4 20 6" xfId="21971" xr:uid="{00000000-0005-0000-0000-000034460000}"/>
    <cellStyle name="Normal 6 4 21" xfId="4808" xr:uid="{00000000-0005-0000-0000-000035460000}"/>
    <cellStyle name="Normal 6 4 21 2" xfId="7055" xr:uid="{00000000-0005-0000-0000-000036460000}"/>
    <cellStyle name="Normal 6 4 21 2 2" xfId="10594" xr:uid="{00000000-0005-0000-0000-000037460000}"/>
    <cellStyle name="Normal 6 4 21 2 2 2" xfId="21972" xr:uid="{00000000-0005-0000-0000-000038460000}"/>
    <cellStyle name="Normal 6 4 21 2 2 3" xfId="21973" xr:uid="{00000000-0005-0000-0000-000039460000}"/>
    <cellStyle name="Normal 6 4 21 2 3" xfId="21974" xr:uid="{00000000-0005-0000-0000-00003A460000}"/>
    <cellStyle name="Normal 6 4 21 2 4" xfId="21975" xr:uid="{00000000-0005-0000-0000-00003B460000}"/>
    <cellStyle name="Normal 6 4 21 3" xfId="8833" xr:uid="{00000000-0005-0000-0000-00003C460000}"/>
    <cellStyle name="Normal 6 4 21 3 2" xfId="21976" xr:uid="{00000000-0005-0000-0000-00003D460000}"/>
    <cellStyle name="Normal 6 4 21 3 2 2" xfId="21977" xr:uid="{00000000-0005-0000-0000-00003E460000}"/>
    <cellStyle name="Normal 6 4 21 3 3" xfId="21978" xr:uid="{00000000-0005-0000-0000-00003F460000}"/>
    <cellStyle name="Normal 6 4 21 3 4" xfId="21979" xr:uid="{00000000-0005-0000-0000-000040460000}"/>
    <cellStyle name="Normal 6 4 21 4" xfId="21980" xr:uid="{00000000-0005-0000-0000-000041460000}"/>
    <cellStyle name="Normal 6 4 21 4 2" xfId="21981" xr:uid="{00000000-0005-0000-0000-000042460000}"/>
    <cellStyle name="Normal 6 4 21 5" xfId="21982" xr:uid="{00000000-0005-0000-0000-000043460000}"/>
    <cellStyle name="Normal 6 4 21 6" xfId="21983" xr:uid="{00000000-0005-0000-0000-000044460000}"/>
    <cellStyle name="Normal 6 4 22" xfId="4809" xr:uid="{00000000-0005-0000-0000-000045460000}"/>
    <cellStyle name="Normal 6 4 22 2" xfId="7056" xr:uid="{00000000-0005-0000-0000-000046460000}"/>
    <cellStyle name="Normal 6 4 22 2 2" xfId="10595" xr:uid="{00000000-0005-0000-0000-000047460000}"/>
    <cellStyle name="Normal 6 4 22 2 2 2" xfId="21984" xr:uid="{00000000-0005-0000-0000-000048460000}"/>
    <cellStyle name="Normal 6 4 22 2 2 3" xfId="21985" xr:uid="{00000000-0005-0000-0000-000049460000}"/>
    <cellStyle name="Normal 6 4 22 2 3" xfId="21986" xr:uid="{00000000-0005-0000-0000-00004A460000}"/>
    <cellStyle name="Normal 6 4 22 2 4" xfId="21987" xr:uid="{00000000-0005-0000-0000-00004B460000}"/>
    <cellStyle name="Normal 6 4 22 3" xfId="8834" xr:uid="{00000000-0005-0000-0000-00004C460000}"/>
    <cellStyle name="Normal 6 4 22 3 2" xfId="21988" xr:uid="{00000000-0005-0000-0000-00004D460000}"/>
    <cellStyle name="Normal 6 4 22 3 2 2" xfId="21989" xr:uid="{00000000-0005-0000-0000-00004E460000}"/>
    <cellStyle name="Normal 6 4 22 3 3" xfId="21990" xr:uid="{00000000-0005-0000-0000-00004F460000}"/>
    <cellStyle name="Normal 6 4 22 3 4" xfId="21991" xr:uid="{00000000-0005-0000-0000-000050460000}"/>
    <cellStyle name="Normal 6 4 22 4" xfId="21992" xr:uid="{00000000-0005-0000-0000-000051460000}"/>
    <cellStyle name="Normal 6 4 22 4 2" xfId="21993" xr:uid="{00000000-0005-0000-0000-000052460000}"/>
    <cellStyle name="Normal 6 4 22 5" xfId="21994" xr:uid="{00000000-0005-0000-0000-000053460000}"/>
    <cellStyle name="Normal 6 4 22 6" xfId="21995" xr:uid="{00000000-0005-0000-0000-000054460000}"/>
    <cellStyle name="Normal 6 4 23" xfId="4810" xr:uid="{00000000-0005-0000-0000-000055460000}"/>
    <cellStyle name="Normal 6 4 23 2" xfId="7057" xr:uid="{00000000-0005-0000-0000-000056460000}"/>
    <cellStyle name="Normal 6 4 23 2 2" xfId="10596" xr:uid="{00000000-0005-0000-0000-000057460000}"/>
    <cellStyle name="Normal 6 4 23 2 2 2" xfId="21996" xr:uid="{00000000-0005-0000-0000-000058460000}"/>
    <cellStyle name="Normal 6 4 23 2 2 3" xfId="21997" xr:uid="{00000000-0005-0000-0000-000059460000}"/>
    <cellStyle name="Normal 6 4 23 2 3" xfId="21998" xr:uid="{00000000-0005-0000-0000-00005A460000}"/>
    <cellStyle name="Normal 6 4 23 2 4" xfId="21999" xr:uid="{00000000-0005-0000-0000-00005B460000}"/>
    <cellStyle name="Normal 6 4 23 3" xfId="8835" xr:uid="{00000000-0005-0000-0000-00005C460000}"/>
    <cellStyle name="Normal 6 4 23 3 2" xfId="22000" xr:uid="{00000000-0005-0000-0000-00005D460000}"/>
    <cellStyle name="Normal 6 4 23 3 2 2" xfId="22001" xr:uid="{00000000-0005-0000-0000-00005E460000}"/>
    <cellStyle name="Normal 6 4 23 3 3" xfId="22002" xr:uid="{00000000-0005-0000-0000-00005F460000}"/>
    <cellStyle name="Normal 6 4 23 3 4" xfId="22003" xr:uid="{00000000-0005-0000-0000-000060460000}"/>
    <cellStyle name="Normal 6 4 23 4" xfId="22004" xr:uid="{00000000-0005-0000-0000-000061460000}"/>
    <cellStyle name="Normal 6 4 23 4 2" xfId="22005" xr:uid="{00000000-0005-0000-0000-000062460000}"/>
    <cellStyle name="Normal 6 4 23 5" xfId="22006" xr:uid="{00000000-0005-0000-0000-000063460000}"/>
    <cellStyle name="Normal 6 4 23 6" xfId="22007" xr:uid="{00000000-0005-0000-0000-000064460000}"/>
    <cellStyle name="Normal 6 4 24" xfId="4811" xr:uid="{00000000-0005-0000-0000-000065460000}"/>
    <cellStyle name="Normal 6 4 24 2" xfId="7058" xr:uid="{00000000-0005-0000-0000-000066460000}"/>
    <cellStyle name="Normal 6 4 24 2 2" xfId="10597" xr:uid="{00000000-0005-0000-0000-000067460000}"/>
    <cellStyle name="Normal 6 4 24 2 2 2" xfId="22008" xr:uid="{00000000-0005-0000-0000-000068460000}"/>
    <cellStyle name="Normal 6 4 24 2 2 3" xfId="22009" xr:uid="{00000000-0005-0000-0000-000069460000}"/>
    <cellStyle name="Normal 6 4 24 2 3" xfId="22010" xr:uid="{00000000-0005-0000-0000-00006A460000}"/>
    <cellStyle name="Normal 6 4 24 2 4" xfId="22011" xr:uid="{00000000-0005-0000-0000-00006B460000}"/>
    <cellStyle name="Normal 6 4 24 3" xfId="8836" xr:uid="{00000000-0005-0000-0000-00006C460000}"/>
    <cellStyle name="Normal 6 4 24 3 2" xfId="22012" xr:uid="{00000000-0005-0000-0000-00006D460000}"/>
    <cellStyle name="Normal 6 4 24 3 2 2" xfId="22013" xr:uid="{00000000-0005-0000-0000-00006E460000}"/>
    <cellStyle name="Normal 6 4 24 3 3" xfId="22014" xr:uid="{00000000-0005-0000-0000-00006F460000}"/>
    <cellStyle name="Normal 6 4 24 3 4" xfId="22015" xr:uid="{00000000-0005-0000-0000-000070460000}"/>
    <cellStyle name="Normal 6 4 24 4" xfId="22016" xr:uid="{00000000-0005-0000-0000-000071460000}"/>
    <cellStyle name="Normal 6 4 24 4 2" xfId="22017" xr:uid="{00000000-0005-0000-0000-000072460000}"/>
    <cellStyle name="Normal 6 4 24 5" xfId="22018" xr:uid="{00000000-0005-0000-0000-000073460000}"/>
    <cellStyle name="Normal 6 4 24 6" xfId="22019" xr:uid="{00000000-0005-0000-0000-000074460000}"/>
    <cellStyle name="Normal 6 4 25" xfId="4812" xr:uid="{00000000-0005-0000-0000-000075460000}"/>
    <cellStyle name="Normal 6 4 25 2" xfId="7059" xr:uid="{00000000-0005-0000-0000-000076460000}"/>
    <cellStyle name="Normal 6 4 25 2 2" xfId="10598" xr:uid="{00000000-0005-0000-0000-000077460000}"/>
    <cellStyle name="Normal 6 4 25 2 2 2" xfId="22020" xr:uid="{00000000-0005-0000-0000-000078460000}"/>
    <cellStyle name="Normal 6 4 25 2 2 3" xfId="22021" xr:uid="{00000000-0005-0000-0000-000079460000}"/>
    <cellStyle name="Normal 6 4 25 2 3" xfId="22022" xr:uid="{00000000-0005-0000-0000-00007A460000}"/>
    <cellStyle name="Normal 6 4 25 2 4" xfId="22023" xr:uid="{00000000-0005-0000-0000-00007B460000}"/>
    <cellStyle name="Normal 6 4 25 3" xfId="8837" xr:uid="{00000000-0005-0000-0000-00007C460000}"/>
    <cellStyle name="Normal 6 4 25 3 2" xfId="22024" xr:uid="{00000000-0005-0000-0000-00007D460000}"/>
    <cellStyle name="Normal 6 4 25 3 2 2" xfId="22025" xr:uid="{00000000-0005-0000-0000-00007E460000}"/>
    <cellStyle name="Normal 6 4 25 3 3" xfId="22026" xr:uid="{00000000-0005-0000-0000-00007F460000}"/>
    <cellStyle name="Normal 6 4 25 3 4" xfId="22027" xr:uid="{00000000-0005-0000-0000-000080460000}"/>
    <cellStyle name="Normal 6 4 25 4" xfId="22028" xr:uid="{00000000-0005-0000-0000-000081460000}"/>
    <cellStyle name="Normal 6 4 25 4 2" xfId="22029" xr:uid="{00000000-0005-0000-0000-000082460000}"/>
    <cellStyle name="Normal 6 4 25 5" xfId="22030" xr:uid="{00000000-0005-0000-0000-000083460000}"/>
    <cellStyle name="Normal 6 4 25 6" xfId="22031" xr:uid="{00000000-0005-0000-0000-000084460000}"/>
    <cellStyle name="Normal 6 4 26" xfId="4813" xr:uid="{00000000-0005-0000-0000-000085460000}"/>
    <cellStyle name="Normal 6 4 26 2" xfId="7060" xr:uid="{00000000-0005-0000-0000-000086460000}"/>
    <cellStyle name="Normal 6 4 26 2 2" xfId="10599" xr:uid="{00000000-0005-0000-0000-000087460000}"/>
    <cellStyle name="Normal 6 4 26 2 2 2" xfId="22032" xr:uid="{00000000-0005-0000-0000-000088460000}"/>
    <cellStyle name="Normal 6 4 26 2 2 3" xfId="22033" xr:uid="{00000000-0005-0000-0000-000089460000}"/>
    <cellStyle name="Normal 6 4 26 2 3" xfId="22034" xr:uid="{00000000-0005-0000-0000-00008A460000}"/>
    <cellStyle name="Normal 6 4 26 2 4" xfId="22035" xr:uid="{00000000-0005-0000-0000-00008B460000}"/>
    <cellStyle name="Normal 6 4 26 3" xfId="8838" xr:uid="{00000000-0005-0000-0000-00008C460000}"/>
    <cellStyle name="Normal 6 4 26 3 2" xfId="22036" xr:uid="{00000000-0005-0000-0000-00008D460000}"/>
    <cellStyle name="Normal 6 4 26 3 2 2" xfId="22037" xr:uid="{00000000-0005-0000-0000-00008E460000}"/>
    <cellStyle name="Normal 6 4 26 3 3" xfId="22038" xr:uid="{00000000-0005-0000-0000-00008F460000}"/>
    <cellStyle name="Normal 6 4 26 3 4" xfId="22039" xr:uid="{00000000-0005-0000-0000-000090460000}"/>
    <cellStyle name="Normal 6 4 26 4" xfId="22040" xr:uid="{00000000-0005-0000-0000-000091460000}"/>
    <cellStyle name="Normal 6 4 26 4 2" xfId="22041" xr:uid="{00000000-0005-0000-0000-000092460000}"/>
    <cellStyle name="Normal 6 4 26 5" xfId="22042" xr:uid="{00000000-0005-0000-0000-000093460000}"/>
    <cellStyle name="Normal 6 4 26 6" xfId="22043" xr:uid="{00000000-0005-0000-0000-000094460000}"/>
    <cellStyle name="Normal 6 4 27" xfId="4814" xr:uid="{00000000-0005-0000-0000-000095460000}"/>
    <cellStyle name="Normal 6 4 27 2" xfId="7061" xr:uid="{00000000-0005-0000-0000-000096460000}"/>
    <cellStyle name="Normal 6 4 27 2 2" xfId="10600" xr:uid="{00000000-0005-0000-0000-000097460000}"/>
    <cellStyle name="Normal 6 4 27 2 2 2" xfId="22044" xr:uid="{00000000-0005-0000-0000-000098460000}"/>
    <cellStyle name="Normal 6 4 27 2 2 3" xfId="22045" xr:uid="{00000000-0005-0000-0000-000099460000}"/>
    <cellStyle name="Normal 6 4 27 2 3" xfId="22046" xr:uid="{00000000-0005-0000-0000-00009A460000}"/>
    <cellStyle name="Normal 6 4 27 2 4" xfId="22047" xr:uid="{00000000-0005-0000-0000-00009B460000}"/>
    <cellStyle name="Normal 6 4 27 3" xfId="8839" xr:uid="{00000000-0005-0000-0000-00009C460000}"/>
    <cellStyle name="Normal 6 4 27 3 2" xfId="22048" xr:uid="{00000000-0005-0000-0000-00009D460000}"/>
    <cellStyle name="Normal 6 4 27 3 2 2" xfId="22049" xr:uid="{00000000-0005-0000-0000-00009E460000}"/>
    <cellStyle name="Normal 6 4 27 3 3" xfId="22050" xr:uid="{00000000-0005-0000-0000-00009F460000}"/>
    <cellStyle name="Normal 6 4 27 3 4" xfId="22051" xr:uid="{00000000-0005-0000-0000-0000A0460000}"/>
    <cellStyle name="Normal 6 4 27 4" xfId="22052" xr:uid="{00000000-0005-0000-0000-0000A1460000}"/>
    <cellStyle name="Normal 6 4 27 4 2" xfId="22053" xr:uid="{00000000-0005-0000-0000-0000A2460000}"/>
    <cellStyle name="Normal 6 4 27 5" xfId="22054" xr:uid="{00000000-0005-0000-0000-0000A3460000}"/>
    <cellStyle name="Normal 6 4 27 6" xfId="22055" xr:uid="{00000000-0005-0000-0000-0000A4460000}"/>
    <cellStyle name="Normal 6 4 28" xfId="4815" xr:uid="{00000000-0005-0000-0000-0000A5460000}"/>
    <cellStyle name="Normal 6 4 28 2" xfId="7062" xr:uid="{00000000-0005-0000-0000-0000A6460000}"/>
    <cellStyle name="Normal 6 4 28 2 2" xfId="10601" xr:uid="{00000000-0005-0000-0000-0000A7460000}"/>
    <cellStyle name="Normal 6 4 28 2 2 2" xfId="22056" xr:uid="{00000000-0005-0000-0000-0000A8460000}"/>
    <cellStyle name="Normal 6 4 28 2 2 3" xfId="22057" xr:uid="{00000000-0005-0000-0000-0000A9460000}"/>
    <cellStyle name="Normal 6 4 28 2 3" xfId="22058" xr:uid="{00000000-0005-0000-0000-0000AA460000}"/>
    <cellStyle name="Normal 6 4 28 2 4" xfId="22059" xr:uid="{00000000-0005-0000-0000-0000AB460000}"/>
    <cellStyle name="Normal 6 4 28 3" xfId="8840" xr:uid="{00000000-0005-0000-0000-0000AC460000}"/>
    <cellStyle name="Normal 6 4 28 3 2" xfId="22060" xr:uid="{00000000-0005-0000-0000-0000AD460000}"/>
    <cellStyle name="Normal 6 4 28 3 2 2" xfId="22061" xr:uid="{00000000-0005-0000-0000-0000AE460000}"/>
    <cellStyle name="Normal 6 4 28 3 3" xfId="22062" xr:uid="{00000000-0005-0000-0000-0000AF460000}"/>
    <cellStyle name="Normal 6 4 28 3 4" xfId="22063" xr:uid="{00000000-0005-0000-0000-0000B0460000}"/>
    <cellStyle name="Normal 6 4 28 4" xfId="22064" xr:uid="{00000000-0005-0000-0000-0000B1460000}"/>
    <cellStyle name="Normal 6 4 28 4 2" xfId="22065" xr:uid="{00000000-0005-0000-0000-0000B2460000}"/>
    <cellStyle name="Normal 6 4 28 5" xfId="22066" xr:uid="{00000000-0005-0000-0000-0000B3460000}"/>
    <cellStyle name="Normal 6 4 28 6" xfId="22067" xr:uid="{00000000-0005-0000-0000-0000B4460000}"/>
    <cellStyle name="Normal 6 4 29" xfId="4816" xr:uid="{00000000-0005-0000-0000-0000B5460000}"/>
    <cellStyle name="Normal 6 4 29 2" xfId="7063" xr:uid="{00000000-0005-0000-0000-0000B6460000}"/>
    <cellStyle name="Normal 6 4 29 2 2" xfId="10602" xr:uid="{00000000-0005-0000-0000-0000B7460000}"/>
    <cellStyle name="Normal 6 4 29 2 2 2" xfId="22068" xr:uid="{00000000-0005-0000-0000-0000B8460000}"/>
    <cellStyle name="Normal 6 4 29 2 2 3" xfId="22069" xr:uid="{00000000-0005-0000-0000-0000B9460000}"/>
    <cellStyle name="Normal 6 4 29 2 3" xfId="22070" xr:uid="{00000000-0005-0000-0000-0000BA460000}"/>
    <cellStyle name="Normal 6 4 29 2 4" xfId="22071" xr:uid="{00000000-0005-0000-0000-0000BB460000}"/>
    <cellStyle name="Normal 6 4 29 3" xfId="8841" xr:uid="{00000000-0005-0000-0000-0000BC460000}"/>
    <cellStyle name="Normal 6 4 29 3 2" xfId="22072" xr:uid="{00000000-0005-0000-0000-0000BD460000}"/>
    <cellStyle name="Normal 6 4 29 3 2 2" xfId="22073" xr:uid="{00000000-0005-0000-0000-0000BE460000}"/>
    <cellStyle name="Normal 6 4 29 3 3" xfId="22074" xr:uid="{00000000-0005-0000-0000-0000BF460000}"/>
    <cellStyle name="Normal 6 4 29 3 4" xfId="22075" xr:uid="{00000000-0005-0000-0000-0000C0460000}"/>
    <cellStyle name="Normal 6 4 29 4" xfId="22076" xr:uid="{00000000-0005-0000-0000-0000C1460000}"/>
    <cellStyle name="Normal 6 4 29 4 2" xfId="22077" xr:uid="{00000000-0005-0000-0000-0000C2460000}"/>
    <cellStyle name="Normal 6 4 29 5" xfId="22078" xr:uid="{00000000-0005-0000-0000-0000C3460000}"/>
    <cellStyle name="Normal 6 4 29 6" xfId="22079" xr:uid="{00000000-0005-0000-0000-0000C4460000}"/>
    <cellStyle name="Normal 6 4 3" xfId="4817" xr:uid="{00000000-0005-0000-0000-0000C5460000}"/>
    <cellStyle name="Normal 6 4 3 2" xfId="7064" xr:uid="{00000000-0005-0000-0000-0000C6460000}"/>
    <cellStyle name="Normal 6 4 3 2 2" xfId="10603" xr:uid="{00000000-0005-0000-0000-0000C7460000}"/>
    <cellStyle name="Normal 6 4 3 2 2 2" xfId="22080" xr:uid="{00000000-0005-0000-0000-0000C8460000}"/>
    <cellStyle name="Normal 6 4 3 2 2 3" xfId="22081" xr:uid="{00000000-0005-0000-0000-0000C9460000}"/>
    <cellStyle name="Normal 6 4 3 2 3" xfId="22082" xr:uid="{00000000-0005-0000-0000-0000CA460000}"/>
    <cellStyle name="Normal 6 4 3 2 4" xfId="22083" xr:uid="{00000000-0005-0000-0000-0000CB460000}"/>
    <cellStyle name="Normal 6 4 3 3" xfId="8842" xr:uid="{00000000-0005-0000-0000-0000CC460000}"/>
    <cellStyle name="Normal 6 4 3 3 2" xfId="22084" xr:uid="{00000000-0005-0000-0000-0000CD460000}"/>
    <cellStyle name="Normal 6 4 3 3 2 2" xfId="22085" xr:uid="{00000000-0005-0000-0000-0000CE460000}"/>
    <cellStyle name="Normal 6 4 3 3 3" xfId="22086" xr:uid="{00000000-0005-0000-0000-0000CF460000}"/>
    <cellStyle name="Normal 6 4 3 3 4" xfId="22087" xr:uid="{00000000-0005-0000-0000-0000D0460000}"/>
    <cellStyle name="Normal 6 4 3 4" xfId="22088" xr:uid="{00000000-0005-0000-0000-0000D1460000}"/>
    <cellStyle name="Normal 6 4 3 4 2" xfId="22089" xr:uid="{00000000-0005-0000-0000-0000D2460000}"/>
    <cellStyle name="Normal 6 4 3 5" xfId="22090" xr:uid="{00000000-0005-0000-0000-0000D3460000}"/>
    <cellStyle name="Normal 6 4 3 6" xfId="22091" xr:uid="{00000000-0005-0000-0000-0000D4460000}"/>
    <cellStyle name="Normal 6 4 30" xfId="4818" xr:uid="{00000000-0005-0000-0000-0000D5460000}"/>
    <cellStyle name="Normal 6 4 30 2" xfId="7065" xr:uid="{00000000-0005-0000-0000-0000D6460000}"/>
    <cellStyle name="Normal 6 4 30 2 2" xfId="10604" xr:uid="{00000000-0005-0000-0000-0000D7460000}"/>
    <cellStyle name="Normal 6 4 30 2 2 2" xfId="22092" xr:uid="{00000000-0005-0000-0000-0000D8460000}"/>
    <cellStyle name="Normal 6 4 30 2 2 3" xfId="22093" xr:uid="{00000000-0005-0000-0000-0000D9460000}"/>
    <cellStyle name="Normal 6 4 30 2 3" xfId="22094" xr:uid="{00000000-0005-0000-0000-0000DA460000}"/>
    <cellStyle name="Normal 6 4 30 2 4" xfId="22095" xr:uid="{00000000-0005-0000-0000-0000DB460000}"/>
    <cellStyle name="Normal 6 4 30 3" xfId="8843" xr:uid="{00000000-0005-0000-0000-0000DC460000}"/>
    <cellStyle name="Normal 6 4 30 3 2" xfId="22096" xr:uid="{00000000-0005-0000-0000-0000DD460000}"/>
    <cellStyle name="Normal 6 4 30 3 2 2" xfId="22097" xr:uid="{00000000-0005-0000-0000-0000DE460000}"/>
    <cellStyle name="Normal 6 4 30 3 3" xfId="22098" xr:uid="{00000000-0005-0000-0000-0000DF460000}"/>
    <cellStyle name="Normal 6 4 30 3 4" xfId="22099" xr:uid="{00000000-0005-0000-0000-0000E0460000}"/>
    <cellStyle name="Normal 6 4 30 4" xfId="22100" xr:uid="{00000000-0005-0000-0000-0000E1460000}"/>
    <cellStyle name="Normal 6 4 30 4 2" xfId="22101" xr:uid="{00000000-0005-0000-0000-0000E2460000}"/>
    <cellStyle name="Normal 6 4 30 5" xfId="22102" xr:uid="{00000000-0005-0000-0000-0000E3460000}"/>
    <cellStyle name="Normal 6 4 30 6" xfId="22103" xr:uid="{00000000-0005-0000-0000-0000E4460000}"/>
    <cellStyle name="Normal 6 4 31" xfId="4819" xr:uid="{00000000-0005-0000-0000-0000E5460000}"/>
    <cellStyle name="Normal 6 4 31 2" xfId="7066" xr:uid="{00000000-0005-0000-0000-0000E6460000}"/>
    <cellStyle name="Normal 6 4 31 2 2" xfId="10605" xr:uid="{00000000-0005-0000-0000-0000E7460000}"/>
    <cellStyle name="Normal 6 4 31 2 2 2" xfId="22104" xr:uid="{00000000-0005-0000-0000-0000E8460000}"/>
    <cellStyle name="Normal 6 4 31 2 2 3" xfId="22105" xr:uid="{00000000-0005-0000-0000-0000E9460000}"/>
    <cellStyle name="Normal 6 4 31 2 3" xfId="22106" xr:uid="{00000000-0005-0000-0000-0000EA460000}"/>
    <cellStyle name="Normal 6 4 31 2 4" xfId="22107" xr:uid="{00000000-0005-0000-0000-0000EB460000}"/>
    <cellStyle name="Normal 6 4 31 3" xfId="8844" xr:uid="{00000000-0005-0000-0000-0000EC460000}"/>
    <cellStyle name="Normal 6 4 31 3 2" xfId="22108" xr:uid="{00000000-0005-0000-0000-0000ED460000}"/>
    <cellStyle name="Normal 6 4 31 3 2 2" xfId="22109" xr:uid="{00000000-0005-0000-0000-0000EE460000}"/>
    <cellStyle name="Normal 6 4 31 3 3" xfId="22110" xr:uid="{00000000-0005-0000-0000-0000EF460000}"/>
    <cellStyle name="Normal 6 4 31 3 4" xfId="22111" xr:uid="{00000000-0005-0000-0000-0000F0460000}"/>
    <cellStyle name="Normal 6 4 31 4" xfId="22112" xr:uid="{00000000-0005-0000-0000-0000F1460000}"/>
    <cellStyle name="Normal 6 4 31 4 2" xfId="22113" xr:uid="{00000000-0005-0000-0000-0000F2460000}"/>
    <cellStyle name="Normal 6 4 31 5" xfId="22114" xr:uid="{00000000-0005-0000-0000-0000F3460000}"/>
    <cellStyle name="Normal 6 4 31 6" xfId="22115" xr:uid="{00000000-0005-0000-0000-0000F4460000}"/>
    <cellStyle name="Normal 6 4 32" xfId="4820" xr:uid="{00000000-0005-0000-0000-0000F5460000}"/>
    <cellStyle name="Normal 6 4 32 2" xfId="7067" xr:uid="{00000000-0005-0000-0000-0000F6460000}"/>
    <cellStyle name="Normal 6 4 32 2 2" xfId="10606" xr:uid="{00000000-0005-0000-0000-0000F7460000}"/>
    <cellStyle name="Normal 6 4 32 2 2 2" xfId="22116" xr:uid="{00000000-0005-0000-0000-0000F8460000}"/>
    <cellStyle name="Normal 6 4 32 2 2 3" xfId="22117" xr:uid="{00000000-0005-0000-0000-0000F9460000}"/>
    <cellStyle name="Normal 6 4 32 2 3" xfId="22118" xr:uid="{00000000-0005-0000-0000-0000FA460000}"/>
    <cellStyle name="Normal 6 4 32 2 4" xfId="22119" xr:uid="{00000000-0005-0000-0000-0000FB460000}"/>
    <cellStyle name="Normal 6 4 32 3" xfId="8845" xr:uid="{00000000-0005-0000-0000-0000FC460000}"/>
    <cellStyle name="Normal 6 4 32 3 2" xfId="22120" xr:uid="{00000000-0005-0000-0000-0000FD460000}"/>
    <cellStyle name="Normal 6 4 32 3 2 2" xfId="22121" xr:uid="{00000000-0005-0000-0000-0000FE460000}"/>
    <cellStyle name="Normal 6 4 32 3 3" xfId="22122" xr:uid="{00000000-0005-0000-0000-0000FF460000}"/>
    <cellStyle name="Normal 6 4 32 3 4" xfId="22123" xr:uid="{00000000-0005-0000-0000-000000470000}"/>
    <cellStyle name="Normal 6 4 32 4" xfId="22124" xr:uid="{00000000-0005-0000-0000-000001470000}"/>
    <cellStyle name="Normal 6 4 32 4 2" xfId="22125" xr:uid="{00000000-0005-0000-0000-000002470000}"/>
    <cellStyle name="Normal 6 4 32 5" xfId="22126" xr:uid="{00000000-0005-0000-0000-000003470000}"/>
    <cellStyle name="Normal 6 4 32 6" xfId="22127" xr:uid="{00000000-0005-0000-0000-000004470000}"/>
    <cellStyle name="Normal 6 4 33" xfId="4821" xr:uid="{00000000-0005-0000-0000-000005470000}"/>
    <cellStyle name="Normal 6 4 33 2" xfId="7068" xr:uid="{00000000-0005-0000-0000-000006470000}"/>
    <cellStyle name="Normal 6 4 33 2 2" xfId="10607" xr:uid="{00000000-0005-0000-0000-000007470000}"/>
    <cellStyle name="Normal 6 4 33 2 2 2" xfId="22128" xr:uid="{00000000-0005-0000-0000-000008470000}"/>
    <cellStyle name="Normal 6 4 33 2 2 3" xfId="22129" xr:uid="{00000000-0005-0000-0000-000009470000}"/>
    <cellStyle name="Normal 6 4 33 2 3" xfId="22130" xr:uid="{00000000-0005-0000-0000-00000A470000}"/>
    <cellStyle name="Normal 6 4 33 2 4" xfId="22131" xr:uid="{00000000-0005-0000-0000-00000B470000}"/>
    <cellStyle name="Normal 6 4 33 3" xfId="8846" xr:uid="{00000000-0005-0000-0000-00000C470000}"/>
    <cellStyle name="Normal 6 4 33 3 2" xfId="22132" xr:uid="{00000000-0005-0000-0000-00000D470000}"/>
    <cellStyle name="Normal 6 4 33 3 2 2" xfId="22133" xr:uid="{00000000-0005-0000-0000-00000E470000}"/>
    <cellStyle name="Normal 6 4 33 3 3" xfId="22134" xr:uid="{00000000-0005-0000-0000-00000F470000}"/>
    <cellStyle name="Normal 6 4 33 3 4" xfId="22135" xr:uid="{00000000-0005-0000-0000-000010470000}"/>
    <cellStyle name="Normal 6 4 33 4" xfId="22136" xr:uid="{00000000-0005-0000-0000-000011470000}"/>
    <cellStyle name="Normal 6 4 33 4 2" xfId="22137" xr:uid="{00000000-0005-0000-0000-000012470000}"/>
    <cellStyle name="Normal 6 4 33 5" xfId="22138" xr:uid="{00000000-0005-0000-0000-000013470000}"/>
    <cellStyle name="Normal 6 4 33 6" xfId="22139" xr:uid="{00000000-0005-0000-0000-000014470000}"/>
    <cellStyle name="Normal 6 4 34" xfId="4822" xr:uid="{00000000-0005-0000-0000-000015470000}"/>
    <cellStyle name="Normal 6 4 34 2" xfId="7069" xr:uid="{00000000-0005-0000-0000-000016470000}"/>
    <cellStyle name="Normal 6 4 34 2 2" xfId="10608" xr:uid="{00000000-0005-0000-0000-000017470000}"/>
    <cellStyle name="Normal 6 4 34 2 2 2" xfId="22140" xr:uid="{00000000-0005-0000-0000-000018470000}"/>
    <cellStyle name="Normal 6 4 34 2 2 3" xfId="22141" xr:uid="{00000000-0005-0000-0000-000019470000}"/>
    <cellStyle name="Normal 6 4 34 2 3" xfId="22142" xr:uid="{00000000-0005-0000-0000-00001A470000}"/>
    <cellStyle name="Normal 6 4 34 2 4" xfId="22143" xr:uid="{00000000-0005-0000-0000-00001B470000}"/>
    <cellStyle name="Normal 6 4 34 3" xfId="8847" xr:uid="{00000000-0005-0000-0000-00001C470000}"/>
    <cellStyle name="Normal 6 4 34 3 2" xfId="22144" xr:uid="{00000000-0005-0000-0000-00001D470000}"/>
    <cellStyle name="Normal 6 4 34 3 2 2" xfId="22145" xr:uid="{00000000-0005-0000-0000-00001E470000}"/>
    <cellStyle name="Normal 6 4 34 3 3" xfId="22146" xr:uid="{00000000-0005-0000-0000-00001F470000}"/>
    <cellStyle name="Normal 6 4 34 3 4" xfId="22147" xr:uid="{00000000-0005-0000-0000-000020470000}"/>
    <cellStyle name="Normal 6 4 34 4" xfId="22148" xr:uid="{00000000-0005-0000-0000-000021470000}"/>
    <cellStyle name="Normal 6 4 34 4 2" xfId="22149" xr:uid="{00000000-0005-0000-0000-000022470000}"/>
    <cellStyle name="Normal 6 4 34 5" xfId="22150" xr:uid="{00000000-0005-0000-0000-000023470000}"/>
    <cellStyle name="Normal 6 4 34 6" xfId="22151" xr:uid="{00000000-0005-0000-0000-000024470000}"/>
    <cellStyle name="Normal 6 4 35" xfId="4823" xr:uid="{00000000-0005-0000-0000-000025470000}"/>
    <cellStyle name="Normal 6 4 35 2" xfId="7070" xr:uid="{00000000-0005-0000-0000-000026470000}"/>
    <cellStyle name="Normal 6 4 35 2 2" xfId="10609" xr:uid="{00000000-0005-0000-0000-000027470000}"/>
    <cellStyle name="Normal 6 4 35 2 2 2" xfId="22152" xr:uid="{00000000-0005-0000-0000-000028470000}"/>
    <cellStyle name="Normal 6 4 35 2 2 3" xfId="22153" xr:uid="{00000000-0005-0000-0000-000029470000}"/>
    <cellStyle name="Normal 6 4 35 2 3" xfId="22154" xr:uid="{00000000-0005-0000-0000-00002A470000}"/>
    <cellStyle name="Normal 6 4 35 2 4" xfId="22155" xr:uid="{00000000-0005-0000-0000-00002B470000}"/>
    <cellStyle name="Normal 6 4 35 3" xfId="8848" xr:uid="{00000000-0005-0000-0000-00002C470000}"/>
    <cellStyle name="Normal 6 4 35 3 2" xfId="22156" xr:uid="{00000000-0005-0000-0000-00002D470000}"/>
    <cellStyle name="Normal 6 4 35 3 2 2" xfId="22157" xr:uid="{00000000-0005-0000-0000-00002E470000}"/>
    <cellStyle name="Normal 6 4 35 3 3" xfId="22158" xr:uid="{00000000-0005-0000-0000-00002F470000}"/>
    <cellStyle name="Normal 6 4 35 3 4" xfId="22159" xr:uid="{00000000-0005-0000-0000-000030470000}"/>
    <cellStyle name="Normal 6 4 35 4" xfId="22160" xr:uid="{00000000-0005-0000-0000-000031470000}"/>
    <cellStyle name="Normal 6 4 35 4 2" xfId="22161" xr:uid="{00000000-0005-0000-0000-000032470000}"/>
    <cellStyle name="Normal 6 4 35 5" xfId="22162" xr:uid="{00000000-0005-0000-0000-000033470000}"/>
    <cellStyle name="Normal 6 4 35 6" xfId="22163" xr:uid="{00000000-0005-0000-0000-000034470000}"/>
    <cellStyle name="Normal 6 4 36" xfId="4824" xr:uid="{00000000-0005-0000-0000-000035470000}"/>
    <cellStyle name="Normal 6 4 36 2" xfId="7071" xr:uid="{00000000-0005-0000-0000-000036470000}"/>
    <cellStyle name="Normal 6 4 36 2 2" xfId="10610" xr:uid="{00000000-0005-0000-0000-000037470000}"/>
    <cellStyle name="Normal 6 4 36 2 2 2" xfId="22164" xr:uid="{00000000-0005-0000-0000-000038470000}"/>
    <cellStyle name="Normal 6 4 36 2 2 3" xfId="22165" xr:uid="{00000000-0005-0000-0000-000039470000}"/>
    <cellStyle name="Normal 6 4 36 2 3" xfId="22166" xr:uid="{00000000-0005-0000-0000-00003A470000}"/>
    <cellStyle name="Normal 6 4 36 2 4" xfId="22167" xr:uid="{00000000-0005-0000-0000-00003B470000}"/>
    <cellStyle name="Normal 6 4 36 3" xfId="8849" xr:uid="{00000000-0005-0000-0000-00003C470000}"/>
    <cellStyle name="Normal 6 4 36 3 2" xfId="22168" xr:uid="{00000000-0005-0000-0000-00003D470000}"/>
    <cellStyle name="Normal 6 4 36 3 2 2" xfId="22169" xr:uid="{00000000-0005-0000-0000-00003E470000}"/>
    <cellStyle name="Normal 6 4 36 3 3" xfId="22170" xr:uid="{00000000-0005-0000-0000-00003F470000}"/>
    <cellStyle name="Normal 6 4 36 3 4" xfId="22171" xr:uid="{00000000-0005-0000-0000-000040470000}"/>
    <cellStyle name="Normal 6 4 36 4" xfId="22172" xr:uid="{00000000-0005-0000-0000-000041470000}"/>
    <cellStyle name="Normal 6 4 36 4 2" xfId="22173" xr:uid="{00000000-0005-0000-0000-000042470000}"/>
    <cellStyle name="Normal 6 4 36 5" xfId="22174" xr:uid="{00000000-0005-0000-0000-000043470000}"/>
    <cellStyle name="Normal 6 4 36 6" xfId="22175" xr:uid="{00000000-0005-0000-0000-000044470000}"/>
    <cellStyle name="Normal 6 4 37" xfId="4825" xr:uid="{00000000-0005-0000-0000-000045470000}"/>
    <cellStyle name="Normal 6 4 37 2" xfId="7072" xr:uid="{00000000-0005-0000-0000-000046470000}"/>
    <cellStyle name="Normal 6 4 37 2 2" xfId="10611" xr:uid="{00000000-0005-0000-0000-000047470000}"/>
    <cellStyle name="Normal 6 4 37 2 2 2" xfId="22176" xr:uid="{00000000-0005-0000-0000-000048470000}"/>
    <cellStyle name="Normal 6 4 37 2 2 3" xfId="22177" xr:uid="{00000000-0005-0000-0000-000049470000}"/>
    <cellStyle name="Normal 6 4 37 2 3" xfId="22178" xr:uid="{00000000-0005-0000-0000-00004A470000}"/>
    <cellStyle name="Normal 6 4 37 2 4" xfId="22179" xr:uid="{00000000-0005-0000-0000-00004B470000}"/>
    <cellStyle name="Normal 6 4 37 3" xfId="8850" xr:uid="{00000000-0005-0000-0000-00004C470000}"/>
    <cellStyle name="Normal 6 4 37 3 2" xfId="22180" xr:uid="{00000000-0005-0000-0000-00004D470000}"/>
    <cellStyle name="Normal 6 4 37 3 2 2" xfId="22181" xr:uid="{00000000-0005-0000-0000-00004E470000}"/>
    <cellStyle name="Normal 6 4 37 3 3" xfId="22182" xr:uid="{00000000-0005-0000-0000-00004F470000}"/>
    <cellStyle name="Normal 6 4 37 3 4" xfId="22183" xr:uid="{00000000-0005-0000-0000-000050470000}"/>
    <cellStyle name="Normal 6 4 37 4" xfId="22184" xr:uid="{00000000-0005-0000-0000-000051470000}"/>
    <cellStyle name="Normal 6 4 37 4 2" xfId="22185" xr:uid="{00000000-0005-0000-0000-000052470000}"/>
    <cellStyle name="Normal 6 4 37 5" xfId="22186" xr:uid="{00000000-0005-0000-0000-000053470000}"/>
    <cellStyle name="Normal 6 4 37 6" xfId="22187" xr:uid="{00000000-0005-0000-0000-000054470000}"/>
    <cellStyle name="Normal 6 4 38" xfId="4826" xr:uid="{00000000-0005-0000-0000-000055470000}"/>
    <cellStyle name="Normal 6 4 38 2" xfId="7073" xr:uid="{00000000-0005-0000-0000-000056470000}"/>
    <cellStyle name="Normal 6 4 38 2 2" xfId="10612" xr:uid="{00000000-0005-0000-0000-000057470000}"/>
    <cellStyle name="Normal 6 4 38 2 2 2" xfId="22188" xr:uid="{00000000-0005-0000-0000-000058470000}"/>
    <cellStyle name="Normal 6 4 38 2 2 3" xfId="22189" xr:uid="{00000000-0005-0000-0000-000059470000}"/>
    <cellStyle name="Normal 6 4 38 2 3" xfId="22190" xr:uid="{00000000-0005-0000-0000-00005A470000}"/>
    <cellStyle name="Normal 6 4 38 2 4" xfId="22191" xr:uid="{00000000-0005-0000-0000-00005B470000}"/>
    <cellStyle name="Normal 6 4 38 3" xfId="8851" xr:uid="{00000000-0005-0000-0000-00005C470000}"/>
    <cellStyle name="Normal 6 4 38 3 2" xfId="22192" xr:uid="{00000000-0005-0000-0000-00005D470000}"/>
    <cellStyle name="Normal 6 4 38 3 2 2" xfId="22193" xr:uid="{00000000-0005-0000-0000-00005E470000}"/>
    <cellStyle name="Normal 6 4 38 3 3" xfId="22194" xr:uid="{00000000-0005-0000-0000-00005F470000}"/>
    <cellStyle name="Normal 6 4 38 3 4" xfId="22195" xr:uid="{00000000-0005-0000-0000-000060470000}"/>
    <cellStyle name="Normal 6 4 38 4" xfId="22196" xr:uid="{00000000-0005-0000-0000-000061470000}"/>
    <cellStyle name="Normal 6 4 38 4 2" xfId="22197" xr:uid="{00000000-0005-0000-0000-000062470000}"/>
    <cellStyle name="Normal 6 4 38 5" xfId="22198" xr:uid="{00000000-0005-0000-0000-000063470000}"/>
    <cellStyle name="Normal 6 4 38 6" xfId="22199" xr:uid="{00000000-0005-0000-0000-000064470000}"/>
    <cellStyle name="Normal 6 4 39" xfId="4827" xr:uid="{00000000-0005-0000-0000-000065470000}"/>
    <cellStyle name="Normal 6 4 39 2" xfId="7074" xr:uid="{00000000-0005-0000-0000-000066470000}"/>
    <cellStyle name="Normal 6 4 39 2 2" xfId="10613" xr:uid="{00000000-0005-0000-0000-000067470000}"/>
    <cellStyle name="Normal 6 4 39 2 2 2" xfId="22200" xr:uid="{00000000-0005-0000-0000-000068470000}"/>
    <cellStyle name="Normal 6 4 39 2 2 3" xfId="22201" xr:uid="{00000000-0005-0000-0000-000069470000}"/>
    <cellStyle name="Normal 6 4 39 2 3" xfId="22202" xr:uid="{00000000-0005-0000-0000-00006A470000}"/>
    <cellStyle name="Normal 6 4 39 2 4" xfId="22203" xr:uid="{00000000-0005-0000-0000-00006B470000}"/>
    <cellStyle name="Normal 6 4 39 3" xfId="8852" xr:uid="{00000000-0005-0000-0000-00006C470000}"/>
    <cellStyle name="Normal 6 4 39 3 2" xfId="22204" xr:uid="{00000000-0005-0000-0000-00006D470000}"/>
    <cellStyle name="Normal 6 4 39 3 2 2" xfId="22205" xr:uid="{00000000-0005-0000-0000-00006E470000}"/>
    <cellStyle name="Normal 6 4 39 3 3" xfId="22206" xr:uid="{00000000-0005-0000-0000-00006F470000}"/>
    <cellStyle name="Normal 6 4 39 3 4" xfId="22207" xr:uid="{00000000-0005-0000-0000-000070470000}"/>
    <cellStyle name="Normal 6 4 39 4" xfId="22208" xr:uid="{00000000-0005-0000-0000-000071470000}"/>
    <cellStyle name="Normal 6 4 39 4 2" xfId="22209" xr:uid="{00000000-0005-0000-0000-000072470000}"/>
    <cellStyle name="Normal 6 4 39 5" xfId="22210" xr:uid="{00000000-0005-0000-0000-000073470000}"/>
    <cellStyle name="Normal 6 4 39 6" xfId="22211" xr:uid="{00000000-0005-0000-0000-000074470000}"/>
    <cellStyle name="Normal 6 4 4" xfId="4828" xr:uid="{00000000-0005-0000-0000-000075470000}"/>
    <cellStyle name="Normal 6 4 4 2" xfId="7075" xr:uid="{00000000-0005-0000-0000-000076470000}"/>
    <cellStyle name="Normal 6 4 4 2 2" xfId="10614" xr:uid="{00000000-0005-0000-0000-000077470000}"/>
    <cellStyle name="Normal 6 4 4 2 2 2" xfId="22212" xr:uid="{00000000-0005-0000-0000-000078470000}"/>
    <cellStyle name="Normal 6 4 4 2 2 3" xfId="22213" xr:uid="{00000000-0005-0000-0000-000079470000}"/>
    <cellStyle name="Normal 6 4 4 2 3" xfId="22214" xr:uid="{00000000-0005-0000-0000-00007A470000}"/>
    <cellStyle name="Normal 6 4 4 2 4" xfId="22215" xr:uid="{00000000-0005-0000-0000-00007B470000}"/>
    <cellStyle name="Normal 6 4 4 3" xfId="8853" xr:uid="{00000000-0005-0000-0000-00007C470000}"/>
    <cellStyle name="Normal 6 4 4 3 2" xfId="22216" xr:uid="{00000000-0005-0000-0000-00007D470000}"/>
    <cellStyle name="Normal 6 4 4 3 2 2" xfId="22217" xr:uid="{00000000-0005-0000-0000-00007E470000}"/>
    <cellStyle name="Normal 6 4 4 3 3" xfId="22218" xr:uid="{00000000-0005-0000-0000-00007F470000}"/>
    <cellStyle name="Normal 6 4 4 3 4" xfId="22219" xr:uid="{00000000-0005-0000-0000-000080470000}"/>
    <cellStyle name="Normal 6 4 4 4" xfId="22220" xr:uid="{00000000-0005-0000-0000-000081470000}"/>
    <cellStyle name="Normal 6 4 4 4 2" xfId="22221" xr:uid="{00000000-0005-0000-0000-000082470000}"/>
    <cellStyle name="Normal 6 4 4 5" xfId="22222" xr:uid="{00000000-0005-0000-0000-000083470000}"/>
    <cellStyle name="Normal 6 4 4 6" xfId="22223" xr:uid="{00000000-0005-0000-0000-000084470000}"/>
    <cellStyle name="Normal 6 4 40" xfId="4829" xr:uid="{00000000-0005-0000-0000-000085470000}"/>
    <cellStyle name="Normal 6 4 40 2" xfId="7076" xr:uid="{00000000-0005-0000-0000-000086470000}"/>
    <cellStyle name="Normal 6 4 40 2 2" xfId="10615" xr:uid="{00000000-0005-0000-0000-000087470000}"/>
    <cellStyle name="Normal 6 4 40 2 2 2" xfId="22224" xr:uid="{00000000-0005-0000-0000-000088470000}"/>
    <cellStyle name="Normal 6 4 40 2 2 3" xfId="22225" xr:uid="{00000000-0005-0000-0000-000089470000}"/>
    <cellStyle name="Normal 6 4 40 2 3" xfId="22226" xr:uid="{00000000-0005-0000-0000-00008A470000}"/>
    <cellStyle name="Normal 6 4 40 2 4" xfId="22227" xr:uid="{00000000-0005-0000-0000-00008B470000}"/>
    <cellStyle name="Normal 6 4 40 3" xfId="8854" xr:uid="{00000000-0005-0000-0000-00008C470000}"/>
    <cellStyle name="Normal 6 4 40 3 2" xfId="22228" xr:uid="{00000000-0005-0000-0000-00008D470000}"/>
    <cellStyle name="Normal 6 4 40 3 2 2" xfId="22229" xr:uid="{00000000-0005-0000-0000-00008E470000}"/>
    <cellStyle name="Normal 6 4 40 3 3" xfId="22230" xr:uid="{00000000-0005-0000-0000-00008F470000}"/>
    <cellStyle name="Normal 6 4 40 3 4" xfId="22231" xr:uid="{00000000-0005-0000-0000-000090470000}"/>
    <cellStyle name="Normal 6 4 40 4" xfId="22232" xr:uid="{00000000-0005-0000-0000-000091470000}"/>
    <cellStyle name="Normal 6 4 40 4 2" xfId="22233" xr:uid="{00000000-0005-0000-0000-000092470000}"/>
    <cellStyle name="Normal 6 4 40 5" xfId="22234" xr:uid="{00000000-0005-0000-0000-000093470000}"/>
    <cellStyle name="Normal 6 4 40 6" xfId="22235" xr:uid="{00000000-0005-0000-0000-000094470000}"/>
    <cellStyle name="Normal 6 4 41" xfId="4830" xr:uid="{00000000-0005-0000-0000-000095470000}"/>
    <cellStyle name="Normal 6 4 41 2" xfId="7077" xr:uid="{00000000-0005-0000-0000-000096470000}"/>
    <cellStyle name="Normal 6 4 41 2 2" xfId="10616" xr:uid="{00000000-0005-0000-0000-000097470000}"/>
    <cellStyle name="Normal 6 4 41 2 2 2" xfId="22236" xr:uid="{00000000-0005-0000-0000-000098470000}"/>
    <cellStyle name="Normal 6 4 41 2 2 3" xfId="22237" xr:uid="{00000000-0005-0000-0000-000099470000}"/>
    <cellStyle name="Normal 6 4 41 2 3" xfId="22238" xr:uid="{00000000-0005-0000-0000-00009A470000}"/>
    <cellStyle name="Normal 6 4 41 2 4" xfId="22239" xr:uid="{00000000-0005-0000-0000-00009B470000}"/>
    <cellStyle name="Normal 6 4 41 3" xfId="8855" xr:uid="{00000000-0005-0000-0000-00009C470000}"/>
    <cellStyle name="Normal 6 4 41 3 2" xfId="22240" xr:uid="{00000000-0005-0000-0000-00009D470000}"/>
    <cellStyle name="Normal 6 4 41 3 2 2" xfId="22241" xr:uid="{00000000-0005-0000-0000-00009E470000}"/>
    <cellStyle name="Normal 6 4 41 3 3" xfId="22242" xr:uid="{00000000-0005-0000-0000-00009F470000}"/>
    <cellStyle name="Normal 6 4 41 3 4" xfId="22243" xr:uid="{00000000-0005-0000-0000-0000A0470000}"/>
    <cellStyle name="Normal 6 4 41 4" xfId="22244" xr:uid="{00000000-0005-0000-0000-0000A1470000}"/>
    <cellStyle name="Normal 6 4 41 4 2" xfId="22245" xr:uid="{00000000-0005-0000-0000-0000A2470000}"/>
    <cellStyle name="Normal 6 4 41 5" xfId="22246" xr:uid="{00000000-0005-0000-0000-0000A3470000}"/>
    <cellStyle name="Normal 6 4 41 6" xfId="22247" xr:uid="{00000000-0005-0000-0000-0000A4470000}"/>
    <cellStyle name="Normal 6 4 42" xfId="4831" xr:uid="{00000000-0005-0000-0000-0000A5470000}"/>
    <cellStyle name="Normal 6 4 42 2" xfId="7078" xr:uid="{00000000-0005-0000-0000-0000A6470000}"/>
    <cellStyle name="Normal 6 4 42 2 2" xfId="10617" xr:uid="{00000000-0005-0000-0000-0000A7470000}"/>
    <cellStyle name="Normal 6 4 42 2 2 2" xfId="22248" xr:uid="{00000000-0005-0000-0000-0000A8470000}"/>
    <cellStyle name="Normal 6 4 42 2 2 3" xfId="22249" xr:uid="{00000000-0005-0000-0000-0000A9470000}"/>
    <cellStyle name="Normal 6 4 42 2 3" xfId="22250" xr:uid="{00000000-0005-0000-0000-0000AA470000}"/>
    <cellStyle name="Normal 6 4 42 2 4" xfId="22251" xr:uid="{00000000-0005-0000-0000-0000AB470000}"/>
    <cellStyle name="Normal 6 4 42 3" xfId="8856" xr:uid="{00000000-0005-0000-0000-0000AC470000}"/>
    <cellStyle name="Normal 6 4 42 3 2" xfId="22252" xr:uid="{00000000-0005-0000-0000-0000AD470000}"/>
    <cellStyle name="Normal 6 4 42 3 2 2" xfId="22253" xr:uid="{00000000-0005-0000-0000-0000AE470000}"/>
    <cellStyle name="Normal 6 4 42 3 3" xfId="22254" xr:uid="{00000000-0005-0000-0000-0000AF470000}"/>
    <cellStyle name="Normal 6 4 42 3 4" xfId="22255" xr:uid="{00000000-0005-0000-0000-0000B0470000}"/>
    <cellStyle name="Normal 6 4 42 4" xfId="22256" xr:uid="{00000000-0005-0000-0000-0000B1470000}"/>
    <cellStyle name="Normal 6 4 42 4 2" xfId="22257" xr:uid="{00000000-0005-0000-0000-0000B2470000}"/>
    <cellStyle name="Normal 6 4 42 5" xfId="22258" xr:uid="{00000000-0005-0000-0000-0000B3470000}"/>
    <cellStyle name="Normal 6 4 42 6" xfId="22259" xr:uid="{00000000-0005-0000-0000-0000B4470000}"/>
    <cellStyle name="Normal 6 4 43" xfId="4832" xr:uid="{00000000-0005-0000-0000-0000B5470000}"/>
    <cellStyle name="Normal 6 4 43 2" xfId="7079" xr:uid="{00000000-0005-0000-0000-0000B6470000}"/>
    <cellStyle name="Normal 6 4 43 2 2" xfId="10618" xr:uid="{00000000-0005-0000-0000-0000B7470000}"/>
    <cellStyle name="Normal 6 4 43 2 2 2" xfId="22260" xr:uid="{00000000-0005-0000-0000-0000B8470000}"/>
    <cellStyle name="Normal 6 4 43 2 2 3" xfId="22261" xr:uid="{00000000-0005-0000-0000-0000B9470000}"/>
    <cellStyle name="Normal 6 4 43 2 3" xfId="22262" xr:uid="{00000000-0005-0000-0000-0000BA470000}"/>
    <cellStyle name="Normal 6 4 43 2 4" xfId="22263" xr:uid="{00000000-0005-0000-0000-0000BB470000}"/>
    <cellStyle name="Normal 6 4 43 3" xfId="8857" xr:uid="{00000000-0005-0000-0000-0000BC470000}"/>
    <cellStyle name="Normal 6 4 43 3 2" xfId="22264" xr:uid="{00000000-0005-0000-0000-0000BD470000}"/>
    <cellStyle name="Normal 6 4 43 3 2 2" xfId="22265" xr:uid="{00000000-0005-0000-0000-0000BE470000}"/>
    <cellStyle name="Normal 6 4 43 3 3" xfId="22266" xr:uid="{00000000-0005-0000-0000-0000BF470000}"/>
    <cellStyle name="Normal 6 4 43 3 4" xfId="22267" xr:uid="{00000000-0005-0000-0000-0000C0470000}"/>
    <cellStyle name="Normal 6 4 43 4" xfId="22268" xr:uid="{00000000-0005-0000-0000-0000C1470000}"/>
    <cellStyle name="Normal 6 4 43 4 2" xfId="22269" xr:uid="{00000000-0005-0000-0000-0000C2470000}"/>
    <cellStyle name="Normal 6 4 43 5" xfId="22270" xr:uid="{00000000-0005-0000-0000-0000C3470000}"/>
    <cellStyle name="Normal 6 4 43 6" xfId="22271" xr:uid="{00000000-0005-0000-0000-0000C4470000}"/>
    <cellStyle name="Normal 6 4 44" xfId="4833" xr:uid="{00000000-0005-0000-0000-0000C5470000}"/>
    <cellStyle name="Normal 6 4 44 2" xfId="7080" xr:uid="{00000000-0005-0000-0000-0000C6470000}"/>
    <cellStyle name="Normal 6 4 44 2 2" xfId="10619" xr:uid="{00000000-0005-0000-0000-0000C7470000}"/>
    <cellStyle name="Normal 6 4 44 2 2 2" xfId="22272" xr:uid="{00000000-0005-0000-0000-0000C8470000}"/>
    <cellStyle name="Normal 6 4 44 2 2 3" xfId="22273" xr:uid="{00000000-0005-0000-0000-0000C9470000}"/>
    <cellStyle name="Normal 6 4 44 2 3" xfId="22274" xr:uid="{00000000-0005-0000-0000-0000CA470000}"/>
    <cellStyle name="Normal 6 4 44 2 4" xfId="22275" xr:uid="{00000000-0005-0000-0000-0000CB470000}"/>
    <cellStyle name="Normal 6 4 44 3" xfId="8858" xr:uid="{00000000-0005-0000-0000-0000CC470000}"/>
    <cellStyle name="Normal 6 4 44 3 2" xfId="22276" xr:uid="{00000000-0005-0000-0000-0000CD470000}"/>
    <cellStyle name="Normal 6 4 44 3 2 2" xfId="22277" xr:uid="{00000000-0005-0000-0000-0000CE470000}"/>
    <cellStyle name="Normal 6 4 44 3 3" xfId="22278" xr:uid="{00000000-0005-0000-0000-0000CF470000}"/>
    <cellStyle name="Normal 6 4 44 3 4" xfId="22279" xr:uid="{00000000-0005-0000-0000-0000D0470000}"/>
    <cellStyle name="Normal 6 4 44 4" xfId="22280" xr:uid="{00000000-0005-0000-0000-0000D1470000}"/>
    <cellStyle name="Normal 6 4 44 4 2" xfId="22281" xr:uid="{00000000-0005-0000-0000-0000D2470000}"/>
    <cellStyle name="Normal 6 4 44 5" xfId="22282" xr:uid="{00000000-0005-0000-0000-0000D3470000}"/>
    <cellStyle name="Normal 6 4 44 6" xfId="22283" xr:uid="{00000000-0005-0000-0000-0000D4470000}"/>
    <cellStyle name="Normal 6 4 45" xfId="4834" xr:uid="{00000000-0005-0000-0000-0000D5470000}"/>
    <cellStyle name="Normal 6 4 45 2" xfId="7081" xr:uid="{00000000-0005-0000-0000-0000D6470000}"/>
    <cellStyle name="Normal 6 4 45 2 2" xfId="10620" xr:uid="{00000000-0005-0000-0000-0000D7470000}"/>
    <cellStyle name="Normal 6 4 45 2 2 2" xfId="22284" xr:uid="{00000000-0005-0000-0000-0000D8470000}"/>
    <cellStyle name="Normal 6 4 45 2 2 3" xfId="22285" xr:uid="{00000000-0005-0000-0000-0000D9470000}"/>
    <cellStyle name="Normal 6 4 45 2 3" xfId="22286" xr:uid="{00000000-0005-0000-0000-0000DA470000}"/>
    <cellStyle name="Normal 6 4 45 2 4" xfId="22287" xr:uid="{00000000-0005-0000-0000-0000DB470000}"/>
    <cellStyle name="Normal 6 4 45 3" xfId="8859" xr:uid="{00000000-0005-0000-0000-0000DC470000}"/>
    <cellStyle name="Normal 6 4 45 3 2" xfId="22288" xr:uid="{00000000-0005-0000-0000-0000DD470000}"/>
    <cellStyle name="Normal 6 4 45 3 2 2" xfId="22289" xr:uid="{00000000-0005-0000-0000-0000DE470000}"/>
    <cellStyle name="Normal 6 4 45 3 3" xfId="22290" xr:uid="{00000000-0005-0000-0000-0000DF470000}"/>
    <cellStyle name="Normal 6 4 45 3 4" xfId="22291" xr:uid="{00000000-0005-0000-0000-0000E0470000}"/>
    <cellStyle name="Normal 6 4 45 4" xfId="22292" xr:uid="{00000000-0005-0000-0000-0000E1470000}"/>
    <cellStyle name="Normal 6 4 45 4 2" xfId="22293" xr:uid="{00000000-0005-0000-0000-0000E2470000}"/>
    <cellStyle name="Normal 6 4 45 5" xfId="22294" xr:uid="{00000000-0005-0000-0000-0000E3470000}"/>
    <cellStyle name="Normal 6 4 45 6" xfId="22295" xr:uid="{00000000-0005-0000-0000-0000E4470000}"/>
    <cellStyle name="Normal 6 4 46" xfId="7042" xr:uid="{00000000-0005-0000-0000-0000E5470000}"/>
    <cellStyle name="Normal 6 4 46 2" xfId="10581" xr:uid="{00000000-0005-0000-0000-0000E6470000}"/>
    <cellStyle name="Normal 6 4 46 2 2" xfId="22296" xr:uid="{00000000-0005-0000-0000-0000E7470000}"/>
    <cellStyle name="Normal 6 4 46 2 3" xfId="22297" xr:uid="{00000000-0005-0000-0000-0000E8470000}"/>
    <cellStyle name="Normal 6 4 46 3" xfId="22298" xr:uid="{00000000-0005-0000-0000-0000E9470000}"/>
    <cellStyle name="Normal 6 4 46 4" xfId="22299" xr:uid="{00000000-0005-0000-0000-0000EA470000}"/>
    <cellStyle name="Normal 6 4 47" xfId="8820" xr:uid="{00000000-0005-0000-0000-0000EB470000}"/>
    <cellStyle name="Normal 6 4 47 2" xfId="22300" xr:uid="{00000000-0005-0000-0000-0000EC470000}"/>
    <cellStyle name="Normal 6 4 47 2 2" xfId="22301" xr:uid="{00000000-0005-0000-0000-0000ED470000}"/>
    <cellStyle name="Normal 6 4 47 3" xfId="22302" xr:uid="{00000000-0005-0000-0000-0000EE470000}"/>
    <cellStyle name="Normal 6 4 47 4" xfId="22303" xr:uid="{00000000-0005-0000-0000-0000EF470000}"/>
    <cellStyle name="Normal 6 4 48" xfId="22304" xr:uid="{00000000-0005-0000-0000-0000F0470000}"/>
    <cellStyle name="Normal 6 4 48 2" xfId="22305" xr:uid="{00000000-0005-0000-0000-0000F1470000}"/>
    <cellStyle name="Normal 6 4 49" xfId="22306" xr:uid="{00000000-0005-0000-0000-0000F2470000}"/>
    <cellStyle name="Normal 6 4 5" xfId="4835" xr:uid="{00000000-0005-0000-0000-0000F3470000}"/>
    <cellStyle name="Normal 6 4 5 2" xfId="7082" xr:uid="{00000000-0005-0000-0000-0000F4470000}"/>
    <cellStyle name="Normal 6 4 5 2 2" xfId="10621" xr:uid="{00000000-0005-0000-0000-0000F5470000}"/>
    <cellStyle name="Normal 6 4 5 2 2 2" xfId="22307" xr:uid="{00000000-0005-0000-0000-0000F6470000}"/>
    <cellStyle name="Normal 6 4 5 2 2 3" xfId="22308" xr:uid="{00000000-0005-0000-0000-0000F7470000}"/>
    <cellStyle name="Normal 6 4 5 2 3" xfId="22309" xr:uid="{00000000-0005-0000-0000-0000F8470000}"/>
    <cellStyle name="Normal 6 4 5 2 4" xfId="22310" xr:uid="{00000000-0005-0000-0000-0000F9470000}"/>
    <cellStyle name="Normal 6 4 5 3" xfId="8860" xr:uid="{00000000-0005-0000-0000-0000FA470000}"/>
    <cellStyle name="Normal 6 4 5 3 2" xfId="22311" xr:uid="{00000000-0005-0000-0000-0000FB470000}"/>
    <cellStyle name="Normal 6 4 5 3 2 2" xfId="22312" xr:uid="{00000000-0005-0000-0000-0000FC470000}"/>
    <cellStyle name="Normal 6 4 5 3 3" xfId="22313" xr:uid="{00000000-0005-0000-0000-0000FD470000}"/>
    <cellStyle name="Normal 6 4 5 3 4" xfId="22314" xr:uid="{00000000-0005-0000-0000-0000FE470000}"/>
    <cellStyle name="Normal 6 4 5 4" xfId="22315" xr:uid="{00000000-0005-0000-0000-0000FF470000}"/>
    <cellStyle name="Normal 6 4 5 4 2" xfId="22316" xr:uid="{00000000-0005-0000-0000-000000480000}"/>
    <cellStyle name="Normal 6 4 5 5" xfId="22317" xr:uid="{00000000-0005-0000-0000-000001480000}"/>
    <cellStyle name="Normal 6 4 5 6" xfId="22318" xr:uid="{00000000-0005-0000-0000-000002480000}"/>
    <cellStyle name="Normal 6 4 50" xfId="22319" xr:uid="{00000000-0005-0000-0000-000003480000}"/>
    <cellStyle name="Normal 6 4 6" xfId="4836" xr:uid="{00000000-0005-0000-0000-000004480000}"/>
    <cellStyle name="Normal 6 4 6 2" xfId="7083" xr:uid="{00000000-0005-0000-0000-000005480000}"/>
    <cellStyle name="Normal 6 4 6 2 2" xfId="10622" xr:uid="{00000000-0005-0000-0000-000006480000}"/>
    <cellStyle name="Normal 6 4 6 2 2 2" xfId="22320" xr:uid="{00000000-0005-0000-0000-000007480000}"/>
    <cellStyle name="Normal 6 4 6 2 2 3" xfId="22321" xr:uid="{00000000-0005-0000-0000-000008480000}"/>
    <cellStyle name="Normal 6 4 6 2 3" xfId="22322" xr:uid="{00000000-0005-0000-0000-000009480000}"/>
    <cellStyle name="Normal 6 4 6 2 4" xfId="22323" xr:uid="{00000000-0005-0000-0000-00000A480000}"/>
    <cellStyle name="Normal 6 4 6 3" xfId="8861" xr:uid="{00000000-0005-0000-0000-00000B480000}"/>
    <cellStyle name="Normal 6 4 6 3 2" xfId="22324" xr:uid="{00000000-0005-0000-0000-00000C480000}"/>
    <cellStyle name="Normal 6 4 6 3 2 2" xfId="22325" xr:uid="{00000000-0005-0000-0000-00000D480000}"/>
    <cellStyle name="Normal 6 4 6 3 3" xfId="22326" xr:uid="{00000000-0005-0000-0000-00000E480000}"/>
    <cellStyle name="Normal 6 4 6 3 4" xfId="22327" xr:uid="{00000000-0005-0000-0000-00000F480000}"/>
    <cellStyle name="Normal 6 4 6 4" xfId="22328" xr:uid="{00000000-0005-0000-0000-000010480000}"/>
    <cellStyle name="Normal 6 4 6 4 2" xfId="22329" xr:uid="{00000000-0005-0000-0000-000011480000}"/>
    <cellStyle name="Normal 6 4 6 5" xfId="22330" xr:uid="{00000000-0005-0000-0000-000012480000}"/>
    <cellStyle name="Normal 6 4 6 6" xfId="22331" xr:uid="{00000000-0005-0000-0000-000013480000}"/>
    <cellStyle name="Normal 6 4 7" xfId="4837" xr:uid="{00000000-0005-0000-0000-000014480000}"/>
    <cellStyle name="Normal 6 4 7 2" xfId="7084" xr:uid="{00000000-0005-0000-0000-000015480000}"/>
    <cellStyle name="Normal 6 4 7 2 2" xfId="10623" xr:uid="{00000000-0005-0000-0000-000016480000}"/>
    <cellStyle name="Normal 6 4 7 2 2 2" xfId="22332" xr:uid="{00000000-0005-0000-0000-000017480000}"/>
    <cellStyle name="Normal 6 4 7 2 2 3" xfId="22333" xr:uid="{00000000-0005-0000-0000-000018480000}"/>
    <cellStyle name="Normal 6 4 7 2 3" xfId="22334" xr:uid="{00000000-0005-0000-0000-000019480000}"/>
    <cellStyle name="Normal 6 4 7 2 4" xfId="22335" xr:uid="{00000000-0005-0000-0000-00001A480000}"/>
    <cellStyle name="Normal 6 4 7 3" xfId="8862" xr:uid="{00000000-0005-0000-0000-00001B480000}"/>
    <cellStyle name="Normal 6 4 7 3 2" xfId="22336" xr:uid="{00000000-0005-0000-0000-00001C480000}"/>
    <cellStyle name="Normal 6 4 7 3 2 2" xfId="22337" xr:uid="{00000000-0005-0000-0000-00001D480000}"/>
    <cellStyle name="Normal 6 4 7 3 3" xfId="22338" xr:uid="{00000000-0005-0000-0000-00001E480000}"/>
    <cellStyle name="Normal 6 4 7 3 4" xfId="22339" xr:uid="{00000000-0005-0000-0000-00001F480000}"/>
    <cellStyle name="Normal 6 4 7 4" xfId="22340" xr:uid="{00000000-0005-0000-0000-000020480000}"/>
    <cellStyle name="Normal 6 4 7 4 2" xfId="22341" xr:uid="{00000000-0005-0000-0000-000021480000}"/>
    <cellStyle name="Normal 6 4 7 5" xfId="22342" xr:uid="{00000000-0005-0000-0000-000022480000}"/>
    <cellStyle name="Normal 6 4 7 6" xfId="22343" xr:uid="{00000000-0005-0000-0000-000023480000}"/>
    <cellStyle name="Normal 6 4 8" xfId="4838" xr:uid="{00000000-0005-0000-0000-000024480000}"/>
    <cellStyle name="Normal 6 4 8 2" xfId="7085" xr:uid="{00000000-0005-0000-0000-000025480000}"/>
    <cellStyle name="Normal 6 4 8 2 2" xfId="10624" xr:uid="{00000000-0005-0000-0000-000026480000}"/>
    <cellStyle name="Normal 6 4 8 2 2 2" xfId="22344" xr:uid="{00000000-0005-0000-0000-000027480000}"/>
    <cellStyle name="Normal 6 4 8 2 2 3" xfId="22345" xr:uid="{00000000-0005-0000-0000-000028480000}"/>
    <cellStyle name="Normal 6 4 8 2 3" xfId="22346" xr:uid="{00000000-0005-0000-0000-000029480000}"/>
    <cellStyle name="Normal 6 4 8 2 4" xfId="22347" xr:uid="{00000000-0005-0000-0000-00002A480000}"/>
    <cellStyle name="Normal 6 4 8 3" xfId="8863" xr:uid="{00000000-0005-0000-0000-00002B480000}"/>
    <cellStyle name="Normal 6 4 8 3 2" xfId="22348" xr:uid="{00000000-0005-0000-0000-00002C480000}"/>
    <cellStyle name="Normal 6 4 8 3 2 2" xfId="22349" xr:uid="{00000000-0005-0000-0000-00002D480000}"/>
    <cellStyle name="Normal 6 4 8 3 3" xfId="22350" xr:uid="{00000000-0005-0000-0000-00002E480000}"/>
    <cellStyle name="Normal 6 4 8 3 4" xfId="22351" xr:uid="{00000000-0005-0000-0000-00002F480000}"/>
    <cellStyle name="Normal 6 4 8 4" xfId="22352" xr:uid="{00000000-0005-0000-0000-000030480000}"/>
    <cellStyle name="Normal 6 4 8 4 2" xfId="22353" xr:uid="{00000000-0005-0000-0000-000031480000}"/>
    <cellStyle name="Normal 6 4 8 5" xfId="22354" xr:uid="{00000000-0005-0000-0000-000032480000}"/>
    <cellStyle name="Normal 6 4 8 6" xfId="22355" xr:uid="{00000000-0005-0000-0000-000033480000}"/>
    <cellStyle name="Normal 6 4 9" xfId="4839" xr:uid="{00000000-0005-0000-0000-000034480000}"/>
    <cellStyle name="Normal 6 4 9 2" xfId="7086" xr:uid="{00000000-0005-0000-0000-000035480000}"/>
    <cellStyle name="Normal 6 4 9 2 2" xfId="10625" xr:uid="{00000000-0005-0000-0000-000036480000}"/>
    <cellStyle name="Normal 6 4 9 2 2 2" xfId="22356" xr:uid="{00000000-0005-0000-0000-000037480000}"/>
    <cellStyle name="Normal 6 4 9 2 2 3" xfId="22357" xr:uid="{00000000-0005-0000-0000-000038480000}"/>
    <cellStyle name="Normal 6 4 9 2 3" xfId="22358" xr:uid="{00000000-0005-0000-0000-000039480000}"/>
    <cellStyle name="Normal 6 4 9 2 4" xfId="22359" xr:uid="{00000000-0005-0000-0000-00003A480000}"/>
    <cellStyle name="Normal 6 4 9 3" xfId="8864" xr:uid="{00000000-0005-0000-0000-00003B480000}"/>
    <cellStyle name="Normal 6 4 9 3 2" xfId="22360" xr:uid="{00000000-0005-0000-0000-00003C480000}"/>
    <cellStyle name="Normal 6 4 9 3 2 2" xfId="22361" xr:uid="{00000000-0005-0000-0000-00003D480000}"/>
    <cellStyle name="Normal 6 4 9 3 3" xfId="22362" xr:uid="{00000000-0005-0000-0000-00003E480000}"/>
    <cellStyle name="Normal 6 4 9 3 4" xfId="22363" xr:uid="{00000000-0005-0000-0000-00003F480000}"/>
    <cellStyle name="Normal 6 4 9 4" xfId="22364" xr:uid="{00000000-0005-0000-0000-000040480000}"/>
    <cellStyle name="Normal 6 4 9 4 2" xfId="22365" xr:uid="{00000000-0005-0000-0000-000041480000}"/>
    <cellStyle name="Normal 6 4 9 5" xfId="22366" xr:uid="{00000000-0005-0000-0000-000042480000}"/>
    <cellStyle name="Normal 6 4 9 6" xfId="22367" xr:uid="{00000000-0005-0000-0000-000043480000}"/>
    <cellStyle name="Normal 6 5" xfId="6308" xr:uid="{00000000-0005-0000-0000-000044480000}"/>
    <cellStyle name="Normal 6 6" xfId="22368" xr:uid="{00000000-0005-0000-0000-000045480000}"/>
    <cellStyle name="Normal 6 6 2" xfId="22369" xr:uid="{00000000-0005-0000-0000-000046480000}"/>
    <cellStyle name="Normal 60" xfId="22370" xr:uid="{00000000-0005-0000-0000-000047480000}"/>
    <cellStyle name="Normal 61" xfId="22371" xr:uid="{00000000-0005-0000-0000-000048480000}"/>
    <cellStyle name="Normal 62" xfId="22372" xr:uid="{00000000-0005-0000-0000-000049480000}"/>
    <cellStyle name="Normal 62 4" xfId="11576" xr:uid="{00000000-0005-0000-0000-00004A480000}"/>
    <cellStyle name="Normal 63" xfId="22373" xr:uid="{00000000-0005-0000-0000-00004B480000}"/>
    <cellStyle name="Normal 64" xfId="22374" xr:uid="{00000000-0005-0000-0000-00004C480000}"/>
    <cellStyle name="Normal 65" xfId="22375" xr:uid="{00000000-0005-0000-0000-00004D480000}"/>
    <cellStyle name="Normal 66" xfId="22376" xr:uid="{00000000-0005-0000-0000-00004E480000}"/>
    <cellStyle name="Normal 67" xfId="22377" xr:uid="{00000000-0005-0000-0000-00004F480000}"/>
    <cellStyle name="Normal 68" xfId="22378" xr:uid="{00000000-0005-0000-0000-000050480000}"/>
    <cellStyle name="Normal 69" xfId="22379" xr:uid="{00000000-0005-0000-0000-000051480000}"/>
    <cellStyle name="Normal 7" xfId="39" xr:uid="{00000000-0005-0000-0000-000052480000}"/>
    <cellStyle name="Normal 7 1" xfId="22380" xr:uid="{00000000-0005-0000-0000-000053480000}"/>
    <cellStyle name="Normal 7 10" xfId="4840" xr:uid="{00000000-0005-0000-0000-000054480000}"/>
    <cellStyle name="Normal 7 2" xfId="96" xr:uid="{00000000-0005-0000-0000-000055480000}"/>
    <cellStyle name="Normal 7 2 2" xfId="4841" xr:uid="{00000000-0005-0000-0000-000056480000}"/>
    <cellStyle name="Normal 7 2 2 10" xfId="4842" xr:uid="{00000000-0005-0000-0000-000057480000}"/>
    <cellStyle name="Normal 7 2 2 10 2" xfId="7089" xr:uid="{00000000-0005-0000-0000-000058480000}"/>
    <cellStyle name="Normal 7 2 2 10 2 2" xfId="10628" xr:uid="{00000000-0005-0000-0000-000059480000}"/>
    <cellStyle name="Normal 7 2 2 10 2 2 2" xfId="22381" xr:uid="{00000000-0005-0000-0000-00005A480000}"/>
    <cellStyle name="Normal 7 2 2 10 2 2 3" xfId="22382" xr:uid="{00000000-0005-0000-0000-00005B480000}"/>
    <cellStyle name="Normal 7 2 2 10 2 3" xfId="22383" xr:uid="{00000000-0005-0000-0000-00005C480000}"/>
    <cellStyle name="Normal 7 2 2 10 2 4" xfId="22384" xr:uid="{00000000-0005-0000-0000-00005D480000}"/>
    <cellStyle name="Normal 7 2 2 10 3" xfId="8867" xr:uid="{00000000-0005-0000-0000-00005E480000}"/>
    <cellStyle name="Normal 7 2 2 10 3 2" xfId="22385" xr:uid="{00000000-0005-0000-0000-00005F480000}"/>
    <cellStyle name="Normal 7 2 2 10 3 2 2" xfId="22386" xr:uid="{00000000-0005-0000-0000-000060480000}"/>
    <cellStyle name="Normal 7 2 2 10 3 3" xfId="22387" xr:uid="{00000000-0005-0000-0000-000061480000}"/>
    <cellStyle name="Normal 7 2 2 10 3 4" xfId="22388" xr:uid="{00000000-0005-0000-0000-000062480000}"/>
    <cellStyle name="Normal 7 2 2 10 4" xfId="22389" xr:uid="{00000000-0005-0000-0000-000063480000}"/>
    <cellStyle name="Normal 7 2 2 10 4 2" xfId="22390" xr:uid="{00000000-0005-0000-0000-000064480000}"/>
    <cellStyle name="Normal 7 2 2 10 5" xfId="22391" xr:uid="{00000000-0005-0000-0000-000065480000}"/>
    <cellStyle name="Normal 7 2 2 10 6" xfId="22392" xr:uid="{00000000-0005-0000-0000-000066480000}"/>
    <cellStyle name="Normal 7 2 2 11" xfId="4843" xr:uid="{00000000-0005-0000-0000-000067480000}"/>
    <cellStyle name="Normal 7 2 2 11 2" xfId="7090" xr:uid="{00000000-0005-0000-0000-000068480000}"/>
    <cellStyle name="Normal 7 2 2 11 2 2" xfId="10629" xr:uid="{00000000-0005-0000-0000-000069480000}"/>
    <cellStyle name="Normal 7 2 2 11 2 2 2" xfId="22393" xr:uid="{00000000-0005-0000-0000-00006A480000}"/>
    <cellStyle name="Normal 7 2 2 11 2 2 3" xfId="22394" xr:uid="{00000000-0005-0000-0000-00006B480000}"/>
    <cellStyle name="Normal 7 2 2 11 2 3" xfId="22395" xr:uid="{00000000-0005-0000-0000-00006C480000}"/>
    <cellStyle name="Normal 7 2 2 11 2 4" xfId="22396" xr:uid="{00000000-0005-0000-0000-00006D480000}"/>
    <cellStyle name="Normal 7 2 2 11 3" xfId="8868" xr:uid="{00000000-0005-0000-0000-00006E480000}"/>
    <cellStyle name="Normal 7 2 2 11 3 2" xfId="22397" xr:uid="{00000000-0005-0000-0000-00006F480000}"/>
    <cellStyle name="Normal 7 2 2 11 3 2 2" xfId="22398" xr:uid="{00000000-0005-0000-0000-000070480000}"/>
    <cellStyle name="Normal 7 2 2 11 3 3" xfId="22399" xr:uid="{00000000-0005-0000-0000-000071480000}"/>
    <cellStyle name="Normal 7 2 2 11 3 4" xfId="22400" xr:uid="{00000000-0005-0000-0000-000072480000}"/>
    <cellStyle name="Normal 7 2 2 11 4" xfId="22401" xr:uid="{00000000-0005-0000-0000-000073480000}"/>
    <cellStyle name="Normal 7 2 2 11 4 2" xfId="22402" xr:uid="{00000000-0005-0000-0000-000074480000}"/>
    <cellStyle name="Normal 7 2 2 11 5" xfId="22403" xr:uid="{00000000-0005-0000-0000-000075480000}"/>
    <cellStyle name="Normal 7 2 2 11 6" xfId="22404" xr:uid="{00000000-0005-0000-0000-000076480000}"/>
    <cellStyle name="Normal 7 2 2 12" xfId="4844" xr:uid="{00000000-0005-0000-0000-000077480000}"/>
    <cellStyle name="Normal 7 2 2 12 2" xfId="7091" xr:uid="{00000000-0005-0000-0000-000078480000}"/>
    <cellStyle name="Normal 7 2 2 12 2 2" xfId="10630" xr:uid="{00000000-0005-0000-0000-000079480000}"/>
    <cellStyle name="Normal 7 2 2 12 2 2 2" xfId="22405" xr:uid="{00000000-0005-0000-0000-00007A480000}"/>
    <cellStyle name="Normal 7 2 2 12 2 2 3" xfId="22406" xr:uid="{00000000-0005-0000-0000-00007B480000}"/>
    <cellStyle name="Normal 7 2 2 12 2 3" xfId="22407" xr:uid="{00000000-0005-0000-0000-00007C480000}"/>
    <cellStyle name="Normal 7 2 2 12 2 4" xfId="22408" xr:uid="{00000000-0005-0000-0000-00007D480000}"/>
    <cellStyle name="Normal 7 2 2 12 3" xfId="8869" xr:uid="{00000000-0005-0000-0000-00007E480000}"/>
    <cellStyle name="Normal 7 2 2 12 3 2" xfId="22409" xr:uid="{00000000-0005-0000-0000-00007F480000}"/>
    <cellStyle name="Normal 7 2 2 12 3 2 2" xfId="22410" xr:uid="{00000000-0005-0000-0000-000080480000}"/>
    <cellStyle name="Normal 7 2 2 12 3 3" xfId="22411" xr:uid="{00000000-0005-0000-0000-000081480000}"/>
    <cellStyle name="Normal 7 2 2 12 3 4" xfId="22412" xr:uid="{00000000-0005-0000-0000-000082480000}"/>
    <cellStyle name="Normal 7 2 2 12 4" xfId="22413" xr:uid="{00000000-0005-0000-0000-000083480000}"/>
    <cellStyle name="Normal 7 2 2 12 4 2" xfId="22414" xr:uid="{00000000-0005-0000-0000-000084480000}"/>
    <cellStyle name="Normal 7 2 2 12 5" xfId="22415" xr:uid="{00000000-0005-0000-0000-000085480000}"/>
    <cellStyle name="Normal 7 2 2 12 6" xfId="22416" xr:uid="{00000000-0005-0000-0000-000086480000}"/>
    <cellStyle name="Normal 7 2 2 13" xfId="4845" xr:uid="{00000000-0005-0000-0000-000087480000}"/>
    <cellStyle name="Normal 7 2 2 13 2" xfId="7092" xr:uid="{00000000-0005-0000-0000-000088480000}"/>
    <cellStyle name="Normal 7 2 2 13 2 2" xfId="10631" xr:uid="{00000000-0005-0000-0000-000089480000}"/>
    <cellStyle name="Normal 7 2 2 13 2 2 2" xfId="22417" xr:uid="{00000000-0005-0000-0000-00008A480000}"/>
    <cellStyle name="Normal 7 2 2 13 2 2 3" xfId="22418" xr:uid="{00000000-0005-0000-0000-00008B480000}"/>
    <cellStyle name="Normal 7 2 2 13 2 3" xfId="22419" xr:uid="{00000000-0005-0000-0000-00008C480000}"/>
    <cellStyle name="Normal 7 2 2 13 2 4" xfId="22420" xr:uid="{00000000-0005-0000-0000-00008D480000}"/>
    <cellStyle name="Normal 7 2 2 13 3" xfId="8870" xr:uid="{00000000-0005-0000-0000-00008E480000}"/>
    <cellStyle name="Normal 7 2 2 13 3 2" xfId="22421" xr:uid="{00000000-0005-0000-0000-00008F480000}"/>
    <cellStyle name="Normal 7 2 2 13 3 2 2" xfId="22422" xr:uid="{00000000-0005-0000-0000-000090480000}"/>
    <cellStyle name="Normal 7 2 2 13 3 3" xfId="22423" xr:uid="{00000000-0005-0000-0000-000091480000}"/>
    <cellStyle name="Normal 7 2 2 13 3 4" xfId="22424" xr:uid="{00000000-0005-0000-0000-000092480000}"/>
    <cellStyle name="Normal 7 2 2 13 4" xfId="22425" xr:uid="{00000000-0005-0000-0000-000093480000}"/>
    <cellStyle name="Normal 7 2 2 13 4 2" xfId="22426" xr:uid="{00000000-0005-0000-0000-000094480000}"/>
    <cellStyle name="Normal 7 2 2 13 5" xfId="22427" xr:uid="{00000000-0005-0000-0000-000095480000}"/>
    <cellStyle name="Normal 7 2 2 13 6" xfId="22428" xr:uid="{00000000-0005-0000-0000-000096480000}"/>
    <cellStyle name="Normal 7 2 2 14" xfId="4846" xr:uid="{00000000-0005-0000-0000-000097480000}"/>
    <cellStyle name="Normal 7 2 2 14 2" xfId="7093" xr:uid="{00000000-0005-0000-0000-000098480000}"/>
    <cellStyle name="Normal 7 2 2 14 2 2" xfId="10632" xr:uid="{00000000-0005-0000-0000-000099480000}"/>
    <cellStyle name="Normal 7 2 2 14 2 2 2" xfId="22429" xr:uid="{00000000-0005-0000-0000-00009A480000}"/>
    <cellStyle name="Normal 7 2 2 14 2 2 3" xfId="22430" xr:uid="{00000000-0005-0000-0000-00009B480000}"/>
    <cellStyle name="Normal 7 2 2 14 2 3" xfId="22431" xr:uid="{00000000-0005-0000-0000-00009C480000}"/>
    <cellStyle name="Normal 7 2 2 14 2 4" xfId="22432" xr:uid="{00000000-0005-0000-0000-00009D480000}"/>
    <cellStyle name="Normal 7 2 2 14 3" xfId="8871" xr:uid="{00000000-0005-0000-0000-00009E480000}"/>
    <cellStyle name="Normal 7 2 2 14 3 2" xfId="22433" xr:uid="{00000000-0005-0000-0000-00009F480000}"/>
    <cellStyle name="Normal 7 2 2 14 3 2 2" xfId="22434" xr:uid="{00000000-0005-0000-0000-0000A0480000}"/>
    <cellStyle name="Normal 7 2 2 14 3 3" xfId="22435" xr:uid="{00000000-0005-0000-0000-0000A1480000}"/>
    <cellStyle name="Normal 7 2 2 14 3 4" xfId="22436" xr:uid="{00000000-0005-0000-0000-0000A2480000}"/>
    <cellStyle name="Normal 7 2 2 14 4" xfId="22437" xr:uid="{00000000-0005-0000-0000-0000A3480000}"/>
    <cellStyle name="Normal 7 2 2 14 4 2" xfId="22438" xr:uid="{00000000-0005-0000-0000-0000A4480000}"/>
    <cellStyle name="Normal 7 2 2 14 5" xfId="22439" xr:uid="{00000000-0005-0000-0000-0000A5480000}"/>
    <cellStyle name="Normal 7 2 2 14 6" xfId="22440" xr:uid="{00000000-0005-0000-0000-0000A6480000}"/>
    <cellStyle name="Normal 7 2 2 15" xfId="4847" xr:uid="{00000000-0005-0000-0000-0000A7480000}"/>
    <cellStyle name="Normal 7 2 2 15 2" xfId="7094" xr:uid="{00000000-0005-0000-0000-0000A8480000}"/>
    <cellStyle name="Normal 7 2 2 15 2 2" xfId="10633" xr:uid="{00000000-0005-0000-0000-0000A9480000}"/>
    <cellStyle name="Normal 7 2 2 15 2 2 2" xfId="22441" xr:uid="{00000000-0005-0000-0000-0000AA480000}"/>
    <cellStyle name="Normal 7 2 2 15 2 2 3" xfId="22442" xr:uid="{00000000-0005-0000-0000-0000AB480000}"/>
    <cellStyle name="Normal 7 2 2 15 2 3" xfId="22443" xr:uid="{00000000-0005-0000-0000-0000AC480000}"/>
    <cellStyle name="Normal 7 2 2 15 2 4" xfId="22444" xr:uid="{00000000-0005-0000-0000-0000AD480000}"/>
    <cellStyle name="Normal 7 2 2 15 3" xfId="8872" xr:uid="{00000000-0005-0000-0000-0000AE480000}"/>
    <cellStyle name="Normal 7 2 2 15 3 2" xfId="22445" xr:uid="{00000000-0005-0000-0000-0000AF480000}"/>
    <cellStyle name="Normal 7 2 2 15 3 2 2" xfId="22446" xr:uid="{00000000-0005-0000-0000-0000B0480000}"/>
    <cellStyle name="Normal 7 2 2 15 3 3" xfId="22447" xr:uid="{00000000-0005-0000-0000-0000B1480000}"/>
    <cellStyle name="Normal 7 2 2 15 3 4" xfId="22448" xr:uid="{00000000-0005-0000-0000-0000B2480000}"/>
    <cellStyle name="Normal 7 2 2 15 4" xfId="22449" xr:uid="{00000000-0005-0000-0000-0000B3480000}"/>
    <cellStyle name="Normal 7 2 2 15 4 2" xfId="22450" xr:uid="{00000000-0005-0000-0000-0000B4480000}"/>
    <cellStyle name="Normal 7 2 2 15 5" xfId="22451" xr:uid="{00000000-0005-0000-0000-0000B5480000}"/>
    <cellStyle name="Normal 7 2 2 15 6" xfId="22452" xr:uid="{00000000-0005-0000-0000-0000B6480000}"/>
    <cellStyle name="Normal 7 2 2 16" xfId="4848" xr:uid="{00000000-0005-0000-0000-0000B7480000}"/>
    <cellStyle name="Normal 7 2 2 16 2" xfId="7095" xr:uid="{00000000-0005-0000-0000-0000B8480000}"/>
    <cellStyle name="Normal 7 2 2 16 2 2" xfId="10634" xr:uid="{00000000-0005-0000-0000-0000B9480000}"/>
    <cellStyle name="Normal 7 2 2 16 2 2 2" xfId="22453" xr:uid="{00000000-0005-0000-0000-0000BA480000}"/>
    <cellStyle name="Normal 7 2 2 16 2 2 3" xfId="22454" xr:uid="{00000000-0005-0000-0000-0000BB480000}"/>
    <cellStyle name="Normal 7 2 2 16 2 3" xfId="22455" xr:uid="{00000000-0005-0000-0000-0000BC480000}"/>
    <cellStyle name="Normal 7 2 2 16 2 4" xfId="22456" xr:uid="{00000000-0005-0000-0000-0000BD480000}"/>
    <cellStyle name="Normal 7 2 2 16 3" xfId="8873" xr:uid="{00000000-0005-0000-0000-0000BE480000}"/>
    <cellStyle name="Normal 7 2 2 16 3 2" xfId="22457" xr:uid="{00000000-0005-0000-0000-0000BF480000}"/>
    <cellStyle name="Normal 7 2 2 16 3 2 2" xfId="22458" xr:uid="{00000000-0005-0000-0000-0000C0480000}"/>
    <cellStyle name="Normal 7 2 2 16 3 3" xfId="22459" xr:uid="{00000000-0005-0000-0000-0000C1480000}"/>
    <cellStyle name="Normal 7 2 2 16 3 4" xfId="22460" xr:uid="{00000000-0005-0000-0000-0000C2480000}"/>
    <cellStyle name="Normal 7 2 2 16 4" xfId="22461" xr:uid="{00000000-0005-0000-0000-0000C3480000}"/>
    <cellStyle name="Normal 7 2 2 16 4 2" xfId="22462" xr:uid="{00000000-0005-0000-0000-0000C4480000}"/>
    <cellStyle name="Normal 7 2 2 16 5" xfId="22463" xr:uid="{00000000-0005-0000-0000-0000C5480000}"/>
    <cellStyle name="Normal 7 2 2 16 6" xfId="22464" xr:uid="{00000000-0005-0000-0000-0000C6480000}"/>
    <cellStyle name="Normal 7 2 2 17" xfId="4849" xr:uid="{00000000-0005-0000-0000-0000C7480000}"/>
    <cellStyle name="Normal 7 2 2 17 2" xfId="7096" xr:uid="{00000000-0005-0000-0000-0000C8480000}"/>
    <cellStyle name="Normal 7 2 2 17 2 2" xfId="10635" xr:uid="{00000000-0005-0000-0000-0000C9480000}"/>
    <cellStyle name="Normal 7 2 2 17 2 2 2" xfId="22465" xr:uid="{00000000-0005-0000-0000-0000CA480000}"/>
    <cellStyle name="Normal 7 2 2 17 2 2 3" xfId="22466" xr:uid="{00000000-0005-0000-0000-0000CB480000}"/>
    <cellStyle name="Normal 7 2 2 17 2 3" xfId="22467" xr:uid="{00000000-0005-0000-0000-0000CC480000}"/>
    <cellStyle name="Normal 7 2 2 17 2 4" xfId="22468" xr:uid="{00000000-0005-0000-0000-0000CD480000}"/>
    <cellStyle name="Normal 7 2 2 17 3" xfId="8874" xr:uid="{00000000-0005-0000-0000-0000CE480000}"/>
    <cellStyle name="Normal 7 2 2 17 3 2" xfId="22469" xr:uid="{00000000-0005-0000-0000-0000CF480000}"/>
    <cellStyle name="Normal 7 2 2 17 3 2 2" xfId="22470" xr:uid="{00000000-0005-0000-0000-0000D0480000}"/>
    <cellStyle name="Normal 7 2 2 17 3 3" xfId="22471" xr:uid="{00000000-0005-0000-0000-0000D1480000}"/>
    <cellStyle name="Normal 7 2 2 17 3 4" xfId="22472" xr:uid="{00000000-0005-0000-0000-0000D2480000}"/>
    <cellStyle name="Normal 7 2 2 17 4" xfId="22473" xr:uid="{00000000-0005-0000-0000-0000D3480000}"/>
    <cellStyle name="Normal 7 2 2 17 4 2" xfId="22474" xr:uid="{00000000-0005-0000-0000-0000D4480000}"/>
    <cellStyle name="Normal 7 2 2 17 5" xfId="22475" xr:uid="{00000000-0005-0000-0000-0000D5480000}"/>
    <cellStyle name="Normal 7 2 2 17 6" xfId="22476" xr:uid="{00000000-0005-0000-0000-0000D6480000}"/>
    <cellStyle name="Normal 7 2 2 18" xfId="4850" xr:uid="{00000000-0005-0000-0000-0000D7480000}"/>
    <cellStyle name="Normal 7 2 2 18 2" xfId="7097" xr:uid="{00000000-0005-0000-0000-0000D8480000}"/>
    <cellStyle name="Normal 7 2 2 18 2 2" xfId="10636" xr:uid="{00000000-0005-0000-0000-0000D9480000}"/>
    <cellStyle name="Normal 7 2 2 18 2 2 2" xfId="22477" xr:uid="{00000000-0005-0000-0000-0000DA480000}"/>
    <cellStyle name="Normal 7 2 2 18 2 2 3" xfId="22478" xr:uid="{00000000-0005-0000-0000-0000DB480000}"/>
    <cellStyle name="Normal 7 2 2 18 2 3" xfId="22479" xr:uid="{00000000-0005-0000-0000-0000DC480000}"/>
    <cellStyle name="Normal 7 2 2 18 2 4" xfId="22480" xr:uid="{00000000-0005-0000-0000-0000DD480000}"/>
    <cellStyle name="Normal 7 2 2 18 3" xfId="8875" xr:uid="{00000000-0005-0000-0000-0000DE480000}"/>
    <cellStyle name="Normal 7 2 2 18 3 2" xfId="22481" xr:uid="{00000000-0005-0000-0000-0000DF480000}"/>
    <cellStyle name="Normal 7 2 2 18 3 2 2" xfId="22482" xr:uid="{00000000-0005-0000-0000-0000E0480000}"/>
    <cellStyle name="Normal 7 2 2 18 3 3" xfId="22483" xr:uid="{00000000-0005-0000-0000-0000E1480000}"/>
    <cellStyle name="Normal 7 2 2 18 3 4" xfId="22484" xr:uid="{00000000-0005-0000-0000-0000E2480000}"/>
    <cellStyle name="Normal 7 2 2 18 4" xfId="22485" xr:uid="{00000000-0005-0000-0000-0000E3480000}"/>
    <cellStyle name="Normal 7 2 2 18 4 2" xfId="22486" xr:uid="{00000000-0005-0000-0000-0000E4480000}"/>
    <cellStyle name="Normal 7 2 2 18 5" xfId="22487" xr:uid="{00000000-0005-0000-0000-0000E5480000}"/>
    <cellStyle name="Normal 7 2 2 18 6" xfId="22488" xr:uid="{00000000-0005-0000-0000-0000E6480000}"/>
    <cellStyle name="Normal 7 2 2 19" xfId="4851" xr:uid="{00000000-0005-0000-0000-0000E7480000}"/>
    <cellStyle name="Normal 7 2 2 19 2" xfId="7098" xr:uid="{00000000-0005-0000-0000-0000E8480000}"/>
    <cellStyle name="Normal 7 2 2 19 2 2" xfId="10637" xr:uid="{00000000-0005-0000-0000-0000E9480000}"/>
    <cellStyle name="Normal 7 2 2 19 2 2 2" xfId="22489" xr:uid="{00000000-0005-0000-0000-0000EA480000}"/>
    <cellStyle name="Normal 7 2 2 19 2 2 3" xfId="22490" xr:uid="{00000000-0005-0000-0000-0000EB480000}"/>
    <cellStyle name="Normal 7 2 2 19 2 3" xfId="22491" xr:uid="{00000000-0005-0000-0000-0000EC480000}"/>
    <cellStyle name="Normal 7 2 2 19 2 4" xfId="22492" xr:uid="{00000000-0005-0000-0000-0000ED480000}"/>
    <cellStyle name="Normal 7 2 2 19 3" xfId="8876" xr:uid="{00000000-0005-0000-0000-0000EE480000}"/>
    <cellStyle name="Normal 7 2 2 19 3 2" xfId="22493" xr:uid="{00000000-0005-0000-0000-0000EF480000}"/>
    <cellStyle name="Normal 7 2 2 19 3 2 2" xfId="22494" xr:uid="{00000000-0005-0000-0000-0000F0480000}"/>
    <cellStyle name="Normal 7 2 2 19 3 3" xfId="22495" xr:uid="{00000000-0005-0000-0000-0000F1480000}"/>
    <cellStyle name="Normal 7 2 2 19 3 4" xfId="22496" xr:uid="{00000000-0005-0000-0000-0000F2480000}"/>
    <cellStyle name="Normal 7 2 2 19 4" xfId="22497" xr:uid="{00000000-0005-0000-0000-0000F3480000}"/>
    <cellStyle name="Normal 7 2 2 19 4 2" xfId="22498" xr:uid="{00000000-0005-0000-0000-0000F4480000}"/>
    <cellStyle name="Normal 7 2 2 19 5" xfId="22499" xr:uid="{00000000-0005-0000-0000-0000F5480000}"/>
    <cellStyle name="Normal 7 2 2 19 6" xfId="22500" xr:uid="{00000000-0005-0000-0000-0000F6480000}"/>
    <cellStyle name="Normal 7 2 2 2" xfId="4852" xr:uid="{00000000-0005-0000-0000-0000F7480000}"/>
    <cellStyle name="Normal 7 2 2 2 2" xfId="7099" xr:uid="{00000000-0005-0000-0000-0000F8480000}"/>
    <cellStyle name="Normal 7 2 2 2 2 2" xfId="10638" xr:uid="{00000000-0005-0000-0000-0000F9480000}"/>
    <cellStyle name="Normal 7 2 2 2 2 2 2" xfId="22501" xr:uid="{00000000-0005-0000-0000-0000FA480000}"/>
    <cellStyle name="Normal 7 2 2 2 2 2 3" xfId="22502" xr:uid="{00000000-0005-0000-0000-0000FB480000}"/>
    <cellStyle name="Normal 7 2 2 2 2 3" xfId="22503" xr:uid="{00000000-0005-0000-0000-0000FC480000}"/>
    <cellStyle name="Normal 7 2 2 2 2 4" xfId="22504" xr:uid="{00000000-0005-0000-0000-0000FD480000}"/>
    <cellStyle name="Normal 7 2 2 2 3" xfId="8877" xr:uid="{00000000-0005-0000-0000-0000FE480000}"/>
    <cellStyle name="Normal 7 2 2 2 3 2" xfId="22505" xr:uid="{00000000-0005-0000-0000-0000FF480000}"/>
    <cellStyle name="Normal 7 2 2 2 3 2 2" xfId="22506" xr:uid="{00000000-0005-0000-0000-000000490000}"/>
    <cellStyle name="Normal 7 2 2 2 3 3" xfId="22507" xr:uid="{00000000-0005-0000-0000-000001490000}"/>
    <cellStyle name="Normal 7 2 2 2 3 4" xfId="22508" xr:uid="{00000000-0005-0000-0000-000002490000}"/>
    <cellStyle name="Normal 7 2 2 2 4" xfId="22509" xr:uid="{00000000-0005-0000-0000-000003490000}"/>
    <cellStyle name="Normal 7 2 2 2 4 2" xfId="22510" xr:uid="{00000000-0005-0000-0000-000004490000}"/>
    <cellStyle name="Normal 7 2 2 2 5" xfId="22511" xr:uid="{00000000-0005-0000-0000-000005490000}"/>
    <cellStyle name="Normal 7 2 2 2 6" xfId="22512" xr:uid="{00000000-0005-0000-0000-000006490000}"/>
    <cellStyle name="Normal 7 2 2 20" xfId="4853" xr:uid="{00000000-0005-0000-0000-000007490000}"/>
    <cellStyle name="Normal 7 2 2 20 2" xfId="7100" xr:uid="{00000000-0005-0000-0000-000008490000}"/>
    <cellStyle name="Normal 7 2 2 20 2 2" xfId="10639" xr:uid="{00000000-0005-0000-0000-000009490000}"/>
    <cellStyle name="Normal 7 2 2 20 2 2 2" xfId="22513" xr:uid="{00000000-0005-0000-0000-00000A490000}"/>
    <cellStyle name="Normal 7 2 2 20 2 2 3" xfId="22514" xr:uid="{00000000-0005-0000-0000-00000B490000}"/>
    <cellStyle name="Normal 7 2 2 20 2 3" xfId="22515" xr:uid="{00000000-0005-0000-0000-00000C490000}"/>
    <cellStyle name="Normal 7 2 2 20 2 4" xfId="22516" xr:uid="{00000000-0005-0000-0000-00000D490000}"/>
    <cellStyle name="Normal 7 2 2 20 3" xfId="8878" xr:uid="{00000000-0005-0000-0000-00000E490000}"/>
    <cellStyle name="Normal 7 2 2 20 3 2" xfId="22517" xr:uid="{00000000-0005-0000-0000-00000F490000}"/>
    <cellStyle name="Normal 7 2 2 20 3 2 2" xfId="22518" xr:uid="{00000000-0005-0000-0000-000010490000}"/>
    <cellStyle name="Normal 7 2 2 20 3 3" xfId="22519" xr:uid="{00000000-0005-0000-0000-000011490000}"/>
    <cellStyle name="Normal 7 2 2 20 3 4" xfId="22520" xr:uid="{00000000-0005-0000-0000-000012490000}"/>
    <cellStyle name="Normal 7 2 2 20 4" xfId="22521" xr:uid="{00000000-0005-0000-0000-000013490000}"/>
    <cellStyle name="Normal 7 2 2 20 4 2" xfId="22522" xr:uid="{00000000-0005-0000-0000-000014490000}"/>
    <cellStyle name="Normal 7 2 2 20 5" xfId="22523" xr:uid="{00000000-0005-0000-0000-000015490000}"/>
    <cellStyle name="Normal 7 2 2 20 6" xfId="22524" xr:uid="{00000000-0005-0000-0000-000016490000}"/>
    <cellStyle name="Normal 7 2 2 21" xfId="4854" xr:uid="{00000000-0005-0000-0000-000017490000}"/>
    <cellStyle name="Normal 7 2 2 21 2" xfId="7101" xr:uid="{00000000-0005-0000-0000-000018490000}"/>
    <cellStyle name="Normal 7 2 2 21 2 2" xfId="10640" xr:uid="{00000000-0005-0000-0000-000019490000}"/>
    <cellStyle name="Normal 7 2 2 21 2 2 2" xfId="22525" xr:uid="{00000000-0005-0000-0000-00001A490000}"/>
    <cellStyle name="Normal 7 2 2 21 2 2 3" xfId="22526" xr:uid="{00000000-0005-0000-0000-00001B490000}"/>
    <cellStyle name="Normal 7 2 2 21 2 3" xfId="22527" xr:uid="{00000000-0005-0000-0000-00001C490000}"/>
    <cellStyle name="Normal 7 2 2 21 2 4" xfId="22528" xr:uid="{00000000-0005-0000-0000-00001D490000}"/>
    <cellStyle name="Normal 7 2 2 21 3" xfId="8879" xr:uid="{00000000-0005-0000-0000-00001E490000}"/>
    <cellStyle name="Normal 7 2 2 21 3 2" xfId="22529" xr:uid="{00000000-0005-0000-0000-00001F490000}"/>
    <cellStyle name="Normal 7 2 2 21 3 2 2" xfId="22530" xr:uid="{00000000-0005-0000-0000-000020490000}"/>
    <cellStyle name="Normal 7 2 2 21 3 3" xfId="22531" xr:uid="{00000000-0005-0000-0000-000021490000}"/>
    <cellStyle name="Normal 7 2 2 21 3 4" xfId="22532" xr:uid="{00000000-0005-0000-0000-000022490000}"/>
    <cellStyle name="Normal 7 2 2 21 4" xfId="22533" xr:uid="{00000000-0005-0000-0000-000023490000}"/>
    <cellStyle name="Normal 7 2 2 21 4 2" xfId="22534" xr:uid="{00000000-0005-0000-0000-000024490000}"/>
    <cellStyle name="Normal 7 2 2 21 5" xfId="22535" xr:uid="{00000000-0005-0000-0000-000025490000}"/>
    <cellStyle name="Normal 7 2 2 21 6" xfId="22536" xr:uid="{00000000-0005-0000-0000-000026490000}"/>
    <cellStyle name="Normal 7 2 2 22" xfId="4855" xr:uid="{00000000-0005-0000-0000-000027490000}"/>
    <cellStyle name="Normal 7 2 2 22 2" xfId="7102" xr:uid="{00000000-0005-0000-0000-000028490000}"/>
    <cellStyle name="Normal 7 2 2 22 2 2" xfId="10641" xr:uid="{00000000-0005-0000-0000-000029490000}"/>
    <cellStyle name="Normal 7 2 2 22 2 2 2" xfId="22537" xr:uid="{00000000-0005-0000-0000-00002A490000}"/>
    <cellStyle name="Normal 7 2 2 22 2 2 3" xfId="22538" xr:uid="{00000000-0005-0000-0000-00002B490000}"/>
    <cellStyle name="Normal 7 2 2 22 2 3" xfId="22539" xr:uid="{00000000-0005-0000-0000-00002C490000}"/>
    <cellStyle name="Normal 7 2 2 22 2 4" xfId="22540" xr:uid="{00000000-0005-0000-0000-00002D490000}"/>
    <cellStyle name="Normal 7 2 2 22 3" xfId="8880" xr:uid="{00000000-0005-0000-0000-00002E490000}"/>
    <cellStyle name="Normal 7 2 2 22 3 2" xfId="22541" xr:uid="{00000000-0005-0000-0000-00002F490000}"/>
    <cellStyle name="Normal 7 2 2 22 3 2 2" xfId="22542" xr:uid="{00000000-0005-0000-0000-000030490000}"/>
    <cellStyle name="Normal 7 2 2 22 3 3" xfId="22543" xr:uid="{00000000-0005-0000-0000-000031490000}"/>
    <cellStyle name="Normal 7 2 2 22 3 4" xfId="22544" xr:uid="{00000000-0005-0000-0000-000032490000}"/>
    <cellStyle name="Normal 7 2 2 22 4" xfId="22545" xr:uid="{00000000-0005-0000-0000-000033490000}"/>
    <cellStyle name="Normal 7 2 2 22 4 2" xfId="22546" xr:uid="{00000000-0005-0000-0000-000034490000}"/>
    <cellStyle name="Normal 7 2 2 22 5" xfId="22547" xr:uid="{00000000-0005-0000-0000-000035490000}"/>
    <cellStyle name="Normal 7 2 2 22 6" xfId="22548" xr:uid="{00000000-0005-0000-0000-000036490000}"/>
    <cellStyle name="Normal 7 2 2 23" xfId="4856" xr:uid="{00000000-0005-0000-0000-000037490000}"/>
    <cellStyle name="Normal 7 2 2 23 2" xfId="7103" xr:uid="{00000000-0005-0000-0000-000038490000}"/>
    <cellStyle name="Normal 7 2 2 23 2 2" xfId="10642" xr:uid="{00000000-0005-0000-0000-000039490000}"/>
    <cellStyle name="Normal 7 2 2 23 2 2 2" xfId="22549" xr:uid="{00000000-0005-0000-0000-00003A490000}"/>
    <cellStyle name="Normal 7 2 2 23 2 2 3" xfId="22550" xr:uid="{00000000-0005-0000-0000-00003B490000}"/>
    <cellStyle name="Normal 7 2 2 23 2 3" xfId="22551" xr:uid="{00000000-0005-0000-0000-00003C490000}"/>
    <cellStyle name="Normal 7 2 2 23 2 4" xfId="22552" xr:uid="{00000000-0005-0000-0000-00003D490000}"/>
    <cellStyle name="Normal 7 2 2 23 3" xfId="8881" xr:uid="{00000000-0005-0000-0000-00003E490000}"/>
    <cellStyle name="Normal 7 2 2 23 3 2" xfId="22553" xr:uid="{00000000-0005-0000-0000-00003F490000}"/>
    <cellStyle name="Normal 7 2 2 23 3 2 2" xfId="22554" xr:uid="{00000000-0005-0000-0000-000040490000}"/>
    <cellStyle name="Normal 7 2 2 23 3 3" xfId="22555" xr:uid="{00000000-0005-0000-0000-000041490000}"/>
    <cellStyle name="Normal 7 2 2 23 3 4" xfId="22556" xr:uid="{00000000-0005-0000-0000-000042490000}"/>
    <cellStyle name="Normal 7 2 2 23 4" xfId="22557" xr:uid="{00000000-0005-0000-0000-000043490000}"/>
    <cellStyle name="Normal 7 2 2 23 4 2" xfId="22558" xr:uid="{00000000-0005-0000-0000-000044490000}"/>
    <cellStyle name="Normal 7 2 2 23 5" xfId="22559" xr:uid="{00000000-0005-0000-0000-000045490000}"/>
    <cellStyle name="Normal 7 2 2 23 6" xfId="22560" xr:uid="{00000000-0005-0000-0000-000046490000}"/>
    <cellStyle name="Normal 7 2 2 24" xfId="4857" xr:uid="{00000000-0005-0000-0000-000047490000}"/>
    <cellStyle name="Normal 7 2 2 24 2" xfId="7104" xr:uid="{00000000-0005-0000-0000-000048490000}"/>
    <cellStyle name="Normal 7 2 2 24 2 2" xfId="10643" xr:uid="{00000000-0005-0000-0000-000049490000}"/>
    <cellStyle name="Normal 7 2 2 24 2 2 2" xfId="22561" xr:uid="{00000000-0005-0000-0000-00004A490000}"/>
    <cellStyle name="Normal 7 2 2 24 2 2 3" xfId="22562" xr:uid="{00000000-0005-0000-0000-00004B490000}"/>
    <cellStyle name="Normal 7 2 2 24 2 3" xfId="22563" xr:uid="{00000000-0005-0000-0000-00004C490000}"/>
    <cellStyle name="Normal 7 2 2 24 2 4" xfId="22564" xr:uid="{00000000-0005-0000-0000-00004D490000}"/>
    <cellStyle name="Normal 7 2 2 24 3" xfId="8882" xr:uid="{00000000-0005-0000-0000-00004E490000}"/>
    <cellStyle name="Normal 7 2 2 24 3 2" xfId="22565" xr:uid="{00000000-0005-0000-0000-00004F490000}"/>
    <cellStyle name="Normal 7 2 2 24 3 2 2" xfId="22566" xr:uid="{00000000-0005-0000-0000-000050490000}"/>
    <cellStyle name="Normal 7 2 2 24 3 3" xfId="22567" xr:uid="{00000000-0005-0000-0000-000051490000}"/>
    <cellStyle name="Normal 7 2 2 24 3 4" xfId="22568" xr:uid="{00000000-0005-0000-0000-000052490000}"/>
    <cellStyle name="Normal 7 2 2 24 4" xfId="22569" xr:uid="{00000000-0005-0000-0000-000053490000}"/>
    <cellStyle name="Normal 7 2 2 24 4 2" xfId="22570" xr:uid="{00000000-0005-0000-0000-000054490000}"/>
    <cellStyle name="Normal 7 2 2 24 5" xfId="22571" xr:uid="{00000000-0005-0000-0000-000055490000}"/>
    <cellStyle name="Normal 7 2 2 24 6" xfId="22572" xr:uid="{00000000-0005-0000-0000-000056490000}"/>
    <cellStyle name="Normal 7 2 2 25" xfId="4858" xr:uid="{00000000-0005-0000-0000-000057490000}"/>
    <cellStyle name="Normal 7 2 2 25 2" xfId="7105" xr:uid="{00000000-0005-0000-0000-000058490000}"/>
    <cellStyle name="Normal 7 2 2 25 2 2" xfId="10644" xr:uid="{00000000-0005-0000-0000-000059490000}"/>
    <cellStyle name="Normal 7 2 2 25 2 2 2" xfId="22573" xr:uid="{00000000-0005-0000-0000-00005A490000}"/>
    <cellStyle name="Normal 7 2 2 25 2 2 3" xfId="22574" xr:uid="{00000000-0005-0000-0000-00005B490000}"/>
    <cellStyle name="Normal 7 2 2 25 2 3" xfId="22575" xr:uid="{00000000-0005-0000-0000-00005C490000}"/>
    <cellStyle name="Normal 7 2 2 25 2 4" xfId="22576" xr:uid="{00000000-0005-0000-0000-00005D490000}"/>
    <cellStyle name="Normal 7 2 2 25 3" xfId="8883" xr:uid="{00000000-0005-0000-0000-00005E490000}"/>
    <cellStyle name="Normal 7 2 2 25 3 2" xfId="22577" xr:uid="{00000000-0005-0000-0000-00005F490000}"/>
    <cellStyle name="Normal 7 2 2 25 3 2 2" xfId="22578" xr:uid="{00000000-0005-0000-0000-000060490000}"/>
    <cellStyle name="Normal 7 2 2 25 3 3" xfId="22579" xr:uid="{00000000-0005-0000-0000-000061490000}"/>
    <cellStyle name="Normal 7 2 2 25 3 4" xfId="22580" xr:uid="{00000000-0005-0000-0000-000062490000}"/>
    <cellStyle name="Normal 7 2 2 25 4" xfId="22581" xr:uid="{00000000-0005-0000-0000-000063490000}"/>
    <cellStyle name="Normal 7 2 2 25 4 2" xfId="22582" xr:uid="{00000000-0005-0000-0000-000064490000}"/>
    <cellStyle name="Normal 7 2 2 25 5" xfId="22583" xr:uid="{00000000-0005-0000-0000-000065490000}"/>
    <cellStyle name="Normal 7 2 2 25 6" xfId="22584" xr:uid="{00000000-0005-0000-0000-000066490000}"/>
    <cellStyle name="Normal 7 2 2 26" xfId="4859" xr:uid="{00000000-0005-0000-0000-000067490000}"/>
    <cellStyle name="Normal 7 2 2 26 2" xfId="7106" xr:uid="{00000000-0005-0000-0000-000068490000}"/>
    <cellStyle name="Normal 7 2 2 26 2 2" xfId="10645" xr:uid="{00000000-0005-0000-0000-000069490000}"/>
    <cellStyle name="Normal 7 2 2 26 2 2 2" xfId="22585" xr:uid="{00000000-0005-0000-0000-00006A490000}"/>
    <cellStyle name="Normal 7 2 2 26 2 2 3" xfId="22586" xr:uid="{00000000-0005-0000-0000-00006B490000}"/>
    <cellStyle name="Normal 7 2 2 26 2 3" xfId="22587" xr:uid="{00000000-0005-0000-0000-00006C490000}"/>
    <cellStyle name="Normal 7 2 2 26 2 4" xfId="22588" xr:uid="{00000000-0005-0000-0000-00006D490000}"/>
    <cellStyle name="Normal 7 2 2 26 3" xfId="8884" xr:uid="{00000000-0005-0000-0000-00006E490000}"/>
    <cellStyle name="Normal 7 2 2 26 3 2" xfId="22589" xr:uid="{00000000-0005-0000-0000-00006F490000}"/>
    <cellStyle name="Normal 7 2 2 26 3 2 2" xfId="22590" xr:uid="{00000000-0005-0000-0000-000070490000}"/>
    <cellStyle name="Normal 7 2 2 26 3 3" xfId="22591" xr:uid="{00000000-0005-0000-0000-000071490000}"/>
    <cellStyle name="Normal 7 2 2 26 3 4" xfId="22592" xr:uid="{00000000-0005-0000-0000-000072490000}"/>
    <cellStyle name="Normal 7 2 2 26 4" xfId="22593" xr:uid="{00000000-0005-0000-0000-000073490000}"/>
    <cellStyle name="Normal 7 2 2 26 4 2" xfId="22594" xr:uid="{00000000-0005-0000-0000-000074490000}"/>
    <cellStyle name="Normal 7 2 2 26 5" xfId="22595" xr:uid="{00000000-0005-0000-0000-000075490000}"/>
    <cellStyle name="Normal 7 2 2 26 6" xfId="22596" xr:uid="{00000000-0005-0000-0000-000076490000}"/>
    <cellStyle name="Normal 7 2 2 27" xfId="4860" xr:uid="{00000000-0005-0000-0000-000077490000}"/>
    <cellStyle name="Normal 7 2 2 27 2" xfId="7107" xr:uid="{00000000-0005-0000-0000-000078490000}"/>
    <cellStyle name="Normal 7 2 2 27 2 2" xfId="10646" xr:uid="{00000000-0005-0000-0000-000079490000}"/>
    <cellStyle name="Normal 7 2 2 27 2 2 2" xfId="22597" xr:uid="{00000000-0005-0000-0000-00007A490000}"/>
    <cellStyle name="Normal 7 2 2 27 2 2 3" xfId="22598" xr:uid="{00000000-0005-0000-0000-00007B490000}"/>
    <cellStyle name="Normal 7 2 2 27 2 3" xfId="22599" xr:uid="{00000000-0005-0000-0000-00007C490000}"/>
    <cellStyle name="Normal 7 2 2 27 2 4" xfId="22600" xr:uid="{00000000-0005-0000-0000-00007D490000}"/>
    <cellStyle name="Normal 7 2 2 27 3" xfId="8885" xr:uid="{00000000-0005-0000-0000-00007E490000}"/>
    <cellStyle name="Normal 7 2 2 27 3 2" xfId="22601" xr:uid="{00000000-0005-0000-0000-00007F490000}"/>
    <cellStyle name="Normal 7 2 2 27 3 2 2" xfId="22602" xr:uid="{00000000-0005-0000-0000-000080490000}"/>
    <cellStyle name="Normal 7 2 2 27 3 3" xfId="22603" xr:uid="{00000000-0005-0000-0000-000081490000}"/>
    <cellStyle name="Normal 7 2 2 27 3 4" xfId="22604" xr:uid="{00000000-0005-0000-0000-000082490000}"/>
    <cellStyle name="Normal 7 2 2 27 4" xfId="22605" xr:uid="{00000000-0005-0000-0000-000083490000}"/>
    <cellStyle name="Normal 7 2 2 27 4 2" xfId="22606" xr:uid="{00000000-0005-0000-0000-000084490000}"/>
    <cellStyle name="Normal 7 2 2 27 5" xfId="22607" xr:uid="{00000000-0005-0000-0000-000085490000}"/>
    <cellStyle name="Normal 7 2 2 27 6" xfId="22608" xr:uid="{00000000-0005-0000-0000-000086490000}"/>
    <cellStyle name="Normal 7 2 2 28" xfId="4861" xr:uid="{00000000-0005-0000-0000-000087490000}"/>
    <cellStyle name="Normal 7 2 2 28 2" xfId="7108" xr:uid="{00000000-0005-0000-0000-000088490000}"/>
    <cellStyle name="Normal 7 2 2 28 2 2" xfId="10647" xr:uid="{00000000-0005-0000-0000-000089490000}"/>
    <cellStyle name="Normal 7 2 2 28 2 2 2" xfId="22609" xr:uid="{00000000-0005-0000-0000-00008A490000}"/>
    <cellStyle name="Normal 7 2 2 28 2 2 3" xfId="22610" xr:uid="{00000000-0005-0000-0000-00008B490000}"/>
    <cellStyle name="Normal 7 2 2 28 2 3" xfId="22611" xr:uid="{00000000-0005-0000-0000-00008C490000}"/>
    <cellStyle name="Normal 7 2 2 28 2 4" xfId="22612" xr:uid="{00000000-0005-0000-0000-00008D490000}"/>
    <cellStyle name="Normal 7 2 2 28 3" xfId="8886" xr:uid="{00000000-0005-0000-0000-00008E490000}"/>
    <cellStyle name="Normal 7 2 2 28 3 2" xfId="22613" xr:uid="{00000000-0005-0000-0000-00008F490000}"/>
    <cellStyle name="Normal 7 2 2 28 3 2 2" xfId="22614" xr:uid="{00000000-0005-0000-0000-000090490000}"/>
    <cellStyle name="Normal 7 2 2 28 3 3" xfId="22615" xr:uid="{00000000-0005-0000-0000-000091490000}"/>
    <cellStyle name="Normal 7 2 2 28 3 4" xfId="22616" xr:uid="{00000000-0005-0000-0000-000092490000}"/>
    <cellStyle name="Normal 7 2 2 28 4" xfId="22617" xr:uid="{00000000-0005-0000-0000-000093490000}"/>
    <cellStyle name="Normal 7 2 2 28 4 2" xfId="22618" xr:uid="{00000000-0005-0000-0000-000094490000}"/>
    <cellStyle name="Normal 7 2 2 28 5" xfId="22619" xr:uid="{00000000-0005-0000-0000-000095490000}"/>
    <cellStyle name="Normal 7 2 2 28 6" xfId="22620" xr:uid="{00000000-0005-0000-0000-000096490000}"/>
    <cellStyle name="Normal 7 2 2 29" xfId="4862" xr:uid="{00000000-0005-0000-0000-000097490000}"/>
    <cellStyle name="Normal 7 2 2 29 2" xfId="7109" xr:uid="{00000000-0005-0000-0000-000098490000}"/>
    <cellStyle name="Normal 7 2 2 29 2 2" xfId="10648" xr:uid="{00000000-0005-0000-0000-000099490000}"/>
    <cellStyle name="Normal 7 2 2 29 2 2 2" xfId="22621" xr:uid="{00000000-0005-0000-0000-00009A490000}"/>
    <cellStyle name="Normal 7 2 2 29 2 2 3" xfId="22622" xr:uid="{00000000-0005-0000-0000-00009B490000}"/>
    <cellStyle name="Normal 7 2 2 29 2 3" xfId="22623" xr:uid="{00000000-0005-0000-0000-00009C490000}"/>
    <cellStyle name="Normal 7 2 2 29 2 4" xfId="22624" xr:uid="{00000000-0005-0000-0000-00009D490000}"/>
    <cellStyle name="Normal 7 2 2 29 3" xfId="8887" xr:uid="{00000000-0005-0000-0000-00009E490000}"/>
    <cellStyle name="Normal 7 2 2 29 3 2" xfId="22625" xr:uid="{00000000-0005-0000-0000-00009F490000}"/>
    <cellStyle name="Normal 7 2 2 29 3 2 2" xfId="22626" xr:uid="{00000000-0005-0000-0000-0000A0490000}"/>
    <cellStyle name="Normal 7 2 2 29 3 3" xfId="22627" xr:uid="{00000000-0005-0000-0000-0000A1490000}"/>
    <cellStyle name="Normal 7 2 2 29 3 4" xfId="22628" xr:uid="{00000000-0005-0000-0000-0000A2490000}"/>
    <cellStyle name="Normal 7 2 2 29 4" xfId="22629" xr:uid="{00000000-0005-0000-0000-0000A3490000}"/>
    <cellStyle name="Normal 7 2 2 29 4 2" xfId="22630" xr:uid="{00000000-0005-0000-0000-0000A4490000}"/>
    <cellStyle name="Normal 7 2 2 29 5" xfId="22631" xr:uid="{00000000-0005-0000-0000-0000A5490000}"/>
    <cellStyle name="Normal 7 2 2 29 6" xfId="22632" xr:uid="{00000000-0005-0000-0000-0000A6490000}"/>
    <cellStyle name="Normal 7 2 2 3" xfId="4863" xr:uid="{00000000-0005-0000-0000-0000A7490000}"/>
    <cellStyle name="Normal 7 2 2 3 2" xfId="7110" xr:uid="{00000000-0005-0000-0000-0000A8490000}"/>
    <cellStyle name="Normal 7 2 2 3 2 2" xfId="10649" xr:uid="{00000000-0005-0000-0000-0000A9490000}"/>
    <cellStyle name="Normal 7 2 2 3 2 2 2" xfId="22633" xr:uid="{00000000-0005-0000-0000-0000AA490000}"/>
    <cellStyle name="Normal 7 2 2 3 2 2 3" xfId="22634" xr:uid="{00000000-0005-0000-0000-0000AB490000}"/>
    <cellStyle name="Normal 7 2 2 3 2 3" xfId="22635" xr:uid="{00000000-0005-0000-0000-0000AC490000}"/>
    <cellStyle name="Normal 7 2 2 3 2 4" xfId="22636" xr:uid="{00000000-0005-0000-0000-0000AD490000}"/>
    <cellStyle name="Normal 7 2 2 3 3" xfId="8888" xr:uid="{00000000-0005-0000-0000-0000AE490000}"/>
    <cellStyle name="Normal 7 2 2 3 3 2" xfId="22637" xr:uid="{00000000-0005-0000-0000-0000AF490000}"/>
    <cellStyle name="Normal 7 2 2 3 3 2 2" xfId="22638" xr:uid="{00000000-0005-0000-0000-0000B0490000}"/>
    <cellStyle name="Normal 7 2 2 3 3 3" xfId="22639" xr:uid="{00000000-0005-0000-0000-0000B1490000}"/>
    <cellStyle name="Normal 7 2 2 3 3 4" xfId="22640" xr:uid="{00000000-0005-0000-0000-0000B2490000}"/>
    <cellStyle name="Normal 7 2 2 3 4" xfId="22641" xr:uid="{00000000-0005-0000-0000-0000B3490000}"/>
    <cellStyle name="Normal 7 2 2 3 4 2" xfId="22642" xr:uid="{00000000-0005-0000-0000-0000B4490000}"/>
    <cellStyle name="Normal 7 2 2 3 5" xfId="22643" xr:uid="{00000000-0005-0000-0000-0000B5490000}"/>
    <cellStyle name="Normal 7 2 2 3 6" xfId="22644" xr:uid="{00000000-0005-0000-0000-0000B6490000}"/>
    <cellStyle name="Normal 7 2 2 30" xfId="4864" xr:uid="{00000000-0005-0000-0000-0000B7490000}"/>
    <cellStyle name="Normal 7 2 2 30 2" xfId="7111" xr:uid="{00000000-0005-0000-0000-0000B8490000}"/>
    <cellStyle name="Normal 7 2 2 30 2 2" xfId="10650" xr:uid="{00000000-0005-0000-0000-0000B9490000}"/>
    <cellStyle name="Normal 7 2 2 30 2 2 2" xfId="22645" xr:uid="{00000000-0005-0000-0000-0000BA490000}"/>
    <cellStyle name="Normal 7 2 2 30 2 2 3" xfId="22646" xr:uid="{00000000-0005-0000-0000-0000BB490000}"/>
    <cellStyle name="Normal 7 2 2 30 2 3" xfId="22647" xr:uid="{00000000-0005-0000-0000-0000BC490000}"/>
    <cellStyle name="Normal 7 2 2 30 2 4" xfId="22648" xr:uid="{00000000-0005-0000-0000-0000BD490000}"/>
    <cellStyle name="Normal 7 2 2 30 3" xfId="8889" xr:uid="{00000000-0005-0000-0000-0000BE490000}"/>
    <cellStyle name="Normal 7 2 2 30 3 2" xfId="22649" xr:uid="{00000000-0005-0000-0000-0000BF490000}"/>
    <cellStyle name="Normal 7 2 2 30 3 2 2" xfId="22650" xr:uid="{00000000-0005-0000-0000-0000C0490000}"/>
    <cellStyle name="Normal 7 2 2 30 3 3" xfId="22651" xr:uid="{00000000-0005-0000-0000-0000C1490000}"/>
    <cellStyle name="Normal 7 2 2 30 3 4" xfId="22652" xr:uid="{00000000-0005-0000-0000-0000C2490000}"/>
    <cellStyle name="Normal 7 2 2 30 4" xfId="22653" xr:uid="{00000000-0005-0000-0000-0000C3490000}"/>
    <cellStyle name="Normal 7 2 2 30 4 2" xfId="22654" xr:uid="{00000000-0005-0000-0000-0000C4490000}"/>
    <cellStyle name="Normal 7 2 2 30 5" xfId="22655" xr:uid="{00000000-0005-0000-0000-0000C5490000}"/>
    <cellStyle name="Normal 7 2 2 30 6" xfId="22656" xr:uid="{00000000-0005-0000-0000-0000C6490000}"/>
    <cellStyle name="Normal 7 2 2 31" xfId="4865" xr:uid="{00000000-0005-0000-0000-0000C7490000}"/>
    <cellStyle name="Normal 7 2 2 31 2" xfId="7112" xr:uid="{00000000-0005-0000-0000-0000C8490000}"/>
    <cellStyle name="Normal 7 2 2 31 2 2" xfId="10651" xr:uid="{00000000-0005-0000-0000-0000C9490000}"/>
    <cellStyle name="Normal 7 2 2 31 2 2 2" xfId="22657" xr:uid="{00000000-0005-0000-0000-0000CA490000}"/>
    <cellStyle name="Normal 7 2 2 31 2 2 3" xfId="22658" xr:uid="{00000000-0005-0000-0000-0000CB490000}"/>
    <cellStyle name="Normal 7 2 2 31 2 3" xfId="22659" xr:uid="{00000000-0005-0000-0000-0000CC490000}"/>
    <cellStyle name="Normal 7 2 2 31 2 4" xfId="22660" xr:uid="{00000000-0005-0000-0000-0000CD490000}"/>
    <cellStyle name="Normal 7 2 2 31 3" xfId="8890" xr:uid="{00000000-0005-0000-0000-0000CE490000}"/>
    <cellStyle name="Normal 7 2 2 31 3 2" xfId="22661" xr:uid="{00000000-0005-0000-0000-0000CF490000}"/>
    <cellStyle name="Normal 7 2 2 31 3 2 2" xfId="22662" xr:uid="{00000000-0005-0000-0000-0000D0490000}"/>
    <cellStyle name="Normal 7 2 2 31 3 3" xfId="22663" xr:uid="{00000000-0005-0000-0000-0000D1490000}"/>
    <cellStyle name="Normal 7 2 2 31 3 4" xfId="22664" xr:uid="{00000000-0005-0000-0000-0000D2490000}"/>
    <cellStyle name="Normal 7 2 2 31 4" xfId="22665" xr:uid="{00000000-0005-0000-0000-0000D3490000}"/>
    <cellStyle name="Normal 7 2 2 31 4 2" xfId="22666" xr:uid="{00000000-0005-0000-0000-0000D4490000}"/>
    <cellStyle name="Normal 7 2 2 31 5" xfId="22667" xr:uid="{00000000-0005-0000-0000-0000D5490000}"/>
    <cellStyle name="Normal 7 2 2 31 6" xfId="22668" xr:uid="{00000000-0005-0000-0000-0000D6490000}"/>
    <cellStyle name="Normal 7 2 2 32" xfId="4866" xr:uid="{00000000-0005-0000-0000-0000D7490000}"/>
    <cellStyle name="Normal 7 2 2 32 2" xfId="7113" xr:uid="{00000000-0005-0000-0000-0000D8490000}"/>
    <cellStyle name="Normal 7 2 2 32 2 2" xfId="10652" xr:uid="{00000000-0005-0000-0000-0000D9490000}"/>
    <cellStyle name="Normal 7 2 2 32 2 2 2" xfId="22669" xr:uid="{00000000-0005-0000-0000-0000DA490000}"/>
    <cellStyle name="Normal 7 2 2 32 2 2 3" xfId="22670" xr:uid="{00000000-0005-0000-0000-0000DB490000}"/>
    <cellStyle name="Normal 7 2 2 32 2 3" xfId="22671" xr:uid="{00000000-0005-0000-0000-0000DC490000}"/>
    <cellStyle name="Normal 7 2 2 32 2 4" xfId="22672" xr:uid="{00000000-0005-0000-0000-0000DD490000}"/>
    <cellStyle name="Normal 7 2 2 32 3" xfId="8891" xr:uid="{00000000-0005-0000-0000-0000DE490000}"/>
    <cellStyle name="Normal 7 2 2 32 3 2" xfId="22673" xr:uid="{00000000-0005-0000-0000-0000DF490000}"/>
    <cellStyle name="Normal 7 2 2 32 3 2 2" xfId="22674" xr:uid="{00000000-0005-0000-0000-0000E0490000}"/>
    <cellStyle name="Normal 7 2 2 32 3 3" xfId="22675" xr:uid="{00000000-0005-0000-0000-0000E1490000}"/>
    <cellStyle name="Normal 7 2 2 32 3 4" xfId="22676" xr:uid="{00000000-0005-0000-0000-0000E2490000}"/>
    <cellStyle name="Normal 7 2 2 32 4" xfId="22677" xr:uid="{00000000-0005-0000-0000-0000E3490000}"/>
    <cellStyle name="Normal 7 2 2 32 4 2" xfId="22678" xr:uid="{00000000-0005-0000-0000-0000E4490000}"/>
    <cellStyle name="Normal 7 2 2 32 5" xfId="22679" xr:uid="{00000000-0005-0000-0000-0000E5490000}"/>
    <cellStyle name="Normal 7 2 2 32 6" xfId="22680" xr:uid="{00000000-0005-0000-0000-0000E6490000}"/>
    <cellStyle name="Normal 7 2 2 33" xfId="4867" xr:uid="{00000000-0005-0000-0000-0000E7490000}"/>
    <cellStyle name="Normal 7 2 2 33 2" xfId="7114" xr:uid="{00000000-0005-0000-0000-0000E8490000}"/>
    <cellStyle name="Normal 7 2 2 33 2 2" xfId="10653" xr:uid="{00000000-0005-0000-0000-0000E9490000}"/>
    <cellStyle name="Normal 7 2 2 33 2 2 2" xfId="22681" xr:uid="{00000000-0005-0000-0000-0000EA490000}"/>
    <cellStyle name="Normal 7 2 2 33 2 2 3" xfId="22682" xr:uid="{00000000-0005-0000-0000-0000EB490000}"/>
    <cellStyle name="Normal 7 2 2 33 2 3" xfId="22683" xr:uid="{00000000-0005-0000-0000-0000EC490000}"/>
    <cellStyle name="Normal 7 2 2 33 2 4" xfId="22684" xr:uid="{00000000-0005-0000-0000-0000ED490000}"/>
    <cellStyle name="Normal 7 2 2 33 3" xfId="8892" xr:uid="{00000000-0005-0000-0000-0000EE490000}"/>
    <cellStyle name="Normal 7 2 2 33 3 2" xfId="22685" xr:uid="{00000000-0005-0000-0000-0000EF490000}"/>
    <cellStyle name="Normal 7 2 2 33 3 2 2" xfId="22686" xr:uid="{00000000-0005-0000-0000-0000F0490000}"/>
    <cellStyle name="Normal 7 2 2 33 3 3" xfId="22687" xr:uid="{00000000-0005-0000-0000-0000F1490000}"/>
    <cellStyle name="Normal 7 2 2 33 3 4" xfId="22688" xr:uid="{00000000-0005-0000-0000-0000F2490000}"/>
    <cellStyle name="Normal 7 2 2 33 4" xfId="22689" xr:uid="{00000000-0005-0000-0000-0000F3490000}"/>
    <cellStyle name="Normal 7 2 2 33 4 2" xfId="22690" xr:uid="{00000000-0005-0000-0000-0000F4490000}"/>
    <cellStyle name="Normal 7 2 2 33 5" xfId="22691" xr:uid="{00000000-0005-0000-0000-0000F5490000}"/>
    <cellStyle name="Normal 7 2 2 33 6" xfId="22692" xr:uid="{00000000-0005-0000-0000-0000F6490000}"/>
    <cellStyle name="Normal 7 2 2 34" xfId="4868" xr:uid="{00000000-0005-0000-0000-0000F7490000}"/>
    <cellStyle name="Normal 7 2 2 34 2" xfId="7115" xr:uid="{00000000-0005-0000-0000-0000F8490000}"/>
    <cellStyle name="Normal 7 2 2 34 2 2" xfId="10654" xr:uid="{00000000-0005-0000-0000-0000F9490000}"/>
    <cellStyle name="Normal 7 2 2 34 2 2 2" xfId="22693" xr:uid="{00000000-0005-0000-0000-0000FA490000}"/>
    <cellStyle name="Normal 7 2 2 34 2 2 3" xfId="22694" xr:uid="{00000000-0005-0000-0000-0000FB490000}"/>
    <cellStyle name="Normal 7 2 2 34 2 3" xfId="22695" xr:uid="{00000000-0005-0000-0000-0000FC490000}"/>
    <cellStyle name="Normal 7 2 2 34 2 4" xfId="22696" xr:uid="{00000000-0005-0000-0000-0000FD490000}"/>
    <cellStyle name="Normal 7 2 2 34 3" xfId="8893" xr:uid="{00000000-0005-0000-0000-0000FE490000}"/>
    <cellStyle name="Normal 7 2 2 34 3 2" xfId="22697" xr:uid="{00000000-0005-0000-0000-0000FF490000}"/>
    <cellStyle name="Normal 7 2 2 34 3 2 2" xfId="22698" xr:uid="{00000000-0005-0000-0000-0000004A0000}"/>
    <cellStyle name="Normal 7 2 2 34 3 3" xfId="22699" xr:uid="{00000000-0005-0000-0000-0000014A0000}"/>
    <cellStyle name="Normal 7 2 2 34 3 4" xfId="22700" xr:uid="{00000000-0005-0000-0000-0000024A0000}"/>
    <cellStyle name="Normal 7 2 2 34 4" xfId="22701" xr:uid="{00000000-0005-0000-0000-0000034A0000}"/>
    <cellStyle name="Normal 7 2 2 34 4 2" xfId="22702" xr:uid="{00000000-0005-0000-0000-0000044A0000}"/>
    <cellStyle name="Normal 7 2 2 34 5" xfId="22703" xr:uid="{00000000-0005-0000-0000-0000054A0000}"/>
    <cellStyle name="Normal 7 2 2 34 6" xfId="22704" xr:uid="{00000000-0005-0000-0000-0000064A0000}"/>
    <cellStyle name="Normal 7 2 2 35" xfId="4869" xr:uid="{00000000-0005-0000-0000-0000074A0000}"/>
    <cellStyle name="Normal 7 2 2 35 2" xfId="7116" xr:uid="{00000000-0005-0000-0000-0000084A0000}"/>
    <cellStyle name="Normal 7 2 2 35 2 2" xfId="10655" xr:uid="{00000000-0005-0000-0000-0000094A0000}"/>
    <cellStyle name="Normal 7 2 2 35 2 2 2" xfId="22705" xr:uid="{00000000-0005-0000-0000-00000A4A0000}"/>
    <cellStyle name="Normal 7 2 2 35 2 2 3" xfId="22706" xr:uid="{00000000-0005-0000-0000-00000B4A0000}"/>
    <cellStyle name="Normal 7 2 2 35 2 3" xfId="22707" xr:uid="{00000000-0005-0000-0000-00000C4A0000}"/>
    <cellStyle name="Normal 7 2 2 35 2 4" xfId="22708" xr:uid="{00000000-0005-0000-0000-00000D4A0000}"/>
    <cellStyle name="Normal 7 2 2 35 3" xfId="8894" xr:uid="{00000000-0005-0000-0000-00000E4A0000}"/>
    <cellStyle name="Normal 7 2 2 35 3 2" xfId="22709" xr:uid="{00000000-0005-0000-0000-00000F4A0000}"/>
    <cellStyle name="Normal 7 2 2 35 3 2 2" xfId="22710" xr:uid="{00000000-0005-0000-0000-0000104A0000}"/>
    <cellStyle name="Normal 7 2 2 35 3 3" xfId="22711" xr:uid="{00000000-0005-0000-0000-0000114A0000}"/>
    <cellStyle name="Normal 7 2 2 35 3 4" xfId="22712" xr:uid="{00000000-0005-0000-0000-0000124A0000}"/>
    <cellStyle name="Normal 7 2 2 35 4" xfId="22713" xr:uid="{00000000-0005-0000-0000-0000134A0000}"/>
    <cellStyle name="Normal 7 2 2 35 4 2" xfId="22714" xr:uid="{00000000-0005-0000-0000-0000144A0000}"/>
    <cellStyle name="Normal 7 2 2 35 5" xfId="22715" xr:uid="{00000000-0005-0000-0000-0000154A0000}"/>
    <cellStyle name="Normal 7 2 2 35 6" xfId="22716" xr:uid="{00000000-0005-0000-0000-0000164A0000}"/>
    <cellStyle name="Normal 7 2 2 36" xfId="4870" xr:uid="{00000000-0005-0000-0000-0000174A0000}"/>
    <cellStyle name="Normal 7 2 2 36 2" xfId="7117" xr:uid="{00000000-0005-0000-0000-0000184A0000}"/>
    <cellStyle name="Normal 7 2 2 36 2 2" xfId="10656" xr:uid="{00000000-0005-0000-0000-0000194A0000}"/>
    <cellStyle name="Normal 7 2 2 36 2 2 2" xfId="22717" xr:uid="{00000000-0005-0000-0000-00001A4A0000}"/>
    <cellStyle name="Normal 7 2 2 36 2 2 3" xfId="22718" xr:uid="{00000000-0005-0000-0000-00001B4A0000}"/>
    <cellStyle name="Normal 7 2 2 36 2 3" xfId="22719" xr:uid="{00000000-0005-0000-0000-00001C4A0000}"/>
    <cellStyle name="Normal 7 2 2 36 2 4" xfId="22720" xr:uid="{00000000-0005-0000-0000-00001D4A0000}"/>
    <cellStyle name="Normal 7 2 2 36 3" xfId="8895" xr:uid="{00000000-0005-0000-0000-00001E4A0000}"/>
    <cellStyle name="Normal 7 2 2 36 3 2" xfId="22721" xr:uid="{00000000-0005-0000-0000-00001F4A0000}"/>
    <cellStyle name="Normal 7 2 2 36 3 2 2" xfId="22722" xr:uid="{00000000-0005-0000-0000-0000204A0000}"/>
    <cellStyle name="Normal 7 2 2 36 3 3" xfId="22723" xr:uid="{00000000-0005-0000-0000-0000214A0000}"/>
    <cellStyle name="Normal 7 2 2 36 3 4" xfId="22724" xr:uid="{00000000-0005-0000-0000-0000224A0000}"/>
    <cellStyle name="Normal 7 2 2 36 4" xfId="22725" xr:uid="{00000000-0005-0000-0000-0000234A0000}"/>
    <cellStyle name="Normal 7 2 2 36 4 2" xfId="22726" xr:uid="{00000000-0005-0000-0000-0000244A0000}"/>
    <cellStyle name="Normal 7 2 2 36 5" xfId="22727" xr:uid="{00000000-0005-0000-0000-0000254A0000}"/>
    <cellStyle name="Normal 7 2 2 36 6" xfId="22728" xr:uid="{00000000-0005-0000-0000-0000264A0000}"/>
    <cellStyle name="Normal 7 2 2 37" xfId="4871" xr:uid="{00000000-0005-0000-0000-0000274A0000}"/>
    <cellStyle name="Normal 7 2 2 37 2" xfId="7118" xr:uid="{00000000-0005-0000-0000-0000284A0000}"/>
    <cellStyle name="Normal 7 2 2 37 2 2" xfId="10657" xr:uid="{00000000-0005-0000-0000-0000294A0000}"/>
    <cellStyle name="Normal 7 2 2 37 2 2 2" xfId="22729" xr:uid="{00000000-0005-0000-0000-00002A4A0000}"/>
    <cellStyle name="Normal 7 2 2 37 2 2 3" xfId="22730" xr:uid="{00000000-0005-0000-0000-00002B4A0000}"/>
    <cellStyle name="Normal 7 2 2 37 2 3" xfId="22731" xr:uid="{00000000-0005-0000-0000-00002C4A0000}"/>
    <cellStyle name="Normal 7 2 2 37 2 4" xfId="22732" xr:uid="{00000000-0005-0000-0000-00002D4A0000}"/>
    <cellStyle name="Normal 7 2 2 37 3" xfId="8896" xr:uid="{00000000-0005-0000-0000-00002E4A0000}"/>
    <cellStyle name="Normal 7 2 2 37 3 2" xfId="22733" xr:uid="{00000000-0005-0000-0000-00002F4A0000}"/>
    <cellStyle name="Normal 7 2 2 37 3 2 2" xfId="22734" xr:uid="{00000000-0005-0000-0000-0000304A0000}"/>
    <cellStyle name="Normal 7 2 2 37 3 3" xfId="22735" xr:uid="{00000000-0005-0000-0000-0000314A0000}"/>
    <cellStyle name="Normal 7 2 2 37 3 4" xfId="22736" xr:uid="{00000000-0005-0000-0000-0000324A0000}"/>
    <cellStyle name="Normal 7 2 2 37 4" xfId="22737" xr:uid="{00000000-0005-0000-0000-0000334A0000}"/>
    <cellStyle name="Normal 7 2 2 37 4 2" xfId="22738" xr:uid="{00000000-0005-0000-0000-0000344A0000}"/>
    <cellStyle name="Normal 7 2 2 37 5" xfId="22739" xr:uid="{00000000-0005-0000-0000-0000354A0000}"/>
    <cellStyle name="Normal 7 2 2 37 6" xfId="22740" xr:uid="{00000000-0005-0000-0000-0000364A0000}"/>
    <cellStyle name="Normal 7 2 2 38" xfId="4872" xr:uid="{00000000-0005-0000-0000-0000374A0000}"/>
    <cellStyle name="Normal 7 2 2 38 2" xfId="7119" xr:uid="{00000000-0005-0000-0000-0000384A0000}"/>
    <cellStyle name="Normal 7 2 2 38 2 2" xfId="10658" xr:uid="{00000000-0005-0000-0000-0000394A0000}"/>
    <cellStyle name="Normal 7 2 2 38 2 2 2" xfId="22741" xr:uid="{00000000-0005-0000-0000-00003A4A0000}"/>
    <cellStyle name="Normal 7 2 2 38 2 2 3" xfId="22742" xr:uid="{00000000-0005-0000-0000-00003B4A0000}"/>
    <cellStyle name="Normal 7 2 2 38 2 3" xfId="22743" xr:uid="{00000000-0005-0000-0000-00003C4A0000}"/>
    <cellStyle name="Normal 7 2 2 38 2 4" xfId="22744" xr:uid="{00000000-0005-0000-0000-00003D4A0000}"/>
    <cellStyle name="Normal 7 2 2 38 3" xfId="8897" xr:uid="{00000000-0005-0000-0000-00003E4A0000}"/>
    <cellStyle name="Normal 7 2 2 38 3 2" xfId="22745" xr:uid="{00000000-0005-0000-0000-00003F4A0000}"/>
    <cellStyle name="Normal 7 2 2 38 3 2 2" xfId="22746" xr:uid="{00000000-0005-0000-0000-0000404A0000}"/>
    <cellStyle name="Normal 7 2 2 38 3 3" xfId="22747" xr:uid="{00000000-0005-0000-0000-0000414A0000}"/>
    <cellStyle name="Normal 7 2 2 38 3 4" xfId="22748" xr:uid="{00000000-0005-0000-0000-0000424A0000}"/>
    <cellStyle name="Normal 7 2 2 38 4" xfId="22749" xr:uid="{00000000-0005-0000-0000-0000434A0000}"/>
    <cellStyle name="Normal 7 2 2 38 4 2" xfId="22750" xr:uid="{00000000-0005-0000-0000-0000444A0000}"/>
    <cellStyle name="Normal 7 2 2 38 5" xfId="22751" xr:uid="{00000000-0005-0000-0000-0000454A0000}"/>
    <cellStyle name="Normal 7 2 2 38 6" xfId="22752" xr:uid="{00000000-0005-0000-0000-0000464A0000}"/>
    <cellStyle name="Normal 7 2 2 39" xfId="4873" xr:uid="{00000000-0005-0000-0000-0000474A0000}"/>
    <cellStyle name="Normal 7 2 2 39 2" xfId="7120" xr:uid="{00000000-0005-0000-0000-0000484A0000}"/>
    <cellStyle name="Normal 7 2 2 39 2 2" xfId="10659" xr:uid="{00000000-0005-0000-0000-0000494A0000}"/>
    <cellStyle name="Normal 7 2 2 39 2 2 2" xfId="22753" xr:uid="{00000000-0005-0000-0000-00004A4A0000}"/>
    <cellStyle name="Normal 7 2 2 39 2 2 3" xfId="22754" xr:uid="{00000000-0005-0000-0000-00004B4A0000}"/>
    <cellStyle name="Normal 7 2 2 39 2 3" xfId="22755" xr:uid="{00000000-0005-0000-0000-00004C4A0000}"/>
    <cellStyle name="Normal 7 2 2 39 2 4" xfId="22756" xr:uid="{00000000-0005-0000-0000-00004D4A0000}"/>
    <cellStyle name="Normal 7 2 2 39 3" xfId="8898" xr:uid="{00000000-0005-0000-0000-00004E4A0000}"/>
    <cellStyle name="Normal 7 2 2 39 3 2" xfId="22757" xr:uid="{00000000-0005-0000-0000-00004F4A0000}"/>
    <cellStyle name="Normal 7 2 2 39 3 2 2" xfId="22758" xr:uid="{00000000-0005-0000-0000-0000504A0000}"/>
    <cellStyle name="Normal 7 2 2 39 3 3" xfId="22759" xr:uid="{00000000-0005-0000-0000-0000514A0000}"/>
    <cellStyle name="Normal 7 2 2 39 3 4" xfId="22760" xr:uid="{00000000-0005-0000-0000-0000524A0000}"/>
    <cellStyle name="Normal 7 2 2 39 4" xfId="22761" xr:uid="{00000000-0005-0000-0000-0000534A0000}"/>
    <cellStyle name="Normal 7 2 2 39 4 2" xfId="22762" xr:uid="{00000000-0005-0000-0000-0000544A0000}"/>
    <cellStyle name="Normal 7 2 2 39 5" xfId="22763" xr:uid="{00000000-0005-0000-0000-0000554A0000}"/>
    <cellStyle name="Normal 7 2 2 39 6" xfId="22764" xr:uid="{00000000-0005-0000-0000-0000564A0000}"/>
    <cellStyle name="Normal 7 2 2 4" xfId="4874" xr:uid="{00000000-0005-0000-0000-0000574A0000}"/>
    <cellStyle name="Normal 7 2 2 4 2" xfId="7121" xr:uid="{00000000-0005-0000-0000-0000584A0000}"/>
    <cellStyle name="Normal 7 2 2 4 2 2" xfId="10660" xr:uid="{00000000-0005-0000-0000-0000594A0000}"/>
    <cellStyle name="Normal 7 2 2 4 2 2 2" xfId="22765" xr:uid="{00000000-0005-0000-0000-00005A4A0000}"/>
    <cellStyle name="Normal 7 2 2 4 2 2 3" xfId="22766" xr:uid="{00000000-0005-0000-0000-00005B4A0000}"/>
    <cellStyle name="Normal 7 2 2 4 2 3" xfId="22767" xr:uid="{00000000-0005-0000-0000-00005C4A0000}"/>
    <cellStyle name="Normal 7 2 2 4 2 4" xfId="22768" xr:uid="{00000000-0005-0000-0000-00005D4A0000}"/>
    <cellStyle name="Normal 7 2 2 4 3" xfId="8899" xr:uid="{00000000-0005-0000-0000-00005E4A0000}"/>
    <cellStyle name="Normal 7 2 2 4 3 2" xfId="22769" xr:uid="{00000000-0005-0000-0000-00005F4A0000}"/>
    <cellStyle name="Normal 7 2 2 4 3 2 2" xfId="22770" xr:uid="{00000000-0005-0000-0000-0000604A0000}"/>
    <cellStyle name="Normal 7 2 2 4 3 3" xfId="22771" xr:uid="{00000000-0005-0000-0000-0000614A0000}"/>
    <cellStyle name="Normal 7 2 2 4 3 4" xfId="22772" xr:uid="{00000000-0005-0000-0000-0000624A0000}"/>
    <cellStyle name="Normal 7 2 2 4 4" xfId="22773" xr:uid="{00000000-0005-0000-0000-0000634A0000}"/>
    <cellStyle name="Normal 7 2 2 4 4 2" xfId="22774" xr:uid="{00000000-0005-0000-0000-0000644A0000}"/>
    <cellStyle name="Normal 7 2 2 4 5" xfId="22775" xr:uid="{00000000-0005-0000-0000-0000654A0000}"/>
    <cellStyle name="Normal 7 2 2 4 6" xfId="22776" xr:uid="{00000000-0005-0000-0000-0000664A0000}"/>
    <cellStyle name="Normal 7 2 2 40" xfId="4875" xr:uid="{00000000-0005-0000-0000-0000674A0000}"/>
    <cellStyle name="Normal 7 2 2 40 2" xfId="7122" xr:uid="{00000000-0005-0000-0000-0000684A0000}"/>
    <cellStyle name="Normal 7 2 2 40 2 2" xfId="10661" xr:uid="{00000000-0005-0000-0000-0000694A0000}"/>
    <cellStyle name="Normal 7 2 2 40 2 2 2" xfId="22777" xr:uid="{00000000-0005-0000-0000-00006A4A0000}"/>
    <cellStyle name="Normal 7 2 2 40 2 2 3" xfId="22778" xr:uid="{00000000-0005-0000-0000-00006B4A0000}"/>
    <cellStyle name="Normal 7 2 2 40 2 3" xfId="22779" xr:uid="{00000000-0005-0000-0000-00006C4A0000}"/>
    <cellStyle name="Normal 7 2 2 40 2 4" xfId="22780" xr:uid="{00000000-0005-0000-0000-00006D4A0000}"/>
    <cellStyle name="Normal 7 2 2 40 3" xfId="8900" xr:uid="{00000000-0005-0000-0000-00006E4A0000}"/>
    <cellStyle name="Normal 7 2 2 40 3 2" xfId="22781" xr:uid="{00000000-0005-0000-0000-00006F4A0000}"/>
    <cellStyle name="Normal 7 2 2 40 3 2 2" xfId="22782" xr:uid="{00000000-0005-0000-0000-0000704A0000}"/>
    <cellStyle name="Normal 7 2 2 40 3 3" xfId="22783" xr:uid="{00000000-0005-0000-0000-0000714A0000}"/>
    <cellStyle name="Normal 7 2 2 40 3 4" xfId="22784" xr:uid="{00000000-0005-0000-0000-0000724A0000}"/>
    <cellStyle name="Normal 7 2 2 40 4" xfId="22785" xr:uid="{00000000-0005-0000-0000-0000734A0000}"/>
    <cellStyle name="Normal 7 2 2 40 4 2" xfId="22786" xr:uid="{00000000-0005-0000-0000-0000744A0000}"/>
    <cellStyle name="Normal 7 2 2 40 5" xfId="22787" xr:uid="{00000000-0005-0000-0000-0000754A0000}"/>
    <cellStyle name="Normal 7 2 2 40 6" xfId="22788" xr:uid="{00000000-0005-0000-0000-0000764A0000}"/>
    <cellStyle name="Normal 7 2 2 41" xfId="4876" xr:uid="{00000000-0005-0000-0000-0000774A0000}"/>
    <cellStyle name="Normal 7 2 2 41 2" xfId="7123" xr:uid="{00000000-0005-0000-0000-0000784A0000}"/>
    <cellStyle name="Normal 7 2 2 41 2 2" xfId="10662" xr:uid="{00000000-0005-0000-0000-0000794A0000}"/>
    <cellStyle name="Normal 7 2 2 41 2 2 2" xfId="22789" xr:uid="{00000000-0005-0000-0000-00007A4A0000}"/>
    <cellStyle name="Normal 7 2 2 41 2 2 3" xfId="22790" xr:uid="{00000000-0005-0000-0000-00007B4A0000}"/>
    <cellStyle name="Normal 7 2 2 41 2 3" xfId="22791" xr:uid="{00000000-0005-0000-0000-00007C4A0000}"/>
    <cellStyle name="Normal 7 2 2 41 2 4" xfId="22792" xr:uid="{00000000-0005-0000-0000-00007D4A0000}"/>
    <cellStyle name="Normal 7 2 2 41 3" xfId="8901" xr:uid="{00000000-0005-0000-0000-00007E4A0000}"/>
    <cellStyle name="Normal 7 2 2 41 3 2" xfId="22793" xr:uid="{00000000-0005-0000-0000-00007F4A0000}"/>
    <cellStyle name="Normal 7 2 2 41 3 2 2" xfId="22794" xr:uid="{00000000-0005-0000-0000-0000804A0000}"/>
    <cellStyle name="Normal 7 2 2 41 3 3" xfId="22795" xr:uid="{00000000-0005-0000-0000-0000814A0000}"/>
    <cellStyle name="Normal 7 2 2 41 3 4" xfId="22796" xr:uid="{00000000-0005-0000-0000-0000824A0000}"/>
    <cellStyle name="Normal 7 2 2 41 4" xfId="22797" xr:uid="{00000000-0005-0000-0000-0000834A0000}"/>
    <cellStyle name="Normal 7 2 2 41 4 2" xfId="22798" xr:uid="{00000000-0005-0000-0000-0000844A0000}"/>
    <cellStyle name="Normal 7 2 2 41 5" xfId="22799" xr:uid="{00000000-0005-0000-0000-0000854A0000}"/>
    <cellStyle name="Normal 7 2 2 41 6" xfId="22800" xr:uid="{00000000-0005-0000-0000-0000864A0000}"/>
    <cellStyle name="Normal 7 2 2 42" xfId="4877" xr:uid="{00000000-0005-0000-0000-0000874A0000}"/>
    <cellStyle name="Normal 7 2 2 42 2" xfId="7124" xr:uid="{00000000-0005-0000-0000-0000884A0000}"/>
    <cellStyle name="Normal 7 2 2 42 2 2" xfId="10663" xr:uid="{00000000-0005-0000-0000-0000894A0000}"/>
    <cellStyle name="Normal 7 2 2 42 2 2 2" xfId="22801" xr:uid="{00000000-0005-0000-0000-00008A4A0000}"/>
    <cellStyle name="Normal 7 2 2 42 2 2 3" xfId="22802" xr:uid="{00000000-0005-0000-0000-00008B4A0000}"/>
    <cellStyle name="Normal 7 2 2 42 2 3" xfId="22803" xr:uid="{00000000-0005-0000-0000-00008C4A0000}"/>
    <cellStyle name="Normal 7 2 2 42 2 4" xfId="22804" xr:uid="{00000000-0005-0000-0000-00008D4A0000}"/>
    <cellStyle name="Normal 7 2 2 42 3" xfId="8902" xr:uid="{00000000-0005-0000-0000-00008E4A0000}"/>
    <cellStyle name="Normal 7 2 2 42 3 2" xfId="22805" xr:uid="{00000000-0005-0000-0000-00008F4A0000}"/>
    <cellStyle name="Normal 7 2 2 42 3 2 2" xfId="22806" xr:uid="{00000000-0005-0000-0000-0000904A0000}"/>
    <cellStyle name="Normal 7 2 2 42 3 3" xfId="22807" xr:uid="{00000000-0005-0000-0000-0000914A0000}"/>
    <cellStyle name="Normal 7 2 2 42 3 4" xfId="22808" xr:uid="{00000000-0005-0000-0000-0000924A0000}"/>
    <cellStyle name="Normal 7 2 2 42 4" xfId="22809" xr:uid="{00000000-0005-0000-0000-0000934A0000}"/>
    <cellStyle name="Normal 7 2 2 42 4 2" xfId="22810" xr:uid="{00000000-0005-0000-0000-0000944A0000}"/>
    <cellStyle name="Normal 7 2 2 42 5" xfId="22811" xr:uid="{00000000-0005-0000-0000-0000954A0000}"/>
    <cellStyle name="Normal 7 2 2 42 6" xfId="22812" xr:uid="{00000000-0005-0000-0000-0000964A0000}"/>
    <cellStyle name="Normal 7 2 2 43" xfId="4878" xr:uid="{00000000-0005-0000-0000-0000974A0000}"/>
    <cellStyle name="Normal 7 2 2 43 2" xfId="7125" xr:uid="{00000000-0005-0000-0000-0000984A0000}"/>
    <cellStyle name="Normal 7 2 2 43 2 2" xfId="10664" xr:uid="{00000000-0005-0000-0000-0000994A0000}"/>
    <cellStyle name="Normal 7 2 2 43 2 2 2" xfId="22813" xr:uid="{00000000-0005-0000-0000-00009A4A0000}"/>
    <cellStyle name="Normal 7 2 2 43 2 2 3" xfId="22814" xr:uid="{00000000-0005-0000-0000-00009B4A0000}"/>
    <cellStyle name="Normal 7 2 2 43 2 3" xfId="22815" xr:uid="{00000000-0005-0000-0000-00009C4A0000}"/>
    <cellStyle name="Normal 7 2 2 43 2 4" xfId="22816" xr:uid="{00000000-0005-0000-0000-00009D4A0000}"/>
    <cellStyle name="Normal 7 2 2 43 3" xfId="8903" xr:uid="{00000000-0005-0000-0000-00009E4A0000}"/>
    <cellStyle name="Normal 7 2 2 43 3 2" xfId="22817" xr:uid="{00000000-0005-0000-0000-00009F4A0000}"/>
    <cellStyle name="Normal 7 2 2 43 3 2 2" xfId="22818" xr:uid="{00000000-0005-0000-0000-0000A04A0000}"/>
    <cellStyle name="Normal 7 2 2 43 3 3" xfId="22819" xr:uid="{00000000-0005-0000-0000-0000A14A0000}"/>
    <cellStyle name="Normal 7 2 2 43 3 4" xfId="22820" xr:uid="{00000000-0005-0000-0000-0000A24A0000}"/>
    <cellStyle name="Normal 7 2 2 43 4" xfId="22821" xr:uid="{00000000-0005-0000-0000-0000A34A0000}"/>
    <cellStyle name="Normal 7 2 2 43 4 2" xfId="22822" xr:uid="{00000000-0005-0000-0000-0000A44A0000}"/>
    <cellStyle name="Normal 7 2 2 43 5" xfId="22823" xr:uid="{00000000-0005-0000-0000-0000A54A0000}"/>
    <cellStyle name="Normal 7 2 2 43 6" xfId="22824" xr:uid="{00000000-0005-0000-0000-0000A64A0000}"/>
    <cellStyle name="Normal 7 2 2 44" xfId="4879" xr:uid="{00000000-0005-0000-0000-0000A74A0000}"/>
    <cellStyle name="Normal 7 2 2 44 2" xfId="7126" xr:uid="{00000000-0005-0000-0000-0000A84A0000}"/>
    <cellStyle name="Normal 7 2 2 44 2 2" xfId="10665" xr:uid="{00000000-0005-0000-0000-0000A94A0000}"/>
    <cellStyle name="Normal 7 2 2 44 2 2 2" xfId="22825" xr:uid="{00000000-0005-0000-0000-0000AA4A0000}"/>
    <cellStyle name="Normal 7 2 2 44 2 2 3" xfId="22826" xr:uid="{00000000-0005-0000-0000-0000AB4A0000}"/>
    <cellStyle name="Normal 7 2 2 44 2 3" xfId="22827" xr:uid="{00000000-0005-0000-0000-0000AC4A0000}"/>
    <cellStyle name="Normal 7 2 2 44 2 4" xfId="22828" xr:uid="{00000000-0005-0000-0000-0000AD4A0000}"/>
    <cellStyle name="Normal 7 2 2 44 3" xfId="8904" xr:uid="{00000000-0005-0000-0000-0000AE4A0000}"/>
    <cellStyle name="Normal 7 2 2 44 3 2" xfId="22829" xr:uid="{00000000-0005-0000-0000-0000AF4A0000}"/>
    <cellStyle name="Normal 7 2 2 44 3 2 2" xfId="22830" xr:uid="{00000000-0005-0000-0000-0000B04A0000}"/>
    <cellStyle name="Normal 7 2 2 44 3 3" xfId="22831" xr:uid="{00000000-0005-0000-0000-0000B14A0000}"/>
    <cellStyle name="Normal 7 2 2 44 3 4" xfId="22832" xr:uid="{00000000-0005-0000-0000-0000B24A0000}"/>
    <cellStyle name="Normal 7 2 2 44 4" xfId="22833" xr:uid="{00000000-0005-0000-0000-0000B34A0000}"/>
    <cellStyle name="Normal 7 2 2 44 4 2" xfId="22834" xr:uid="{00000000-0005-0000-0000-0000B44A0000}"/>
    <cellStyle name="Normal 7 2 2 44 5" xfId="22835" xr:uid="{00000000-0005-0000-0000-0000B54A0000}"/>
    <cellStyle name="Normal 7 2 2 44 6" xfId="22836" xr:uid="{00000000-0005-0000-0000-0000B64A0000}"/>
    <cellStyle name="Normal 7 2 2 45" xfId="4880" xr:uid="{00000000-0005-0000-0000-0000B74A0000}"/>
    <cellStyle name="Normal 7 2 2 45 2" xfId="7127" xr:uid="{00000000-0005-0000-0000-0000B84A0000}"/>
    <cellStyle name="Normal 7 2 2 45 2 2" xfId="10666" xr:uid="{00000000-0005-0000-0000-0000B94A0000}"/>
    <cellStyle name="Normal 7 2 2 45 2 2 2" xfId="22837" xr:uid="{00000000-0005-0000-0000-0000BA4A0000}"/>
    <cellStyle name="Normal 7 2 2 45 2 2 3" xfId="22838" xr:uid="{00000000-0005-0000-0000-0000BB4A0000}"/>
    <cellStyle name="Normal 7 2 2 45 2 3" xfId="22839" xr:uid="{00000000-0005-0000-0000-0000BC4A0000}"/>
    <cellStyle name="Normal 7 2 2 45 2 4" xfId="22840" xr:uid="{00000000-0005-0000-0000-0000BD4A0000}"/>
    <cellStyle name="Normal 7 2 2 45 3" xfId="8905" xr:uid="{00000000-0005-0000-0000-0000BE4A0000}"/>
    <cellStyle name="Normal 7 2 2 45 3 2" xfId="22841" xr:uid="{00000000-0005-0000-0000-0000BF4A0000}"/>
    <cellStyle name="Normal 7 2 2 45 3 2 2" xfId="22842" xr:uid="{00000000-0005-0000-0000-0000C04A0000}"/>
    <cellStyle name="Normal 7 2 2 45 3 3" xfId="22843" xr:uid="{00000000-0005-0000-0000-0000C14A0000}"/>
    <cellStyle name="Normal 7 2 2 45 3 4" xfId="22844" xr:uid="{00000000-0005-0000-0000-0000C24A0000}"/>
    <cellStyle name="Normal 7 2 2 45 4" xfId="22845" xr:uid="{00000000-0005-0000-0000-0000C34A0000}"/>
    <cellStyle name="Normal 7 2 2 45 4 2" xfId="22846" xr:uid="{00000000-0005-0000-0000-0000C44A0000}"/>
    <cellStyle name="Normal 7 2 2 45 5" xfId="22847" xr:uid="{00000000-0005-0000-0000-0000C54A0000}"/>
    <cellStyle name="Normal 7 2 2 45 6" xfId="22848" xr:uid="{00000000-0005-0000-0000-0000C64A0000}"/>
    <cellStyle name="Normal 7 2 2 46" xfId="7088" xr:uid="{00000000-0005-0000-0000-0000C74A0000}"/>
    <cellStyle name="Normal 7 2 2 46 2" xfId="10627" xr:uid="{00000000-0005-0000-0000-0000C84A0000}"/>
    <cellStyle name="Normal 7 2 2 46 2 2" xfId="22849" xr:uid="{00000000-0005-0000-0000-0000C94A0000}"/>
    <cellStyle name="Normal 7 2 2 46 2 3" xfId="22850" xr:uid="{00000000-0005-0000-0000-0000CA4A0000}"/>
    <cellStyle name="Normal 7 2 2 46 3" xfId="22851" xr:uid="{00000000-0005-0000-0000-0000CB4A0000}"/>
    <cellStyle name="Normal 7 2 2 46 4" xfId="22852" xr:uid="{00000000-0005-0000-0000-0000CC4A0000}"/>
    <cellStyle name="Normal 7 2 2 47" xfId="8866" xr:uid="{00000000-0005-0000-0000-0000CD4A0000}"/>
    <cellStyle name="Normal 7 2 2 47 2" xfId="22853" xr:uid="{00000000-0005-0000-0000-0000CE4A0000}"/>
    <cellStyle name="Normal 7 2 2 47 2 2" xfId="22854" xr:uid="{00000000-0005-0000-0000-0000CF4A0000}"/>
    <cellStyle name="Normal 7 2 2 47 3" xfId="22855" xr:uid="{00000000-0005-0000-0000-0000D04A0000}"/>
    <cellStyle name="Normal 7 2 2 47 4" xfId="22856" xr:uid="{00000000-0005-0000-0000-0000D14A0000}"/>
    <cellStyle name="Normal 7 2 2 48" xfId="22857" xr:uid="{00000000-0005-0000-0000-0000D24A0000}"/>
    <cellStyle name="Normal 7 2 2 48 2" xfId="22858" xr:uid="{00000000-0005-0000-0000-0000D34A0000}"/>
    <cellStyle name="Normal 7 2 2 49" xfId="22859" xr:uid="{00000000-0005-0000-0000-0000D44A0000}"/>
    <cellStyle name="Normal 7 2 2 5" xfId="4881" xr:uid="{00000000-0005-0000-0000-0000D54A0000}"/>
    <cellStyle name="Normal 7 2 2 5 2" xfId="7128" xr:uid="{00000000-0005-0000-0000-0000D64A0000}"/>
    <cellStyle name="Normal 7 2 2 5 2 2" xfId="10667" xr:uid="{00000000-0005-0000-0000-0000D74A0000}"/>
    <cellStyle name="Normal 7 2 2 5 2 2 2" xfId="22860" xr:uid="{00000000-0005-0000-0000-0000D84A0000}"/>
    <cellStyle name="Normal 7 2 2 5 2 2 3" xfId="22861" xr:uid="{00000000-0005-0000-0000-0000D94A0000}"/>
    <cellStyle name="Normal 7 2 2 5 2 3" xfId="22862" xr:uid="{00000000-0005-0000-0000-0000DA4A0000}"/>
    <cellStyle name="Normal 7 2 2 5 2 4" xfId="22863" xr:uid="{00000000-0005-0000-0000-0000DB4A0000}"/>
    <cellStyle name="Normal 7 2 2 5 3" xfId="8906" xr:uid="{00000000-0005-0000-0000-0000DC4A0000}"/>
    <cellStyle name="Normal 7 2 2 5 3 2" xfId="22864" xr:uid="{00000000-0005-0000-0000-0000DD4A0000}"/>
    <cellStyle name="Normal 7 2 2 5 3 2 2" xfId="22865" xr:uid="{00000000-0005-0000-0000-0000DE4A0000}"/>
    <cellStyle name="Normal 7 2 2 5 3 3" xfId="22866" xr:uid="{00000000-0005-0000-0000-0000DF4A0000}"/>
    <cellStyle name="Normal 7 2 2 5 3 4" xfId="22867" xr:uid="{00000000-0005-0000-0000-0000E04A0000}"/>
    <cellStyle name="Normal 7 2 2 5 4" xfId="22868" xr:uid="{00000000-0005-0000-0000-0000E14A0000}"/>
    <cellStyle name="Normal 7 2 2 5 4 2" xfId="22869" xr:uid="{00000000-0005-0000-0000-0000E24A0000}"/>
    <cellStyle name="Normal 7 2 2 5 5" xfId="22870" xr:uid="{00000000-0005-0000-0000-0000E34A0000}"/>
    <cellStyle name="Normal 7 2 2 5 6" xfId="22871" xr:uid="{00000000-0005-0000-0000-0000E44A0000}"/>
    <cellStyle name="Normal 7 2 2 50" xfId="22872" xr:uid="{00000000-0005-0000-0000-0000E54A0000}"/>
    <cellStyle name="Normal 7 2 2 6" xfId="4882" xr:uid="{00000000-0005-0000-0000-0000E64A0000}"/>
    <cellStyle name="Normal 7 2 2 6 2" xfId="7129" xr:uid="{00000000-0005-0000-0000-0000E74A0000}"/>
    <cellStyle name="Normal 7 2 2 6 2 2" xfId="10668" xr:uid="{00000000-0005-0000-0000-0000E84A0000}"/>
    <cellStyle name="Normal 7 2 2 6 2 2 2" xfId="22873" xr:uid="{00000000-0005-0000-0000-0000E94A0000}"/>
    <cellStyle name="Normal 7 2 2 6 2 2 3" xfId="22874" xr:uid="{00000000-0005-0000-0000-0000EA4A0000}"/>
    <cellStyle name="Normal 7 2 2 6 2 3" xfId="22875" xr:uid="{00000000-0005-0000-0000-0000EB4A0000}"/>
    <cellStyle name="Normal 7 2 2 6 2 4" xfId="22876" xr:uid="{00000000-0005-0000-0000-0000EC4A0000}"/>
    <cellStyle name="Normal 7 2 2 6 3" xfId="8907" xr:uid="{00000000-0005-0000-0000-0000ED4A0000}"/>
    <cellStyle name="Normal 7 2 2 6 3 2" xfId="22877" xr:uid="{00000000-0005-0000-0000-0000EE4A0000}"/>
    <cellStyle name="Normal 7 2 2 6 3 2 2" xfId="22878" xr:uid="{00000000-0005-0000-0000-0000EF4A0000}"/>
    <cellStyle name="Normal 7 2 2 6 3 3" xfId="22879" xr:uid="{00000000-0005-0000-0000-0000F04A0000}"/>
    <cellStyle name="Normal 7 2 2 6 3 4" xfId="22880" xr:uid="{00000000-0005-0000-0000-0000F14A0000}"/>
    <cellStyle name="Normal 7 2 2 6 4" xfId="22881" xr:uid="{00000000-0005-0000-0000-0000F24A0000}"/>
    <cellStyle name="Normal 7 2 2 6 4 2" xfId="22882" xr:uid="{00000000-0005-0000-0000-0000F34A0000}"/>
    <cellStyle name="Normal 7 2 2 6 5" xfId="22883" xr:uid="{00000000-0005-0000-0000-0000F44A0000}"/>
    <cellStyle name="Normal 7 2 2 6 6" xfId="22884" xr:uid="{00000000-0005-0000-0000-0000F54A0000}"/>
    <cellStyle name="Normal 7 2 2 7" xfId="4883" xr:uid="{00000000-0005-0000-0000-0000F64A0000}"/>
    <cellStyle name="Normal 7 2 2 7 2" xfId="7130" xr:uid="{00000000-0005-0000-0000-0000F74A0000}"/>
    <cellStyle name="Normal 7 2 2 7 2 2" xfId="10669" xr:uid="{00000000-0005-0000-0000-0000F84A0000}"/>
    <cellStyle name="Normal 7 2 2 7 2 2 2" xfId="22885" xr:uid="{00000000-0005-0000-0000-0000F94A0000}"/>
    <cellStyle name="Normal 7 2 2 7 2 2 3" xfId="22886" xr:uid="{00000000-0005-0000-0000-0000FA4A0000}"/>
    <cellStyle name="Normal 7 2 2 7 2 3" xfId="22887" xr:uid="{00000000-0005-0000-0000-0000FB4A0000}"/>
    <cellStyle name="Normal 7 2 2 7 2 4" xfId="22888" xr:uid="{00000000-0005-0000-0000-0000FC4A0000}"/>
    <cellStyle name="Normal 7 2 2 7 3" xfId="8908" xr:uid="{00000000-0005-0000-0000-0000FD4A0000}"/>
    <cellStyle name="Normal 7 2 2 7 3 2" xfId="22889" xr:uid="{00000000-0005-0000-0000-0000FE4A0000}"/>
    <cellStyle name="Normal 7 2 2 7 3 2 2" xfId="22890" xr:uid="{00000000-0005-0000-0000-0000FF4A0000}"/>
    <cellStyle name="Normal 7 2 2 7 3 3" xfId="22891" xr:uid="{00000000-0005-0000-0000-0000004B0000}"/>
    <cellStyle name="Normal 7 2 2 7 3 4" xfId="22892" xr:uid="{00000000-0005-0000-0000-0000014B0000}"/>
    <cellStyle name="Normal 7 2 2 7 4" xfId="22893" xr:uid="{00000000-0005-0000-0000-0000024B0000}"/>
    <cellStyle name="Normal 7 2 2 7 4 2" xfId="22894" xr:uid="{00000000-0005-0000-0000-0000034B0000}"/>
    <cellStyle name="Normal 7 2 2 7 5" xfId="22895" xr:uid="{00000000-0005-0000-0000-0000044B0000}"/>
    <cellStyle name="Normal 7 2 2 7 6" xfId="22896" xr:uid="{00000000-0005-0000-0000-0000054B0000}"/>
    <cellStyle name="Normal 7 2 2 8" xfId="4884" xr:uid="{00000000-0005-0000-0000-0000064B0000}"/>
    <cellStyle name="Normal 7 2 2 8 2" xfId="7131" xr:uid="{00000000-0005-0000-0000-0000074B0000}"/>
    <cellStyle name="Normal 7 2 2 8 2 2" xfId="10670" xr:uid="{00000000-0005-0000-0000-0000084B0000}"/>
    <cellStyle name="Normal 7 2 2 8 2 2 2" xfId="22897" xr:uid="{00000000-0005-0000-0000-0000094B0000}"/>
    <cellStyle name="Normal 7 2 2 8 2 2 3" xfId="22898" xr:uid="{00000000-0005-0000-0000-00000A4B0000}"/>
    <cellStyle name="Normal 7 2 2 8 2 3" xfId="22899" xr:uid="{00000000-0005-0000-0000-00000B4B0000}"/>
    <cellStyle name="Normal 7 2 2 8 2 4" xfId="22900" xr:uid="{00000000-0005-0000-0000-00000C4B0000}"/>
    <cellStyle name="Normal 7 2 2 8 3" xfId="8909" xr:uid="{00000000-0005-0000-0000-00000D4B0000}"/>
    <cellStyle name="Normal 7 2 2 8 3 2" xfId="22901" xr:uid="{00000000-0005-0000-0000-00000E4B0000}"/>
    <cellStyle name="Normal 7 2 2 8 3 2 2" xfId="22902" xr:uid="{00000000-0005-0000-0000-00000F4B0000}"/>
    <cellStyle name="Normal 7 2 2 8 3 3" xfId="22903" xr:uid="{00000000-0005-0000-0000-0000104B0000}"/>
    <cellStyle name="Normal 7 2 2 8 3 4" xfId="22904" xr:uid="{00000000-0005-0000-0000-0000114B0000}"/>
    <cellStyle name="Normal 7 2 2 8 4" xfId="22905" xr:uid="{00000000-0005-0000-0000-0000124B0000}"/>
    <cellStyle name="Normal 7 2 2 8 4 2" xfId="22906" xr:uid="{00000000-0005-0000-0000-0000134B0000}"/>
    <cellStyle name="Normal 7 2 2 8 5" xfId="22907" xr:uid="{00000000-0005-0000-0000-0000144B0000}"/>
    <cellStyle name="Normal 7 2 2 8 6" xfId="22908" xr:uid="{00000000-0005-0000-0000-0000154B0000}"/>
    <cellStyle name="Normal 7 2 2 9" xfId="4885" xr:uid="{00000000-0005-0000-0000-0000164B0000}"/>
    <cellStyle name="Normal 7 2 2 9 2" xfId="7132" xr:uid="{00000000-0005-0000-0000-0000174B0000}"/>
    <cellStyle name="Normal 7 2 2 9 2 2" xfId="10671" xr:uid="{00000000-0005-0000-0000-0000184B0000}"/>
    <cellStyle name="Normal 7 2 2 9 2 2 2" xfId="22909" xr:uid="{00000000-0005-0000-0000-0000194B0000}"/>
    <cellStyle name="Normal 7 2 2 9 2 2 3" xfId="22910" xr:uid="{00000000-0005-0000-0000-00001A4B0000}"/>
    <cellStyle name="Normal 7 2 2 9 2 3" xfId="22911" xr:uid="{00000000-0005-0000-0000-00001B4B0000}"/>
    <cellStyle name="Normal 7 2 2 9 2 4" xfId="22912" xr:uid="{00000000-0005-0000-0000-00001C4B0000}"/>
    <cellStyle name="Normal 7 2 2 9 3" xfId="8910" xr:uid="{00000000-0005-0000-0000-00001D4B0000}"/>
    <cellStyle name="Normal 7 2 2 9 3 2" xfId="22913" xr:uid="{00000000-0005-0000-0000-00001E4B0000}"/>
    <cellStyle name="Normal 7 2 2 9 3 2 2" xfId="22914" xr:uid="{00000000-0005-0000-0000-00001F4B0000}"/>
    <cellStyle name="Normal 7 2 2 9 3 3" xfId="22915" xr:uid="{00000000-0005-0000-0000-0000204B0000}"/>
    <cellStyle name="Normal 7 2 2 9 3 4" xfId="22916" xr:uid="{00000000-0005-0000-0000-0000214B0000}"/>
    <cellStyle name="Normal 7 2 2 9 4" xfId="22917" xr:uid="{00000000-0005-0000-0000-0000224B0000}"/>
    <cellStyle name="Normal 7 2 2 9 4 2" xfId="22918" xr:uid="{00000000-0005-0000-0000-0000234B0000}"/>
    <cellStyle name="Normal 7 2 2 9 5" xfId="22919" xr:uid="{00000000-0005-0000-0000-0000244B0000}"/>
    <cellStyle name="Normal 7 2 2 9 6" xfId="22920" xr:uid="{00000000-0005-0000-0000-0000254B0000}"/>
    <cellStyle name="Normal 7 2 3" xfId="4886" xr:uid="{00000000-0005-0000-0000-0000264B0000}"/>
    <cellStyle name="Normal 7 2 3 2" xfId="7133" xr:uid="{00000000-0005-0000-0000-0000274B0000}"/>
    <cellStyle name="Normal 7 2 3 2 2" xfId="10672" xr:uid="{00000000-0005-0000-0000-0000284B0000}"/>
    <cellStyle name="Normal 7 2 3 2 2 2" xfId="22921" xr:uid="{00000000-0005-0000-0000-0000294B0000}"/>
    <cellStyle name="Normal 7 2 3 2 2 3" xfId="22922" xr:uid="{00000000-0005-0000-0000-00002A4B0000}"/>
    <cellStyle name="Normal 7 2 3 2 3" xfId="22923" xr:uid="{00000000-0005-0000-0000-00002B4B0000}"/>
    <cellStyle name="Normal 7 2 3 2 4" xfId="22924" xr:uid="{00000000-0005-0000-0000-00002C4B0000}"/>
    <cellStyle name="Normal 7 2 3 3" xfId="8911" xr:uid="{00000000-0005-0000-0000-00002D4B0000}"/>
    <cellStyle name="Normal 7 2 3 3 2" xfId="22925" xr:uid="{00000000-0005-0000-0000-00002E4B0000}"/>
    <cellStyle name="Normal 7 2 3 3 2 2" xfId="22926" xr:uid="{00000000-0005-0000-0000-00002F4B0000}"/>
    <cellStyle name="Normal 7 2 3 3 3" xfId="22927" xr:uid="{00000000-0005-0000-0000-0000304B0000}"/>
    <cellStyle name="Normal 7 2 3 3 4" xfId="22928" xr:uid="{00000000-0005-0000-0000-0000314B0000}"/>
    <cellStyle name="Normal 7 2 3 4" xfId="22929" xr:uid="{00000000-0005-0000-0000-0000324B0000}"/>
    <cellStyle name="Normal 7 2 3 4 2" xfId="22930" xr:uid="{00000000-0005-0000-0000-0000334B0000}"/>
    <cellStyle name="Normal 7 2 3 5" xfId="22931" xr:uid="{00000000-0005-0000-0000-0000344B0000}"/>
    <cellStyle name="Normal 7 2 3 6" xfId="22932" xr:uid="{00000000-0005-0000-0000-0000354B0000}"/>
    <cellStyle name="Normal 7 2 4" xfId="4887" xr:uid="{00000000-0005-0000-0000-0000364B0000}"/>
    <cellStyle name="Normal 7 2 4 2" xfId="7134" xr:uid="{00000000-0005-0000-0000-0000374B0000}"/>
    <cellStyle name="Normal 7 2 4 2 2" xfId="10673" xr:uid="{00000000-0005-0000-0000-0000384B0000}"/>
    <cellStyle name="Normal 7 2 4 2 2 2" xfId="22933" xr:uid="{00000000-0005-0000-0000-0000394B0000}"/>
    <cellStyle name="Normal 7 2 4 2 2 3" xfId="22934" xr:uid="{00000000-0005-0000-0000-00003A4B0000}"/>
    <cellStyle name="Normal 7 2 4 2 3" xfId="22935" xr:uid="{00000000-0005-0000-0000-00003B4B0000}"/>
    <cellStyle name="Normal 7 2 4 2 4" xfId="22936" xr:uid="{00000000-0005-0000-0000-00003C4B0000}"/>
    <cellStyle name="Normal 7 2 4 3" xfId="8912" xr:uid="{00000000-0005-0000-0000-00003D4B0000}"/>
    <cellStyle name="Normal 7 2 4 3 2" xfId="22937" xr:uid="{00000000-0005-0000-0000-00003E4B0000}"/>
    <cellStyle name="Normal 7 2 4 3 2 2" xfId="22938" xr:uid="{00000000-0005-0000-0000-00003F4B0000}"/>
    <cellStyle name="Normal 7 2 4 3 3" xfId="22939" xr:uid="{00000000-0005-0000-0000-0000404B0000}"/>
    <cellStyle name="Normal 7 2 4 3 4" xfId="22940" xr:uid="{00000000-0005-0000-0000-0000414B0000}"/>
    <cellStyle name="Normal 7 2 4 4" xfId="22941" xr:uid="{00000000-0005-0000-0000-0000424B0000}"/>
    <cellStyle name="Normal 7 2 4 4 2" xfId="22942" xr:uid="{00000000-0005-0000-0000-0000434B0000}"/>
    <cellStyle name="Normal 7 2 4 5" xfId="22943" xr:uid="{00000000-0005-0000-0000-0000444B0000}"/>
    <cellStyle name="Normal 7 2 4 6" xfId="22944" xr:uid="{00000000-0005-0000-0000-0000454B0000}"/>
    <cellStyle name="Normal 7 2 5" xfId="22945" xr:uid="{00000000-0005-0000-0000-0000464B0000}"/>
    <cellStyle name="Normal 7 3" xfId="4888" xr:uid="{00000000-0005-0000-0000-0000474B0000}"/>
    <cellStyle name="Normal 7 3 2" xfId="4889" xr:uid="{00000000-0005-0000-0000-0000484B0000}"/>
    <cellStyle name="Normal 7 3 2 10" xfId="4890" xr:uid="{00000000-0005-0000-0000-0000494B0000}"/>
    <cellStyle name="Normal 7 3 2 10 2" xfId="7137" xr:uid="{00000000-0005-0000-0000-00004A4B0000}"/>
    <cellStyle name="Normal 7 3 2 10 2 2" xfId="10676" xr:uid="{00000000-0005-0000-0000-00004B4B0000}"/>
    <cellStyle name="Normal 7 3 2 10 2 2 2" xfId="22946" xr:uid="{00000000-0005-0000-0000-00004C4B0000}"/>
    <cellStyle name="Normal 7 3 2 10 2 2 3" xfId="22947" xr:uid="{00000000-0005-0000-0000-00004D4B0000}"/>
    <cellStyle name="Normal 7 3 2 10 2 3" xfId="22948" xr:uid="{00000000-0005-0000-0000-00004E4B0000}"/>
    <cellStyle name="Normal 7 3 2 10 2 4" xfId="22949" xr:uid="{00000000-0005-0000-0000-00004F4B0000}"/>
    <cellStyle name="Normal 7 3 2 10 3" xfId="8915" xr:uid="{00000000-0005-0000-0000-0000504B0000}"/>
    <cellStyle name="Normal 7 3 2 10 3 2" xfId="22950" xr:uid="{00000000-0005-0000-0000-0000514B0000}"/>
    <cellStyle name="Normal 7 3 2 10 3 2 2" xfId="22951" xr:uid="{00000000-0005-0000-0000-0000524B0000}"/>
    <cellStyle name="Normal 7 3 2 10 3 3" xfId="22952" xr:uid="{00000000-0005-0000-0000-0000534B0000}"/>
    <cellStyle name="Normal 7 3 2 10 3 4" xfId="22953" xr:uid="{00000000-0005-0000-0000-0000544B0000}"/>
    <cellStyle name="Normal 7 3 2 10 4" xfId="22954" xr:uid="{00000000-0005-0000-0000-0000554B0000}"/>
    <cellStyle name="Normal 7 3 2 10 4 2" xfId="22955" xr:uid="{00000000-0005-0000-0000-0000564B0000}"/>
    <cellStyle name="Normal 7 3 2 10 5" xfId="22956" xr:uid="{00000000-0005-0000-0000-0000574B0000}"/>
    <cellStyle name="Normal 7 3 2 10 6" xfId="22957" xr:uid="{00000000-0005-0000-0000-0000584B0000}"/>
    <cellStyle name="Normal 7 3 2 11" xfId="4891" xr:uid="{00000000-0005-0000-0000-0000594B0000}"/>
    <cellStyle name="Normal 7 3 2 11 2" xfId="7138" xr:uid="{00000000-0005-0000-0000-00005A4B0000}"/>
    <cellStyle name="Normal 7 3 2 11 2 2" xfId="10677" xr:uid="{00000000-0005-0000-0000-00005B4B0000}"/>
    <cellStyle name="Normal 7 3 2 11 2 2 2" xfId="22958" xr:uid="{00000000-0005-0000-0000-00005C4B0000}"/>
    <cellStyle name="Normal 7 3 2 11 2 2 3" xfId="22959" xr:uid="{00000000-0005-0000-0000-00005D4B0000}"/>
    <cellStyle name="Normal 7 3 2 11 2 3" xfId="22960" xr:uid="{00000000-0005-0000-0000-00005E4B0000}"/>
    <cellStyle name="Normal 7 3 2 11 2 4" xfId="22961" xr:uid="{00000000-0005-0000-0000-00005F4B0000}"/>
    <cellStyle name="Normal 7 3 2 11 3" xfId="8916" xr:uid="{00000000-0005-0000-0000-0000604B0000}"/>
    <cellStyle name="Normal 7 3 2 11 3 2" xfId="22962" xr:uid="{00000000-0005-0000-0000-0000614B0000}"/>
    <cellStyle name="Normal 7 3 2 11 3 2 2" xfId="22963" xr:uid="{00000000-0005-0000-0000-0000624B0000}"/>
    <cellStyle name="Normal 7 3 2 11 3 3" xfId="22964" xr:uid="{00000000-0005-0000-0000-0000634B0000}"/>
    <cellStyle name="Normal 7 3 2 11 3 4" xfId="22965" xr:uid="{00000000-0005-0000-0000-0000644B0000}"/>
    <cellStyle name="Normal 7 3 2 11 4" xfId="22966" xr:uid="{00000000-0005-0000-0000-0000654B0000}"/>
    <cellStyle name="Normal 7 3 2 11 4 2" xfId="22967" xr:uid="{00000000-0005-0000-0000-0000664B0000}"/>
    <cellStyle name="Normal 7 3 2 11 5" xfId="22968" xr:uid="{00000000-0005-0000-0000-0000674B0000}"/>
    <cellStyle name="Normal 7 3 2 11 6" xfId="22969" xr:uid="{00000000-0005-0000-0000-0000684B0000}"/>
    <cellStyle name="Normal 7 3 2 12" xfId="4892" xr:uid="{00000000-0005-0000-0000-0000694B0000}"/>
    <cellStyle name="Normal 7 3 2 12 2" xfId="7139" xr:uid="{00000000-0005-0000-0000-00006A4B0000}"/>
    <cellStyle name="Normal 7 3 2 12 2 2" xfId="10678" xr:uid="{00000000-0005-0000-0000-00006B4B0000}"/>
    <cellStyle name="Normal 7 3 2 12 2 2 2" xfId="22970" xr:uid="{00000000-0005-0000-0000-00006C4B0000}"/>
    <cellStyle name="Normal 7 3 2 12 2 2 3" xfId="22971" xr:uid="{00000000-0005-0000-0000-00006D4B0000}"/>
    <cellStyle name="Normal 7 3 2 12 2 3" xfId="22972" xr:uid="{00000000-0005-0000-0000-00006E4B0000}"/>
    <cellStyle name="Normal 7 3 2 12 2 4" xfId="22973" xr:uid="{00000000-0005-0000-0000-00006F4B0000}"/>
    <cellStyle name="Normal 7 3 2 12 3" xfId="8917" xr:uid="{00000000-0005-0000-0000-0000704B0000}"/>
    <cellStyle name="Normal 7 3 2 12 3 2" xfId="22974" xr:uid="{00000000-0005-0000-0000-0000714B0000}"/>
    <cellStyle name="Normal 7 3 2 12 3 2 2" xfId="22975" xr:uid="{00000000-0005-0000-0000-0000724B0000}"/>
    <cellStyle name="Normal 7 3 2 12 3 3" xfId="22976" xr:uid="{00000000-0005-0000-0000-0000734B0000}"/>
    <cellStyle name="Normal 7 3 2 12 3 4" xfId="22977" xr:uid="{00000000-0005-0000-0000-0000744B0000}"/>
    <cellStyle name="Normal 7 3 2 12 4" xfId="22978" xr:uid="{00000000-0005-0000-0000-0000754B0000}"/>
    <cellStyle name="Normal 7 3 2 12 4 2" xfId="22979" xr:uid="{00000000-0005-0000-0000-0000764B0000}"/>
    <cellStyle name="Normal 7 3 2 12 5" xfId="22980" xr:uid="{00000000-0005-0000-0000-0000774B0000}"/>
    <cellStyle name="Normal 7 3 2 12 6" xfId="22981" xr:uid="{00000000-0005-0000-0000-0000784B0000}"/>
    <cellStyle name="Normal 7 3 2 13" xfId="4893" xr:uid="{00000000-0005-0000-0000-0000794B0000}"/>
    <cellStyle name="Normal 7 3 2 13 2" xfId="7140" xr:uid="{00000000-0005-0000-0000-00007A4B0000}"/>
    <cellStyle name="Normal 7 3 2 13 2 2" xfId="10679" xr:uid="{00000000-0005-0000-0000-00007B4B0000}"/>
    <cellStyle name="Normal 7 3 2 13 2 2 2" xfId="22982" xr:uid="{00000000-0005-0000-0000-00007C4B0000}"/>
    <cellStyle name="Normal 7 3 2 13 2 2 3" xfId="22983" xr:uid="{00000000-0005-0000-0000-00007D4B0000}"/>
    <cellStyle name="Normal 7 3 2 13 2 3" xfId="22984" xr:uid="{00000000-0005-0000-0000-00007E4B0000}"/>
    <cellStyle name="Normal 7 3 2 13 2 4" xfId="22985" xr:uid="{00000000-0005-0000-0000-00007F4B0000}"/>
    <cellStyle name="Normal 7 3 2 13 3" xfId="8918" xr:uid="{00000000-0005-0000-0000-0000804B0000}"/>
    <cellStyle name="Normal 7 3 2 13 3 2" xfId="22986" xr:uid="{00000000-0005-0000-0000-0000814B0000}"/>
    <cellStyle name="Normal 7 3 2 13 3 2 2" xfId="22987" xr:uid="{00000000-0005-0000-0000-0000824B0000}"/>
    <cellStyle name="Normal 7 3 2 13 3 3" xfId="22988" xr:uid="{00000000-0005-0000-0000-0000834B0000}"/>
    <cellStyle name="Normal 7 3 2 13 3 4" xfId="22989" xr:uid="{00000000-0005-0000-0000-0000844B0000}"/>
    <cellStyle name="Normal 7 3 2 13 4" xfId="22990" xr:uid="{00000000-0005-0000-0000-0000854B0000}"/>
    <cellStyle name="Normal 7 3 2 13 4 2" xfId="22991" xr:uid="{00000000-0005-0000-0000-0000864B0000}"/>
    <cellStyle name="Normal 7 3 2 13 5" xfId="22992" xr:uid="{00000000-0005-0000-0000-0000874B0000}"/>
    <cellStyle name="Normal 7 3 2 13 6" xfId="22993" xr:uid="{00000000-0005-0000-0000-0000884B0000}"/>
    <cellStyle name="Normal 7 3 2 14" xfId="4894" xr:uid="{00000000-0005-0000-0000-0000894B0000}"/>
    <cellStyle name="Normal 7 3 2 14 2" xfId="7141" xr:uid="{00000000-0005-0000-0000-00008A4B0000}"/>
    <cellStyle name="Normal 7 3 2 14 2 2" xfId="10680" xr:uid="{00000000-0005-0000-0000-00008B4B0000}"/>
    <cellStyle name="Normal 7 3 2 14 2 2 2" xfId="22994" xr:uid="{00000000-0005-0000-0000-00008C4B0000}"/>
    <cellStyle name="Normal 7 3 2 14 2 2 3" xfId="22995" xr:uid="{00000000-0005-0000-0000-00008D4B0000}"/>
    <cellStyle name="Normal 7 3 2 14 2 3" xfId="22996" xr:uid="{00000000-0005-0000-0000-00008E4B0000}"/>
    <cellStyle name="Normal 7 3 2 14 2 4" xfId="22997" xr:uid="{00000000-0005-0000-0000-00008F4B0000}"/>
    <cellStyle name="Normal 7 3 2 14 3" xfId="8919" xr:uid="{00000000-0005-0000-0000-0000904B0000}"/>
    <cellStyle name="Normal 7 3 2 14 3 2" xfId="22998" xr:uid="{00000000-0005-0000-0000-0000914B0000}"/>
    <cellStyle name="Normal 7 3 2 14 3 2 2" xfId="22999" xr:uid="{00000000-0005-0000-0000-0000924B0000}"/>
    <cellStyle name="Normal 7 3 2 14 3 3" xfId="23000" xr:uid="{00000000-0005-0000-0000-0000934B0000}"/>
    <cellStyle name="Normal 7 3 2 14 3 4" xfId="23001" xr:uid="{00000000-0005-0000-0000-0000944B0000}"/>
    <cellStyle name="Normal 7 3 2 14 4" xfId="23002" xr:uid="{00000000-0005-0000-0000-0000954B0000}"/>
    <cellStyle name="Normal 7 3 2 14 4 2" xfId="23003" xr:uid="{00000000-0005-0000-0000-0000964B0000}"/>
    <cellStyle name="Normal 7 3 2 14 5" xfId="23004" xr:uid="{00000000-0005-0000-0000-0000974B0000}"/>
    <cellStyle name="Normal 7 3 2 14 6" xfId="23005" xr:uid="{00000000-0005-0000-0000-0000984B0000}"/>
    <cellStyle name="Normal 7 3 2 15" xfId="4895" xr:uid="{00000000-0005-0000-0000-0000994B0000}"/>
    <cellStyle name="Normal 7 3 2 15 2" xfId="7142" xr:uid="{00000000-0005-0000-0000-00009A4B0000}"/>
    <cellStyle name="Normal 7 3 2 15 2 2" xfId="10681" xr:uid="{00000000-0005-0000-0000-00009B4B0000}"/>
    <cellStyle name="Normal 7 3 2 15 2 2 2" xfId="23006" xr:uid="{00000000-0005-0000-0000-00009C4B0000}"/>
    <cellStyle name="Normal 7 3 2 15 2 2 3" xfId="23007" xr:uid="{00000000-0005-0000-0000-00009D4B0000}"/>
    <cellStyle name="Normal 7 3 2 15 2 3" xfId="23008" xr:uid="{00000000-0005-0000-0000-00009E4B0000}"/>
    <cellStyle name="Normal 7 3 2 15 2 4" xfId="23009" xr:uid="{00000000-0005-0000-0000-00009F4B0000}"/>
    <cellStyle name="Normal 7 3 2 15 3" xfId="8920" xr:uid="{00000000-0005-0000-0000-0000A04B0000}"/>
    <cellStyle name="Normal 7 3 2 15 3 2" xfId="23010" xr:uid="{00000000-0005-0000-0000-0000A14B0000}"/>
    <cellStyle name="Normal 7 3 2 15 3 2 2" xfId="23011" xr:uid="{00000000-0005-0000-0000-0000A24B0000}"/>
    <cellStyle name="Normal 7 3 2 15 3 3" xfId="23012" xr:uid="{00000000-0005-0000-0000-0000A34B0000}"/>
    <cellStyle name="Normal 7 3 2 15 3 4" xfId="23013" xr:uid="{00000000-0005-0000-0000-0000A44B0000}"/>
    <cellStyle name="Normal 7 3 2 15 4" xfId="23014" xr:uid="{00000000-0005-0000-0000-0000A54B0000}"/>
    <cellStyle name="Normal 7 3 2 15 4 2" xfId="23015" xr:uid="{00000000-0005-0000-0000-0000A64B0000}"/>
    <cellStyle name="Normal 7 3 2 15 5" xfId="23016" xr:uid="{00000000-0005-0000-0000-0000A74B0000}"/>
    <cellStyle name="Normal 7 3 2 15 6" xfId="23017" xr:uid="{00000000-0005-0000-0000-0000A84B0000}"/>
    <cellStyle name="Normal 7 3 2 16" xfId="4896" xr:uid="{00000000-0005-0000-0000-0000A94B0000}"/>
    <cellStyle name="Normal 7 3 2 16 2" xfId="7143" xr:uid="{00000000-0005-0000-0000-0000AA4B0000}"/>
    <cellStyle name="Normal 7 3 2 16 2 2" xfId="10682" xr:uid="{00000000-0005-0000-0000-0000AB4B0000}"/>
    <cellStyle name="Normal 7 3 2 16 2 2 2" xfId="23018" xr:uid="{00000000-0005-0000-0000-0000AC4B0000}"/>
    <cellStyle name="Normal 7 3 2 16 2 2 3" xfId="23019" xr:uid="{00000000-0005-0000-0000-0000AD4B0000}"/>
    <cellStyle name="Normal 7 3 2 16 2 3" xfId="23020" xr:uid="{00000000-0005-0000-0000-0000AE4B0000}"/>
    <cellStyle name="Normal 7 3 2 16 2 4" xfId="23021" xr:uid="{00000000-0005-0000-0000-0000AF4B0000}"/>
    <cellStyle name="Normal 7 3 2 16 3" xfId="8921" xr:uid="{00000000-0005-0000-0000-0000B04B0000}"/>
    <cellStyle name="Normal 7 3 2 16 3 2" xfId="23022" xr:uid="{00000000-0005-0000-0000-0000B14B0000}"/>
    <cellStyle name="Normal 7 3 2 16 3 2 2" xfId="23023" xr:uid="{00000000-0005-0000-0000-0000B24B0000}"/>
    <cellStyle name="Normal 7 3 2 16 3 3" xfId="23024" xr:uid="{00000000-0005-0000-0000-0000B34B0000}"/>
    <cellStyle name="Normal 7 3 2 16 3 4" xfId="23025" xr:uid="{00000000-0005-0000-0000-0000B44B0000}"/>
    <cellStyle name="Normal 7 3 2 16 4" xfId="23026" xr:uid="{00000000-0005-0000-0000-0000B54B0000}"/>
    <cellStyle name="Normal 7 3 2 16 4 2" xfId="23027" xr:uid="{00000000-0005-0000-0000-0000B64B0000}"/>
    <cellStyle name="Normal 7 3 2 16 5" xfId="23028" xr:uid="{00000000-0005-0000-0000-0000B74B0000}"/>
    <cellStyle name="Normal 7 3 2 16 6" xfId="23029" xr:uid="{00000000-0005-0000-0000-0000B84B0000}"/>
    <cellStyle name="Normal 7 3 2 17" xfId="4897" xr:uid="{00000000-0005-0000-0000-0000B94B0000}"/>
    <cellStyle name="Normal 7 3 2 17 2" xfId="7144" xr:uid="{00000000-0005-0000-0000-0000BA4B0000}"/>
    <cellStyle name="Normal 7 3 2 17 2 2" xfId="10683" xr:uid="{00000000-0005-0000-0000-0000BB4B0000}"/>
    <cellStyle name="Normal 7 3 2 17 2 2 2" xfId="23030" xr:uid="{00000000-0005-0000-0000-0000BC4B0000}"/>
    <cellStyle name="Normal 7 3 2 17 2 2 3" xfId="23031" xr:uid="{00000000-0005-0000-0000-0000BD4B0000}"/>
    <cellStyle name="Normal 7 3 2 17 2 3" xfId="23032" xr:uid="{00000000-0005-0000-0000-0000BE4B0000}"/>
    <cellStyle name="Normal 7 3 2 17 2 4" xfId="23033" xr:uid="{00000000-0005-0000-0000-0000BF4B0000}"/>
    <cellStyle name="Normal 7 3 2 17 3" xfId="8922" xr:uid="{00000000-0005-0000-0000-0000C04B0000}"/>
    <cellStyle name="Normal 7 3 2 17 3 2" xfId="23034" xr:uid="{00000000-0005-0000-0000-0000C14B0000}"/>
    <cellStyle name="Normal 7 3 2 17 3 2 2" xfId="23035" xr:uid="{00000000-0005-0000-0000-0000C24B0000}"/>
    <cellStyle name="Normal 7 3 2 17 3 3" xfId="23036" xr:uid="{00000000-0005-0000-0000-0000C34B0000}"/>
    <cellStyle name="Normal 7 3 2 17 3 4" xfId="23037" xr:uid="{00000000-0005-0000-0000-0000C44B0000}"/>
    <cellStyle name="Normal 7 3 2 17 4" xfId="23038" xr:uid="{00000000-0005-0000-0000-0000C54B0000}"/>
    <cellStyle name="Normal 7 3 2 17 4 2" xfId="23039" xr:uid="{00000000-0005-0000-0000-0000C64B0000}"/>
    <cellStyle name="Normal 7 3 2 17 5" xfId="23040" xr:uid="{00000000-0005-0000-0000-0000C74B0000}"/>
    <cellStyle name="Normal 7 3 2 17 6" xfId="23041" xr:uid="{00000000-0005-0000-0000-0000C84B0000}"/>
    <cellStyle name="Normal 7 3 2 18" xfId="4898" xr:uid="{00000000-0005-0000-0000-0000C94B0000}"/>
    <cellStyle name="Normal 7 3 2 18 2" xfId="7145" xr:uid="{00000000-0005-0000-0000-0000CA4B0000}"/>
    <cellStyle name="Normal 7 3 2 18 2 2" xfId="10684" xr:uid="{00000000-0005-0000-0000-0000CB4B0000}"/>
    <cellStyle name="Normal 7 3 2 18 2 2 2" xfId="23042" xr:uid="{00000000-0005-0000-0000-0000CC4B0000}"/>
    <cellStyle name="Normal 7 3 2 18 2 2 3" xfId="23043" xr:uid="{00000000-0005-0000-0000-0000CD4B0000}"/>
    <cellStyle name="Normal 7 3 2 18 2 3" xfId="23044" xr:uid="{00000000-0005-0000-0000-0000CE4B0000}"/>
    <cellStyle name="Normal 7 3 2 18 2 4" xfId="23045" xr:uid="{00000000-0005-0000-0000-0000CF4B0000}"/>
    <cellStyle name="Normal 7 3 2 18 3" xfId="8923" xr:uid="{00000000-0005-0000-0000-0000D04B0000}"/>
    <cellStyle name="Normal 7 3 2 18 3 2" xfId="23046" xr:uid="{00000000-0005-0000-0000-0000D14B0000}"/>
    <cellStyle name="Normal 7 3 2 18 3 2 2" xfId="23047" xr:uid="{00000000-0005-0000-0000-0000D24B0000}"/>
    <cellStyle name="Normal 7 3 2 18 3 3" xfId="23048" xr:uid="{00000000-0005-0000-0000-0000D34B0000}"/>
    <cellStyle name="Normal 7 3 2 18 3 4" xfId="23049" xr:uid="{00000000-0005-0000-0000-0000D44B0000}"/>
    <cellStyle name="Normal 7 3 2 18 4" xfId="23050" xr:uid="{00000000-0005-0000-0000-0000D54B0000}"/>
    <cellStyle name="Normal 7 3 2 18 4 2" xfId="23051" xr:uid="{00000000-0005-0000-0000-0000D64B0000}"/>
    <cellStyle name="Normal 7 3 2 18 5" xfId="23052" xr:uid="{00000000-0005-0000-0000-0000D74B0000}"/>
    <cellStyle name="Normal 7 3 2 18 6" xfId="23053" xr:uid="{00000000-0005-0000-0000-0000D84B0000}"/>
    <cellStyle name="Normal 7 3 2 19" xfId="4899" xr:uid="{00000000-0005-0000-0000-0000D94B0000}"/>
    <cellStyle name="Normal 7 3 2 19 2" xfId="7146" xr:uid="{00000000-0005-0000-0000-0000DA4B0000}"/>
    <cellStyle name="Normal 7 3 2 19 2 2" xfId="10685" xr:uid="{00000000-0005-0000-0000-0000DB4B0000}"/>
    <cellStyle name="Normal 7 3 2 19 2 2 2" xfId="23054" xr:uid="{00000000-0005-0000-0000-0000DC4B0000}"/>
    <cellStyle name="Normal 7 3 2 19 2 2 3" xfId="23055" xr:uid="{00000000-0005-0000-0000-0000DD4B0000}"/>
    <cellStyle name="Normal 7 3 2 19 2 3" xfId="23056" xr:uid="{00000000-0005-0000-0000-0000DE4B0000}"/>
    <cellStyle name="Normal 7 3 2 19 2 4" xfId="23057" xr:uid="{00000000-0005-0000-0000-0000DF4B0000}"/>
    <cellStyle name="Normal 7 3 2 19 3" xfId="8924" xr:uid="{00000000-0005-0000-0000-0000E04B0000}"/>
    <cellStyle name="Normal 7 3 2 19 3 2" xfId="23058" xr:uid="{00000000-0005-0000-0000-0000E14B0000}"/>
    <cellStyle name="Normal 7 3 2 19 3 2 2" xfId="23059" xr:uid="{00000000-0005-0000-0000-0000E24B0000}"/>
    <cellStyle name="Normal 7 3 2 19 3 3" xfId="23060" xr:uid="{00000000-0005-0000-0000-0000E34B0000}"/>
    <cellStyle name="Normal 7 3 2 19 3 4" xfId="23061" xr:uid="{00000000-0005-0000-0000-0000E44B0000}"/>
    <cellStyle name="Normal 7 3 2 19 4" xfId="23062" xr:uid="{00000000-0005-0000-0000-0000E54B0000}"/>
    <cellStyle name="Normal 7 3 2 19 4 2" xfId="23063" xr:uid="{00000000-0005-0000-0000-0000E64B0000}"/>
    <cellStyle name="Normal 7 3 2 19 5" xfId="23064" xr:uid="{00000000-0005-0000-0000-0000E74B0000}"/>
    <cellStyle name="Normal 7 3 2 19 6" xfId="23065" xr:uid="{00000000-0005-0000-0000-0000E84B0000}"/>
    <cellStyle name="Normal 7 3 2 2" xfId="4900" xr:uid="{00000000-0005-0000-0000-0000E94B0000}"/>
    <cellStyle name="Normal 7 3 2 2 2" xfId="7147" xr:uid="{00000000-0005-0000-0000-0000EA4B0000}"/>
    <cellStyle name="Normal 7 3 2 2 2 2" xfId="10686" xr:uid="{00000000-0005-0000-0000-0000EB4B0000}"/>
    <cellStyle name="Normal 7 3 2 2 2 2 2" xfId="23066" xr:uid="{00000000-0005-0000-0000-0000EC4B0000}"/>
    <cellStyle name="Normal 7 3 2 2 2 2 3" xfId="23067" xr:uid="{00000000-0005-0000-0000-0000ED4B0000}"/>
    <cellStyle name="Normal 7 3 2 2 2 3" xfId="23068" xr:uid="{00000000-0005-0000-0000-0000EE4B0000}"/>
    <cellStyle name="Normal 7 3 2 2 2 4" xfId="23069" xr:uid="{00000000-0005-0000-0000-0000EF4B0000}"/>
    <cellStyle name="Normal 7 3 2 2 3" xfId="8925" xr:uid="{00000000-0005-0000-0000-0000F04B0000}"/>
    <cellStyle name="Normal 7 3 2 2 3 2" xfId="23070" xr:uid="{00000000-0005-0000-0000-0000F14B0000}"/>
    <cellStyle name="Normal 7 3 2 2 3 2 2" xfId="23071" xr:uid="{00000000-0005-0000-0000-0000F24B0000}"/>
    <cellStyle name="Normal 7 3 2 2 3 3" xfId="23072" xr:uid="{00000000-0005-0000-0000-0000F34B0000}"/>
    <cellStyle name="Normal 7 3 2 2 3 4" xfId="23073" xr:uid="{00000000-0005-0000-0000-0000F44B0000}"/>
    <cellStyle name="Normal 7 3 2 2 4" xfId="23074" xr:uid="{00000000-0005-0000-0000-0000F54B0000}"/>
    <cellStyle name="Normal 7 3 2 2 4 2" xfId="23075" xr:uid="{00000000-0005-0000-0000-0000F64B0000}"/>
    <cellStyle name="Normal 7 3 2 2 5" xfId="23076" xr:uid="{00000000-0005-0000-0000-0000F74B0000}"/>
    <cellStyle name="Normal 7 3 2 2 6" xfId="23077" xr:uid="{00000000-0005-0000-0000-0000F84B0000}"/>
    <cellStyle name="Normal 7 3 2 20" xfId="4901" xr:uid="{00000000-0005-0000-0000-0000F94B0000}"/>
    <cellStyle name="Normal 7 3 2 20 2" xfId="7148" xr:uid="{00000000-0005-0000-0000-0000FA4B0000}"/>
    <cellStyle name="Normal 7 3 2 20 2 2" xfId="10687" xr:uid="{00000000-0005-0000-0000-0000FB4B0000}"/>
    <cellStyle name="Normal 7 3 2 20 2 2 2" xfId="23078" xr:uid="{00000000-0005-0000-0000-0000FC4B0000}"/>
    <cellStyle name="Normal 7 3 2 20 2 2 3" xfId="23079" xr:uid="{00000000-0005-0000-0000-0000FD4B0000}"/>
    <cellStyle name="Normal 7 3 2 20 2 3" xfId="23080" xr:uid="{00000000-0005-0000-0000-0000FE4B0000}"/>
    <cellStyle name="Normal 7 3 2 20 2 4" xfId="23081" xr:uid="{00000000-0005-0000-0000-0000FF4B0000}"/>
    <cellStyle name="Normal 7 3 2 20 3" xfId="8926" xr:uid="{00000000-0005-0000-0000-0000004C0000}"/>
    <cellStyle name="Normal 7 3 2 20 3 2" xfId="23082" xr:uid="{00000000-0005-0000-0000-0000014C0000}"/>
    <cellStyle name="Normal 7 3 2 20 3 2 2" xfId="23083" xr:uid="{00000000-0005-0000-0000-0000024C0000}"/>
    <cellStyle name="Normal 7 3 2 20 3 3" xfId="23084" xr:uid="{00000000-0005-0000-0000-0000034C0000}"/>
    <cellStyle name="Normal 7 3 2 20 3 4" xfId="23085" xr:uid="{00000000-0005-0000-0000-0000044C0000}"/>
    <cellStyle name="Normal 7 3 2 20 4" xfId="23086" xr:uid="{00000000-0005-0000-0000-0000054C0000}"/>
    <cellStyle name="Normal 7 3 2 20 4 2" xfId="23087" xr:uid="{00000000-0005-0000-0000-0000064C0000}"/>
    <cellStyle name="Normal 7 3 2 20 5" xfId="23088" xr:uid="{00000000-0005-0000-0000-0000074C0000}"/>
    <cellStyle name="Normal 7 3 2 20 6" xfId="23089" xr:uid="{00000000-0005-0000-0000-0000084C0000}"/>
    <cellStyle name="Normal 7 3 2 21" xfId="4902" xr:uid="{00000000-0005-0000-0000-0000094C0000}"/>
    <cellStyle name="Normal 7 3 2 21 2" xfId="7149" xr:uid="{00000000-0005-0000-0000-00000A4C0000}"/>
    <cellStyle name="Normal 7 3 2 21 2 2" xfId="10688" xr:uid="{00000000-0005-0000-0000-00000B4C0000}"/>
    <cellStyle name="Normal 7 3 2 21 2 2 2" xfId="23090" xr:uid="{00000000-0005-0000-0000-00000C4C0000}"/>
    <cellStyle name="Normal 7 3 2 21 2 2 3" xfId="23091" xr:uid="{00000000-0005-0000-0000-00000D4C0000}"/>
    <cellStyle name="Normal 7 3 2 21 2 3" xfId="23092" xr:uid="{00000000-0005-0000-0000-00000E4C0000}"/>
    <cellStyle name="Normal 7 3 2 21 2 4" xfId="23093" xr:uid="{00000000-0005-0000-0000-00000F4C0000}"/>
    <cellStyle name="Normal 7 3 2 21 3" xfId="8927" xr:uid="{00000000-0005-0000-0000-0000104C0000}"/>
    <cellStyle name="Normal 7 3 2 21 3 2" xfId="23094" xr:uid="{00000000-0005-0000-0000-0000114C0000}"/>
    <cellStyle name="Normal 7 3 2 21 3 2 2" xfId="23095" xr:uid="{00000000-0005-0000-0000-0000124C0000}"/>
    <cellStyle name="Normal 7 3 2 21 3 3" xfId="23096" xr:uid="{00000000-0005-0000-0000-0000134C0000}"/>
    <cellStyle name="Normal 7 3 2 21 3 4" xfId="23097" xr:uid="{00000000-0005-0000-0000-0000144C0000}"/>
    <cellStyle name="Normal 7 3 2 21 4" xfId="23098" xr:uid="{00000000-0005-0000-0000-0000154C0000}"/>
    <cellStyle name="Normal 7 3 2 21 4 2" xfId="23099" xr:uid="{00000000-0005-0000-0000-0000164C0000}"/>
    <cellStyle name="Normal 7 3 2 21 5" xfId="23100" xr:uid="{00000000-0005-0000-0000-0000174C0000}"/>
    <cellStyle name="Normal 7 3 2 21 6" xfId="23101" xr:uid="{00000000-0005-0000-0000-0000184C0000}"/>
    <cellStyle name="Normal 7 3 2 22" xfId="4903" xr:uid="{00000000-0005-0000-0000-0000194C0000}"/>
    <cellStyle name="Normal 7 3 2 22 2" xfId="7150" xr:uid="{00000000-0005-0000-0000-00001A4C0000}"/>
    <cellStyle name="Normal 7 3 2 22 2 2" xfId="10689" xr:uid="{00000000-0005-0000-0000-00001B4C0000}"/>
    <cellStyle name="Normal 7 3 2 22 2 2 2" xfId="23102" xr:uid="{00000000-0005-0000-0000-00001C4C0000}"/>
    <cellStyle name="Normal 7 3 2 22 2 2 3" xfId="23103" xr:uid="{00000000-0005-0000-0000-00001D4C0000}"/>
    <cellStyle name="Normal 7 3 2 22 2 3" xfId="23104" xr:uid="{00000000-0005-0000-0000-00001E4C0000}"/>
    <cellStyle name="Normal 7 3 2 22 2 4" xfId="23105" xr:uid="{00000000-0005-0000-0000-00001F4C0000}"/>
    <cellStyle name="Normal 7 3 2 22 3" xfId="8928" xr:uid="{00000000-0005-0000-0000-0000204C0000}"/>
    <cellStyle name="Normal 7 3 2 22 3 2" xfId="23106" xr:uid="{00000000-0005-0000-0000-0000214C0000}"/>
    <cellStyle name="Normal 7 3 2 22 3 2 2" xfId="23107" xr:uid="{00000000-0005-0000-0000-0000224C0000}"/>
    <cellStyle name="Normal 7 3 2 22 3 3" xfId="23108" xr:uid="{00000000-0005-0000-0000-0000234C0000}"/>
    <cellStyle name="Normal 7 3 2 22 3 4" xfId="23109" xr:uid="{00000000-0005-0000-0000-0000244C0000}"/>
    <cellStyle name="Normal 7 3 2 22 4" xfId="23110" xr:uid="{00000000-0005-0000-0000-0000254C0000}"/>
    <cellStyle name="Normal 7 3 2 22 4 2" xfId="23111" xr:uid="{00000000-0005-0000-0000-0000264C0000}"/>
    <cellStyle name="Normal 7 3 2 22 5" xfId="23112" xr:uid="{00000000-0005-0000-0000-0000274C0000}"/>
    <cellStyle name="Normal 7 3 2 22 6" xfId="23113" xr:uid="{00000000-0005-0000-0000-0000284C0000}"/>
    <cellStyle name="Normal 7 3 2 23" xfId="4904" xr:uid="{00000000-0005-0000-0000-0000294C0000}"/>
    <cellStyle name="Normal 7 3 2 23 2" xfId="7151" xr:uid="{00000000-0005-0000-0000-00002A4C0000}"/>
    <cellStyle name="Normal 7 3 2 23 2 2" xfId="10690" xr:uid="{00000000-0005-0000-0000-00002B4C0000}"/>
    <cellStyle name="Normal 7 3 2 23 2 2 2" xfId="23114" xr:uid="{00000000-0005-0000-0000-00002C4C0000}"/>
    <cellStyle name="Normal 7 3 2 23 2 2 3" xfId="23115" xr:uid="{00000000-0005-0000-0000-00002D4C0000}"/>
    <cellStyle name="Normal 7 3 2 23 2 3" xfId="23116" xr:uid="{00000000-0005-0000-0000-00002E4C0000}"/>
    <cellStyle name="Normal 7 3 2 23 2 4" xfId="23117" xr:uid="{00000000-0005-0000-0000-00002F4C0000}"/>
    <cellStyle name="Normal 7 3 2 23 3" xfId="8929" xr:uid="{00000000-0005-0000-0000-0000304C0000}"/>
    <cellStyle name="Normal 7 3 2 23 3 2" xfId="23118" xr:uid="{00000000-0005-0000-0000-0000314C0000}"/>
    <cellStyle name="Normal 7 3 2 23 3 2 2" xfId="23119" xr:uid="{00000000-0005-0000-0000-0000324C0000}"/>
    <cellStyle name="Normal 7 3 2 23 3 3" xfId="23120" xr:uid="{00000000-0005-0000-0000-0000334C0000}"/>
    <cellStyle name="Normal 7 3 2 23 3 4" xfId="23121" xr:uid="{00000000-0005-0000-0000-0000344C0000}"/>
    <cellStyle name="Normal 7 3 2 23 4" xfId="23122" xr:uid="{00000000-0005-0000-0000-0000354C0000}"/>
    <cellStyle name="Normal 7 3 2 23 4 2" xfId="23123" xr:uid="{00000000-0005-0000-0000-0000364C0000}"/>
    <cellStyle name="Normal 7 3 2 23 5" xfId="23124" xr:uid="{00000000-0005-0000-0000-0000374C0000}"/>
    <cellStyle name="Normal 7 3 2 23 6" xfId="23125" xr:uid="{00000000-0005-0000-0000-0000384C0000}"/>
    <cellStyle name="Normal 7 3 2 24" xfId="4905" xr:uid="{00000000-0005-0000-0000-0000394C0000}"/>
    <cellStyle name="Normal 7 3 2 24 2" xfId="7152" xr:uid="{00000000-0005-0000-0000-00003A4C0000}"/>
    <cellStyle name="Normal 7 3 2 24 2 2" xfId="10691" xr:uid="{00000000-0005-0000-0000-00003B4C0000}"/>
    <cellStyle name="Normal 7 3 2 24 2 2 2" xfId="23126" xr:uid="{00000000-0005-0000-0000-00003C4C0000}"/>
    <cellStyle name="Normal 7 3 2 24 2 2 3" xfId="23127" xr:uid="{00000000-0005-0000-0000-00003D4C0000}"/>
    <cellStyle name="Normal 7 3 2 24 2 3" xfId="23128" xr:uid="{00000000-0005-0000-0000-00003E4C0000}"/>
    <cellStyle name="Normal 7 3 2 24 2 4" xfId="23129" xr:uid="{00000000-0005-0000-0000-00003F4C0000}"/>
    <cellStyle name="Normal 7 3 2 24 3" xfId="8930" xr:uid="{00000000-0005-0000-0000-0000404C0000}"/>
    <cellStyle name="Normal 7 3 2 24 3 2" xfId="23130" xr:uid="{00000000-0005-0000-0000-0000414C0000}"/>
    <cellStyle name="Normal 7 3 2 24 3 2 2" xfId="23131" xr:uid="{00000000-0005-0000-0000-0000424C0000}"/>
    <cellStyle name="Normal 7 3 2 24 3 3" xfId="23132" xr:uid="{00000000-0005-0000-0000-0000434C0000}"/>
    <cellStyle name="Normal 7 3 2 24 3 4" xfId="23133" xr:uid="{00000000-0005-0000-0000-0000444C0000}"/>
    <cellStyle name="Normal 7 3 2 24 4" xfId="23134" xr:uid="{00000000-0005-0000-0000-0000454C0000}"/>
    <cellStyle name="Normal 7 3 2 24 4 2" xfId="23135" xr:uid="{00000000-0005-0000-0000-0000464C0000}"/>
    <cellStyle name="Normal 7 3 2 24 5" xfId="23136" xr:uid="{00000000-0005-0000-0000-0000474C0000}"/>
    <cellStyle name="Normal 7 3 2 24 6" xfId="23137" xr:uid="{00000000-0005-0000-0000-0000484C0000}"/>
    <cellStyle name="Normal 7 3 2 25" xfId="4906" xr:uid="{00000000-0005-0000-0000-0000494C0000}"/>
    <cellStyle name="Normal 7 3 2 25 2" xfId="7153" xr:uid="{00000000-0005-0000-0000-00004A4C0000}"/>
    <cellStyle name="Normal 7 3 2 25 2 2" xfId="10692" xr:uid="{00000000-0005-0000-0000-00004B4C0000}"/>
    <cellStyle name="Normal 7 3 2 25 2 2 2" xfId="23138" xr:uid="{00000000-0005-0000-0000-00004C4C0000}"/>
    <cellStyle name="Normal 7 3 2 25 2 2 3" xfId="23139" xr:uid="{00000000-0005-0000-0000-00004D4C0000}"/>
    <cellStyle name="Normal 7 3 2 25 2 3" xfId="23140" xr:uid="{00000000-0005-0000-0000-00004E4C0000}"/>
    <cellStyle name="Normal 7 3 2 25 2 4" xfId="23141" xr:uid="{00000000-0005-0000-0000-00004F4C0000}"/>
    <cellStyle name="Normal 7 3 2 25 3" xfId="8931" xr:uid="{00000000-0005-0000-0000-0000504C0000}"/>
    <cellStyle name="Normal 7 3 2 25 3 2" xfId="23142" xr:uid="{00000000-0005-0000-0000-0000514C0000}"/>
    <cellStyle name="Normal 7 3 2 25 3 2 2" xfId="23143" xr:uid="{00000000-0005-0000-0000-0000524C0000}"/>
    <cellStyle name="Normal 7 3 2 25 3 3" xfId="23144" xr:uid="{00000000-0005-0000-0000-0000534C0000}"/>
    <cellStyle name="Normal 7 3 2 25 3 4" xfId="23145" xr:uid="{00000000-0005-0000-0000-0000544C0000}"/>
    <cellStyle name="Normal 7 3 2 25 4" xfId="23146" xr:uid="{00000000-0005-0000-0000-0000554C0000}"/>
    <cellStyle name="Normal 7 3 2 25 4 2" xfId="23147" xr:uid="{00000000-0005-0000-0000-0000564C0000}"/>
    <cellStyle name="Normal 7 3 2 25 5" xfId="23148" xr:uid="{00000000-0005-0000-0000-0000574C0000}"/>
    <cellStyle name="Normal 7 3 2 25 6" xfId="23149" xr:uid="{00000000-0005-0000-0000-0000584C0000}"/>
    <cellStyle name="Normal 7 3 2 26" xfId="4907" xr:uid="{00000000-0005-0000-0000-0000594C0000}"/>
    <cellStyle name="Normal 7 3 2 26 2" xfId="7154" xr:uid="{00000000-0005-0000-0000-00005A4C0000}"/>
    <cellStyle name="Normal 7 3 2 26 2 2" xfId="10693" xr:uid="{00000000-0005-0000-0000-00005B4C0000}"/>
    <cellStyle name="Normal 7 3 2 26 2 2 2" xfId="23150" xr:uid="{00000000-0005-0000-0000-00005C4C0000}"/>
    <cellStyle name="Normal 7 3 2 26 2 2 3" xfId="23151" xr:uid="{00000000-0005-0000-0000-00005D4C0000}"/>
    <cellStyle name="Normal 7 3 2 26 2 3" xfId="23152" xr:uid="{00000000-0005-0000-0000-00005E4C0000}"/>
    <cellStyle name="Normal 7 3 2 26 2 4" xfId="23153" xr:uid="{00000000-0005-0000-0000-00005F4C0000}"/>
    <cellStyle name="Normal 7 3 2 26 3" xfId="8932" xr:uid="{00000000-0005-0000-0000-0000604C0000}"/>
    <cellStyle name="Normal 7 3 2 26 3 2" xfId="23154" xr:uid="{00000000-0005-0000-0000-0000614C0000}"/>
    <cellStyle name="Normal 7 3 2 26 3 2 2" xfId="23155" xr:uid="{00000000-0005-0000-0000-0000624C0000}"/>
    <cellStyle name="Normal 7 3 2 26 3 3" xfId="23156" xr:uid="{00000000-0005-0000-0000-0000634C0000}"/>
    <cellStyle name="Normal 7 3 2 26 3 4" xfId="23157" xr:uid="{00000000-0005-0000-0000-0000644C0000}"/>
    <cellStyle name="Normal 7 3 2 26 4" xfId="23158" xr:uid="{00000000-0005-0000-0000-0000654C0000}"/>
    <cellStyle name="Normal 7 3 2 26 4 2" xfId="23159" xr:uid="{00000000-0005-0000-0000-0000664C0000}"/>
    <cellStyle name="Normal 7 3 2 26 5" xfId="23160" xr:uid="{00000000-0005-0000-0000-0000674C0000}"/>
    <cellStyle name="Normal 7 3 2 26 6" xfId="23161" xr:uid="{00000000-0005-0000-0000-0000684C0000}"/>
    <cellStyle name="Normal 7 3 2 27" xfId="4908" xr:uid="{00000000-0005-0000-0000-0000694C0000}"/>
    <cellStyle name="Normal 7 3 2 27 2" xfId="7155" xr:uid="{00000000-0005-0000-0000-00006A4C0000}"/>
    <cellStyle name="Normal 7 3 2 27 2 2" xfId="10694" xr:uid="{00000000-0005-0000-0000-00006B4C0000}"/>
    <cellStyle name="Normal 7 3 2 27 2 2 2" xfId="23162" xr:uid="{00000000-0005-0000-0000-00006C4C0000}"/>
    <cellStyle name="Normal 7 3 2 27 2 2 3" xfId="23163" xr:uid="{00000000-0005-0000-0000-00006D4C0000}"/>
    <cellStyle name="Normal 7 3 2 27 2 3" xfId="23164" xr:uid="{00000000-0005-0000-0000-00006E4C0000}"/>
    <cellStyle name="Normal 7 3 2 27 2 4" xfId="23165" xr:uid="{00000000-0005-0000-0000-00006F4C0000}"/>
    <cellStyle name="Normal 7 3 2 27 3" xfId="8933" xr:uid="{00000000-0005-0000-0000-0000704C0000}"/>
    <cellStyle name="Normal 7 3 2 27 3 2" xfId="23166" xr:uid="{00000000-0005-0000-0000-0000714C0000}"/>
    <cellStyle name="Normal 7 3 2 27 3 2 2" xfId="23167" xr:uid="{00000000-0005-0000-0000-0000724C0000}"/>
    <cellStyle name="Normal 7 3 2 27 3 3" xfId="23168" xr:uid="{00000000-0005-0000-0000-0000734C0000}"/>
    <cellStyle name="Normal 7 3 2 27 3 4" xfId="23169" xr:uid="{00000000-0005-0000-0000-0000744C0000}"/>
    <cellStyle name="Normal 7 3 2 27 4" xfId="23170" xr:uid="{00000000-0005-0000-0000-0000754C0000}"/>
    <cellStyle name="Normal 7 3 2 27 4 2" xfId="23171" xr:uid="{00000000-0005-0000-0000-0000764C0000}"/>
    <cellStyle name="Normal 7 3 2 27 5" xfId="23172" xr:uid="{00000000-0005-0000-0000-0000774C0000}"/>
    <cellStyle name="Normal 7 3 2 27 6" xfId="23173" xr:uid="{00000000-0005-0000-0000-0000784C0000}"/>
    <cellStyle name="Normal 7 3 2 28" xfId="4909" xr:uid="{00000000-0005-0000-0000-0000794C0000}"/>
    <cellStyle name="Normal 7 3 2 28 2" xfId="7156" xr:uid="{00000000-0005-0000-0000-00007A4C0000}"/>
    <cellStyle name="Normal 7 3 2 28 2 2" xfId="10695" xr:uid="{00000000-0005-0000-0000-00007B4C0000}"/>
    <cellStyle name="Normal 7 3 2 28 2 2 2" xfId="23174" xr:uid="{00000000-0005-0000-0000-00007C4C0000}"/>
    <cellStyle name="Normal 7 3 2 28 2 2 3" xfId="23175" xr:uid="{00000000-0005-0000-0000-00007D4C0000}"/>
    <cellStyle name="Normal 7 3 2 28 2 3" xfId="23176" xr:uid="{00000000-0005-0000-0000-00007E4C0000}"/>
    <cellStyle name="Normal 7 3 2 28 2 4" xfId="23177" xr:uid="{00000000-0005-0000-0000-00007F4C0000}"/>
    <cellStyle name="Normal 7 3 2 28 3" xfId="8934" xr:uid="{00000000-0005-0000-0000-0000804C0000}"/>
    <cellStyle name="Normal 7 3 2 28 3 2" xfId="23178" xr:uid="{00000000-0005-0000-0000-0000814C0000}"/>
    <cellStyle name="Normal 7 3 2 28 3 2 2" xfId="23179" xr:uid="{00000000-0005-0000-0000-0000824C0000}"/>
    <cellStyle name="Normal 7 3 2 28 3 3" xfId="23180" xr:uid="{00000000-0005-0000-0000-0000834C0000}"/>
    <cellStyle name="Normal 7 3 2 28 3 4" xfId="23181" xr:uid="{00000000-0005-0000-0000-0000844C0000}"/>
    <cellStyle name="Normal 7 3 2 28 4" xfId="23182" xr:uid="{00000000-0005-0000-0000-0000854C0000}"/>
    <cellStyle name="Normal 7 3 2 28 4 2" xfId="23183" xr:uid="{00000000-0005-0000-0000-0000864C0000}"/>
    <cellStyle name="Normal 7 3 2 28 5" xfId="23184" xr:uid="{00000000-0005-0000-0000-0000874C0000}"/>
    <cellStyle name="Normal 7 3 2 28 6" xfId="23185" xr:uid="{00000000-0005-0000-0000-0000884C0000}"/>
    <cellStyle name="Normal 7 3 2 29" xfId="4910" xr:uid="{00000000-0005-0000-0000-0000894C0000}"/>
    <cellStyle name="Normal 7 3 2 29 2" xfId="7157" xr:uid="{00000000-0005-0000-0000-00008A4C0000}"/>
    <cellStyle name="Normal 7 3 2 29 2 2" xfId="10696" xr:uid="{00000000-0005-0000-0000-00008B4C0000}"/>
    <cellStyle name="Normal 7 3 2 29 2 2 2" xfId="23186" xr:uid="{00000000-0005-0000-0000-00008C4C0000}"/>
    <cellStyle name="Normal 7 3 2 29 2 2 3" xfId="23187" xr:uid="{00000000-0005-0000-0000-00008D4C0000}"/>
    <cellStyle name="Normal 7 3 2 29 2 3" xfId="23188" xr:uid="{00000000-0005-0000-0000-00008E4C0000}"/>
    <cellStyle name="Normal 7 3 2 29 2 4" xfId="23189" xr:uid="{00000000-0005-0000-0000-00008F4C0000}"/>
    <cellStyle name="Normal 7 3 2 29 3" xfId="8935" xr:uid="{00000000-0005-0000-0000-0000904C0000}"/>
    <cellStyle name="Normal 7 3 2 29 3 2" xfId="23190" xr:uid="{00000000-0005-0000-0000-0000914C0000}"/>
    <cellStyle name="Normal 7 3 2 29 3 2 2" xfId="23191" xr:uid="{00000000-0005-0000-0000-0000924C0000}"/>
    <cellStyle name="Normal 7 3 2 29 3 3" xfId="23192" xr:uid="{00000000-0005-0000-0000-0000934C0000}"/>
    <cellStyle name="Normal 7 3 2 29 3 4" xfId="23193" xr:uid="{00000000-0005-0000-0000-0000944C0000}"/>
    <cellStyle name="Normal 7 3 2 29 4" xfId="23194" xr:uid="{00000000-0005-0000-0000-0000954C0000}"/>
    <cellStyle name="Normal 7 3 2 29 4 2" xfId="23195" xr:uid="{00000000-0005-0000-0000-0000964C0000}"/>
    <cellStyle name="Normal 7 3 2 29 5" xfId="23196" xr:uid="{00000000-0005-0000-0000-0000974C0000}"/>
    <cellStyle name="Normal 7 3 2 29 6" xfId="23197" xr:uid="{00000000-0005-0000-0000-0000984C0000}"/>
    <cellStyle name="Normal 7 3 2 3" xfId="4911" xr:uid="{00000000-0005-0000-0000-0000994C0000}"/>
    <cellStyle name="Normal 7 3 2 3 2" xfId="7158" xr:uid="{00000000-0005-0000-0000-00009A4C0000}"/>
    <cellStyle name="Normal 7 3 2 3 2 2" xfId="10697" xr:uid="{00000000-0005-0000-0000-00009B4C0000}"/>
    <cellStyle name="Normal 7 3 2 3 2 2 2" xfId="23198" xr:uid="{00000000-0005-0000-0000-00009C4C0000}"/>
    <cellStyle name="Normal 7 3 2 3 2 2 3" xfId="23199" xr:uid="{00000000-0005-0000-0000-00009D4C0000}"/>
    <cellStyle name="Normal 7 3 2 3 2 3" xfId="23200" xr:uid="{00000000-0005-0000-0000-00009E4C0000}"/>
    <cellStyle name="Normal 7 3 2 3 2 4" xfId="23201" xr:uid="{00000000-0005-0000-0000-00009F4C0000}"/>
    <cellStyle name="Normal 7 3 2 3 3" xfId="8936" xr:uid="{00000000-0005-0000-0000-0000A04C0000}"/>
    <cellStyle name="Normal 7 3 2 3 3 2" xfId="23202" xr:uid="{00000000-0005-0000-0000-0000A14C0000}"/>
    <cellStyle name="Normal 7 3 2 3 3 2 2" xfId="23203" xr:uid="{00000000-0005-0000-0000-0000A24C0000}"/>
    <cellStyle name="Normal 7 3 2 3 3 3" xfId="23204" xr:uid="{00000000-0005-0000-0000-0000A34C0000}"/>
    <cellStyle name="Normal 7 3 2 3 3 4" xfId="23205" xr:uid="{00000000-0005-0000-0000-0000A44C0000}"/>
    <cellStyle name="Normal 7 3 2 3 4" xfId="23206" xr:uid="{00000000-0005-0000-0000-0000A54C0000}"/>
    <cellStyle name="Normal 7 3 2 3 4 2" xfId="23207" xr:uid="{00000000-0005-0000-0000-0000A64C0000}"/>
    <cellStyle name="Normal 7 3 2 3 5" xfId="23208" xr:uid="{00000000-0005-0000-0000-0000A74C0000}"/>
    <cellStyle name="Normal 7 3 2 3 6" xfId="23209" xr:uid="{00000000-0005-0000-0000-0000A84C0000}"/>
    <cellStyle name="Normal 7 3 2 30" xfId="4912" xr:uid="{00000000-0005-0000-0000-0000A94C0000}"/>
    <cellStyle name="Normal 7 3 2 30 2" xfId="7159" xr:uid="{00000000-0005-0000-0000-0000AA4C0000}"/>
    <cellStyle name="Normal 7 3 2 30 2 2" xfId="10698" xr:uid="{00000000-0005-0000-0000-0000AB4C0000}"/>
    <cellStyle name="Normal 7 3 2 30 2 2 2" xfId="23210" xr:uid="{00000000-0005-0000-0000-0000AC4C0000}"/>
    <cellStyle name="Normal 7 3 2 30 2 2 3" xfId="23211" xr:uid="{00000000-0005-0000-0000-0000AD4C0000}"/>
    <cellStyle name="Normal 7 3 2 30 2 3" xfId="23212" xr:uid="{00000000-0005-0000-0000-0000AE4C0000}"/>
    <cellStyle name="Normal 7 3 2 30 2 4" xfId="23213" xr:uid="{00000000-0005-0000-0000-0000AF4C0000}"/>
    <cellStyle name="Normal 7 3 2 30 3" xfId="8937" xr:uid="{00000000-0005-0000-0000-0000B04C0000}"/>
    <cellStyle name="Normal 7 3 2 30 3 2" xfId="23214" xr:uid="{00000000-0005-0000-0000-0000B14C0000}"/>
    <cellStyle name="Normal 7 3 2 30 3 2 2" xfId="23215" xr:uid="{00000000-0005-0000-0000-0000B24C0000}"/>
    <cellStyle name="Normal 7 3 2 30 3 3" xfId="23216" xr:uid="{00000000-0005-0000-0000-0000B34C0000}"/>
    <cellStyle name="Normal 7 3 2 30 3 4" xfId="23217" xr:uid="{00000000-0005-0000-0000-0000B44C0000}"/>
    <cellStyle name="Normal 7 3 2 30 4" xfId="23218" xr:uid="{00000000-0005-0000-0000-0000B54C0000}"/>
    <cellStyle name="Normal 7 3 2 30 4 2" xfId="23219" xr:uid="{00000000-0005-0000-0000-0000B64C0000}"/>
    <cellStyle name="Normal 7 3 2 30 5" xfId="23220" xr:uid="{00000000-0005-0000-0000-0000B74C0000}"/>
    <cellStyle name="Normal 7 3 2 30 6" xfId="23221" xr:uid="{00000000-0005-0000-0000-0000B84C0000}"/>
    <cellStyle name="Normal 7 3 2 31" xfId="4913" xr:uid="{00000000-0005-0000-0000-0000B94C0000}"/>
    <cellStyle name="Normal 7 3 2 31 2" xfId="7160" xr:uid="{00000000-0005-0000-0000-0000BA4C0000}"/>
    <cellStyle name="Normal 7 3 2 31 2 2" xfId="10699" xr:uid="{00000000-0005-0000-0000-0000BB4C0000}"/>
    <cellStyle name="Normal 7 3 2 31 2 2 2" xfId="23222" xr:uid="{00000000-0005-0000-0000-0000BC4C0000}"/>
    <cellStyle name="Normal 7 3 2 31 2 2 3" xfId="23223" xr:uid="{00000000-0005-0000-0000-0000BD4C0000}"/>
    <cellStyle name="Normal 7 3 2 31 2 3" xfId="23224" xr:uid="{00000000-0005-0000-0000-0000BE4C0000}"/>
    <cellStyle name="Normal 7 3 2 31 2 4" xfId="23225" xr:uid="{00000000-0005-0000-0000-0000BF4C0000}"/>
    <cellStyle name="Normal 7 3 2 31 3" xfId="8938" xr:uid="{00000000-0005-0000-0000-0000C04C0000}"/>
    <cellStyle name="Normal 7 3 2 31 3 2" xfId="23226" xr:uid="{00000000-0005-0000-0000-0000C14C0000}"/>
    <cellStyle name="Normal 7 3 2 31 3 2 2" xfId="23227" xr:uid="{00000000-0005-0000-0000-0000C24C0000}"/>
    <cellStyle name="Normal 7 3 2 31 3 3" xfId="23228" xr:uid="{00000000-0005-0000-0000-0000C34C0000}"/>
    <cellStyle name="Normal 7 3 2 31 3 4" xfId="23229" xr:uid="{00000000-0005-0000-0000-0000C44C0000}"/>
    <cellStyle name="Normal 7 3 2 31 4" xfId="23230" xr:uid="{00000000-0005-0000-0000-0000C54C0000}"/>
    <cellStyle name="Normal 7 3 2 31 4 2" xfId="23231" xr:uid="{00000000-0005-0000-0000-0000C64C0000}"/>
    <cellStyle name="Normal 7 3 2 31 5" xfId="23232" xr:uid="{00000000-0005-0000-0000-0000C74C0000}"/>
    <cellStyle name="Normal 7 3 2 31 6" xfId="23233" xr:uid="{00000000-0005-0000-0000-0000C84C0000}"/>
    <cellStyle name="Normal 7 3 2 32" xfId="4914" xr:uid="{00000000-0005-0000-0000-0000C94C0000}"/>
    <cellStyle name="Normal 7 3 2 32 2" xfId="7161" xr:uid="{00000000-0005-0000-0000-0000CA4C0000}"/>
    <cellStyle name="Normal 7 3 2 32 2 2" xfId="10700" xr:uid="{00000000-0005-0000-0000-0000CB4C0000}"/>
    <cellStyle name="Normal 7 3 2 32 2 2 2" xfId="23234" xr:uid="{00000000-0005-0000-0000-0000CC4C0000}"/>
    <cellStyle name="Normal 7 3 2 32 2 2 3" xfId="23235" xr:uid="{00000000-0005-0000-0000-0000CD4C0000}"/>
    <cellStyle name="Normal 7 3 2 32 2 3" xfId="23236" xr:uid="{00000000-0005-0000-0000-0000CE4C0000}"/>
    <cellStyle name="Normal 7 3 2 32 2 4" xfId="23237" xr:uid="{00000000-0005-0000-0000-0000CF4C0000}"/>
    <cellStyle name="Normal 7 3 2 32 3" xfId="8939" xr:uid="{00000000-0005-0000-0000-0000D04C0000}"/>
    <cellStyle name="Normal 7 3 2 32 3 2" xfId="23238" xr:uid="{00000000-0005-0000-0000-0000D14C0000}"/>
    <cellStyle name="Normal 7 3 2 32 3 2 2" xfId="23239" xr:uid="{00000000-0005-0000-0000-0000D24C0000}"/>
    <cellStyle name="Normal 7 3 2 32 3 3" xfId="23240" xr:uid="{00000000-0005-0000-0000-0000D34C0000}"/>
    <cellStyle name="Normal 7 3 2 32 3 4" xfId="23241" xr:uid="{00000000-0005-0000-0000-0000D44C0000}"/>
    <cellStyle name="Normal 7 3 2 32 4" xfId="23242" xr:uid="{00000000-0005-0000-0000-0000D54C0000}"/>
    <cellStyle name="Normal 7 3 2 32 4 2" xfId="23243" xr:uid="{00000000-0005-0000-0000-0000D64C0000}"/>
    <cellStyle name="Normal 7 3 2 32 5" xfId="23244" xr:uid="{00000000-0005-0000-0000-0000D74C0000}"/>
    <cellStyle name="Normal 7 3 2 32 6" xfId="23245" xr:uid="{00000000-0005-0000-0000-0000D84C0000}"/>
    <cellStyle name="Normal 7 3 2 33" xfId="4915" xr:uid="{00000000-0005-0000-0000-0000D94C0000}"/>
    <cellStyle name="Normal 7 3 2 33 2" xfId="7162" xr:uid="{00000000-0005-0000-0000-0000DA4C0000}"/>
    <cellStyle name="Normal 7 3 2 33 2 2" xfId="10701" xr:uid="{00000000-0005-0000-0000-0000DB4C0000}"/>
    <cellStyle name="Normal 7 3 2 33 2 2 2" xfId="23246" xr:uid="{00000000-0005-0000-0000-0000DC4C0000}"/>
    <cellStyle name="Normal 7 3 2 33 2 2 3" xfId="23247" xr:uid="{00000000-0005-0000-0000-0000DD4C0000}"/>
    <cellStyle name="Normal 7 3 2 33 2 3" xfId="23248" xr:uid="{00000000-0005-0000-0000-0000DE4C0000}"/>
    <cellStyle name="Normal 7 3 2 33 2 4" xfId="23249" xr:uid="{00000000-0005-0000-0000-0000DF4C0000}"/>
    <cellStyle name="Normal 7 3 2 33 3" xfId="8940" xr:uid="{00000000-0005-0000-0000-0000E04C0000}"/>
    <cellStyle name="Normal 7 3 2 33 3 2" xfId="23250" xr:uid="{00000000-0005-0000-0000-0000E14C0000}"/>
    <cellStyle name="Normal 7 3 2 33 3 2 2" xfId="23251" xr:uid="{00000000-0005-0000-0000-0000E24C0000}"/>
    <cellStyle name="Normal 7 3 2 33 3 3" xfId="23252" xr:uid="{00000000-0005-0000-0000-0000E34C0000}"/>
    <cellStyle name="Normal 7 3 2 33 3 4" xfId="23253" xr:uid="{00000000-0005-0000-0000-0000E44C0000}"/>
    <cellStyle name="Normal 7 3 2 33 4" xfId="23254" xr:uid="{00000000-0005-0000-0000-0000E54C0000}"/>
    <cellStyle name="Normal 7 3 2 33 4 2" xfId="23255" xr:uid="{00000000-0005-0000-0000-0000E64C0000}"/>
    <cellStyle name="Normal 7 3 2 33 5" xfId="23256" xr:uid="{00000000-0005-0000-0000-0000E74C0000}"/>
    <cellStyle name="Normal 7 3 2 33 6" xfId="23257" xr:uid="{00000000-0005-0000-0000-0000E84C0000}"/>
    <cellStyle name="Normal 7 3 2 34" xfId="4916" xr:uid="{00000000-0005-0000-0000-0000E94C0000}"/>
    <cellStyle name="Normal 7 3 2 34 2" xfId="7163" xr:uid="{00000000-0005-0000-0000-0000EA4C0000}"/>
    <cellStyle name="Normal 7 3 2 34 2 2" xfId="10702" xr:uid="{00000000-0005-0000-0000-0000EB4C0000}"/>
    <cellStyle name="Normal 7 3 2 34 2 2 2" xfId="23258" xr:uid="{00000000-0005-0000-0000-0000EC4C0000}"/>
    <cellStyle name="Normal 7 3 2 34 2 2 3" xfId="23259" xr:uid="{00000000-0005-0000-0000-0000ED4C0000}"/>
    <cellStyle name="Normal 7 3 2 34 2 3" xfId="23260" xr:uid="{00000000-0005-0000-0000-0000EE4C0000}"/>
    <cellStyle name="Normal 7 3 2 34 2 4" xfId="23261" xr:uid="{00000000-0005-0000-0000-0000EF4C0000}"/>
    <cellStyle name="Normal 7 3 2 34 3" xfId="8941" xr:uid="{00000000-0005-0000-0000-0000F04C0000}"/>
    <cellStyle name="Normal 7 3 2 34 3 2" xfId="23262" xr:uid="{00000000-0005-0000-0000-0000F14C0000}"/>
    <cellStyle name="Normal 7 3 2 34 3 2 2" xfId="23263" xr:uid="{00000000-0005-0000-0000-0000F24C0000}"/>
    <cellStyle name="Normal 7 3 2 34 3 3" xfId="23264" xr:uid="{00000000-0005-0000-0000-0000F34C0000}"/>
    <cellStyle name="Normal 7 3 2 34 3 4" xfId="23265" xr:uid="{00000000-0005-0000-0000-0000F44C0000}"/>
    <cellStyle name="Normal 7 3 2 34 4" xfId="23266" xr:uid="{00000000-0005-0000-0000-0000F54C0000}"/>
    <cellStyle name="Normal 7 3 2 34 4 2" xfId="23267" xr:uid="{00000000-0005-0000-0000-0000F64C0000}"/>
    <cellStyle name="Normal 7 3 2 34 5" xfId="23268" xr:uid="{00000000-0005-0000-0000-0000F74C0000}"/>
    <cellStyle name="Normal 7 3 2 34 6" xfId="23269" xr:uid="{00000000-0005-0000-0000-0000F84C0000}"/>
    <cellStyle name="Normal 7 3 2 35" xfId="4917" xr:uid="{00000000-0005-0000-0000-0000F94C0000}"/>
    <cellStyle name="Normal 7 3 2 35 2" xfId="7164" xr:uid="{00000000-0005-0000-0000-0000FA4C0000}"/>
    <cellStyle name="Normal 7 3 2 35 2 2" xfId="10703" xr:uid="{00000000-0005-0000-0000-0000FB4C0000}"/>
    <cellStyle name="Normal 7 3 2 35 2 2 2" xfId="23270" xr:uid="{00000000-0005-0000-0000-0000FC4C0000}"/>
    <cellStyle name="Normal 7 3 2 35 2 2 3" xfId="23271" xr:uid="{00000000-0005-0000-0000-0000FD4C0000}"/>
    <cellStyle name="Normal 7 3 2 35 2 3" xfId="23272" xr:uid="{00000000-0005-0000-0000-0000FE4C0000}"/>
    <cellStyle name="Normal 7 3 2 35 2 4" xfId="23273" xr:uid="{00000000-0005-0000-0000-0000FF4C0000}"/>
    <cellStyle name="Normal 7 3 2 35 3" xfId="8942" xr:uid="{00000000-0005-0000-0000-0000004D0000}"/>
    <cellStyle name="Normal 7 3 2 35 3 2" xfId="23274" xr:uid="{00000000-0005-0000-0000-0000014D0000}"/>
    <cellStyle name="Normal 7 3 2 35 3 2 2" xfId="23275" xr:uid="{00000000-0005-0000-0000-0000024D0000}"/>
    <cellStyle name="Normal 7 3 2 35 3 3" xfId="23276" xr:uid="{00000000-0005-0000-0000-0000034D0000}"/>
    <cellStyle name="Normal 7 3 2 35 3 4" xfId="23277" xr:uid="{00000000-0005-0000-0000-0000044D0000}"/>
    <cellStyle name="Normal 7 3 2 35 4" xfId="23278" xr:uid="{00000000-0005-0000-0000-0000054D0000}"/>
    <cellStyle name="Normal 7 3 2 35 4 2" xfId="23279" xr:uid="{00000000-0005-0000-0000-0000064D0000}"/>
    <cellStyle name="Normal 7 3 2 35 5" xfId="23280" xr:uid="{00000000-0005-0000-0000-0000074D0000}"/>
    <cellStyle name="Normal 7 3 2 35 6" xfId="23281" xr:uid="{00000000-0005-0000-0000-0000084D0000}"/>
    <cellStyle name="Normal 7 3 2 36" xfId="4918" xr:uid="{00000000-0005-0000-0000-0000094D0000}"/>
    <cellStyle name="Normal 7 3 2 36 2" xfId="7165" xr:uid="{00000000-0005-0000-0000-00000A4D0000}"/>
    <cellStyle name="Normal 7 3 2 36 2 2" xfId="10704" xr:uid="{00000000-0005-0000-0000-00000B4D0000}"/>
    <cellStyle name="Normal 7 3 2 36 2 2 2" xfId="23282" xr:uid="{00000000-0005-0000-0000-00000C4D0000}"/>
    <cellStyle name="Normal 7 3 2 36 2 2 3" xfId="23283" xr:uid="{00000000-0005-0000-0000-00000D4D0000}"/>
    <cellStyle name="Normal 7 3 2 36 2 3" xfId="23284" xr:uid="{00000000-0005-0000-0000-00000E4D0000}"/>
    <cellStyle name="Normal 7 3 2 36 2 4" xfId="23285" xr:uid="{00000000-0005-0000-0000-00000F4D0000}"/>
    <cellStyle name="Normal 7 3 2 36 3" xfId="8943" xr:uid="{00000000-0005-0000-0000-0000104D0000}"/>
    <cellStyle name="Normal 7 3 2 36 3 2" xfId="23286" xr:uid="{00000000-0005-0000-0000-0000114D0000}"/>
    <cellStyle name="Normal 7 3 2 36 3 2 2" xfId="23287" xr:uid="{00000000-0005-0000-0000-0000124D0000}"/>
    <cellStyle name="Normal 7 3 2 36 3 3" xfId="23288" xr:uid="{00000000-0005-0000-0000-0000134D0000}"/>
    <cellStyle name="Normal 7 3 2 36 3 4" xfId="23289" xr:uid="{00000000-0005-0000-0000-0000144D0000}"/>
    <cellStyle name="Normal 7 3 2 36 4" xfId="23290" xr:uid="{00000000-0005-0000-0000-0000154D0000}"/>
    <cellStyle name="Normal 7 3 2 36 4 2" xfId="23291" xr:uid="{00000000-0005-0000-0000-0000164D0000}"/>
    <cellStyle name="Normal 7 3 2 36 5" xfId="23292" xr:uid="{00000000-0005-0000-0000-0000174D0000}"/>
    <cellStyle name="Normal 7 3 2 36 6" xfId="23293" xr:uid="{00000000-0005-0000-0000-0000184D0000}"/>
    <cellStyle name="Normal 7 3 2 37" xfId="4919" xr:uid="{00000000-0005-0000-0000-0000194D0000}"/>
    <cellStyle name="Normal 7 3 2 37 2" xfId="7166" xr:uid="{00000000-0005-0000-0000-00001A4D0000}"/>
    <cellStyle name="Normal 7 3 2 37 2 2" xfId="10705" xr:uid="{00000000-0005-0000-0000-00001B4D0000}"/>
    <cellStyle name="Normal 7 3 2 37 2 2 2" xfId="23294" xr:uid="{00000000-0005-0000-0000-00001C4D0000}"/>
    <cellStyle name="Normal 7 3 2 37 2 2 3" xfId="23295" xr:uid="{00000000-0005-0000-0000-00001D4D0000}"/>
    <cellStyle name="Normal 7 3 2 37 2 3" xfId="23296" xr:uid="{00000000-0005-0000-0000-00001E4D0000}"/>
    <cellStyle name="Normal 7 3 2 37 2 4" xfId="23297" xr:uid="{00000000-0005-0000-0000-00001F4D0000}"/>
    <cellStyle name="Normal 7 3 2 37 3" xfId="8944" xr:uid="{00000000-0005-0000-0000-0000204D0000}"/>
    <cellStyle name="Normal 7 3 2 37 3 2" xfId="23298" xr:uid="{00000000-0005-0000-0000-0000214D0000}"/>
    <cellStyle name="Normal 7 3 2 37 3 2 2" xfId="23299" xr:uid="{00000000-0005-0000-0000-0000224D0000}"/>
    <cellStyle name="Normal 7 3 2 37 3 3" xfId="23300" xr:uid="{00000000-0005-0000-0000-0000234D0000}"/>
    <cellStyle name="Normal 7 3 2 37 3 4" xfId="23301" xr:uid="{00000000-0005-0000-0000-0000244D0000}"/>
    <cellStyle name="Normal 7 3 2 37 4" xfId="23302" xr:uid="{00000000-0005-0000-0000-0000254D0000}"/>
    <cellStyle name="Normal 7 3 2 37 4 2" xfId="23303" xr:uid="{00000000-0005-0000-0000-0000264D0000}"/>
    <cellStyle name="Normal 7 3 2 37 5" xfId="23304" xr:uid="{00000000-0005-0000-0000-0000274D0000}"/>
    <cellStyle name="Normal 7 3 2 37 6" xfId="23305" xr:uid="{00000000-0005-0000-0000-0000284D0000}"/>
    <cellStyle name="Normal 7 3 2 38" xfId="4920" xr:uid="{00000000-0005-0000-0000-0000294D0000}"/>
    <cellStyle name="Normal 7 3 2 38 2" xfId="7167" xr:uid="{00000000-0005-0000-0000-00002A4D0000}"/>
    <cellStyle name="Normal 7 3 2 38 2 2" xfId="10706" xr:uid="{00000000-0005-0000-0000-00002B4D0000}"/>
    <cellStyle name="Normal 7 3 2 38 2 2 2" xfId="23306" xr:uid="{00000000-0005-0000-0000-00002C4D0000}"/>
    <cellStyle name="Normal 7 3 2 38 2 2 3" xfId="23307" xr:uid="{00000000-0005-0000-0000-00002D4D0000}"/>
    <cellStyle name="Normal 7 3 2 38 2 3" xfId="23308" xr:uid="{00000000-0005-0000-0000-00002E4D0000}"/>
    <cellStyle name="Normal 7 3 2 38 2 4" xfId="23309" xr:uid="{00000000-0005-0000-0000-00002F4D0000}"/>
    <cellStyle name="Normal 7 3 2 38 3" xfId="8945" xr:uid="{00000000-0005-0000-0000-0000304D0000}"/>
    <cellStyle name="Normal 7 3 2 38 3 2" xfId="23310" xr:uid="{00000000-0005-0000-0000-0000314D0000}"/>
    <cellStyle name="Normal 7 3 2 38 3 2 2" xfId="23311" xr:uid="{00000000-0005-0000-0000-0000324D0000}"/>
    <cellStyle name="Normal 7 3 2 38 3 3" xfId="23312" xr:uid="{00000000-0005-0000-0000-0000334D0000}"/>
    <cellStyle name="Normal 7 3 2 38 3 4" xfId="23313" xr:uid="{00000000-0005-0000-0000-0000344D0000}"/>
    <cellStyle name="Normal 7 3 2 38 4" xfId="23314" xr:uid="{00000000-0005-0000-0000-0000354D0000}"/>
    <cellStyle name="Normal 7 3 2 38 4 2" xfId="23315" xr:uid="{00000000-0005-0000-0000-0000364D0000}"/>
    <cellStyle name="Normal 7 3 2 38 5" xfId="23316" xr:uid="{00000000-0005-0000-0000-0000374D0000}"/>
    <cellStyle name="Normal 7 3 2 38 6" xfId="23317" xr:uid="{00000000-0005-0000-0000-0000384D0000}"/>
    <cellStyle name="Normal 7 3 2 39" xfId="4921" xr:uid="{00000000-0005-0000-0000-0000394D0000}"/>
    <cellStyle name="Normal 7 3 2 39 2" xfId="7168" xr:uid="{00000000-0005-0000-0000-00003A4D0000}"/>
    <cellStyle name="Normal 7 3 2 39 2 2" xfId="10707" xr:uid="{00000000-0005-0000-0000-00003B4D0000}"/>
    <cellStyle name="Normal 7 3 2 39 2 2 2" xfId="23318" xr:uid="{00000000-0005-0000-0000-00003C4D0000}"/>
    <cellStyle name="Normal 7 3 2 39 2 2 3" xfId="23319" xr:uid="{00000000-0005-0000-0000-00003D4D0000}"/>
    <cellStyle name="Normal 7 3 2 39 2 3" xfId="23320" xr:uid="{00000000-0005-0000-0000-00003E4D0000}"/>
    <cellStyle name="Normal 7 3 2 39 2 4" xfId="23321" xr:uid="{00000000-0005-0000-0000-00003F4D0000}"/>
    <cellStyle name="Normal 7 3 2 39 3" xfId="8946" xr:uid="{00000000-0005-0000-0000-0000404D0000}"/>
    <cellStyle name="Normal 7 3 2 39 3 2" xfId="23322" xr:uid="{00000000-0005-0000-0000-0000414D0000}"/>
    <cellStyle name="Normal 7 3 2 39 3 2 2" xfId="23323" xr:uid="{00000000-0005-0000-0000-0000424D0000}"/>
    <cellStyle name="Normal 7 3 2 39 3 3" xfId="23324" xr:uid="{00000000-0005-0000-0000-0000434D0000}"/>
    <cellStyle name="Normal 7 3 2 39 3 4" xfId="23325" xr:uid="{00000000-0005-0000-0000-0000444D0000}"/>
    <cellStyle name="Normal 7 3 2 39 4" xfId="23326" xr:uid="{00000000-0005-0000-0000-0000454D0000}"/>
    <cellStyle name="Normal 7 3 2 39 4 2" xfId="23327" xr:uid="{00000000-0005-0000-0000-0000464D0000}"/>
    <cellStyle name="Normal 7 3 2 39 5" xfId="23328" xr:uid="{00000000-0005-0000-0000-0000474D0000}"/>
    <cellStyle name="Normal 7 3 2 39 6" xfId="23329" xr:uid="{00000000-0005-0000-0000-0000484D0000}"/>
    <cellStyle name="Normal 7 3 2 4" xfId="4922" xr:uid="{00000000-0005-0000-0000-0000494D0000}"/>
    <cellStyle name="Normal 7 3 2 4 2" xfId="7169" xr:uid="{00000000-0005-0000-0000-00004A4D0000}"/>
    <cellStyle name="Normal 7 3 2 4 2 2" xfId="10708" xr:uid="{00000000-0005-0000-0000-00004B4D0000}"/>
    <cellStyle name="Normal 7 3 2 4 2 2 2" xfId="23330" xr:uid="{00000000-0005-0000-0000-00004C4D0000}"/>
    <cellStyle name="Normal 7 3 2 4 2 2 3" xfId="23331" xr:uid="{00000000-0005-0000-0000-00004D4D0000}"/>
    <cellStyle name="Normal 7 3 2 4 2 3" xfId="23332" xr:uid="{00000000-0005-0000-0000-00004E4D0000}"/>
    <cellStyle name="Normal 7 3 2 4 2 4" xfId="23333" xr:uid="{00000000-0005-0000-0000-00004F4D0000}"/>
    <cellStyle name="Normal 7 3 2 4 3" xfId="8947" xr:uid="{00000000-0005-0000-0000-0000504D0000}"/>
    <cellStyle name="Normal 7 3 2 4 3 2" xfId="23334" xr:uid="{00000000-0005-0000-0000-0000514D0000}"/>
    <cellStyle name="Normal 7 3 2 4 3 2 2" xfId="23335" xr:uid="{00000000-0005-0000-0000-0000524D0000}"/>
    <cellStyle name="Normal 7 3 2 4 3 3" xfId="23336" xr:uid="{00000000-0005-0000-0000-0000534D0000}"/>
    <cellStyle name="Normal 7 3 2 4 3 4" xfId="23337" xr:uid="{00000000-0005-0000-0000-0000544D0000}"/>
    <cellStyle name="Normal 7 3 2 4 4" xfId="23338" xr:uid="{00000000-0005-0000-0000-0000554D0000}"/>
    <cellStyle name="Normal 7 3 2 4 4 2" xfId="23339" xr:uid="{00000000-0005-0000-0000-0000564D0000}"/>
    <cellStyle name="Normal 7 3 2 4 5" xfId="23340" xr:uid="{00000000-0005-0000-0000-0000574D0000}"/>
    <cellStyle name="Normal 7 3 2 4 6" xfId="23341" xr:uid="{00000000-0005-0000-0000-0000584D0000}"/>
    <cellStyle name="Normal 7 3 2 40" xfId="4923" xr:uid="{00000000-0005-0000-0000-0000594D0000}"/>
    <cellStyle name="Normal 7 3 2 40 2" xfId="7170" xr:uid="{00000000-0005-0000-0000-00005A4D0000}"/>
    <cellStyle name="Normal 7 3 2 40 2 2" xfId="10709" xr:uid="{00000000-0005-0000-0000-00005B4D0000}"/>
    <cellStyle name="Normal 7 3 2 40 2 2 2" xfId="23342" xr:uid="{00000000-0005-0000-0000-00005C4D0000}"/>
    <cellStyle name="Normal 7 3 2 40 2 2 3" xfId="23343" xr:uid="{00000000-0005-0000-0000-00005D4D0000}"/>
    <cellStyle name="Normal 7 3 2 40 2 3" xfId="23344" xr:uid="{00000000-0005-0000-0000-00005E4D0000}"/>
    <cellStyle name="Normal 7 3 2 40 2 4" xfId="23345" xr:uid="{00000000-0005-0000-0000-00005F4D0000}"/>
    <cellStyle name="Normal 7 3 2 40 3" xfId="8948" xr:uid="{00000000-0005-0000-0000-0000604D0000}"/>
    <cellStyle name="Normal 7 3 2 40 3 2" xfId="23346" xr:uid="{00000000-0005-0000-0000-0000614D0000}"/>
    <cellStyle name="Normal 7 3 2 40 3 2 2" xfId="23347" xr:uid="{00000000-0005-0000-0000-0000624D0000}"/>
    <cellStyle name="Normal 7 3 2 40 3 3" xfId="23348" xr:uid="{00000000-0005-0000-0000-0000634D0000}"/>
    <cellStyle name="Normal 7 3 2 40 3 4" xfId="23349" xr:uid="{00000000-0005-0000-0000-0000644D0000}"/>
    <cellStyle name="Normal 7 3 2 40 4" xfId="23350" xr:uid="{00000000-0005-0000-0000-0000654D0000}"/>
    <cellStyle name="Normal 7 3 2 40 4 2" xfId="23351" xr:uid="{00000000-0005-0000-0000-0000664D0000}"/>
    <cellStyle name="Normal 7 3 2 40 5" xfId="23352" xr:uid="{00000000-0005-0000-0000-0000674D0000}"/>
    <cellStyle name="Normal 7 3 2 40 6" xfId="23353" xr:uid="{00000000-0005-0000-0000-0000684D0000}"/>
    <cellStyle name="Normal 7 3 2 41" xfId="4924" xr:uid="{00000000-0005-0000-0000-0000694D0000}"/>
    <cellStyle name="Normal 7 3 2 41 2" xfId="7171" xr:uid="{00000000-0005-0000-0000-00006A4D0000}"/>
    <cellStyle name="Normal 7 3 2 41 2 2" xfId="10710" xr:uid="{00000000-0005-0000-0000-00006B4D0000}"/>
    <cellStyle name="Normal 7 3 2 41 2 2 2" xfId="23354" xr:uid="{00000000-0005-0000-0000-00006C4D0000}"/>
    <cellStyle name="Normal 7 3 2 41 2 2 3" xfId="23355" xr:uid="{00000000-0005-0000-0000-00006D4D0000}"/>
    <cellStyle name="Normal 7 3 2 41 2 3" xfId="23356" xr:uid="{00000000-0005-0000-0000-00006E4D0000}"/>
    <cellStyle name="Normal 7 3 2 41 2 4" xfId="23357" xr:uid="{00000000-0005-0000-0000-00006F4D0000}"/>
    <cellStyle name="Normal 7 3 2 41 3" xfId="8949" xr:uid="{00000000-0005-0000-0000-0000704D0000}"/>
    <cellStyle name="Normal 7 3 2 41 3 2" xfId="23358" xr:uid="{00000000-0005-0000-0000-0000714D0000}"/>
    <cellStyle name="Normal 7 3 2 41 3 2 2" xfId="23359" xr:uid="{00000000-0005-0000-0000-0000724D0000}"/>
    <cellStyle name="Normal 7 3 2 41 3 3" xfId="23360" xr:uid="{00000000-0005-0000-0000-0000734D0000}"/>
    <cellStyle name="Normal 7 3 2 41 3 4" xfId="23361" xr:uid="{00000000-0005-0000-0000-0000744D0000}"/>
    <cellStyle name="Normal 7 3 2 41 4" xfId="23362" xr:uid="{00000000-0005-0000-0000-0000754D0000}"/>
    <cellStyle name="Normal 7 3 2 41 4 2" xfId="23363" xr:uid="{00000000-0005-0000-0000-0000764D0000}"/>
    <cellStyle name="Normal 7 3 2 41 5" xfId="23364" xr:uid="{00000000-0005-0000-0000-0000774D0000}"/>
    <cellStyle name="Normal 7 3 2 41 6" xfId="23365" xr:uid="{00000000-0005-0000-0000-0000784D0000}"/>
    <cellStyle name="Normal 7 3 2 42" xfId="4925" xr:uid="{00000000-0005-0000-0000-0000794D0000}"/>
    <cellStyle name="Normal 7 3 2 42 2" xfId="7172" xr:uid="{00000000-0005-0000-0000-00007A4D0000}"/>
    <cellStyle name="Normal 7 3 2 42 2 2" xfId="10711" xr:uid="{00000000-0005-0000-0000-00007B4D0000}"/>
    <cellStyle name="Normal 7 3 2 42 2 2 2" xfId="23366" xr:uid="{00000000-0005-0000-0000-00007C4D0000}"/>
    <cellStyle name="Normal 7 3 2 42 2 2 3" xfId="23367" xr:uid="{00000000-0005-0000-0000-00007D4D0000}"/>
    <cellStyle name="Normal 7 3 2 42 2 3" xfId="23368" xr:uid="{00000000-0005-0000-0000-00007E4D0000}"/>
    <cellStyle name="Normal 7 3 2 42 2 4" xfId="23369" xr:uid="{00000000-0005-0000-0000-00007F4D0000}"/>
    <cellStyle name="Normal 7 3 2 42 3" xfId="8950" xr:uid="{00000000-0005-0000-0000-0000804D0000}"/>
    <cellStyle name="Normal 7 3 2 42 3 2" xfId="23370" xr:uid="{00000000-0005-0000-0000-0000814D0000}"/>
    <cellStyle name="Normal 7 3 2 42 3 2 2" xfId="23371" xr:uid="{00000000-0005-0000-0000-0000824D0000}"/>
    <cellStyle name="Normal 7 3 2 42 3 3" xfId="23372" xr:uid="{00000000-0005-0000-0000-0000834D0000}"/>
    <cellStyle name="Normal 7 3 2 42 3 4" xfId="23373" xr:uid="{00000000-0005-0000-0000-0000844D0000}"/>
    <cellStyle name="Normal 7 3 2 42 4" xfId="23374" xr:uid="{00000000-0005-0000-0000-0000854D0000}"/>
    <cellStyle name="Normal 7 3 2 42 4 2" xfId="23375" xr:uid="{00000000-0005-0000-0000-0000864D0000}"/>
    <cellStyle name="Normal 7 3 2 42 5" xfId="23376" xr:uid="{00000000-0005-0000-0000-0000874D0000}"/>
    <cellStyle name="Normal 7 3 2 42 6" xfId="23377" xr:uid="{00000000-0005-0000-0000-0000884D0000}"/>
    <cellStyle name="Normal 7 3 2 43" xfId="4926" xr:uid="{00000000-0005-0000-0000-0000894D0000}"/>
    <cellStyle name="Normal 7 3 2 43 2" xfId="7173" xr:uid="{00000000-0005-0000-0000-00008A4D0000}"/>
    <cellStyle name="Normal 7 3 2 43 2 2" xfId="10712" xr:uid="{00000000-0005-0000-0000-00008B4D0000}"/>
    <cellStyle name="Normal 7 3 2 43 2 2 2" xfId="23378" xr:uid="{00000000-0005-0000-0000-00008C4D0000}"/>
    <cellStyle name="Normal 7 3 2 43 2 2 3" xfId="23379" xr:uid="{00000000-0005-0000-0000-00008D4D0000}"/>
    <cellStyle name="Normal 7 3 2 43 2 3" xfId="23380" xr:uid="{00000000-0005-0000-0000-00008E4D0000}"/>
    <cellStyle name="Normal 7 3 2 43 2 4" xfId="23381" xr:uid="{00000000-0005-0000-0000-00008F4D0000}"/>
    <cellStyle name="Normal 7 3 2 43 3" xfId="8951" xr:uid="{00000000-0005-0000-0000-0000904D0000}"/>
    <cellStyle name="Normal 7 3 2 43 3 2" xfId="23382" xr:uid="{00000000-0005-0000-0000-0000914D0000}"/>
    <cellStyle name="Normal 7 3 2 43 3 2 2" xfId="23383" xr:uid="{00000000-0005-0000-0000-0000924D0000}"/>
    <cellStyle name="Normal 7 3 2 43 3 3" xfId="23384" xr:uid="{00000000-0005-0000-0000-0000934D0000}"/>
    <cellStyle name="Normal 7 3 2 43 3 4" xfId="23385" xr:uid="{00000000-0005-0000-0000-0000944D0000}"/>
    <cellStyle name="Normal 7 3 2 43 4" xfId="23386" xr:uid="{00000000-0005-0000-0000-0000954D0000}"/>
    <cellStyle name="Normal 7 3 2 43 4 2" xfId="23387" xr:uid="{00000000-0005-0000-0000-0000964D0000}"/>
    <cellStyle name="Normal 7 3 2 43 5" xfId="23388" xr:uid="{00000000-0005-0000-0000-0000974D0000}"/>
    <cellStyle name="Normal 7 3 2 43 6" xfId="23389" xr:uid="{00000000-0005-0000-0000-0000984D0000}"/>
    <cellStyle name="Normal 7 3 2 44" xfId="4927" xr:uid="{00000000-0005-0000-0000-0000994D0000}"/>
    <cellStyle name="Normal 7 3 2 44 2" xfId="7174" xr:uid="{00000000-0005-0000-0000-00009A4D0000}"/>
    <cellStyle name="Normal 7 3 2 44 2 2" xfId="10713" xr:uid="{00000000-0005-0000-0000-00009B4D0000}"/>
    <cellStyle name="Normal 7 3 2 44 2 2 2" xfId="23390" xr:uid="{00000000-0005-0000-0000-00009C4D0000}"/>
    <cellStyle name="Normal 7 3 2 44 2 2 3" xfId="23391" xr:uid="{00000000-0005-0000-0000-00009D4D0000}"/>
    <cellStyle name="Normal 7 3 2 44 2 3" xfId="23392" xr:uid="{00000000-0005-0000-0000-00009E4D0000}"/>
    <cellStyle name="Normal 7 3 2 44 2 4" xfId="23393" xr:uid="{00000000-0005-0000-0000-00009F4D0000}"/>
    <cellStyle name="Normal 7 3 2 44 3" xfId="8952" xr:uid="{00000000-0005-0000-0000-0000A04D0000}"/>
    <cellStyle name="Normal 7 3 2 44 3 2" xfId="23394" xr:uid="{00000000-0005-0000-0000-0000A14D0000}"/>
    <cellStyle name="Normal 7 3 2 44 3 2 2" xfId="23395" xr:uid="{00000000-0005-0000-0000-0000A24D0000}"/>
    <cellStyle name="Normal 7 3 2 44 3 3" xfId="23396" xr:uid="{00000000-0005-0000-0000-0000A34D0000}"/>
    <cellStyle name="Normal 7 3 2 44 3 4" xfId="23397" xr:uid="{00000000-0005-0000-0000-0000A44D0000}"/>
    <cellStyle name="Normal 7 3 2 44 4" xfId="23398" xr:uid="{00000000-0005-0000-0000-0000A54D0000}"/>
    <cellStyle name="Normal 7 3 2 44 4 2" xfId="23399" xr:uid="{00000000-0005-0000-0000-0000A64D0000}"/>
    <cellStyle name="Normal 7 3 2 44 5" xfId="23400" xr:uid="{00000000-0005-0000-0000-0000A74D0000}"/>
    <cellStyle name="Normal 7 3 2 44 6" xfId="23401" xr:uid="{00000000-0005-0000-0000-0000A84D0000}"/>
    <cellStyle name="Normal 7 3 2 45" xfId="4928" xr:uid="{00000000-0005-0000-0000-0000A94D0000}"/>
    <cellStyle name="Normal 7 3 2 45 2" xfId="7175" xr:uid="{00000000-0005-0000-0000-0000AA4D0000}"/>
    <cellStyle name="Normal 7 3 2 45 2 2" xfId="10714" xr:uid="{00000000-0005-0000-0000-0000AB4D0000}"/>
    <cellStyle name="Normal 7 3 2 45 2 2 2" xfId="23402" xr:uid="{00000000-0005-0000-0000-0000AC4D0000}"/>
    <cellStyle name="Normal 7 3 2 45 2 2 3" xfId="23403" xr:uid="{00000000-0005-0000-0000-0000AD4D0000}"/>
    <cellStyle name="Normal 7 3 2 45 2 3" xfId="23404" xr:uid="{00000000-0005-0000-0000-0000AE4D0000}"/>
    <cellStyle name="Normal 7 3 2 45 2 4" xfId="23405" xr:uid="{00000000-0005-0000-0000-0000AF4D0000}"/>
    <cellStyle name="Normal 7 3 2 45 3" xfId="8953" xr:uid="{00000000-0005-0000-0000-0000B04D0000}"/>
    <cellStyle name="Normal 7 3 2 45 3 2" xfId="23406" xr:uid="{00000000-0005-0000-0000-0000B14D0000}"/>
    <cellStyle name="Normal 7 3 2 45 3 2 2" xfId="23407" xr:uid="{00000000-0005-0000-0000-0000B24D0000}"/>
    <cellStyle name="Normal 7 3 2 45 3 3" xfId="23408" xr:uid="{00000000-0005-0000-0000-0000B34D0000}"/>
    <cellStyle name="Normal 7 3 2 45 3 4" xfId="23409" xr:uid="{00000000-0005-0000-0000-0000B44D0000}"/>
    <cellStyle name="Normal 7 3 2 45 4" xfId="23410" xr:uid="{00000000-0005-0000-0000-0000B54D0000}"/>
    <cellStyle name="Normal 7 3 2 45 4 2" xfId="23411" xr:uid="{00000000-0005-0000-0000-0000B64D0000}"/>
    <cellStyle name="Normal 7 3 2 45 5" xfId="23412" xr:uid="{00000000-0005-0000-0000-0000B74D0000}"/>
    <cellStyle name="Normal 7 3 2 45 6" xfId="23413" xr:uid="{00000000-0005-0000-0000-0000B84D0000}"/>
    <cellStyle name="Normal 7 3 2 46" xfId="7136" xr:uid="{00000000-0005-0000-0000-0000B94D0000}"/>
    <cellStyle name="Normal 7 3 2 46 2" xfId="10675" xr:uid="{00000000-0005-0000-0000-0000BA4D0000}"/>
    <cellStyle name="Normal 7 3 2 46 2 2" xfId="23414" xr:uid="{00000000-0005-0000-0000-0000BB4D0000}"/>
    <cellStyle name="Normal 7 3 2 46 2 3" xfId="23415" xr:uid="{00000000-0005-0000-0000-0000BC4D0000}"/>
    <cellStyle name="Normal 7 3 2 46 3" xfId="23416" xr:uid="{00000000-0005-0000-0000-0000BD4D0000}"/>
    <cellStyle name="Normal 7 3 2 46 4" xfId="23417" xr:uid="{00000000-0005-0000-0000-0000BE4D0000}"/>
    <cellStyle name="Normal 7 3 2 47" xfId="8914" xr:uid="{00000000-0005-0000-0000-0000BF4D0000}"/>
    <cellStyle name="Normal 7 3 2 47 2" xfId="23418" xr:uid="{00000000-0005-0000-0000-0000C04D0000}"/>
    <cellStyle name="Normal 7 3 2 47 2 2" xfId="23419" xr:uid="{00000000-0005-0000-0000-0000C14D0000}"/>
    <cellStyle name="Normal 7 3 2 47 3" xfId="23420" xr:uid="{00000000-0005-0000-0000-0000C24D0000}"/>
    <cellStyle name="Normal 7 3 2 47 4" xfId="23421" xr:uid="{00000000-0005-0000-0000-0000C34D0000}"/>
    <cellStyle name="Normal 7 3 2 48" xfId="23422" xr:uid="{00000000-0005-0000-0000-0000C44D0000}"/>
    <cellStyle name="Normal 7 3 2 48 2" xfId="23423" xr:uid="{00000000-0005-0000-0000-0000C54D0000}"/>
    <cellStyle name="Normal 7 3 2 49" xfId="23424" xr:uid="{00000000-0005-0000-0000-0000C64D0000}"/>
    <cellStyle name="Normal 7 3 2 5" xfId="4929" xr:uid="{00000000-0005-0000-0000-0000C74D0000}"/>
    <cellStyle name="Normal 7 3 2 5 2" xfId="7176" xr:uid="{00000000-0005-0000-0000-0000C84D0000}"/>
    <cellStyle name="Normal 7 3 2 5 2 2" xfId="10715" xr:uid="{00000000-0005-0000-0000-0000C94D0000}"/>
    <cellStyle name="Normal 7 3 2 5 2 2 2" xfId="23425" xr:uid="{00000000-0005-0000-0000-0000CA4D0000}"/>
    <cellStyle name="Normal 7 3 2 5 2 2 3" xfId="23426" xr:uid="{00000000-0005-0000-0000-0000CB4D0000}"/>
    <cellStyle name="Normal 7 3 2 5 2 3" xfId="23427" xr:uid="{00000000-0005-0000-0000-0000CC4D0000}"/>
    <cellStyle name="Normal 7 3 2 5 2 4" xfId="23428" xr:uid="{00000000-0005-0000-0000-0000CD4D0000}"/>
    <cellStyle name="Normal 7 3 2 5 3" xfId="8954" xr:uid="{00000000-0005-0000-0000-0000CE4D0000}"/>
    <cellStyle name="Normal 7 3 2 5 3 2" xfId="23429" xr:uid="{00000000-0005-0000-0000-0000CF4D0000}"/>
    <cellStyle name="Normal 7 3 2 5 3 2 2" xfId="23430" xr:uid="{00000000-0005-0000-0000-0000D04D0000}"/>
    <cellStyle name="Normal 7 3 2 5 3 3" xfId="23431" xr:uid="{00000000-0005-0000-0000-0000D14D0000}"/>
    <cellStyle name="Normal 7 3 2 5 3 4" xfId="23432" xr:uid="{00000000-0005-0000-0000-0000D24D0000}"/>
    <cellStyle name="Normal 7 3 2 5 4" xfId="23433" xr:uid="{00000000-0005-0000-0000-0000D34D0000}"/>
    <cellStyle name="Normal 7 3 2 5 4 2" xfId="23434" xr:uid="{00000000-0005-0000-0000-0000D44D0000}"/>
    <cellStyle name="Normal 7 3 2 5 5" xfId="23435" xr:uid="{00000000-0005-0000-0000-0000D54D0000}"/>
    <cellStyle name="Normal 7 3 2 5 6" xfId="23436" xr:uid="{00000000-0005-0000-0000-0000D64D0000}"/>
    <cellStyle name="Normal 7 3 2 50" xfId="23437" xr:uid="{00000000-0005-0000-0000-0000D74D0000}"/>
    <cellStyle name="Normal 7 3 2 6" xfId="4930" xr:uid="{00000000-0005-0000-0000-0000D84D0000}"/>
    <cellStyle name="Normal 7 3 2 6 2" xfId="7177" xr:uid="{00000000-0005-0000-0000-0000D94D0000}"/>
    <cellStyle name="Normal 7 3 2 6 2 2" xfId="10716" xr:uid="{00000000-0005-0000-0000-0000DA4D0000}"/>
    <cellStyle name="Normal 7 3 2 6 2 2 2" xfId="23438" xr:uid="{00000000-0005-0000-0000-0000DB4D0000}"/>
    <cellStyle name="Normal 7 3 2 6 2 2 3" xfId="23439" xr:uid="{00000000-0005-0000-0000-0000DC4D0000}"/>
    <cellStyle name="Normal 7 3 2 6 2 3" xfId="23440" xr:uid="{00000000-0005-0000-0000-0000DD4D0000}"/>
    <cellStyle name="Normal 7 3 2 6 2 4" xfId="23441" xr:uid="{00000000-0005-0000-0000-0000DE4D0000}"/>
    <cellStyle name="Normal 7 3 2 6 3" xfId="8955" xr:uid="{00000000-0005-0000-0000-0000DF4D0000}"/>
    <cellStyle name="Normal 7 3 2 6 3 2" xfId="23442" xr:uid="{00000000-0005-0000-0000-0000E04D0000}"/>
    <cellStyle name="Normal 7 3 2 6 3 2 2" xfId="23443" xr:uid="{00000000-0005-0000-0000-0000E14D0000}"/>
    <cellStyle name="Normal 7 3 2 6 3 3" xfId="23444" xr:uid="{00000000-0005-0000-0000-0000E24D0000}"/>
    <cellStyle name="Normal 7 3 2 6 3 4" xfId="23445" xr:uid="{00000000-0005-0000-0000-0000E34D0000}"/>
    <cellStyle name="Normal 7 3 2 6 4" xfId="23446" xr:uid="{00000000-0005-0000-0000-0000E44D0000}"/>
    <cellStyle name="Normal 7 3 2 6 4 2" xfId="23447" xr:uid="{00000000-0005-0000-0000-0000E54D0000}"/>
    <cellStyle name="Normal 7 3 2 6 5" xfId="23448" xr:uid="{00000000-0005-0000-0000-0000E64D0000}"/>
    <cellStyle name="Normal 7 3 2 6 6" xfId="23449" xr:uid="{00000000-0005-0000-0000-0000E74D0000}"/>
    <cellStyle name="Normal 7 3 2 7" xfId="4931" xr:uid="{00000000-0005-0000-0000-0000E84D0000}"/>
    <cellStyle name="Normal 7 3 2 7 2" xfId="7178" xr:uid="{00000000-0005-0000-0000-0000E94D0000}"/>
    <cellStyle name="Normal 7 3 2 7 2 2" xfId="10717" xr:uid="{00000000-0005-0000-0000-0000EA4D0000}"/>
    <cellStyle name="Normal 7 3 2 7 2 2 2" xfId="23450" xr:uid="{00000000-0005-0000-0000-0000EB4D0000}"/>
    <cellStyle name="Normal 7 3 2 7 2 2 3" xfId="23451" xr:uid="{00000000-0005-0000-0000-0000EC4D0000}"/>
    <cellStyle name="Normal 7 3 2 7 2 3" xfId="23452" xr:uid="{00000000-0005-0000-0000-0000ED4D0000}"/>
    <cellStyle name="Normal 7 3 2 7 2 4" xfId="23453" xr:uid="{00000000-0005-0000-0000-0000EE4D0000}"/>
    <cellStyle name="Normal 7 3 2 7 3" xfId="8956" xr:uid="{00000000-0005-0000-0000-0000EF4D0000}"/>
    <cellStyle name="Normal 7 3 2 7 3 2" xfId="23454" xr:uid="{00000000-0005-0000-0000-0000F04D0000}"/>
    <cellStyle name="Normal 7 3 2 7 3 2 2" xfId="23455" xr:uid="{00000000-0005-0000-0000-0000F14D0000}"/>
    <cellStyle name="Normal 7 3 2 7 3 3" xfId="23456" xr:uid="{00000000-0005-0000-0000-0000F24D0000}"/>
    <cellStyle name="Normal 7 3 2 7 3 4" xfId="23457" xr:uid="{00000000-0005-0000-0000-0000F34D0000}"/>
    <cellStyle name="Normal 7 3 2 7 4" xfId="23458" xr:uid="{00000000-0005-0000-0000-0000F44D0000}"/>
    <cellStyle name="Normal 7 3 2 7 4 2" xfId="23459" xr:uid="{00000000-0005-0000-0000-0000F54D0000}"/>
    <cellStyle name="Normal 7 3 2 7 5" xfId="23460" xr:uid="{00000000-0005-0000-0000-0000F64D0000}"/>
    <cellStyle name="Normal 7 3 2 7 6" xfId="23461" xr:uid="{00000000-0005-0000-0000-0000F74D0000}"/>
    <cellStyle name="Normal 7 3 2 8" xfId="4932" xr:uid="{00000000-0005-0000-0000-0000F84D0000}"/>
    <cellStyle name="Normal 7 3 2 8 2" xfId="7179" xr:uid="{00000000-0005-0000-0000-0000F94D0000}"/>
    <cellStyle name="Normal 7 3 2 8 2 2" xfId="10718" xr:uid="{00000000-0005-0000-0000-0000FA4D0000}"/>
    <cellStyle name="Normal 7 3 2 8 2 2 2" xfId="23462" xr:uid="{00000000-0005-0000-0000-0000FB4D0000}"/>
    <cellStyle name="Normal 7 3 2 8 2 2 3" xfId="23463" xr:uid="{00000000-0005-0000-0000-0000FC4D0000}"/>
    <cellStyle name="Normal 7 3 2 8 2 3" xfId="23464" xr:uid="{00000000-0005-0000-0000-0000FD4D0000}"/>
    <cellStyle name="Normal 7 3 2 8 2 4" xfId="23465" xr:uid="{00000000-0005-0000-0000-0000FE4D0000}"/>
    <cellStyle name="Normal 7 3 2 8 3" xfId="8957" xr:uid="{00000000-0005-0000-0000-0000FF4D0000}"/>
    <cellStyle name="Normal 7 3 2 8 3 2" xfId="23466" xr:uid="{00000000-0005-0000-0000-0000004E0000}"/>
    <cellStyle name="Normal 7 3 2 8 3 2 2" xfId="23467" xr:uid="{00000000-0005-0000-0000-0000014E0000}"/>
    <cellStyle name="Normal 7 3 2 8 3 3" xfId="23468" xr:uid="{00000000-0005-0000-0000-0000024E0000}"/>
    <cellStyle name="Normal 7 3 2 8 3 4" xfId="23469" xr:uid="{00000000-0005-0000-0000-0000034E0000}"/>
    <cellStyle name="Normal 7 3 2 8 4" xfId="23470" xr:uid="{00000000-0005-0000-0000-0000044E0000}"/>
    <cellStyle name="Normal 7 3 2 8 4 2" xfId="23471" xr:uid="{00000000-0005-0000-0000-0000054E0000}"/>
    <cellStyle name="Normal 7 3 2 8 5" xfId="23472" xr:uid="{00000000-0005-0000-0000-0000064E0000}"/>
    <cellStyle name="Normal 7 3 2 8 6" xfId="23473" xr:uid="{00000000-0005-0000-0000-0000074E0000}"/>
    <cellStyle name="Normal 7 3 2 9" xfId="4933" xr:uid="{00000000-0005-0000-0000-0000084E0000}"/>
    <cellStyle name="Normal 7 3 2 9 2" xfId="7180" xr:uid="{00000000-0005-0000-0000-0000094E0000}"/>
    <cellStyle name="Normal 7 3 2 9 2 2" xfId="10719" xr:uid="{00000000-0005-0000-0000-00000A4E0000}"/>
    <cellStyle name="Normal 7 3 2 9 2 2 2" xfId="23474" xr:uid="{00000000-0005-0000-0000-00000B4E0000}"/>
    <cellStyle name="Normal 7 3 2 9 2 2 3" xfId="23475" xr:uid="{00000000-0005-0000-0000-00000C4E0000}"/>
    <cellStyle name="Normal 7 3 2 9 2 3" xfId="23476" xr:uid="{00000000-0005-0000-0000-00000D4E0000}"/>
    <cellStyle name="Normal 7 3 2 9 2 4" xfId="23477" xr:uid="{00000000-0005-0000-0000-00000E4E0000}"/>
    <cellStyle name="Normal 7 3 2 9 3" xfId="8958" xr:uid="{00000000-0005-0000-0000-00000F4E0000}"/>
    <cellStyle name="Normal 7 3 2 9 3 2" xfId="23478" xr:uid="{00000000-0005-0000-0000-0000104E0000}"/>
    <cellStyle name="Normal 7 3 2 9 3 2 2" xfId="23479" xr:uid="{00000000-0005-0000-0000-0000114E0000}"/>
    <cellStyle name="Normal 7 3 2 9 3 3" xfId="23480" xr:uid="{00000000-0005-0000-0000-0000124E0000}"/>
    <cellStyle name="Normal 7 3 2 9 3 4" xfId="23481" xr:uid="{00000000-0005-0000-0000-0000134E0000}"/>
    <cellStyle name="Normal 7 3 2 9 4" xfId="23482" xr:uid="{00000000-0005-0000-0000-0000144E0000}"/>
    <cellStyle name="Normal 7 3 2 9 4 2" xfId="23483" xr:uid="{00000000-0005-0000-0000-0000154E0000}"/>
    <cellStyle name="Normal 7 3 2 9 5" xfId="23484" xr:uid="{00000000-0005-0000-0000-0000164E0000}"/>
    <cellStyle name="Normal 7 3 2 9 6" xfId="23485" xr:uid="{00000000-0005-0000-0000-0000174E0000}"/>
    <cellStyle name="Normal 7 3 3" xfId="4934" xr:uid="{00000000-0005-0000-0000-0000184E0000}"/>
    <cellStyle name="Normal 7 3 3 2" xfId="7181" xr:uid="{00000000-0005-0000-0000-0000194E0000}"/>
    <cellStyle name="Normal 7 3 3 2 2" xfId="10720" xr:uid="{00000000-0005-0000-0000-00001A4E0000}"/>
    <cellStyle name="Normal 7 3 3 2 2 2" xfId="23486" xr:uid="{00000000-0005-0000-0000-00001B4E0000}"/>
    <cellStyle name="Normal 7 3 3 2 2 3" xfId="23487" xr:uid="{00000000-0005-0000-0000-00001C4E0000}"/>
    <cellStyle name="Normal 7 3 3 2 3" xfId="23488" xr:uid="{00000000-0005-0000-0000-00001D4E0000}"/>
    <cellStyle name="Normal 7 3 3 2 4" xfId="23489" xr:uid="{00000000-0005-0000-0000-00001E4E0000}"/>
    <cellStyle name="Normal 7 3 3 3" xfId="8959" xr:uid="{00000000-0005-0000-0000-00001F4E0000}"/>
    <cellStyle name="Normal 7 3 3 3 2" xfId="23490" xr:uid="{00000000-0005-0000-0000-0000204E0000}"/>
    <cellStyle name="Normal 7 3 3 3 2 2" xfId="23491" xr:uid="{00000000-0005-0000-0000-0000214E0000}"/>
    <cellStyle name="Normal 7 3 3 3 3" xfId="23492" xr:uid="{00000000-0005-0000-0000-0000224E0000}"/>
    <cellStyle name="Normal 7 3 3 3 4" xfId="23493" xr:uid="{00000000-0005-0000-0000-0000234E0000}"/>
    <cellStyle name="Normal 7 3 3 4" xfId="23494" xr:uid="{00000000-0005-0000-0000-0000244E0000}"/>
    <cellStyle name="Normal 7 3 3 4 2" xfId="23495" xr:uid="{00000000-0005-0000-0000-0000254E0000}"/>
    <cellStyle name="Normal 7 3 3 5" xfId="23496" xr:uid="{00000000-0005-0000-0000-0000264E0000}"/>
    <cellStyle name="Normal 7 3 3 6" xfId="23497" xr:uid="{00000000-0005-0000-0000-0000274E0000}"/>
    <cellStyle name="Normal 7 3 4" xfId="4935" xr:uid="{00000000-0005-0000-0000-0000284E0000}"/>
    <cellStyle name="Normal 7 3 4 2" xfId="7182" xr:uid="{00000000-0005-0000-0000-0000294E0000}"/>
    <cellStyle name="Normal 7 3 4 2 2" xfId="10721" xr:uid="{00000000-0005-0000-0000-00002A4E0000}"/>
    <cellStyle name="Normal 7 3 4 2 2 2" xfId="23498" xr:uid="{00000000-0005-0000-0000-00002B4E0000}"/>
    <cellStyle name="Normal 7 3 4 2 2 3" xfId="23499" xr:uid="{00000000-0005-0000-0000-00002C4E0000}"/>
    <cellStyle name="Normal 7 3 4 2 3" xfId="23500" xr:uid="{00000000-0005-0000-0000-00002D4E0000}"/>
    <cellStyle name="Normal 7 3 4 2 4" xfId="23501" xr:uid="{00000000-0005-0000-0000-00002E4E0000}"/>
    <cellStyle name="Normal 7 3 4 3" xfId="8960" xr:uid="{00000000-0005-0000-0000-00002F4E0000}"/>
    <cellStyle name="Normal 7 3 4 3 2" xfId="23502" xr:uid="{00000000-0005-0000-0000-0000304E0000}"/>
    <cellStyle name="Normal 7 3 4 3 2 2" xfId="23503" xr:uid="{00000000-0005-0000-0000-0000314E0000}"/>
    <cellStyle name="Normal 7 3 4 3 3" xfId="23504" xr:uid="{00000000-0005-0000-0000-0000324E0000}"/>
    <cellStyle name="Normal 7 3 4 3 4" xfId="23505" xr:uid="{00000000-0005-0000-0000-0000334E0000}"/>
    <cellStyle name="Normal 7 3 4 4" xfId="23506" xr:uid="{00000000-0005-0000-0000-0000344E0000}"/>
    <cellStyle name="Normal 7 3 4 4 2" xfId="23507" xr:uid="{00000000-0005-0000-0000-0000354E0000}"/>
    <cellStyle name="Normal 7 3 4 5" xfId="23508" xr:uid="{00000000-0005-0000-0000-0000364E0000}"/>
    <cellStyle name="Normal 7 3 4 6" xfId="23509" xr:uid="{00000000-0005-0000-0000-0000374E0000}"/>
    <cellStyle name="Normal 7 3 5" xfId="7135" xr:uid="{00000000-0005-0000-0000-0000384E0000}"/>
    <cellStyle name="Normal 7 3 5 2" xfId="10674" xr:uid="{00000000-0005-0000-0000-0000394E0000}"/>
    <cellStyle name="Normal 7 3 5 2 2" xfId="23510" xr:uid="{00000000-0005-0000-0000-00003A4E0000}"/>
    <cellStyle name="Normal 7 3 5 2 3" xfId="23511" xr:uid="{00000000-0005-0000-0000-00003B4E0000}"/>
    <cellStyle name="Normal 7 3 5 3" xfId="23512" xr:uid="{00000000-0005-0000-0000-00003C4E0000}"/>
    <cellStyle name="Normal 7 3 5 4" xfId="23513" xr:uid="{00000000-0005-0000-0000-00003D4E0000}"/>
    <cellStyle name="Normal 7 3 6" xfId="8913" xr:uid="{00000000-0005-0000-0000-00003E4E0000}"/>
    <cellStyle name="Normal 7 3 6 2" xfId="23514" xr:uid="{00000000-0005-0000-0000-00003F4E0000}"/>
    <cellStyle name="Normal 7 3 6 2 2" xfId="23515" xr:uid="{00000000-0005-0000-0000-0000404E0000}"/>
    <cellStyle name="Normal 7 3 6 3" xfId="23516" xr:uid="{00000000-0005-0000-0000-0000414E0000}"/>
    <cellStyle name="Normal 7 3 6 4" xfId="23517" xr:uid="{00000000-0005-0000-0000-0000424E0000}"/>
    <cellStyle name="Normal 7 3 7" xfId="23518" xr:uid="{00000000-0005-0000-0000-0000434E0000}"/>
    <cellStyle name="Normal 7 3 7 2" xfId="23519" xr:uid="{00000000-0005-0000-0000-0000444E0000}"/>
    <cellStyle name="Normal 7 3 8" xfId="23520" xr:uid="{00000000-0005-0000-0000-0000454E0000}"/>
    <cellStyle name="Normal 7 3 9" xfId="23521" xr:uid="{00000000-0005-0000-0000-0000464E0000}"/>
    <cellStyle name="Normal 7 4" xfId="4936" xr:uid="{00000000-0005-0000-0000-0000474E0000}"/>
    <cellStyle name="Normal 7 4 2" xfId="7183" xr:uid="{00000000-0005-0000-0000-0000484E0000}"/>
    <cellStyle name="Normal 7 4 2 2" xfId="10722" xr:uid="{00000000-0005-0000-0000-0000494E0000}"/>
    <cellStyle name="Normal 7 4 2 2 2" xfId="23522" xr:uid="{00000000-0005-0000-0000-00004A4E0000}"/>
    <cellStyle name="Normal 7 4 2 2 3" xfId="23523" xr:uid="{00000000-0005-0000-0000-00004B4E0000}"/>
    <cellStyle name="Normal 7 4 2 3" xfId="23524" xr:uid="{00000000-0005-0000-0000-00004C4E0000}"/>
    <cellStyle name="Normal 7 4 2 4" xfId="23525" xr:uid="{00000000-0005-0000-0000-00004D4E0000}"/>
    <cellStyle name="Normal 7 4 3" xfId="8961" xr:uid="{00000000-0005-0000-0000-00004E4E0000}"/>
    <cellStyle name="Normal 7 4 3 2" xfId="23526" xr:uid="{00000000-0005-0000-0000-00004F4E0000}"/>
    <cellStyle name="Normal 7 4 3 2 2" xfId="23527" xr:uid="{00000000-0005-0000-0000-0000504E0000}"/>
    <cellStyle name="Normal 7 4 3 3" xfId="23528" xr:uid="{00000000-0005-0000-0000-0000514E0000}"/>
    <cellStyle name="Normal 7 4 3 4" xfId="23529" xr:uid="{00000000-0005-0000-0000-0000524E0000}"/>
    <cellStyle name="Normal 7 4 4" xfId="23530" xr:uid="{00000000-0005-0000-0000-0000534E0000}"/>
    <cellStyle name="Normal 7 4 4 2" xfId="23531" xr:uid="{00000000-0005-0000-0000-0000544E0000}"/>
    <cellStyle name="Normal 7 4 5" xfId="23532" xr:uid="{00000000-0005-0000-0000-0000554E0000}"/>
    <cellStyle name="Normal 7 4 6" xfId="23533" xr:uid="{00000000-0005-0000-0000-0000564E0000}"/>
    <cellStyle name="Normal 7 5" xfId="7087" xr:uid="{00000000-0005-0000-0000-0000574E0000}"/>
    <cellStyle name="Normal 7 5 2" xfId="10626" xr:uid="{00000000-0005-0000-0000-0000584E0000}"/>
    <cellStyle name="Normal 7 5 2 2" xfId="23534" xr:uid="{00000000-0005-0000-0000-0000594E0000}"/>
    <cellStyle name="Normal 7 5 2 3" xfId="23535" xr:uid="{00000000-0005-0000-0000-00005A4E0000}"/>
    <cellStyle name="Normal 7 5 3" xfId="23536" xr:uid="{00000000-0005-0000-0000-00005B4E0000}"/>
    <cellStyle name="Normal 7 5 4" xfId="23537" xr:uid="{00000000-0005-0000-0000-00005C4E0000}"/>
    <cellStyle name="Normal 7 6" xfId="8865" xr:uid="{00000000-0005-0000-0000-00005D4E0000}"/>
    <cellStyle name="Normal 7 6 2" xfId="23538" xr:uid="{00000000-0005-0000-0000-00005E4E0000}"/>
    <cellStyle name="Normal 7 6 2 2" xfId="23539" xr:uid="{00000000-0005-0000-0000-00005F4E0000}"/>
    <cellStyle name="Normal 7 6 3" xfId="23540" xr:uid="{00000000-0005-0000-0000-0000604E0000}"/>
    <cellStyle name="Normal 7 6 4" xfId="23541" xr:uid="{00000000-0005-0000-0000-0000614E0000}"/>
    <cellStyle name="Normal 7 7" xfId="23542" xr:uid="{00000000-0005-0000-0000-0000624E0000}"/>
    <cellStyle name="Normal 7 7 2" xfId="23543" xr:uid="{00000000-0005-0000-0000-0000634E0000}"/>
    <cellStyle name="Normal 7 8" xfId="23544" xr:uid="{00000000-0005-0000-0000-0000644E0000}"/>
    <cellStyle name="Normal 7 9" xfId="23545" xr:uid="{00000000-0005-0000-0000-0000654E0000}"/>
    <cellStyle name="Normal 70" xfId="23546" xr:uid="{00000000-0005-0000-0000-0000664E0000}"/>
    <cellStyle name="Normal 71" xfId="23547" xr:uid="{00000000-0005-0000-0000-0000674E0000}"/>
    <cellStyle name="Normal 71 1" xfId="23548" xr:uid="{00000000-0005-0000-0000-0000684E0000}"/>
    <cellStyle name="Normal 72" xfId="23549" xr:uid="{00000000-0005-0000-0000-0000694E0000}"/>
    <cellStyle name="Normal 73" xfId="23550" xr:uid="{00000000-0005-0000-0000-00006A4E0000}"/>
    <cellStyle name="Normal 73 1" xfId="23551" xr:uid="{00000000-0005-0000-0000-00006B4E0000}"/>
    <cellStyle name="Normal 74" xfId="23552" xr:uid="{00000000-0005-0000-0000-00006C4E0000}"/>
    <cellStyle name="Normal 74 1" xfId="23553" xr:uid="{00000000-0005-0000-0000-00006D4E0000}"/>
    <cellStyle name="Normal 75" xfId="23554" xr:uid="{00000000-0005-0000-0000-00006E4E0000}"/>
    <cellStyle name="Normal 75 1" xfId="23555" xr:uid="{00000000-0005-0000-0000-00006F4E0000}"/>
    <cellStyle name="Normal 76" xfId="23556" xr:uid="{00000000-0005-0000-0000-0000704E0000}"/>
    <cellStyle name="Normal 77" xfId="23557" xr:uid="{00000000-0005-0000-0000-0000714E0000}"/>
    <cellStyle name="Normal 78" xfId="23558" xr:uid="{00000000-0005-0000-0000-0000724E0000}"/>
    <cellStyle name="Normal 79" xfId="23559" xr:uid="{00000000-0005-0000-0000-0000734E0000}"/>
    <cellStyle name="Normal 8" xfId="40" xr:uid="{00000000-0005-0000-0000-0000744E0000}"/>
    <cellStyle name="Normal 8 1" xfId="23560" xr:uid="{00000000-0005-0000-0000-0000754E0000}"/>
    <cellStyle name="Normal 8 10" xfId="23561" xr:uid="{00000000-0005-0000-0000-0000764E0000}"/>
    <cellStyle name="Normal 8 11" xfId="4937" xr:uid="{00000000-0005-0000-0000-0000774E0000}"/>
    <cellStyle name="Normal 8 2" xfId="4938" xr:uid="{00000000-0005-0000-0000-0000784E0000}"/>
    <cellStyle name="Normal 8 2 2" xfId="4939" xr:uid="{00000000-0005-0000-0000-0000794E0000}"/>
    <cellStyle name="Normal 8 2 2 10" xfId="4940" xr:uid="{00000000-0005-0000-0000-00007A4E0000}"/>
    <cellStyle name="Normal 8 2 2 10 2" xfId="7187" xr:uid="{00000000-0005-0000-0000-00007B4E0000}"/>
    <cellStyle name="Normal 8 2 2 10 2 2" xfId="10726" xr:uid="{00000000-0005-0000-0000-00007C4E0000}"/>
    <cellStyle name="Normal 8 2 2 10 2 2 2" xfId="23562" xr:uid="{00000000-0005-0000-0000-00007D4E0000}"/>
    <cellStyle name="Normal 8 2 2 10 2 2 3" xfId="23563" xr:uid="{00000000-0005-0000-0000-00007E4E0000}"/>
    <cellStyle name="Normal 8 2 2 10 2 3" xfId="23564" xr:uid="{00000000-0005-0000-0000-00007F4E0000}"/>
    <cellStyle name="Normal 8 2 2 10 2 4" xfId="23565" xr:uid="{00000000-0005-0000-0000-0000804E0000}"/>
    <cellStyle name="Normal 8 2 2 10 3" xfId="8965" xr:uid="{00000000-0005-0000-0000-0000814E0000}"/>
    <cellStyle name="Normal 8 2 2 10 3 2" xfId="23566" xr:uid="{00000000-0005-0000-0000-0000824E0000}"/>
    <cellStyle name="Normal 8 2 2 10 3 2 2" xfId="23567" xr:uid="{00000000-0005-0000-0000-0000834E0000}"/>
    <cellStyle name="Normal 8 2 2 10 3 3" xfId="23568" xr:uid="{00000000-0005-0000-0000-0000844E0000}"/>
    <cellStyle name="Normal 8 2 2 10 3 4" xfId="23569" xr:uid="{00000000-0005-0000-0000-0000854E0000}"/>
    <cellStyle name="Normal 8 2 2 10 4" xfId="23570" xr:uid="{00000000-0005-0000-0000-0000864E0000}"/>
    <cellStyle name="Normal 8 2 2 10 4 2" xfId="23571" xr:uid="{00000000-0005-0000-0000-0000874E0000}"/>
    <cellStyle name="Normal 8 2 2 10 5" xfId="23572" xr:uid="{00000000-0005-0000-0000-0000884E0000}"/>
    <cellStyle name="Normal 8 2 2 10 6" xfId="23573" xr:uid="{00000000-0005-0000-0000-0000894E0000}"/>
    <cellStyle name="Normal 8 2 2 11" xfId="4941" xr:uid="{00000000-0005-0000-0000-00008A4E0000}"/>
    <cellStyle name="Normal 8 2 2 11 2" xfId="7188" xr:uid="{00000000-0005-0000-0000-00008B4E0000}"/>
    <cellStyle name="Normal 8 2 2 11 2 2" xfId="10727" xr:uid="{00000000-0005-0000-0000-00008C4E0000}"/>
    <cellStyle name="Normal 8 2 2 11 2 2 2" xfId="23574" xr:uid="{00000000-0005-0000-0000-00008D4E0000}"/>
    <cellStyle name="Normal 8 2 2 11 2 2 3" xfId="23575" xr:uid="{00000000-0005-0000-0000-00008E4E0000}"/>
    <cellStyle name="Normal 8 2 2 11 2 3" xfId="23576" xr:uid="{00000000-0005-0000-0000-00008F4E0000}"/>
    <cellStyle name="Normal 8 2 2 11 2 4" xfId="23577" xr:uid="{00000000-0005-0000-0000-0000904E0000}"/>
    <cellStyle name="Normal 8 2 2 11 3" xfId="8966" xr:uid="{00000000-0005-0000-0000-0000914E0000}"/>
    <cellStyle name="Normal 8 2 2 11 3 2" xfId="23578" xr:uid="{00000000-0005-0000-0000-0000924E0000}"/>
    <cellStyle name="Normal 8 2 2 11 3 2 2" xfId="23579" xr:uid="{00000000-0005-0000-0000-0000934E0000}"/>
    <cellStyle name="Normal 8 2 2 11 3 3" xfId="23580" xr:uid="{00000000-0005-0000-0000-0000944E0000}"/>
    <cellStyle name="Normal 8 2 2 11 3 4" xfId="23581" xr:uid="{00000000-0005-0000-0000-0000954E0000}"/>
    <cellStyle name="Normal 8 2 2 11 4" xfId="23582" xr:uid="{00000000-0005-0000-0000-0000964E0000}"/>
    <cellStyle name="Normal 8 2 2 11 4 2" xfId="23583" xr:uid="{00000000-0005-0000-0000-0000974E0000}"/>
    <cellStyle name="Normal 8 2 2 11 5" xfId="23584" xr:uid="{00000000-0005-0000-0000-0000984E0000}"/>
    <cellStyle name="Normal 8 2 2 11 6" xfId="23585" xr:uid="{00000000-0005-0000-0000-0000994E0000}"/>
    <cellStyle name="Normal 8 2 2 12" xfId="4942" xr:uid="{00000000-0005-0000-0000-00009A4E0000}"/>
    <cellStyle name="Normal 8 2 2 12 2" xfId="7189" xr:uid="{00000000-0005-0000-0000-00009B4E0000}"/>
    <cellStyle name="Normal 8 2 2 12 2 2" xfId="10728" xr:uid="{00000000-0005-0000-0000-00009C4E0000}"/>
    <cellStyle name="Normal 8 2 2 12 2 2 2" xfId="23586" xr:uid="{00000000-0005-0000-0000-00009D4E0000}"/>
    <cellStyle name="Normal 8 2 2 12 2 2 3" xfId="23587" xr:uid="{00000000-0005-0000-0000-00009E4E0000}"/>
    <cellStyle name="Normal 8 2 2 12 2 3" xfId="23588" xr:uid="{00000000-0005-0000-0000-00009F4E0000}"/>
    <cellStyle name="Normal 8 2 2 12 2 4" xfId="23589" xr:uid="{00000000-0005-0000-0000-0000A04E0000}"/>
    <cellStyle name="Normal 8 2 2 12 3" xfId="8967" xr:uid="{00000000-0005-0000-0000-0000A14E0000}"/>
    <cellStyle name="Normal 8 2 2 12 3 2" xfId="23590" xr:uid="{00000000-0005-0000-0000-0000A24E0000}"/>
    <cellStyle name="Normal 8 2 2 12 3 2 2" xfId="23591" xr:uid="{00000000-0005-0000-0000-0000A34E0000}"/>
    <cellStyle name="Normal 8 2 2 12 3 3" xfId="23592" xr:uid="{00000000-0005-0000-0000-0000A44E0000}"/>
    <cellStyle name="Normal 8 2 2 12 3 4" xfId="23593" xr:uid="{00000000-0005-0000-0000-0000A54E0000}"/>
    <cellStyle name="Normal 8 2 2 12 4" xfId="23594" xr:uid="{00000000-0005-0000-0000-0000A64E0000}"/>
    <cellStyle name="Normal 8 2 2 12 4 2" xfId="23595" xr:uid="{00000000-0005-0000-0000-0000A74E0000}"/>
    <cellStyle name="Normal 8 2 2 12 5" xfId="23596" xr:uid="{00000000-0005-0000-0000-0000A84E0000}"/>
    <cellStyle name="Normal 8 2 2 12 6" xfId="23597" xr:uid="{00000000-0005-0000-0000-0000A94E0000}"/>
    <cellStyle name="Normal 8 2 2 13" xfId="4943" xr:uid="{00000000-0005-0000-0000-0000AA4E0000}"/>
    <cellStyle name="Normal 8 2 2 13 2" xfId="7190" xr:uid="{00000000-0005-0000-0000-0000AB4E0000}"/>
    <cellStyle name="Normal 8 2 2 13 2 2" xfId="10729" xr:uid="{00000000-0005-0000-0000-0000AC4E0000}"/>
    <cellStyle name="Normal 8 2 2 13 2 2 2" xfId="23598" xr:uid="{00000000-0005-0000-0000-0000AD4E0000}"/>
    <cellStyle name="Normal 8 2 2 13 2 2 3" xfId="23599" xr:uid="{00000000-0005-0000-0000-0000AE4E0000}"/>
    <cellStyle name="Normal 8 2 2 13 2 3" xfId="23600" xr:uid="{00000000-0005-0000-0000-0000AF4E0000}"/>
    <cellStyle name="Normal 8 2 2 13 2 4" xfId="23601" xr:uid="{00000000-0005-0000-0000-0000B04E0000}"/>
    <cellStyle name="Normal 8 2 2 13 3" xfId="8968" xr:uid="{00000000-0005-0000-0000-0000B14E0000}"/>
    <cellStyle name="Normal 8 2 2 13 3 2" xfId="23602" xr:uid="{00000000-0005-0000-0000-0000B24E0000}"/>
    <cellStyle name="Normal 8 2 2 13 3 2 2" xfId="23603" xr:uid="{00000000-0005-0000-0000-0000B34E0000}"/>
    <cellStyle name="Normal 8 2 2 13 3 3" xfId="23604" xr:uid="{00000000-0005-0000-0000-0000B44E0000}"/>
    <cellStyle name="Normal 8 2 2 13 3 4" xfId="23605" xr:uid="{00000000-0005-0000-0000-0000B54E0000}"/>
    <cellStyle name="Normal 8 2 2 13 4" xfId="23606" xr:uid="{00000000-0005-0000-0000-0000B64E0000}"/>
    <cellStyle name="Normal 8 2 2 13 4 2" xfId="23607" xr:uid="{00000000-0005-0000-0000-0000B74E0000}"/>
    <cellStyle name="Normal 8 2 2 13 5" xfId="23608" xr:uid="{00000000-0005-0000-0000-0000B84E0000}"/>
    <cellStyle name="Normal 8 2 2 13 6" xfId="23609" xr:uid="{00000000-0005-0000-0000-0000B94E0000}"/>
    <cellStyle name="Normal 8 2 2 14" xfId="4944" xr:uid="{00000000-0005-0000-0000-0000BA4E0000}"/>
    <cellStyle name="Normal 8 2 2 14 2" xfId="7191" xr:uid="{00000000-0005-0000-0000-0000BB4E0000}"/>
    <cellStyle name="Normal 8 2 2 14 2 2" xfId="10730" xr:uid="{00000000-0005-0000-0000-0000BC4E0000}"/>
    <cellStyle name="Normal 8 2 2 14 2 2 2" xfId="23610" xr:uid="{00000000-0005-0000-0000-0000BD4E0000}"/>
    <cellStyle name="Normal 8 2 2 14 2 2 3" xfId="23611" xr:uid="{00000000-0005-0000-0000-0000BE4E0000}"/>
    <cellStyle name="Normal 8 2 2 14 2 3" xfId="23612" xr:uid="{00000000-0005-0000-0000-0000BF4E0000}"/>
    <cellStyle name="Normal 8 2 2 14 2 4" xfId="23613" xr:uid="{00000000-0005-0000-0000-0000C04E0000}"/>
    <cellStyle name="Normal 8 2 2 14 3" xfId="8969" xr:uid="{00000000-0005-0000-0000-0000C14E0000}"/>
    <cellStyle name="Normal 8 2 2 14 3 2" xfId="23614" xr:uid="{00000000-0005-0000-0000-0000C24E0000}"/>
    <cellStyle name="Normal 8 2 2 14 3 2 2" xfId="23615" xr:uid="{00000000-0005-0000-0000-0000C34E0000}"/>
    <cellStyle name="Normal 8 2 2 14 3 3" xfId="23616" xr:uid="{00000000-0005-0000-0000-0000C44E0000}"/>
    <cellStyle name="Normal 8 2 2 14 3 4" xfId="23617" xr:uid="{00000000-0005-0000-0000-0000C54E0000}"/>
    <cellStyle name="Normal 8 2 2 14 4" xfId="23618" xr:uid="{00000000-0005-0000-0000-0000C64E0000}"/>
    <cellStyle name="Normal 8 2 2 14 4 2" xfId="23619" xr:uid="{00000000-0005-0000-0000-0000C74E0000}"/>
    <cellStyle name="Normal 8 2 2 14 5" xfId="23620" xr:uid="{00000000-0005-0000-0000-0000C84E0000}"/>
    <cellStyle name="Normal 8 2 2 14 6" xfId="23621" xr:uid="{00000000-0005-0000-0000-0000C94E0000}"/>
    <cellStyle name="Normal 8 2 2 15" xfId="4945" xr:uid="{00000000-0005-0000-0000-0000CA4E0000}"/>
    <cellStyle name="Normal 8 2 2 15 2" xfId="7192" xr:uid="{00000000-0005-0000-0000-0000CB4E0000}"/>
    <cellStyle name="Normal 8 2 2 15 2 2" xfId="10731" xr:uid="{00000000-0005-0000-0000-0000CC4E0000}"/>
    <cellStyle name="Normal 8 2 2 15 2 2 2" xfId="23622" xr:uid="{00000000-0005-0000-0000-0000CD4E0000}"/>
    <cellStyle name="Normal 8 2 2 15 2 2 3" xfId="23623" xr:uid="{00000000-0005-0000-0000-0000CE4E0000}"/>
    <cellStyle name="Normal 8 2 2 15 2 3" xfId="23624" xr:uid="{00000000-0005-0000-0000-0000CF4E0000}"/>
    <cellStyle name="Normal 8 2 2 15 2 4" xfId="23625" xr:uid="{00000000-0005-0000-0000-0000D04E0000}"/>
    <cellStyle name="Normal 8 2 2 15 3" xfId="8970" xr:uid="{00000000-0005-0000-0000-0000D14E0000}"/>
    <cellStyle name="Normal 8 2 2 15 3 2" xfId="23626" xr:uid="{00000000-0005-0000-0000-0000D24E0000}"/>
    <cellStyle name="Normal 8 2 2 15 3 2 2" xfId="23627" xr:uid="{00000000-0005-0000-0000-0000D34E0000}"/>
    <cellStyle name="Normal 8 2 2 15 3 3" xfId="23628" xr:uid="{00000000-0005-0000-0000-0000D44E0000}"/>
    <cellStyle name="Normal 8 2 2 15 3 4" xfId="23629" xr:uid="{00000000-0005-0000-0000-0000D54E0000}"/>
    <cellStyle name="Normal 8 2 2 15 4" xfId="23630" xr:uid="{00000000-0005-0000-0000-0000D64E0000}"/>
    <cellStyle name="Normal 8 2 2 15 4 2" xfId="23631" xr:uid="{00000000-0005-0000-0000-0000D74E0000}"/>
    <cellStyle name="Normal 8 2 2 15 5" xfId="23632" xr:uid="{00000000-0005-0000-0000-0000D84E0000}"/>
    <cellStyle name="Normal 8 2 2 15 6" xfId="23633" xr:uid="{00000000-0005-0000-0000-0000D94E0000}"/>
    <cellStyle name="Normal 8 2 2 16" xfId="4946" xr:uid="{00000000-0005-0000-0000-0000DA4E0000}"/>
    <cellStyle name="Normal 8 2 2 16 2" xfId="7193" xr:uid="{00000000-0005-0000-0000-0000DB4E0000}"/>
    <cellStyle name="Normal 8 2 2 16 2 2" xfId="10732" xr:uid="{00000000-0005-0000-0000-0000DC4E0000}"/>
    <cellStyle name="Normal 8 2 2 16 2 2 2" xfId="23634" xr:uid="{00000000-0005-0000-0000-0000DD4E0000}"/>
    <cellStyle name="Normal 8 2 2 16 2 2 3" xfId="23635" xr:uid="{00000000-0005-0000-0000-0000DE4E0000}"/>
    <cellStyle name="Normal 8 2 2 16 2 3" xfId="23636" xr:uid="{00000000-0005-0000-0000-0000DF4E0000}"/>
    <cellStyle name="Normal 8 2 2 16 2 4" xfId="23637" xr:uid="{00000000-0005-0000-0000-0000E04E0000}"/>
    <cellStyle name="Normal 8 2 2 16 3" xfId="8971" xr:uid="{00000000-0005-0000-0000-0000E14E0000}"/>
    <cellStyle name="Normal 8 2 2 16 3 2" xfId="23638" xr:uid="{00000000-0005-0000-0000-0000E24E0000}"/>
    <cellStyle name="Normal 8 2 2 16 3 2 2" xfId="23639" xr:uid="{00000000-0005-0000-0000-0000E34E0000}"/>
    <cellStyle name="Normal 8 2 2 16 3 3" xfId="23640" xr:uid="{00000000-0005-0000-0000-0000E44E0000}"/>
    <cellStyle name="Normal 8 2 2 16 3 4" xfId="23641" xr:uid="{00000000-0005-0000-0000-0000E54E0000}"/>
    <cellStyle name="Normal 8 2 2 16 4" xfId="23642" xr:uid="{00000000-0005-0000-0000-0000E64E0000}"/>
    <cellStyle name="Normal 8 2 2 16 4 2" xfId="23643" xr:uid="{00000000-0005-0000-0000-0000E74E0000}"/>
    <cellStyle name="Normal 8 2 2 16 5" xfId="23644" xr:uid="{00000000-0005-0000-0000-0000E84E0000}"/>
    <cellStyle name="Normal 8 2 2 16 6" xfId="23645" xr:uid="{00000000-0005-0000-0000-0000E94E0000}"/>
    <cellStyle name="Normal 8 2 2 17" xfId="4947" xr:uid="{00000000-0005-0000-0000-0000EA4E0000}"/>
    <cellStyle name="Normal 8 2 2 17 2" xfId="7194" xr:uid="{00000000-0005-0000-0000-0000EB4E0000}"/>
    <cellStyle name="Normal 8 2 2 17 2 2" xfId="10733" xr:uid="{00000000-0005-0000-0000-0000EC4E0000}"/>
    <cellStyle name="Normal 8 2 2 17 2 2 2" xfId="23646" xr:uid="{00000000-0005-0000-0000-0000ED4E0000}"/>
    <cellStyle name="Normal 8 2 2 17 2 2 3" xfId="23647" xr:uid="{00000000-0005-0000-0000-0000EE4E0000}"/>
    <cellStyle name="Normal 8 2 2 17 2 3" xfId="23648" xr:uid="{00000000-0005-0000-0000-0000EF4E0000}"/>
    <cellStyle name="Normal 8 2 2 17 2 4" xfId="23649" xr:uid="{00000000-0005-0000-0000-0000F04E0000}"/>
    <cellStyle name="Normal 8 2 2 17 3" xfId="8972" xr:uid="{00000000-0005-0000-0000-0000F14E0000}"/>
    <cellStyle name="Normal 8 2 2 17 3 2" xfId="23650" xr:uid="{00000000-0005-0000-0000-0000F24E0000}"/>
    <cellStyle name="Normal 8 2 2 17 3 2 2" xfId="23651" xr:uid="{00000000-0005-0000-0000-0000F34E0000}"/>
    <cellStyle name="Normal 8 2 2 17 3 3" xfId="23652" xr:uid="{00000000-0005-0000-0000-0000F44E0000}"/>
    <cellStyle name="Normal 8 2 2 17 3 4" xfId="23653" xr:uid="{00000000-0005-0000-0000-0000F54E0000}"/>
    <cellStyle name="Normal 8 2 2 17 4" xfId="23654" xr:uid="{00000000-0005-0000-0000-0000F64E0000}"/>
    <cellStyle name="Normal 8 2 2 17 4 2" xfId="23655" xr:uid="{00000000-0005-0000-0000-0000F74E0000}"/>
    <cellStyle name="Normal 8 2 2 17 5" xfId="23656" xr:uid="{00000000-0005-0000-0000-0000F84E0000}"/>
    <cellStyle name="Normal 8 2 2 17 6" xfId="23657" xr:uid="{00000000-0005-0000-0000-0000F94E0000}"/>
    <cellStyle name="Normal 8 2 2 18" xfId="4948" xr:uid="{00000000-0005-0000-0000-0000FA4E0000}"/>
    <cellStyle name="Normal 8 2 2 18 2" xfId="7195" xr:uid="{00000000-0005-0000-0000-0000FB4E0000}"/>
    <cellStyle name="Normal 8 2 2 18 2 2" xfId="10734" xr:uid="{00000000-0005-0000-0000-0000FC4E0000}"/>
    <cellStyle name="Normal 8 2 2 18 2 2 2" xfId="23658" xr:uid="{00000000-0005-0000-0000-0000FD4E0000}"/>
    <cellStyle name="Normal 8 2 2 18 2 2 3" xfId="23659" xr:uid="{00000000-0005-0000-0000-0000FE4E0000}"/>
    <cellStyle name="Normal 8 2 2 18 2 3" xfId="23660" xr:uid="{00000000-0005-0000-0000-0000FF4E0000}"/>
    <cellStyle name="Normal 8 2 2 18 2 4" xfId="23661" xr:uid="{00000000-0005-0000-0000-0000004F0000}"/>
    <cellStyle name="Normal 8 2 2 18 3" xfId="8973" xr:uid="{00000000-0005-0000-0000-0000014F0000}"/>
    <cellStyle name="Normal 8 2 2 18 3 2" xfId="23662" xr:uid="{00000000-0005-0000-0000-0000024F0000}"/>
    <cellStyle name="Normal 8 2 2 18 3 2 2" xfId="23663" xr:uid="{00000000-0005-0000-0000-0000034F0000}"/>
    <cellStyle name="Normal 8 2 2 18 3 3" xfId="23664" xr:uid="{00000000-0005-0000-0000-0000044F0000}"/>
    <cellStyle name="Normal 8 2 2 18 3 4" xfId="23665" xr:uid="{00000000-0005-0000-0000-0000054F0000}"/>
    <cellStyle name="Normal 8 2 2 18 4" xfId="23666" xr:uid="{00000000-0005-0000-0000-0000064F0000}"/>
    <cellStyle name="Normal 8 2 2 18 4 2" xfId="23667" xr:uid="{00000000-0005-0000-0000-0000074F0000}"/>
    <cellStyle name="Normal 8 2 2 18 5" xfId="23668" xr:uid="{00000000-0005-0000-0000-0000084F0000}"/>
    <cellStyle name="Normal 8 2 2 18 6" xfId="23669" xr:uid="{00000000-0005-0000-0000-0000094F0000}"/>
    <cellStyle name="Normal 8 2 2 19" xfId="4949" xr:uid="{00000000-0005-0000-0000-00000A4F0000}"/>
    <cellStyle name="Normal 8 2 2 19 2" xfId="7196" xr:uid="{00000000-0005-0000-0000-00000B4F0000}"/>
    <cellStyle name="Normal 8 2 2 19 2 2" xfId="10735" xr:uid="{00000000-0005-0000-0000-00000C4F0000}"/>
    <cellStyle name="Normal 8 2 2 19 2 2 2" xfId="23670" xr:uid="{00000000-0005-0000-0000-00000D4F0000}"/>
    <cellStyle name="Normal 8 2 2 19 2 2 3" xfId="23671" xr:uid="{00000000-0005-0000-0000-00000E4F0000}"/>
    <cellStyle name="Normal 8 2 2 19 2 3" xfId="23672" xr:uid="{00000000-0005-0000-0000-00000F4F0000}"/>
    <cellStyle name="Normal 8 2 2 19 2 4" xfId="23673" xr:uid="{00000000-0005-0000-0000-0000104F0000}"/>
    <cellStyle name="Normal 8 2 2 19 3" xfId="8974" xr:uid="{00000000-0005-0000-0000-0000114F0000}"/>
    <cellStyle name="Normal 8 2 2 19 3 2" xfId="23674" xr:uid="{00000000-0005-0000-0000-0000124F0000}"/>
    <cellStyle name="Normal 8 2 2 19 3 2 2" xfId="23675" xr:uid="{00000000-0005-0000-0000-0000134F0000}"/>
    <cellStyle name="Normal 8 2 2 19 3 3" xfId="23676" xr:uid="{00000000-0005-0000-0000-0000144F0000}"/>
    <cellStyle name="Normal 8 2 2 19 3 4" xfId="23677" xr:uid="{00000000-0005-0000-0000-0000154F0000}"/>
    <cellStyle name="Normal 8 2 2 19 4" xfId="23678" xr:uid="{00000000-0005-0000-0000-0000164F0000}"/>
    <cellStyle name="Normal 8 2 2 19 4 2" xfId="23679" xr:uid="{00000000-0005-0000-0000-0000174F0000}"/>
    <cellStyle name="Normal 8 2 2 19 5" xfId="23680" xr:uid="{00000000-0005-0000-0000-0000184F0000}"/>
    <cellStyle name="Normal 8 2 2 19 6" xfId="23681" xr:uid="{00000000-0005-0000-0000-0000194F0000}"/>
    <cellStyle name="Normal 8 2 2 2" xfId="4950" xr:uid="{00000000-0005-0000-0000-00001A4F0000}"/>
    <cellStyle name="Normal 8 2 2 2 2" xfId="7197" xr:uid="{00000000-0005-0000-0000-00001B4F0000}"/>
    <cellStyle name="Normal 8 2 2 2 2 2" xfId="10736" xr:uid="{00000000-0005-0000-0000-00001C4F0000}"/>
    <cellStyle name="Normal 8 2 2 2 2 2 2" xfId="23682" xr:uid="{00000000-0005-0000-0000-00001D4F0000}"/>
    <cellStyle name="Normal 8 2 2 2 2 2 3" xfId="23683" xr:uid="{00000000-0005-0000-0000-00001E4F0000}"/>
    <cellStyle name="Normal 8 2 2 2 2 3" xfId="23684" xr:uid="{00000000-0005-0000-0000-00001F4F0000}"/>
    <cellStyle name="Normal 8 2 2 2 2 4" xfId="23685" xr:uid="{00000000-0005-0000-0000-0000204F0000}"/>
    <cellStyle name="Normal 8 2 2 2 3" xfId="8975" xr:uid="{00000000-0005-0000-0000-0000214F0000}"/>
    <cellStyle name="Normal 8 2 2 2 3 2" xfId="23686" xr:uid="{00000000-0005-0000-0000-0000224F0000}"/>
    <cellStyle name="Normal 8 2 2 2 3 2 2" xfId="23687" xr:uid="{00000000-0005-0000-0000-0000234F0000}"/>
    <cellStyle name="Normal 8 2 2 2 3 3" xfId="23688" xr:uid="{00000000-0005-0000-0000-0000244F0000}"/>
    <cellStyle name="Normal 8 2 2 2 3 4" xfId="23689" xr:uid="{00000000-0005-0000-0000-0000254F0000}"/>
    <cellStyle name="Normal 8 2 2 2 4" xfId="23690" xr:uid="{00000000-0005-0000-0000-0000264F0000}"/>
    <cellStyle name="Normal 8 2 2 2 4 2" xfId="23691" xr:uid="{00000000-0005-0000-0000-0000274F0000}"/>
    <cellStyle name="Normal 8 2 2 2 5" xfId="23692" xr:uid="{00000000-0005-0000-0000-0000284F0000}"/>
    <cellStyle name="Normal 8 2 2 2 6" xfId="23693" xr:uid="{00000000-0005-0000-0000-0000294F0000}"/>
    <cellStyle name="Normal 8 2 2 20" xfId="4951" xr:uid="{00000000-0005-0000-0000-00002A4F0000}"/>
    <cellStyle name="Normal 8 2 2 20 2" xfId="7198" xr:uid="{00000000-0005-0000-0000-00002B4F0000}"/>
    <cellStyle name="Normal 8 2 2 20 2 2" xfId="10737" xr:uid="{00000000-0005-0000-0000-00002C4F0000}"/>
    <cellStyle name="Normal 8 2 2 20 2 2 2" xfId="23694" xr:uid="{00000000-0005-0000-0000-00002D4F0000}"/>
    <cellStyle name="Normal 8 2 2 20 2 2 3" xfId="23695" xr:uid="{00000000-0005-0000-0000-00002E4F0000}"/>
    <cellStyle name="Normal 8 2 2 20 2 3" xfId="23696" xr:uid="{00000000-0005-0000-0000-00002F4F0000}"/>
    <cellStyle name="Normal 8 2 2 20 2 4" xfId="23697" xr:uid="{00000000-0005-0000-0000-0000304F0000}"/>
    <cellStyle name="Normal 8 2 2 20 3" xfId="8976" xr:uid="{00000000-0005-0000-0000-0000314F0000}"/>
    <cellStyle name="Normal 8 2 2 20 3 2" xfId="23698" xr:uid="{00000000-0005-0000-0000-0000324F0000}"/>
    <cellStyle name="Normal 8 2 2 20 3 2 2" xfId="23699" xr:uid="{00000000-0005-0000-0000-0000334F0000}"/>
    <cellStyle name="Normal 8 2 2 20 3 3" xfId="23700" xr:uid="{00000000-0005-0000-0000-0000344F0000}"/>
    <cellStyle name="Normal 8 2 2 20 3 4" xfId="23701" xr:uid="{00000000-0005-0000-0000-0000354F0000}"/>
    <cellStyle name="Normal 8 2 2 20 4" xfId="23702" xr:uid="{00000000-0005-0000-0000-0000364F0000}"/>
    <cellStyle name="Normal 8 2 2 20 4 2" xfId="23703" xr:uid="{00000000-0005-0000-0000-0000374F0000}"/>
    <cellStyle name="Normal 8 2 2 20 5" xfId="23704" xr:uid="{00000000-0005-0000-0000-0000384F0000}"/>
    <cellStyle name="Normal 8 2 2 20 6" xfId="23705" xr:uid="{00000000-0005-0000-0000-0000394F0000}"/>
    <cellStyle name="Normal 8 2 2 21" xfId="4952" xr:uid="{00000000-0005-0000-0000-00003A4F0000}"/>
    <cellStyle name="Normal 8 2 2 21 2" xfId="7199" xr:uid="{00000000-0005-0000-0000-00003B4F0000}"/>
    <cellStyle name="Normal 8 2 2 21 2 2" xfId="10738" xr:uid="{00000000-0005-0000-0000-00003C4F0000}"/>
    <cellStyle name="Normal 8 2 2 21 2 2 2" xfId="23706" xr:uid="{00000000-0005-0000-0000-00003D4F0000}"/>
    <cellStyle name="Normal 8 2 2 21 2 2 3" xfId="23707" xr:uid="{00000000-0005-0000-0000-00003E4F0000}"/>
    <cellStyle name="Normal 8 2 2 21 2 3" xfId="23708" xr:uid="{00000000-0005-0000-0000-00003F4F0000}"/>
    <cellStyle name="Normal 8 2 2 21 2 4" xfId="23709" xr:uid="{00000000-0005-0000-0000-0000404F0000}"/>
    <cellStyle name="Normal 8 2 2 21 3" xfId="8977" xr:uid="{00000000-0005-0000-0000-0000414F0000}"/>
    <cellStyle name="Normal 8 2 2 21 3 2" xfId="23710" xr:uid="{00000000-0005-0000-0000-0000424F0000}"/>
    <cellStyle name="Normal 8 2 2 21 3 2 2" xfId="23711" xr:uid="{00000000-0005-0000-0000-0000434F0000}"/>
    <cellStyle name="Normal 8 2 2 21 3 3" xfId="23712" xr:uid="{00000000-0005-0000-0000-0000444F0000}"/>
    <cellStyle name="Normal 8 2 2 21 3 4" xfId="23713" xr:uid="{00000000-0005-0000-0000-0000454F0000}"/>
    <cellStyle name="Normal 8 2 2 21 4" xfId="23714" xr:uid="{00000000-0005-0000-0000-0000464F0000}"/>
    <cellStyle name="Normal 8 2 2 21 4 2" xfId="23715" xr:uid="{00000000-0005-0000-0000-0000474F0000}"/>
    <cellStyle name="Normal 8 2 2 21 5" xfId="23716" xr:uid="{00000000-0005-0000-0000-0000484F0000}"/>
    <cellStyle name="Normal 8 2 2 21 6" xfId="23717" xr:uid="{00000000-0005-0000-0000-0000494F0000}"/>
    <cellStyle name="Normal 8 2 2 22" xfId="4953" xr:uid="{00000000-0005-0000-0000-00004A4F0000}"/>
    <cellStyle name="Normal 8 2 2 22 2" xfId="7200" xr:uid="{00000000-0005-0000-0000-00004B4F0000}"/>
    <cellStyle name="Normal 8 2 2 22 2 2" xfId="10739" xr:uid="{00000000-0005-0000-0000-00004C4F0000}"/>
    <cellStyle name="Normal 8 2 2 22 2 2 2" xfId="23718" xr:uid="{00000000-0005-0000-0000-00004D4F0000}"/>
    <cellStyle name="Normal 8 2 2 22 2 2 3" xfId="23719" xr:uid="{00000000-0005-0000-0000-00004E4F0000}"/>
    <cellStyle name="Normal 8 2 2 22 2 3" xfId="23720" xr:uid="{00000000-0005-0000-0000-00004F4F0000}"/>
    <cellStyle name="Normal 8 2 2 22 2 4" xfId="23721" xr:uid="{00000000-0005-0000-0000-0000504F0000}"/>
    <cellStyle name="Normal 8 2 2 22 3" xfId="8978" xr:uid="{00000000-0005-0000-0000-0000514F0000}"/>
    <cellStyle name="Normal 8 2 2 22 3 2" xfId="23722" xr:uid="{00000000-0005-0000-0000-0000524F0000}"/>
    <cellStyle name="Normal 8 2 2 22 3 2 2" xfId="23723" xr:uid="{00000000-0005-0000-0000-0000534F0000}"/>
    <cellStyle name="Normal 8 2 2 22 3 3" xfId="23724" xr:uid="{00000000-0005-0000-0000-0000544F0000}"/>
    <cellStyle name="Normal 8 2 2 22 3 4" xfId="23725" xr:uid="{00000000-0005-0000-0000-0000554F0000}"/>
    <cellStyle name="Normal 8 2 2 22 4" xfId="23726" xr:uid="{00000000-0005-0000-0000-0000564F0000}"/>
    <cellStyle name="Normal 8 2 2 22 4 2" xfId="23727" xr:uid="{00000000-0005-0000-0000-0000574F0000}"/>
    <cellStyle name="Normal 8 2 2 22 5" xfId="23728" xr:uid="{00000000-0005-0000-0000-0000584F0000}"/>
    <cellStyle name="Normal 8 2 2 22 6" xfId="23729" xr:uid="{00000000-0005-0000-0000-0000594F0000}"/>
    <cellStyle name="Normal 8 2 2 23" xfId="4954" xr:uid="{00000000-0005-0000-0000-00005A4F0000}"/>
    <cellStyle name="Normal 8 2 2 23 2" xfId="7201" xr:uid="{00000000-0005-0000-0000-00005B4F0000}"/>
    <cellStyle name="Normal 8 2 2 23 2 2" xfId="10740" xr:uid="{00000000-0005-0000-0000-00005C4F0000}"/>
    <cellStyle name="Normal 8 2 2 23 2 2 2" xfId="23730" xr:uid="{00000000-0005-0000-0000-00005D4F0000}"/>
    <cellStyle name="Normal 8 2 2 23 2 2 3" xfId="23731" xr:uid="{00000000-0005-0000-0000-00005E4F0000}"/>
    <cellStyle name="Normal 8 2 2 23 2 3" xfId="23732" xr:uid="{00000000-0005-0000-0000-00005F4F0000}"/>
    <cellStyle name="Normal 8 2 2 23 2 4" xfId="23733" xr:uid="{00000000-0005-0000-0000-0000604F0000}"/>
    <cellStyle name="Normal 8 2 2 23 3" xfId="8979" xr:uid="{00000000-0005-0000-0000-0000614F0000}"/>
    <cellStyle name="Normal 8 2 2 23 3 2" xfId="23734" xr:uid="{00000000-0005-0000-0000-0000624F0000}"/>
    <cellStyle name="Normal 8 2 2 23 3 2 2" xfId="23735" xr:uid="{00000000-0005-0000-0000-0000634F0000}"/>
    <cellStyle name="Normal 8 2 2 23 3 3" xfId="23736" xr:uid="{00000000-0005-0000-0000-0000644F0000}"/>
    <cellStyle name="Normal 8 2 2 23 3 4" xfId="23737" xr:uid="{00000000-0005-0000-0000-0000654F0000}"/>
    <cellStyle name="Normal 8 2 2 23 4" xfId="23738" xr:uid="{00000000-0005-0000-0000-0000664F0000}"/>
    <cellStyle name="Normal 8 2 2 23 4 2" xfId="23739" xr:uid="{00000000-0005-0000-0000-0000674F0000}"/>
    <cellStyle name="Normal 8 2 2 23 5" xfId="23740" xr:uid="{00000000-0005-0000-0000-0000684F0000}"/>
    <cellStyle name="Normal 8 2 2 23 6" xfId="23741" xr:uid="{00000000-0005-0000-0000-0000694F0000}"/>
    <cellStyle name="Normal 8 2 2 24" xfId="4955" xr:uid="{00000000-0005-0000-0000-00006A4F0000}"/>
    <cellStyle name="Normal 8 2 2 24 2" xfId="7202" xr:uid="{00000000-0005-0000-0000-00006B4F0000}"/>
    <cellStyle name="Normal 8 2 2 24 2 2" xfId="10741" xr:uid="{00000000-0005-0000-0000-00006C4F0000}"/>
    <cellStyle name="Normal 8 2 2 24 2 2 2" xfId="23742" xr:uid="{00000000-0005-0000-0000-00006D4F0000}"/>
    <cellStyle name="Normal 8 2 2 24 2 2 3" xfId="23743" xr:uid="{00000000-0005-0000-0000-00006E4F0000}"/>
    <cellStyle name="Normal 8 2 2 24 2 3" xfId="23744" xr:uid="{00000000-0005-0000-0000-00006F4F0000}"/>
    <cellStyle name="Normal 8 2 2 24 2 4" xfId="23745" xr:uid="{00000000-0005-0000-0000-0000704F0000}"/>
    <cellStyle name="Normal 8 2 2 24 3" xfId="8980" xr:uid="{00000000-0005-0000-0000-0000714F0000}"/>
    <cellStyle name="Normal 8 2 2 24 3 2" xfId="23746" xr:uid="{00000000-0005-0000-0000-0000724F0000}"/>
    <cellStyle name="Normal 8 2 2 24 3 2 2" xfId="23747" xr:uid="{00000000-0005-0000-0000-0000734F0000}"/>
    <cellStyle name="Normal 8 2 2 24 3 3" xfId="23748" xr:uid="{00000000-0005-0000-0000-0000744F0000}"/>
    <cellStyle name="Normal 8 2 2 24 3 4" xfId="23749" xr:uid="{00000000-0005-0000-0000-0000754F0000}"/>
    <cellStyle name="Normal 8 2 2 24 4" xfId="23750" xr:uid="{00000000-0005-0000-0000-0000764F0000}"/>
    <cellStyle name="Normal 8 2 2 24 4 2" xfId="23751" xr:uid="{00000000-0005-0000-0000-0000774F0000}"/>
    <cellStyle name="Normal 8 2 2 24 5" xfId="23752" xr:uid="{00000000-0005-0000-0000-0000784F0000}"/>
    <cellStyle name="Normal 8 2 2 24 6" xfId="23753" xr:uid="{00000000-0005-0000-0000-0000794F0000}"/>
    <cellStyle name="Normal 8 2 2 25" xfId="4956" xr:uid="{00000000-0005-0000-0000-00007A4F0000}"/>
    <cellStyle name="Normal 8 2 2 25 2" xfId="7203" xr:uid="{00000000-0005-0000-0000-00007B4F0000}"/>
    <cellStyle name="Normal 8 2 2 25 2 2" xfId="10742" xr:uid="{00000000-0005-0000-0000-00007C4F0000}"/>
    <cellStyle name="Normal 8 2 2 25 2 2 2" xfId="23754" xr:uid="{00000000-0005-0000-0000-00007D4F0000}"/>
    <cellStyle name="Normal 8 2 2 25 2 2 3" xfId="23755" xr:uid="{00000000-0005-0000-0000-00007E4F0000}"/>
    <cellStyle name="Normal 8 2 2 25 2 3" xfId="23756" xr:uid="{00000000-0005-0000-0000-00007F4F0000}"/>
    <cellStyle name="Normal 8 2 2 25 2 4" xfId="23757" xr:uid="{00000000-0005-0000-0000-0000804F0000}"/>
    <cellStyle name="Normal 8 2 2 25 3" xfId="8981" xr:uid="{00000000-0005-0000-0000-0000814F0000}"/>
    <cellStyle name="Normal 8 2 2 25 3 2" xfId="23758" xr:uid="{00000000-0005-0000-0000-0000824F0000}"/>
    <cellStyle name="Normal 8 2 2 25 3 2 2" xfId="23759" xr:uid="{00000000-0005-0000-0000-0000834F0000}"/>
    <cellStyle name="Normal 8 2 2 25 3 3" xfId="23760" xr:uid="{00000000-0005-0000-0000-0000844F0000}"/>
    <cellStyle name="Normal 8 2 2 25 3 4" xfId="23761" xr:uid="{00000000-0005-0000-0000-0000854F0000}"/>
    <cellStyle name="Normal 8 2 2 25 4" xfId="23762" xr:uid="{00000000-0005-0000-0000-0000864F0000}"/>
    <cellStyle name="Normal 8 2 2 25 4 2" xfId="23763" xr:uid="{00000000-0005-0000-0000-0000874F0000}"/>
    <cellStyle name="Normal 8 2 2 25 5" xfId="23764" xr:uid="{00000000-0005-0000-0000-0000884F0000}"/>
    <cellStyle name="Normal 8 2 2 25 6" xfId="23765" xr:uid="{00000000-0005-0000-0000-0000894F0000}"/>
    <cellStyle name="Normal 8 2 2 26" xfId="4957" xr:uid="{00000000-0005-0000-0000-00008A4F0000}"/>
    <cellStyle name="Normal 8 2 2 26 2" xfId="7204" xr:uid="{00000000-0005-0000-0000-00008B4F0000}"/>
    <cellStyle name="Normal 8 2 2 26 2 2" xfId="10743" xr:uid="{00000000-0005-0000-0000-00008C4F0000}"/>
    <cellStyle name="Normal 8 2 2 26 2 2 2" xfId="23766" xr:uid="{00000000-0005-0000-0000-00008D4F0000}"/>
    <cellStyle name="Normal 8 2 2 26 2 2 3" xfId="23767" xr:uid="{00000000-0005-0000-0000-00008E4F0000}"/>
    <cellStyle name="Normal 8 2 2 26 2 3" xfId="23768" xr:uid="{00000000-0005-0000-0000-00008F4F0000}"/>
    <cellStyle name="Normal 8 2 2 26 2 4" xfId="23769" xr:uid="{00000000-0005-0000-0000-0000904F0000}"/>
    <cellStyle name="Normal 8 2 2 26 3" xfId="8982" xr:uid="{00000000-0005-0000-0000-0000914F0000}"/>
    <cellStyle name="Normal 8 2 2 26 3 2" xfId="23770" xr:uid="{00000000-0005-0000-0000-0000924F0000}"/>
    <cellStyle name="Normal 8 2 2 26 3 2 2" xfId="23771" xr:uid="{00000000-0005-0000-0000-0000934F0000}"/>
    <cellStyle name="Normal 8 2 2 26 3 3" xfId="23772" xr:uid="{00000000-0005-0000-0000-0000944F0000}"/>
    <cellStyle name="Normal 8 2 2 26 3 4" xfId="23773" xr:uid="{00000000-0005-0000-0000-0000954F0000}"/>
    <cellStyle name="Normal 8 2 2 26 4" xfId="23774" xr:uid="{00000000-0005-0000-0000-0000964F0000}"/>
    <cellStyle name="Normal 8 2 2 26 4 2" xfId="23775" xr:uid="{00000000-0005-0000-0000-0000974F0000}"/>
    <cellStyle name="Normal 8 2 2 26 5" xfId="23776" xr:uid="{00000000-0005-0000-0000-0000984F0000}"/>
    <cellStyle name="Normal 8 2 2 26 6" xfId="23777" xr:uid="{00000000-0005-0000-0000-0000994F0000}"/>
    <cellStyle name="Normal 8 2 2 27" xfId="4958" xr:uid="{00000000-0005-0000-0000-00009A4F0000}"/>
    <cellStyle name="Normal 8 2 2 27 2" xfId="7205" xr:uid="{00000000-0005-0000-0000-00009B4F0000}"/>
    <cellStyle name="Normal 8 2 2 27 2 2" xfId="10744" xr:uid="{00000000-0005-0000-0000-00009C4F0000}"/>
    <cellStyle name="Normal 8 2 2 27 2 2 2" xfId="23778" xr:uid="{00000000-0005-0000-0000-00009D4F0000}"/>
    <cellStyle name="Normal 8 2 2 27 2 2 3" xfId="23779" xr:uid="{00000000-0005-0000-0000-00009E4F0000}"/>
    <cellStyle name="Normal 8 2 2 27 2 3" xfId="23780" xr:uid="{00000000-0005-0000-0000-00009F4F0000}"/>
    <cellStyle name="Normal 8 2 2 27 2 4" xfId="23781" xr:uid="{00000000-0005-0000-0000-0000A04F0000}"/>
    <cellStyle name="Normal 8 2 2 27 3" xfId="8983" xr:uid="{00000000-0005-0000-0000-0000A14F0000}"/>
    <cellStyle name="Normal 8 2 2 27 3 2" xfId="23782" xr:uid="{00000000-0005-0000-0000-0000A24F0000}"/>
    <cellStyle name="Normal 8 2 2 27 3 2 2" xfId="23783" xr:uid="{00000000-0005-0000-0000-0000A34F0000}"/>
    <cellStyle name="Normal 8 2 2 27 3 3" xfId="23784" xr:uid="{00000000-0005-0000-0000-0000A44F0000}"/>
    <cellStyle name="Normal 8 2 2 27 3 4" xfId="23785" xr:uid="{00000000-0005-0000-0000-0000A54F0000}"/>
    <cellStyle name="Normal 8 2 2 27 4" xfId="23786" xr:uid="{00000000-0005-0000-0000-0000A64F0000}"/>
    <cellStyle name="Normal 8 2 2 27 4 2" xfId="23787" xr:uid="{00000000-0005-0000-0000-0000A74F0000}"/>
    <cellStyle name="Normal 8 2 2 27 5" xfId="23788" xr:uid="{00000000-0005-0000-0000-0000A84F0000}"/>
    <cellStyle name="Normal 8 2 2 27 6" xfId="23789" xr:uid="{00000000-0005-0000-0000-0000A94F0000}"/>
    <cellStyle name="Normal 8 2 2 28" xfId="4959" xr:uid="{00000000-0005-0000-0000-0000AA4F0000}"/>
    <cellStyle name="Normal 8 2 2 28 2" xfId="7206" xr:uid="{00000000-0005-0000-0000-0000AB4F0000}"/>
    <cellStyle name="Normal 8 2 2 28 2 2" xfId="10745" xr:uid="{00000000-0005-0000-0000-0000AC4F0000}"/>
    <cellStyle name="Normal 8 2 2 28 2 2 2" xfId="23790" xr:uid="{00000000-0005-0000-0000-0000AD4F0000}"/>
    <cellStyle name="Normal 8 2 2 28 2 2 3" xfId="23791" xr:uid="{00000000-0005-0000-0000-0000AE4F0000}"/>
    <cellStyle name="Normal 8 2 2 28 2 3" xfId="23792" xr:uid="{00000000-0005-0000-0000-0000AF4F0000}"/>
    <cellStyle name="Normal 8 2 2 28 2 4" xfId="23793" xr:uid="{00000000-0005-0000-0000-0000B04F0000}"/>
    <cellStyle name="Normal 8 2 2 28 3" xfId="8984" xr:uid="{00000000-0005-0000-0000-0000B14F0000}"/>
    <cellStyle name="Normal 8 2 2 28 3 2" xfId="23794" xr:uid="{00000000-0005-0000-0000-0000B24F0000}"/>
    <cellStyle name="Normal 8 2 2 28 3 2 2" xfId="23795" xr:uid="{00000000-0005-0000-0000-0000B34F0000}"/>
    <cellStyle name="Normal 8 2 2 28 3 3" xfId="23796" xr:uid="{00000000-0005-0000-0000-0000B44F0000}"/>
    <cellStyle name="Normal 8 2 2 28 3 4" xfId="23797" xr:uid="{00000000-0005-0000-0000-0000B54F0000}"/>
    <cellStyle name="Normal 8 2 2 28 4" xfId="23798" xr:uid="{00000000-0005-0000-0000-0000B64F0000}"/>
    <cellStyle name="Normal 8 2 2 28 4 2" xfId="23799" xr:uid="{00000000-0005-0000-0000-0000B74F0000}"/>
    <cellStyle name="Normal 8 2 2 28 5" xfId="23800" xr:uid="{00000000-0005-0000-0000-0000B84F0000}"/>
    <cellStyle name="Normal 8 2 2 28 6" xfId="23801" xr:uid="{00000000-0005-0000-0000-0000B94F0000}"/>
    <cellStyle name="Normal 8 2 2 29" xfId="4960" xr:uid="{00000000-0005-0000-0000-0000BA4F0000}"/>
    <cellStyle name="Normal 8 2 2 29 2" xfId="7207" xr:uid="{00000000-0005-0000-0000-0000BB4F0000}"/>
    <cellStyle name="Normal 8 2 2 29 2 2" xfId="10746" xr:uid="{00000000-0005-0000-0000-0000BC4F0000}"/>
    <cellStyle name="Normal 8 2 2 29 2 2 2" xfId="23802" xr:uid="{00000000-0005-0000-0000-0000BD4F0000}"/>
    <cellStyle name="Normal 8 2 2 29 2 2 3" xfId="23803" xr:uid="{00000000-0005-0000-0000-0000BE4F0000}"/>
    <cellStyle name="Normal 8 2 2 29 2 3" xfId="23804" xr:uid="{00000000-0005-0000-0000-0000BF4F0000}"/>
    <cellStyle name="Normal 8 2 2 29 2 4" xfId="23805" xr:uid="{00000000-0005-0000-0000-0000C04F0000}"/>
    <cellStyle name="Normal 8 2 2 29 3" xfId="8985" xr:uid="{00000000-0005-0000-0000-0000C14F0000}"/>
    <cellStyle name="Normal 8 2 2 29 3 2" xfId="23806" xr:uid="{00000000-0005-0000-0000-0000C24F0000}"/>
    <cellStyle name="Normal 8 2 2 29 3 2 2" xfId="23807" xr:uid="{00000000-0005-0000-0000-0000C34F0000}"/>
    <cellStyle name="Normal 8 2 2 29 3 3" xfId="23808" xr:uid="{00000000-0005-0000-0000-0000C44F0000}"/>
    <cellStyle name="Normal 8 2 2 29 3 4" xfId="23809" xr:uid="{00000000-0005-0000-0000-0000C54F0000}"/>
    <cellStyle name="Normal 8 2 2 29 4" xfId="23810" xr:uid="{00000000-0005-0000-0000-0000C64F0000}"/>
    <cellStyle name="Normal 8 2 2 29 4 2" xfId="23811" xr:uid="{00000000-0005-0000-0000-0000C74F0000}"/>
    <cellStyle name="Normal 8 2 2 29 5" xfId="23812" xr:uid="{00000000-0005-0000-0000-0000C84F0000}"/>
    <cellStyle name="Normal 8 2 2 29 6" xfId="23813" xr:uid="{00000000-0005-0000-0000-0000C94F0000}"/>
    <cellStyle name="Normal 8 2 2 3" xfId="4961" xr:uid="{00000000-0005-0000-0000-0000CA4F0000}"/>
    <cellStyle name="Normal 8 2 2 3 2" xfId="7208" xr:uid="{00000000-0005-0000-0000-0000CB4F0000}"/>
    <cellStyle name="Normal 8 2 2 3 2 2" xfId="10747" xr:uid="{00000000-0005-0000-0000-0000CC4F0000}"/>
    <cellStyle name="Normal 8 2 2 3 2 2 2" xfId="23814" xr:uid="{00000000-0005-0000-0000-0000CD4F0000}"/>
    <cellStyle name="Normal 8 2 2 3 2 2 3" xfId="23815" xr:uid="{00000000-0005-0000-0000-0000CE4F0000}"/>
    <cellStyle name="Normal 8 2 2 3 2 3" xfId="23816" xr:uid="{00000000-0005-0000-0000-0000CF4F0000}"/>
    <cellStyle name="Normal 8 2 2 3 2 4" xfId="23817" xr:uid="{00000000-0005-0000-0000-0000D04F0000}"/>
    <cellStyle name="Normal 8 2 2 3 3" xfId="8986" xr:uid="{00000000-0005-0000-0000-0000D14F0000}"/>
    <cellStyle name="Normal 8 2 2 3 3 2" xfId="23818" xr:uid="{00000000-0005-0000-0000-0000D24F0000}"/>
    <cellStyle name="Normal 8 2 2 3 3 2 2" xfId="23819" xr:uid="{00000000-0005-0000-0000-0000D34F0000}"/>
    <cellStyle name="Normal 8 2 2 3 3 3" xfId="23820" xr:uid="{00000000-0005-0000-0000-0000D44F0000}"/>
    <cellStyle name="Normal 8 2 2 3 3 4" xfId="23821" xr:uid="{00000000-0005-0000-0000-0000D54F0000}"/>
    <cellStyle name="Normal 8 2 2 3 4" xfId="23822" xr:uid="{00000000-0005-0000-0000-0000D64F0000}"/>
    <cellStyle name="Normal 8 2 2 3 4 2" xfId="23823" xr:uid="{00000000-0005-0000-0000-0000D74F0000}"/>
    <cellStyle name="Normal 8 2 2 3 5" xfId="23824" xr:uid="{00000000-0005-0000-0000-0000D84F0000}"/>
    <cellStyle name="Normal 8 2 2 3 6" xfId="23825" xr:uid="{00000000-0005-0000-0000-0000D94F0000}"/>
    <cellStyle name="Normal 8 2 2 30" xfId="4962" xr:uid="{00000000-0005-0000-0000-0000DA4F0000}"/>
    <cellStyle name="Normal 8 2 2 30 2" xfId="7209" xr:uid="{00000000-0005-0000-0000-0000DB4F0000}"/>
    <cellStyle name="Normal 8 2 2 30 2 2" xfId="10748" xr:uid="{00000000-0005-0000-0000-0000DC4F0000}"/>
    <cellStyle name="Normal 8 2 2 30 2 2 2" xfId="23826" xr:uid="{00000000-0005-0000-0000-0000DD4F0000}"/>
    <cellStyle name="Normal 8 2 2 30 2 2 3" xfId="23827" xr:uid="{00000000-0005-0000-0000-0000DE4F0000}"/>
    <cellStyle name="Normal 8 2 2 30 2 3" xfId="23828" xr:uid="{00000000-0005-0000-0000-0000DF4F0000}"/>
    <cellStyle name="Normal 8 2 2 30 2 4" xfId="23829" xr:uid="{00000000-0005-0000-0000-0000E04F0000}"/>
    <cellStyle name="Normal 8 2 2 30 3" xfId="8987" xr:uid="{00000000-0005-0000-0000-0000E14F0000}"/>
    <cellStyle name="Normal 8 2 2 30 3 2" xfId="23830" xr:uid="{00000000-0005-0000-0000-0000E24F0000}"/>
    <cellStyle name="Normal 8 2 2 30 3 2 2" xfId="23831" xr:uid="{00000000-0005-0000-0000-0000E34F0000}"/>
    <cellStyle name="Normal 8 2 2 30 3 3" xfId="23832" xr:uid="{00000000-0005-0000-0000-0000E44F0000}"/>
    <cellStyle name="Normal 8 2 2 30 3 4" xfId="23833" xr:uid="{00000000-0005-0000-0000-0000E54F0000}"/>
    <cellStyle name="Normal 8 2 2 30 4" xfId="23834" xr:uid="{00000000-0005-0000-0000-0000E64F0000}"/>
    <cellStyle name="Normal 8 2 2 30 4 2" xfId="23835" xr:uid="{00000000-0005-0000-0000-0000E74F0000}"/>
    <cellStyle name="Normal 8 2 2 30 5" xfId="23836" xr:uid="{00000000-0005-0000-0000-0000E84F0000}"/>
    <cellStyle name="Normal 8 2 2 30 6" xfId="23837" xr:uid="{00000000-0005-0000-0000-0000E94F0000}"/>
    <cellStyle name="Normal 8 2 2 31" xfId="4963" xr:uid="{00000000-0005-0000-0000-0000EA4F0000}"/>
    <cellStyle name="Normal 8 2 2 31 2" xfId="7210" xr:uid="{00000000-0005-0000-0000-0000EB4F0000}"/>
    <cellStyle name="Normal 8 2 2 31 2 2" xfId="10749" xr:uid="{00000000-0005-0000-0000-0000EC4F0000}"/>
    <cellStyle name="Normal 8 2 2 31 2 2 2" xfId="23838" xr:uid="{00000000-0005-0000-0000-0000ED4F0000}"/>
    <cellStyle name="Normal 8 2 2 31 2 2 3" xfId="23839" xr:uid="{00000000-0005-0000-0000-0000EE4F0000}"/>
    <cellStyle name="Normal 8 2 2 31 2 3" xfId="23840" xr:uid="{00000000-0005-0000-0000-0000EF4F0000}"/>
    <cellStyle name="Normal 8 2 2 31 2 4" xfId="23841" xr:uid="{00000000-0005-0000-0000-0000F04F0000}"/>
    <cellStyle name="Normal 8 2 2 31 3" xfId="8988" xr:uid="{00000000-0005-0000-0000-0000F14F0000}"/>
    <cellStyle name="Normal 8 2 2 31 3 2" xfId="23842" xr:uid="{00000000-0005-0000-0000-0000F24F0000}"/>
    <cellStyle name="Normal 8 2 2 31 3 2 2" xfId="23843" xr:uid="{00000000-0005-0000-0000-0000F34F0000}"/>
    <cellStyle name="Normal 8 2 2 31 3 3" xfId="23844" xr:uid="{00000000-0005-0000-0000-0000F44F0000}"/>
    <cellStyle name="Normal 8 2 2 31 3 4" xfId="23845" xr:uid="{00000000-0005-0000-0000-0000F54F0000}"/>
    <cellStyle name="Normal 8 2 2 31 4" xfId="23846" xr:uid="{00000000-0005-0000-0000-0000F64F0000}"/>
    <cellStyle name="Normal 8 2 2 31 4 2" xfId="23847" xr:uid="{00000000-0005-0000-0000-0000F74F0000}"/>
    <cellStyle name="Normal 8 2 2 31 5" xfId="23848" xr:uid="{00000000-0005-0000-0000-0000F84F0000}"/>
    <cellStyle name="Normal 8 2 2 31 6" xfId="23849" xr:uid="{00000000-0005-0000-0000-0000F94F0000}"/>
    <cellStyle name="Normal 8 2 2 32" xfId="4964" xr:uid="{00000000-0005-0000-0000-0000FA4F0000}"/>
    <cellStyle name="Normal 8 2 2 32 2" xfId="7211" xr:uid="{00000000-0005-0000-0000-0000FB4F0000}"/>
    <cellStyle name="Normal 8 2 2 32 2 2" xfId="10750" xr:uid="{00000000-0005-0000-0000-0000FC4F0000}"/>
    <cellStyle name="Normal 8 2 2 32 2 2 2" xfId="23850" xr:uid="{00000000-0005-0000-0000-0000FD4F0000}"/>
    <cellStyle name="Normal 8 2 2 32 2 2 3" xfId="23851" xr:uid="{00000000-0005-0000-0000-0000FE4F0000}"/>
    <cellStyle name="Normal 8 2 2 32 2 3" xfId="23852" xr:uid="{00000000-0005-0000-0000-0000FF4F0000}"/>
    <cellStyle name="Normal 8 2 2 32 2 4" xfId="23853" xr:uid="{00000000-0005-0000-0000-000000500000}"/>
    <cellStyle name="Normal 8 2 2 32 3" xfId="8989" xr:uid="{00000000-0005-0000-0000-000001500000}"/>
    <cellStyle name="Normal 8 2 2 32 3 2" xfId="23854" xr:uid="{00000000-0005-0000-0000-000002500000}"/>
    <cellStyle name="Normal 8 2 2 32 3 2 2" xfId="23855" xr:uid="{00000000-0005-0000-0000-000003500000}"/>
    <cellStyle name="Normal 8 2 2 32 3 3" xfId="23856" xr:uid="{00000000-0005-0000-0000-000004500000}"/>
    <cellStyle name="Normal 8 2 2 32 3 4" xfId="23857" xr:uid="{00000000-0005-0000-0000-000005500000}"/>
    <cellStyle name="Normal 8 2 2 32 4" xfId="23858" xr:uid="{00000000-0005-0000-0000-000006500000}"/>
    <cellStyle name="Normal 8 2 2 32 4 2" xfId="23859" xr:uid="{00000000-0005-0000-0000-000007500000}"/>
    <cellStyle name="Normal 8 2 2 32 5" xfId="23860" xr:uid="{00000000-0005-0000-0000-000008500000}"/>
    <cellStyle name="Normal 8 2 2 32 6" xfId="23861" xr:uid="{00000000-0005-0000-0000-000009500000}"/>
    <cellStyle name="Normal 8 2 2 33" xfId="4965" xr:uid="{00000000-0005-0000-0000-00000A500000}"/>
    <cellStyle name="Normal 8 2 2 33 2" xfId="7212" xr:uid="{00000000-0005-0000-0000-00000B500000}"/>
    <cellStyle name="Normal 8 2 2 33 2 2" xfId="10751" xr:uid="{00000000-0005-0000-0000-00000C500000}"/>
    <cellStyle name="Normal 8 2 2 33 2 2 2" xfId="23862" xr:uid="{00000000-0005-0000-0000-00000D500000}"/>
    <cellStyle name="Normal 8 2 2 33 2 2 3" xfId="23863" xr:uid="{00000000-0005-0000-0000-00000E500000}"/>
    <cellStyle name="Normal 8 2 2 33 2 3" xfId="23864" xr:uid="{00000000-0005-0000-0000-00000F500000}"/>
    <cellStyle name="Normal 8 2 2 33 2 4" xfId="23865" xr:uid="{00000000-0005-0000-0000-000010500000}"/>
    <cellStyle name="Normal 8 2 2 33 3" xfId="8990" xr:uid="{00000000-0005-0000-0000-000011500000}"/>
    <cellStyle name="Normal 8 2 2 33 3 2" xfId="23866" xr:uid="{00000000-0005-0000-0000-000012500000}"/>
    <cellStyle name="Normal 8 2 2 33 3 2 2" xfId="23867" xr:uid="{00000000-0005-0000-0000-000013500000}"/>
    <cellStyle name="Normal 8 2 2 33 3 3" xfId="23868" xr:uid="{00000000-0005-0000-0000-000014500000}"/>
    <cellStyle name="Normal 8 2 2 33 3 4" xfId="23869" xr:uid="{00000000-0005-0000-0000-000015500000}"/>
    <cellStyle name="Normal 8 2 2 33 4" xfId="23870" xr:uid="{00000000-0005-0000-0000-000016500000}"/>
    <cellStyle name="Normal 8 2 2 33 4 2" xfId="23871" xr:uid="{00000000-0005-0000-0000-000017500000}"/>
    <cellStyle name="Normal 8 2 2 33 5" xfId="23872" xr:uid="{00000000-0005-0000-0000-000018500000}"/>
    <cellStyle name="Normal 8 2 2 33 6" xfId="23873" xr:uid="{00000000-0005-0000-0000-000019500000}"/>
    <cellStyle name="Normal 8 2 2 34" xfId="4966" xr:uid="{00000000-0005-0000-0000-00001A500000}"/>
    <cellStyle name="Normal 8 2 2 34 2" xfId="7213" xr:uid="{00000000-0005-0000-0000-00001B500000}"/>
    <cellStyle name="Normal 8 2 2 34 2 2" xfId="10752" xr:uid="{00000000-0005-0000-0000-00001C500000}"/>
    <cellStyle name="Normal 8 2 2 34 2 2 2" xfId="23874" xr:uid="{00000000-0005-0000-0000-00001D500000}"/>
    <cellStyle name="Normal 8 2 2 34 2 2 3" xfId="23875" xr:uid="{00000000-0005-0000-0000-00001E500000}"/>
    <cellStyle name="Normal 8 2 2 34 2 3" xfId="23876" xr:uid="{00000000-0005-0000-0000-00001F500000}"/>
    <cellStyle name="Normal 8 2 2 34 2 4" xfId="23877" xr:uid="{00000000-0005-0000-0000-000020500000}"/>
    <cellStyle name="Normal 8 2 2 34 3" xfId="8991" xr:uid="{00000000-0005-0000-0000-000021500000}"/>
    <cellStyle name="Normal 8 2 2 34 3 2" xfId="23878" xr:uid="{00000000-0005-0000-0000-000022500000}"/>
    <cellStyle name="Normal 8 2 2 34 3 2 2" xfId="23879" xr:uid="{00000000-0005-0000-0000-000023500000}"/>
    <cellStyle name="Normal 8 2 2 34 3 3" xfId="23880" xr:uid="{00000000-0005-0000-0000-000024500000}"/>
    <cellStyle name="Normal 8 2 2 34 3 4" xfId="23881" xr:uid="{00000000-0005-0000-0000-000025500000}"/>
    <cellStyle name="Normal 8 2 2 34 4" xfId="23882" xr:uid="{00000000-0005-0000-0000-000026500000}"/>
    <cellStyle name="Normal 8 2 2 34 4 2" xfId="23883" xr:uid="{00000000-0005-0000-0000-000027500000}"/>
    <cellStyle name="Normal 8 2 2 34 5" xfId="23884" xr:uid="{00000000-0005-0000-0000-000028500000}"/>
    <cellStyle name="Normal 8 2 2 34 6" xfId="23885" xr:uid="{00000000-0005-0000-0000-000029500000}"/>
    <cellStyle name="Normal 8 2 2 35" xfId="4967" xr:uid="{00000000-0005-0000-0000-00002A500000}"/>
    <cellStyle name="Normal 8 2 2 35 2" xfId="7214" xr:uid="{00000000-0005-0000-0000-00002B500000}"/>
    <cellStyle name="Normal 8 2 2 35 2 2" xfId="10753" xr:uid="{00000000-0005-0000-0000-00002C500000}"/>
    <cellStyle name="Normal 8 2 2 35 2 2 2" xfId="23886" xr:uid="{00000000-0005-0000-0000-00002D500000}"/>
    <cellStyle name="Normal 8 2 2 35 2 2 3" xfId="23887" xr:uid="{00000000-0005-0000-0000-00002E500000}"/>
    <cellStyle name="Normal 8 2 2 35 2 3" xfId="23888" xr:uid="{00000000-0005-0000-0000-00002F500000}"/>
    <cellStyle name="Normal 8 2 2 35 2 4" xfId="23889" xr:uid="{00000000-0005-0000-0000-000030500000}"/>
    <cellStyle name="Normal 8 2 2 35 3" xfId="8992" xr:uid="{00000000-0005-0000-0000-000031500000}"/>
    <cellStyle name="Normal 8 2 2 35 3 2" xfId="23890" xr:uid="{00000000-0005-0000-0000-000032500000}"/>
    <cellStyle name="Normal 8 2 2 35 3 2 2" xfId="23891" xr:uid="{00000000-0005-0000-0000-000033500000}"/>
    <cellStyle name="Normal 8 2 2 35 3 3" xfId="23892" xr:uid="{00000000-0005-0000-0000-000034500000}"/>
    <cellStyle name="Normal 8 2 2 35 3 4" xfId="23893" xr:uid="{00000000-0005-0000-0000-000035500000}"/>
    <cellStyle name="Normal 8 2 2 35 4" xfId="23894" xr:uid="{00000000-0005-0000-0000-000036500000}"/>
    <cellStyle name="Normal 8 2 2 35 4 2" xfId="23895" xr:uid="{00000000-0005-0000-0000-000037500000}"/>
    <cellStyle name="Normal 8 2 2 35 5" xfId="23896" xr:uid="{00000000-0005-0000-0000-000038500000}"/>
    <cellStyle name="Normal 8 2 2 35 6" xfId="23897" xr:uid="{00000000-0005-0000-0000-000039500000}"/>
    <cellStyle name="Normal 8 2 2 36" xfId="4968" xr:uid="{00000000-0005-0000-0000-00003A500000}"/>
    <cellStyle name="Normal 8 2 2 36 2" xfId="7215" xr:uid="{00000000-0005-0000-0000-00003B500000}"/>
    <cellStyle name="Normal 8 2 2 36 2 2" xfId="10754" xr:uid="{00000000-0005-0000-0000-00003C500000}"/>
    <cellStyle name="Normal 8 2 2 36 2 2 2" xfId="23898" xr:uid="{00000000-0005-0000-0000-00003D500000}"/>
    <cellStyle name="Normal 8 2 2 36 2 2 3" xfId="23899" xr:uid="{00000000-0005-0000-0000-00003E500000}"/>
    <cellStyle name="Normal 8 2 2 36 2 3" xfId="23900" xr:uid="{00000000-0005-0000-0000-00003F500000}"/>
    <cellStyle name="Normal 8 2 2 36 2 4" xfId="23901" xr:uid="{00000000-0005-0000-0000-000040500000}"/>
    <cellStyle name="Normal 8 2 2 36 3" xfId="8993" xr:uid="{00000000-0005-0000-0000-000041500000}"/>
    <cellStyle name="Normal 8 2 2 36 3 2" xfId="23902" xr:uid="{00000000-0005-0000-0000-000042500000}"/>
    <cellStyle name="Normal 8 2 2 36 3 2 2" xfId="23903" xr:uid="{00000000-0005-0000-0000-000043500000}"/>
    <cellStyle name="Normal 8 2 2 36 3 3" xfId="23904" xr:uid="{00000000-0005-0000-0000-000044500000}"/>
    <cellStyle name="Normal 8 2 2 36 3 4" xfId="23905" xr:uid="{00000000-0005-0000-0000-000045500000}"/>
    <cellStyle name="Normal 8 2 2 36 4" xfId="23906" xr:uid="{00000000-0005-0000-0000-000046500000}"/>
    <cellStyle name="Normal 8 2 2 36 4 2" xfId="23907" xr:uid="{00000000-0005-0000-0000-000047500000}"/>
    <cellStyle name="Normal 8 2 2 36 5" xfId="23908" xr:uid="{00000000-0005-0000-0000-000048500000}"/>
    <cellStyle name="Normal 8 2 2 36 6" xfId="23909" xr:uid="{00000000-0005-0000-0000-000049500000}"/>
    <cellStyle name="Normal 8 2 2 37" xfId="4969" xr:uid="{00000000-0005-0000-0000-00004A500000}"/>
    <cellStyle name="Normal 8 2 2 37 2" xfId="7216" xr:uid="{00000000-0005-0000-0000-00004B500000}"/>
    <cellStyle name="Normal 8 2 2 37 2 2" xfId="10755" xr:uid="{00000000-0005-0000-0000-00004C500000}"/>
    <cellStyle name="Normal 8 2 2 37 2 2 2" xfId="23910" xr:uid="{00000000-0005-0000-0000-00004D500000}"/>
    <cellStyle name="Normal 8 2 2 37 2 2 3" xfId="23911" xr:uid="{00000000-0005-0000-0000-00004E500000}"/>
    <cellStyle name="Normal 8 2 2 37 2 3" xfId="23912" xr:uid="{00000000-0005-0000-0000-00004F500000}"/>
    <cellStyle name="Normal 8 2 2 37 2 4" xfId="23913" xr:uid="{00000000-0005-0000-0000-000050500000}"/>
    <cellStyle name="Normal 8 2 2 37 3" xfId="8994" xr:uid="{00000000-0005-0000-0000-000051500000}"/>
    <cellStyle name="Normal 8 2 2 37 3 2" xfId="23914" xr:uid="{00000000-0005-0000-0000-000052500000}"/>
    <cellStyle name="Normal 8 2 2 37 3 2 2" xfId="23915" xr:uid="{00000000-0005-0000-0000-000053500000}"/>
    <cellStyle name="Normal 8 2 2 37 3 3" xfId="23916" xr:uid="{00000000-0005-0000-0000-000054500000}"/>
    <cellStyle name="Normal 8 2 2 37 3 4" xfId="23917" xr:uid="{00000000-0005-0000-0000-000055500000}"/>
    <cellStyle name="Normal 8 2 2 37 4" xfId="23918" xr:uid="{00000000-0005-0000-0000-000056500000}"/>
    <cellStyle name="Normal 8 2 2 37 4 2" xfId="23919" xr:uid="{00000000-0005-0000-0000-000057500000}"/>
    <cellStyle name="Normal 8 2 2 37 5" xfId="23920" xr:uid="{00000000-0005-0000-0000-000058500000}"/>
    <cellStyle name="Normal 8 2 2 37 6" xfId="23921" xr:uid="{00000000-0005-0000-0000-000059500000}"/>
    <cellStyle name="Normal 8 2 2 38" xfId="4970" xr:uid="{00000000-0005-0000-0000-00005A500000}"/>
    <cellStyle name="Normal 8 2 2 38 2" xfId="7217" xr:uid="{00000000-0005-0000-0000-00005B500000}"/>
    <cellStyle name="Normal 8 2 2 38 2 2" xfId="10756" xr:uid="{00000000-0005-0000-0000-00005C500000}"/>
    <cellStyle name="Normal 8 2 2 38 2 2 2" xfId="23922" xr:uid="{00000000-0005-0000-0000-00005D500000}"/>
    <cellStyle name="Normal 8 2 2 38 2 2 3" xfId="23923" xr:uid="{00000000-0005-0000-0000-00005E500000}"/>
    <cellStyle name="Normal 8 2 2 38 2 3" xfId="23924" xr:uid="{00000000-0005-0000-0000-00005F500000}"/>
    <cellStyle name="Normal 8 2 2 38 2 4" xfId="23925" xr:uid="{00000000-0005-0000-0000-000060500000}"/>
    <cellStyle name="Normal 8 2 2 38 3" xfId="8995" xr:uid="{00000000-0005-0000-0000-000061500000}"/>
    <cellStyle name="Normal 8 2 2 38 3 2" xfId="23926" xr:uid="{00000000-0005-0000-0000-000062500000}"/>
    <cellStyle name="Normal 8 2 2 38 3 2 2" xfId="23927" xr:uid="{00000000-0005-0000-0000-000063500000}"/>
    <cellStyle name="Normal 8 2 2 38 3 3" xfId="23928" xr:uid="{00000000-0005-0000-0000-000064500000}"/>
    <cellStyle name="Normal 8 2 2 38 3 4" xfId="23929" xr:uid="{00000000-0005-0000-0000-000065500000}"/>
    <cellStyle name="Normal 8 2 2 38 4" xfId="23930" xr:uid="{00000000-0005-0000-0000-000066500000}"/>
    <cellStyle name="Normal 8 2 2 38 4 2" xfId="23931" xr:uid="{00000000-0005-0000-0000-000067500000}"/>
    <cellStyle name="Normal 8 2 2 38 5" xfId="23932" xr:uid="{00000000-0005-0000-0000-000068500000}"/>
    <cellStyle name="Normal 8 2 2 38 6" xfId="23933" xr:uid="{00000000-0005-0000-0000-000069500000}"/>
    <cellStyle name="Normal 8 2 2 39" xfId="4971" xr:uid="{00000000-0005-0000-0000-00006A500000}"/>
    <cellStyle name="Normal 8 2 2 39 2" xfId="7218" xr:uid="{00000000-0005-0000-0000-00006B500000}"/>
    <cellStyle name="Normal 8 2 2 39 2 2" xfId="10757" xr:uid="{00000000-0005-0000-0000-00006C500000}"/>
    <cellStyle name="Normal 8 2 2 39 2 2 2" xfId="23934" xr:uid="{00000000-0005-0000-0000-00006D500000}"/>
    <cellStyle name="Normal 8 2 2 39 2 2 3" xfId="23935" xr:uid="{00000000-0005-0000-0000-00006E500000}"/>
    <cellStyle name="Normal 8 2 2 39 2 3" xfId="23936" xr:uid="{00000000-0005-0000-0000-00006F500000}"/>
    <cellStyle name="Normal 8 2 2 39 2 4" xfId="23937" xr:uid="{00000000-0005-0000-0000-000070500000}"/>
    <cellStyle name="Normal 8 2 2 39 3" xfId="8996" xr:uid="{00000000-0005-0000-0000-000071500000}"/>
    <cellStyle name="Normal 8 2 2 39 3 2" xfId="23938" xr:uid="{00000000-0005-0000-0000-000072500000}"/>
    <cellStyle name="Normal 8 2 2 39 3 2 2" xfId="23939" xr:uid="{00000000-0005-0000-0000-000073500000}"/>
    <cellStyle name="Normal 8 2 2 39 3 3" xfId="23940" xr:uid="{00000000-0005-0000-0000-000074500000}"/>
    <cellStyle name="Normal 8 2 2 39 3 4" xfId="23941" xr:uid="{00000000-0005-0000-0000-000075500000}"/>
    <cellStyle name="Normal 8 2 2 39 4" xfId="23942" xr:uid="{00000000-0005-0000-0000-000076500000}"/>
    <cellStyle name="Normal 8 2 2 39 4 2" xfId="23943" xr:uid="{00000000-0005-0000-0000-000077500000}"/>
    <cellStyle name="Normal 8 2 2 39 5" xfId="23944" xr:uid="{00000000-0005-0000-0000-000078500000}"/>
    <cellStyle name="Normal 8 2 2 39 6" xfId="23945" xr:uid="{00000000-0005-0000-0000-000079500000}"/>
    <cellStyle name="Normal 8 2 2 4" xfId="4972" xr:uid="{00000000-0005-0000-0000-00007A500000}"/>
    <cellStyle name="Normal 8 2 2 4 2" xfId="7219" xr:uid="{00000000-0005-0000-0000-00007B500000}"/>
    <cellStyle name="Normal 8 2 2 4 2 2" xfId="10758" xr:uid="{00000000-0005-0000-0000-00007C500000}"/>
    <cellStyle name="Normal 8 2 2 4 2 2 2" xfId="23946" xr:uid="{00000000-0005-0000-0000-00007D500000}"/>
    <cellStyle name="Normal 8 2 2 4 2 2 3" xfId="23947" xr:uid="{00000000-0005-0000-0000-00007E500000}"/>
    <cellStyle name="Normal 8 2 2 4 2 3" xfId="23948" xr:uid="{00000000-0005-0000-0000-00007F500000}"/>
    <cellStyle name="Normal 8 2 2 4 2 4" xfId="23949" xr:uid="{00000000-0005-0000-0000-000080500000}"/>
    <cellStyle name="Normal 8 2 2 4 3" xfId="8997" xr:uid="{00000000-0005-0000-0000-000081500000}"/>
    <cellStyle name="Normal 8 2 2 4 3 2" xfId="23950" xr:uid="{00000000-0005-0000-0000-000082500000}"/>
    <cellStyle name="Normal 8 2 2 4 3 2 2" xfId="23951" xr:uid="{00000000-0005-0000-0000-000083500000}"/>
    <cellStyle name="Normal 8 2 2 4 3 3" xfId="23952" xr:uid="{00000000-0005-0000-0000-000084500000}"/>
    <cellStyle name="Normal 8 2 2 4 3 4" xfId="23953" xr:uid="{00000000-0005-0000-0000-000085500000}"/>
    <cellStyle name="Normal 8 2 2 4 4" xfId="23954" xr:uid="{00000000-0005-0000-0000-000086500000}"/>
    <cellStyle name="Normal 8 2 2 4 4 2" xfId="23955" xr:uid="{00000000-0005-0000-0000-000087500000}"/>
    <cellStyle name="Normal 8 2 2 4 5" xfId="23956" xr:uid="{00000000-0005-0000-0000-000088500000}"/>
    <cellStyle name="Normal 8 2 2 4 6" xfId="23957" xr:uid="{00000000-0005-0000-0000-000089500000}"/>
    <cellStyle name="Normal 8 2 2 40" xfId="4973" xr:uid="{00000000-0005-0000-0000-00008A500000}"/>
    <cellStyle name="Normal 8 2 2 40 2" xfId="7220" xr:uid="{00000000-0005-0000-0000-00008B500000}"/>
    <cellStyle name="Normal 8 2 2 40 2 2" xfId="10759" xr:uid="{00000000-0005-0000-0000-00008C500000}"/>
    <cellStyle name="Normal 8 2 2 40 2 2 2" xfId="23958" xr:uid="{00000000-0005-0000-0000-00008D500000}"/>
    <cellStyle name="Normal 8 2 2 40 2 2 3" xfId="23959" xr:uid="{00000000-0005-0000-0000-00008E500000}"/>
    <cellStyle name="Normal 8 2 2 40 2 3" xfId="23960" xr:uid="{00000000-0005-0000-0000-00008F500000}"/>
    <cellStyle name="Normal 8 2 2 40 2 4" xfId="23961" xr:uid="{00000000-0005-0000-0000-000090500000}"/>
    <cellStyle name="Normal 8 2 2 40 3" xfId="8998" xr:uid="{00000000-0005-0000-0000-000091500000}"/>
    <cellStyle name="Normal 8 2 2 40 3 2" xfId="23962" xr:uid="{00000000-0005-0000-0000-000092500000}"/>
    <cellStyle name="Normal 8 2 2 40 3 2 2" xfId="23963" xr:uid="{00000000-0005-0000-0000-000093500000}"/>
    <cellStyle name="Normal 8 2 2 40 3 3" xfId="23964" xr:uid="{00000000-0005-0000-0000-000094500000}"/>
    <cellStyle name="Normal 8 2 2 40 3 4" xfId="23965" xr:uid="{00000000-0005-0000-0000-000095500000}"/>
    <cellStyle name="Normal 8 2 2 40 4" xfId="23966" xr:uid="{00000000-0005-0000-0000-000096500000}"/>
    <cellStyle name="Normal 8 2 2 40 4 2" xfId="23967" xr:uid="{00000000-0005-0000-0000-000097500000}"/>
    <cellStyle name="Normal 8 2 2 40 5" xfId="23968" xr:uid="{00000000-0005-0000-0000-000098500000}"/>
    <cellStyle name="Normal 8 2 2 40 6" xfId="23969" xr:uid="{00000000-0005-0000-0000-000099500000}"/>
    <cellStyle name="Normal 8 2 2 41" xfId="4974" xr:uid="{00000000-0005-0000-0000-00009A500000}"/>
    <cellStyle name="Normal 8 2 2 41 2" xfId="7221" xr:uid="{00000000-0005-0000-0000-00009B500000}"/>
    <cellStyle name="Normal 8 2 2 41 2 2" xfId="10760" xr:uid="{00000000-0005-0000-0000-00009C500000}"/>
    <cellStyle name="Normal 8 2 2 41 2 2 2" xfId="23970" xr:uid="{00000000-0005-0000-0000-00009D500000}"/>
    <cellStyle name="Normal 8 2 2 41 2 2 3" xfId="23971" xr:uid="{00000000-0005-0000-0000-00009E500000}"/>
    <cellStyle name="Normal 8 2 2 41 2 3" xfId="23972" xr:uid="{00000000-0005-0000-0000-00009F500000}"/>
    <cellStyle name="Normal 8 2 2 41 2 4" xfId="23973" xr:uid="{00000000-0005-0000-0000-0000A0500000}"/>
    <cellStyle name="Normal 8 2 2 41 3" xfId="8999" xr:uid="{00000000-0005-0000-0000-0000A1500000}"/>
    <cellStyle name="Normal 8 2 2 41 3 2" xfId="23974" xr:uid="{00000000-0005-0000-0000-0000A2500000}"/>
    <cellStyle name="Normal 8 2 2 41 3 2 2" xfId="23975" xr:uid="{00000000-0005-0000-0000-0000A3500000}"/>
    <cellStyle name="Normal 8 2 2 41 3 3" xfId="23976" xr:uid="{00000000-0005-0000-0000-0000A4500000}"/>
    <cellStyle name="Normal 8 2 2 41 3 4" xfId="23977" xr:uid="{00000000-0005-0000-0000-0000A5500000}"/>
    <cellStyle name="Normal 8 2 2 41 4" xfId="23978" xr:uid="{00000000-0005-0000-0000-0000A6500000}"/>
    <cellStyle name="Normal 8 2 2 41 4 2" xfId="23979" xr:uid="{00000000-0005-0000-0000-0000A7500000}"/>
    <cellStyle name="Normal 8 2 2 41 5" xfId="23980" xr:uid="{00000000-0005-0000-0000-0000A8500000}"/>
    <cellStyle name="Normal 8 2 2 41 6" xfId="23981" xr:uid="{00000000-0005-0000-0000-0000A9500000}"/>
    <cellStyle name="Normal 8 2 2 42" xfId="4975" xr:uid="{00000000-0005-0000-0000-0000AA500000}"/>
    <cellStyle name="Normal 8 2 2 42 2" xfId="7222" xr:uid="{00000000-0005-0000-0000-0000AB500000}"/>
    <cellStyle name="Normal 8 2 2 42 2 2" xfId="10761" xr:uid="{00000000-0005-0000-0000-0000AC500000}"/>
    <cellStyle name="Normal 8 2 2 42 2 2 2" xfId="23982" xr:uid="{00000000-0005-0000-0000-0000AD500000}"/>
    <cellStyle name="Normal 8 2 2 42 2 2 3" xfId="23983" xr:uid="{00000000-0005-0000-0000-0000AE500000}"/>
    <cellStyle name="Normal 8 2 2 42 2 3" xfId="23984" xr:uid="{00000000-0005-0000-0000-0000AF500000}"/>
    <cellStyle name="Normal 8 2 2 42 2 4" xfId="23985" xr:uid="{00000000-0005-0000-0000-0000B0500000}"/>
    <cellStyle name="Normal 8 2 2 42 3" xfId="9000" xr:uid="{00000000-0005-0000-0000-0000B1500000}"/>
    <cellStyle name="Normal 8 2 2 42 3 2" xfId="23986" xr:uid="{00000000-0005-0000-0000-0000B2500000}"/>
    <cellStyle name="Normal 8 2 2 42 3 2 2" xfId="23987" xr:uid="{00000000-0005-0000-0000-0000B3500000}"/>
    <cellStyle name="Normal 8 2 2 42 3 3" xfId="23988" xr:uid="{00000000-0005-0000-0000-0000B4500000}"/>
    <cellStyle name="Normal 8 2 2 42 3 4" xfId="23989" xr:uid="{00000000-0005-0000-0000-0000B5500000}"/>
    <cellStyle name="Normal 8 2 2 42 4" xfId="23990" xr:uid="{00000000-0005-0000-0000-0000B6500000}"/>
    <cellStyle name="Normal 8 2 2 42 4 2" xfId="23991" xr:uid="{00000000-0005-0000-0000-0000B7500000}"/>
    <cellStyle name="Normal 8 2 2 42 5" xfId="23992" xr:uid="{00000000-0005-0000-0000-0000B8500000}"/>
    <cellStyle name="Normal 8 2 2 42 6" xfId="23993" xr:uid="{00000000-0005-0000-0000-0000B9500000}"/>
    <cellStyle name="Normal 8 2 2 43" xfId="4976" xr:uid="{00000000-0005-0000-0000-0000BA500000}"/>
    <cellStyle name="Normal 8 2 2 43 2" xfId="7223" xr:uid="{00000000-0005-0000-0000-0000BB500000}"/>
    <cellStyle name="Normal 8 2 2 43 2 2" xfId="10762" xr:uid="{00000000-0005-0000-0000-0000BC500000}"/>
    <cellStyle name="Normal 8 2 2 43 2 2 2" xfId="23994" xr:uid="{00000000-0005-0000-0000-0000BD500000}"/>
    <cellStyle name="Normal 8 2 2 43 2 2 3" xfId="23995" xr:uid="{00000000-0005-0000-0000-0000BE500000}"/>
    <cellStyle name="Normal 8 2 2 43 2 3" xfId="23996" xr:uid="{00000000-0005-0000-0000-0000BF500000}"/>
    <cellStyle name="Normal 8 2 2 43 2 4" xfId="23997" xr:uid="{00000000-0005-0000-0000-0000C0500000}"/>
    <cellStyle name="Normal 8 2 2 43 3" xfId="9001" xr:uid="{00000000-0005-0000-0000-0000C1500000}"/>
    <cellStyle name="Normal 8 2 2 43 3 2" xfId="23998" xr:uid="{00000000-0005-0000-0000-0000C2500000}"/>
    <cellStyle name="Normal 8 2 2 43 3 2 2" xfId="23999" xr:uid="{00000000-0005-0000-0000-0000C3500000}"/>
    <cellStyle name="Normal 8 2 2 43 3 3" xfId="24000" xr:uid="{00000000-0005-0000-0000-0000C4500000}"/>
    <cellStyle name="Normal 8 2 2 43 3 4" xfId="24001" xr:uid="{00000000-0005-0000-0000-0000C5500000}"/>
    <cellStyle name="Normal 8 2 2 43 4" xfId="24002" xr:uid="{00000000-0005-0000-0000-0000C6500000}"/>
    <cellStyle name="Normal 8 2 2 43 4 2" xfId="24003" xr:uid="{00000000-0005-0000-0000-0000C7500000}"/>
    <cellStyle name="Normal 8 2 2 43 5" xfId="24004" xr:uid="{00000000-0005-0000-0000-0000C8500000}"/>
    <cellStyle name="Normal 8 2 2 43 6" xfId="24005" xr:uid="{00000000-0005-0000-0000-0000C9500000}"/>
    <cellStyle name="Normal 8 2 2 44" xfId="4977" xr:uid="{00000000-0005-0000-0000-0000CA500000}"/>
    <cellStyle name="Normal 8 2 2 44 2" xfId="7224" xr:uid="{00000000-0005-0000-0000-0000CB500000}"/>
    <cellStyle name="Normal 8 2 2 44 2 2" xfId="10763" xr:uid="{00000000-0005-0000-0000-0000CC500000}"/>
    <cellStyle name="Normal 8 2 2 44 2 2 2" xfId="24006" xr:uid="{00000000-0005-0000-0000-0000CD500000}"/>
    <cellStyle name="Normal 8 2 2 44 2 2 3" xfId="24007" xr:uid="{00000000-0005-0000-0000-0000CE500000}"/>
    <cellStyle name="Normal 8 2 2 44 2 3" xfId="24008" xr:uid="{00000000-0005-0000-0000-0000CF500000}"/>
    <cellStyle name="Normal 8 2 2 44 2 4" xfId="24009" xr:uid="{00000000-0005-0000-0000-0000D0500000}"/>
    <cellStyle name="Normal 8 2 2 44 3" xfId="9002" xr:uid="{00000000-0005-0000-0000-0000D1500000}"/>
    <cellStyle name="Normal 8 2 2 44 3 2" xfId="24010" xr:uid="{00000000-0005-0000-0000-0000D2500000}"/>
    <cellStyle name="Normal 8 2 2 44 3 2 2" xfId="24011" xr:uid="{00000000-0005-0000-0000-0000D3500000}"/>
    <cellStyle name="Normal 8 2 2 44 3 3" xfId="24012" xr:uid="{00000000-0005-0000-0000-0000D4500000}"/>
    <cellStyle name="Normal 8 2 2 44 3 4" xfId="24013" xr:uid="{00000000-0005-0000-0000-0000D5500000}"/>
    <cellStyle name="Normal 8 2 2 44 4" xfId="24014" xr:uid="{00000000-0005-0000-0000-0000D6500000}"/>
    <cellStyle name="Normal 8 2 2 44 4 2" xfId="24015" xr:uid="{00000000-0005-0000-0000-0000D7500000}"/>
    <cellStyle name="Normal 8 2 2 44 5" xfId="24016" xr:uid="{00000000-0005-0000-0000-0000D8500000}"/>
    <cellStyle name="Normal 8 2 2 44 6" xfId="24017" xr:uid="{00000000-0005-0000-0000-0000D9500000}"/>
    <cellStyle name="Normal 8 2 2 45" xfId="4978" xr:uid="{00000000-0005-0000-0000-0000DA500000}"/>
    <cellStyle name="Normal 8 2 2 45 2" xfId="7225" xr:uid="{00000000-0005-0000-0000-0000DB500000}"/>
    <cellStyle name="Normal 8 2 2 45 2 2" xfId="10764" xr:uid="{00000000-0005-0000-0000-0000DC500000}"/>
    <cellStyle name="Normal 8 2 2 45 2 2 2" xfId="24018" xr:uid="{00000000-0005-0000-0000-0000DD500000}"/>
    <cellStyle name="Normal 8 2 2 45 2 2 3" xfId="24019" xr:uid="{00000000-0005-0000-0000-0000DE500000}"/>
    <cellStyle name="Normal 8 2 2 45 2 3" xfId="24020" xr:uid="{00000000-0005-0000-0000-0000DF500000}"/>
    <cellStyle name="Normal 8 2 2 45 2 4" xfId="24021" xr:uid="{00000000-0005-0000-0000-0000E0500000}"/>
    <cellStyle name="Normal 8 2 2 45 3" xfId="9003" xr:uid="{00000000-0005-0000-0000-0000E1500000}"/>
    <cellStyle name="Normal 8 2 2 45 3 2" xfId="24022" xr:uid="{00000000-0005-0000-0000-0000E2500000}"/>
    <cellStyle name="Normal 8 2 2 45 3 2 2" xfId="24023" xr:uid="{00000000-0005-0000-0000-0000E3500000}"/>
    <cellStyle name="Normal 8 2 2 45 3 3" xfId="24024" xr:uid="{00000000-0005-0000-0000-0000E4500000}"/>
    <cellStyle name="Normal 8 2 2 45 3 4" xfId="24025" xr:uid="{00000000-0005-0000-0000-0000E5500000}"/>
    <cellStyle name="Normal 8 2 2 45 4" xfId="24026" xr:uid="{00000000-0005-0000-0000-0000E6500000}"/>
    <cellStyle name="Normal 8 2 2 45 4 2" xfId="24027" xr:uid="{00000000-0005-0000-0000-0000E7500000}"/>
    <cellStyle name="Normal 8 2 2 45 5" xfId="24028" xr:uid="{00000000-0005-0000-0000-0000E8500000}"/>
    <cellStyle name="Normal 8 2 2 45 6" xfId="24029" xr:uid="{00000000-0005-0000-0000-0000E9500000}"/>
    <cellStyle name="Normal 8 2 2 46" xfId="7186" xr:uid="{00000000-0005-0000-0000-0000EA500000}"/>
    <cellStyle name="Normal 8 2 2 46 2" xfId="10725" xr:uid="{00000000-0005-0000-0000-0000EB500000}"/>
    <cellStyle name="Normal 8 2 2 46 2 2" xfId="24030" xr:uid="{00000000-0005-0000-0000-0000EC500000}"/>
    <cellStyle name="Normal 8 2 2 46 2 3" xfId="24031" xr:uid="{00000000-0005-0000-0000-0000ED500000}"/>
    <cellStyle name="Normal 8 2 2 46 3" xfId="24032" xr:uid="{00000000-0005-0000-0000-0000EE500000}"/>
    <cellStyle name="Normal 8 2 2 46 4" xfId="24033" xr:uid="{00000000-0005-0000-0000-0000EF500000}"/>
    <cellStyle name="Normal 8 2 2 47" xfId="8964" xr:uid="{00000000-0005-0000-0000-0000F0500000}"/>
    <cellStyle name="Normal 8 2 2 47 2" xfId="24034" xr:uid="{00000000-0005-0000-0000-0000F1500000}"/>
    <cellStyle name="Normal 8 2 2 47 2 2" xfId="24035" xr:uid="{00000000-0005-0000-0000-0000F2500000}"/>
    <cellStyle name="Normal 8 2 2 47 3" xfId="24036" xr:uid="{00000000-0005-0000-0000-0000F3500000}"/>
    <cellStyle name="Normal 8 2 2 47 4" xfId="24037" xr:uid="{00000000-0005-0000-0000-0000F4500000}"/>
    <cellStyle name="Normal 8 2 2 48" xfId="24038" xr:uid="{00000000-0005-0000-0000-0000F5500000}"/>
    <cellStyle name="Normal 8 2 2 48 2" xfId="24039" xr:uid="{00000000-0005-0000-0000-0000F6500000}"/>
    <cellStyle name="Normal 8 2 2 49" xfId="24040" xr:uid="{00000000-0005-0000-0000-0000F7500000}"/>
    <cellStyle name="Normal 8 2 2 5" xfId="4979" xr:uid="{00000000-0005-0000-0000-0000F8500000}"/>
    <cellStyle name="Normal 8 2 2 5 2" xfId="7226" xr:uid="{00000000-0005-0000-0000-0000F9500000}"/>
    <cellStyle name="Normal 8 2 2 5 2 2" xfId="10765" xr:uid="{00000000-0005-0000-0000-0000FA500000}"/>
    <cellStyle name="Normal 8 2 2 5 2 2 2" xfId="24041" xr:uid="{00000000-0005-0000-0000-0000FB500000}"/>
    <cellStyle name="Normal 8 2 2 5 2 2 3" xfId="24042" xr:uid="{00000000-0005-0000-0000-0000FC500000}"/>
    <cellStyle name="Normal 8 2 2 5 2 3" xfId="24043" xr:uid="{00000000-0005-0000-0000-0000FD500000}"/>
    <cellStyle name="Normal 8 2 2 5 2 4" xfId="24044" xr:uid="{00000000-0005-0000-0000-0000FE500000}"/>
    <cellStyle name="Normal 8 2 2 5 3" xfId="9004" xr:uid="{00000000-0005-0000-0000-0000FF500000}"/>
    <cellStyle name="Normal 8 2 2 5 3 2" xfId="24045" xr:uid="{00000000-0005-0000-0000-000000510000}"/>
    <cellStyle name="Normal 8 2 2 5 3 2 2" xfId="24046" xr:uid="{00000000-0005-0000-0000-000001510000}"/>
    <cellStyle name="Normal 8 2 2 5 3 3" xfId="24047" xr:uid="{00000000-0005-0000-0000-000002510000}"/>
    <cellStyle name="Normal 8 2 2 5 3 4" xfId="24048" xr:uid="{00000000-0005-0000-0000-000003510000}"/>
    <cellStyle name="Normal 8 2 2 5 4" xfId="24049" xr:uid="{00000000-0005-0000-0000-000004510000}"/>
    <cellStyle name="Normal 8 2 2 5 4 2" xfId="24050" xr:uid="{00000000-0005-0000-0000-000005510000}"/>
    <cellStyle name="Normal 8 2 2 5 5" xfId="24051" xr:uid="{00000000-0005-0000-0000-000006510000}"/>
    <cellStyle name="Normal 8 2 2 5 6" xfId="24052" xr:uid="{00000000-0005-0000-0000-000007510000}"/>
    <cellStyle name="Normal 8 2 2 50" xfId="24053" xr:uid="{00000000-0005-0000-0000-000008510000}"/>
    <cellStyle name="Normal 8 2 2 6" xfId="4980" xr:uid="{00000000-0005-0000-0000-000009510000}"/>
    <cellStyle name="Normal 8 2 2 6 2" xfId="7227" xr:uid="{00000000-0005-0000-0000-00000A510000}"/>
    <cellStyle name="Normal 8 2 2 6 2 2" xfId="10766" xr:uid="{00000000-0005-0000-0000-00000B510000}"/>
    <cellStyle name="Normal 8 2 2 6 2 2 2" xfId="24054" xr:uid="{00000000-0005-0000-0000-00000C510000}"/>
    <cellStyle name="Normal 8 2 2 6 2 2 3" xfId="24055" xr:uid="{00000000-0005-0000-0000-00000D510000}"/>
    <cellStyle name="Normal 8 2 2 6 2 3" xfId="24056" xr:uid="{00000000-0005-0000-0000-00000E510000}"/>
    <cellStyle name="Normal 8 2 2 6 2 4" xfId="24057" xr:uid="{00000000-0005-0000-0000-00000F510000}"/>
    <cellStyle name="Normal 8 2 2 6 3" xfId="9005" xr:uid="{00000000-0005-0000-0000-000010510000}"/>
    <cellStyle name="Normal 8 2 2 6 3 2" xfId="24058" xr:uid="{00000000-0005-0000-0000-000011510000}"/>
    <cellStyle name="Normal 8 2 2 6 3 2 2" xfId="24059" xr:uid="{00000000-0005-0000-0000-000012510000}"/>
    <cellStyle name="Normal 8 2 2 6 3 3" xfId="24060" xr:uid="{00000000-0005-0000-0000-000013510000}"/>
    <cellStyle name="Normal 8 2 2 6 3 4" xfId="24061" xr:uid="{00000000-0005-0000-0000-000014510000}"/>
    <cellStyle name="Normal 8 2 2 6 4" xfId="24062" xr:uid="{00000000-0005-0000-0000-000015510000}"/>
    <cellStyle name="Normal 8 2 2 6 4 2" xfId="24063" xr:uid="{00000000-0005-0000-0000-000016510000}"/>
    <cellStyle name="Normal 8 2 2 6 5" xfId="24064" xr:uid="{00000000-0005-0000-0000-000017510000}"/>
    <cellStyle name="Normal 8 2 2 6 6" xfId="24065" xr:uid="{00000000-0005-0000-0000-000018510000}"/>
    <cellStyle name="Normal 8 2 2 7" xfId="4981" xr:uid="{00000000-0005-0000-0000-000019510000}"/>
    <cellStyle name="Normal 8 2 2 7 2" xfId="7228" xr:uid="{00000000-0005-0000-0000-00001A510000}"/>
    <cellStyle name="Normal 8 2 2 7 2 2" xfId="10767" xr:uid="{00000000-0005-0000-0000-00001B510000}"/>
    <cellStyle name="Normal 8 2 2 7 2 2 2" xfId="24066" xr:uid="{00000000-0005-0000-0000-00001C510000}"/>
    <cellStyle name="Normal 8 2 2 7 2 2 3" xfId="24067" xr:uid="{00000000-0005-0000-0000-00001D510000}"/>
    <cellStyle name="Normal 8 2 2 7 2 3" xfId="24068" xr:uid="{00000000-0005-0000-0000-00001E510000}"/>
    <cellStyle name="Normal 8 2 2 7 2 4" xfId="24069" xr:uid="{00000000-0005-0000-0000-00001F510000}"/>
    <cellStyle name="Normal 8 2 2 7 3" xfId="9006" xr:uid="{00000000-0005-0000-0000-000020510000}"/>
    <cellStyle name="Normal 8 2 2 7 3 2" xfId="24070" xr:uid="{00000000-0005-0000-0000-000021510000}"/>
    <cellStyle name="Normal 8 2 2 7 3 2 2" xfId="24071" xr:uid="{00000000-0005-0000-0000-000022510000}"/>
    <cellStyle name="Normal 8 2 2 7 3 3" xfId="24072" xr:uid="{00000000-0005-0000-0000-000023510000}"/>
    <cellStyle name="Normal 8 2 2 7 3 4" xfId="24073" xr:uid="{00000000-0005-0000-0000-000024510000}"/>
    <cellStyle name="Normal 8 2 2 7 4" xfId="24074" xr:uid="{00000000-0005-0000-0000-000025510000}"/>
    <cellStyle name="Normal 8 2 2 7 4 2" xfId="24075" xr:uid="{00000000-0005-0000-0000-000026510000}"/>
    <cellStyle name="Normal 8 2 2 7 5" xfId="24076" xr:uid="{00000000-0005-0000-0000-000027510000}"/>
    <cellStyle name="Normal 8 2 2 7 6" xfId="24077" xr:uid="{00000000-0005-0000-0000-000028510000}"/>
    <cellStyle name="Normal 8 2 2 8" xfId="4982" xr:uid="{00000000-0005-0000-0000-000029510000}"/>
    <cellStyle name="Normal 8 2 2 8 2" xfId="7229" xr:uid="{00000000-0005-0000-0000-00002A510000}"/>
    <cellStyle name="Normal 8 2 2 8 2 2" xfId="10768" xr:uid="{00000000-0005-0000-0000-00002B510000}"/>
    <cellStyle name="Normal 8 2 2 8 2 2 2" xfId="24078" xr:uid="{00000000-0005-0000-0000-00002C510000}"/>
    <cellStyle name="Normal 8 2 2 8 2 2 3" xfId="24079" xr:uid="{00000000-0005-0000-0000-00002D510000}"/>
    <cellStyle name="Normal 8 2 2 8 2 3" xfId="24080" xr:uid="{00000000-0005-0000-0000-00002E510000}"/>
    <cellStyle name="Normal 8 2 2 8 2 4" xfId="24081" xr:uid="{00000000-0005-0000-0000-00002F510000}"/>
    <cellStyle name="Normal 8 2 2 8 3" xfId="9007" xr:uid="{00000000-0005-0000-0000-000030510000}"/>
    <cellStyle name="Normal 8 2 2 8 3 2" xfId="24082" xr:uid="{00000000-0005-0000-0000-000031510000}"/>
    <cellStyle name="Normal 8 2 2 8 3 2 2" xfId="24083" xr:uid="{00000000-0005-0000-0000-000032510000}"/>
    <cellStyle name="Normal 8 2 2 8 3 3" xfId="24084" xr:uid="{00000000-0005-0000-0000-000033510000}"/>
    <cellStyle name="Normal 8 2 2 8 3 4" xfId="24085" xr:uid="{00000000-0005-0000-0000-000034510000}"/>
    <cellStyle name="Normal 8 2 2 8 4" xfId="24086" xr:uid="{00000000-0005-0000-0000-000035510000}"/>
    <cellStyle name="Normal 8 2 2 8 4 2" xfId="24087" xr:uid="{00000000-0005-0000-0000-000036510000}"/>
    <cellStyle name="Normal 8 2 2 8 5" xfId="24088" xr:uid="{00000000-0005-0000-0000-000037510000}"/>
    <cellStyle name="Normal 8 2 2 8 6" xfId="24089" xr:uid="{00000000-0005-0000-0000-000038510000}"/>
    <cellStyle name="Normal 8 2 2 9" xfId="4983" xr:uid="{00000000-0005-0000-0000-000039510000}"/>
    <cellStyle name="Normal 8 2 2 9 2" xfId="7230" xr:uid="{00000000-0005-0000-0000-00003A510000}"/>
    <cellStyle name="Normal 8 2 2 9 2 2" xfId="10769" xr:uid="{00000000-0005-0000-0000-00003B510000}"/>
    <cellStyle name="Normal 8 2 2 9 2 2 2" xfId="24090" xr:uid="{00000000-0005-0000-0000-00003C510000}"/>
    <cellStyle name="Normal 8 2 2 9 2 2 3" xfId="24091" xr:uid="{00000000-0005-0000-0000-00003D510000}"/>
    <cellStyle name="Normal 8 2 2 9 2 3" xfId="24092" xr:uid="{00000000-0005-0000-0000-00003E510000}"/>
    <cellStyle name="Normal 8 2 2 9 2 4" xfId="24093" xr:uid="{00000000-0005-0000-0000-00003F510000}"/>
    <cellStyle name="Normal 8 2 2 9 3" xfId="9008" xr:uid="{00000000-0005-0000-0000-000040510000}"/>
    <cellStyle name="Normal 8 2 2 9 3 2" xfId="24094" xr:uid="{00000000-0005-0000-0000-000041510000}"/>
    <cellStyle name="Normal 8 2 2 9 3 2 2" xfId="24095" xr:uid="{00000000-0005-0000-0000-000042510000}"/>
    <cellStyle name="Normal 8 2 2 9 3 3" xfId="24096" xr:uid="{00000000-0005-0000-0000-000043510000}"/>
    <cellStyle name="Normal 8 2 2 9 3 4" xfId="24097" xr:uid="{00000000-0005-0000-0000-000044510000}"/>
    <cellStyle name="Normal 8 2 2 9 4" xfId="24098" xr:uid="{00000000-0005-0000-0000-000045510000}"/>
    <cellStyle name="Normal 8 2 2 9 4 2" xfId="24099" xr:uid="{00000000-0005-0000-0000-000046510000}"/>
    <cellStyle name="Normal 8 2 2 9 5" xfId="24100" xr:uid="{00000000-0005-0000-0000-000047510000}"/>
    <cellStyle name="Normal 8 2 2 9 6" xfId="24101" xr:uid="{00000000-0005-0000-0000-000048510000}"/>
    <cellStyle name="Normal 8 2 3" xfId="4984" xr:uid="{00000000-0005-0000-0000-000049510000}"/>
    <cellStyle name="Normal 8 2 3 2" xfId="7231" xr:uid="{00000000-0005-0000-0000-00004A510000}"/>
    <cellStyle name="Normal 8 2 3 2 2" xfId="10770" xr:uid="{00000000-0005-0000-0000-00004B510000}"/>
    <cellStyle name="Normal 8 2 3 2 2 2" xfId="24102" xr:uid="{00000000-0005-0000-0000-00004C510000}"/>
    <cellStyle name="Normal 8 2 3 2 2 3" xfId="24103" xr:uid="{00000000-0005-0000-0000-00004D510000}"/>
    <cellStyle name="Normal 8 2 3 2 3" xfId="24104" xr:uid="{00000000-0005-0000-0000-00004E510000}"/>
    <cellStyle name="Normal 8 2 3 2 4" xfId="24105" xr:uid="{00000000-0005-0000-0000-00004F510000}"/>
    <cellStyle name="Normal 8 2 3 3" xfId="9009" xr:uid="{00000000-0005-0000-0000-000050510000}"/>
    <cellStyle name="Normal 8 2 3 3 2" xfId="24106" xr:uid="{00000000-0005-0000-0000-000051510000}"/>
    <cellStyle name="Normal 8 2 3 3 2 2" xfId="24107" xr:uid="{00000000-0005-0000-0000-000052510000}"/>
    <cellStyle name="Normal 8 2 3 3 3" xfId="24108" xr:uid="{00000000-0005-0000-0000-000053510000}"/>
    <cellStyle name="Normal 8 2 3 3 4" xfId="24109" xr:uid="{00000000-0005-0000-0000-000054510000}"/>
    <cellStyle name="Normal 8 2 3 4" xfId="24110" xr:uid="{00000000-0005-0000-0000-000055510000}"/>
    <cellStyle name="Normal 8 2 3 4 2" xfId="24111" xr:uid="{00000000-0005-0000-0000-000056510000}"/>
    <cellStyle name="Normal 8 2 3 5" xfId="24112" xr:uid="{00000000-0005-0000-0000-000057510000}"/>
    <cellStyle name="Normal 8 2 3 6" xfId="24113" xr:uid="{00000000-0005-0000-0000-000058510000}"/>
    <cellStyle name="Normal 8 2 4" xfId="4985" xr:uid="{00000000-0005-0000-0000-000059510000}"/>
    <cellStyle name="Normal 8 2 4 2" xfId="7232" xr:uid="{00000000-0005-0000-0000-00005A510000}"/>
    <cellStyle name="Normal 8 2 4 2 2" xfId="10771" xr:uid="{00000000-0005-0000-0000-00005B510000}"/>
    <cellStyle name="Normal 8 2 4 2 2 2" xfId="24114" xr:uid="{00000000-0005-0000-0000-00005C510000}"/>
    <cellStyle name="Normal 8 2 4 2 2 3" xfId="24115" xr:uid="{00000000-0005-0000-0000-00005D510000}"/>
    <cellStyle name="Normal 8 2 4 2 3" xfId="24116" xr:uid="{00000000-0005-0000-0000-00005E510000}"/>
    <cellStyle name="Normal 8 2 4 2 4" xfId="24117" xr:uid="{00000000-0005-0000-0000-00005F510000}"/>
    <cellStyle name="Normal 8 2 4 3" xfId="9010" xr:uid="{00000000-0005-0000-0000-000060510000}"/>
    <cellStyle name="Normal 8 2 4 3 2" xfId="24118" xr:uid="{00000000-0005-0000-0000-000061510000}"/>
    <cellStyle name="Normal 8 2 4 3 2 2" xfId="24119" xr:uid="{00000000-0005-0000-0000-000062510000}"/>
    <cellStyle name="Normal 8 2 4 3 3" xfId="24120" xr:uid="{00000000-0005-0000-0000-000063510000}"/>
    <cellStyle name="Normal 8 2 4 3 4" xfId="24121" xr:uid="{00000000-0005-0000-0000-000064510000}"/>
    <cellStyle name="Normal 8 2 4 4" xfId="24122" xr:uid="{00000000-0005-0000-0000-000065510000}"/>
    <cellStyle name="Normal 8 2 4 4 2" xfId="24123" xr:uid="{00000000-0005-0000-0000-000066510000}"/>
    <cellStyle name="Normal 8 2 4 5" xfId="24124" xr:uid="{00000000-0005-0000-0000-000067510000}"/>
    <cellStyle name="Normal 8 2 4 6" xfId="24125" xr:uid="{00000000-0005-0000-0000-000068510000}"/>
    <cellStyle name="Normal 8 2 5" xfId="7185" xr:uid="{00000000-0005-0000-0000-000069510000}"/>
    <cellStyle name="Normal 8 2 5 2" xfId="10724" xr:uid="{00000000-0005-0000-0000-00006A510000}"/>
    <cellStyle name="Normal 8 2 5 2 2" xfId="24126" xr:uid="{00000000-0005-0000-0000-00006B510000}"/>
    <cellStyle name="Normal 8 2 5 2 3" xfId="24127" xr:uid="{00000000-0005-0000-0000-00006C510000}"/>
    <cellStyle name="Normal 8 2 5 3" xfId="24128" xr:uid="{00000000-0005-0000-0000-00006D510000}"/>
    <cellStyle name="Normal 8 2 5 4" xfId="24129" xr:uid="{00000000-0005-0000-0000-00006E510000}"/>
    <cellStyle name="Normal 8 2 6" xfId="8963" xr:uid="{00000000-0005-0000-0000-00006F510000}"/>
    <cellStyle name="Normal 8 2 6 2" xfId="24130" xr:uid="{00000000-0005-0000-0000-000070510000}"/>
    <cellStyle name="Normal 8 2 6 2 2" xfId="24131" xr:uid="{00000000-0005-0000-0000-000071510000}"/>
    <cellStyle name="Normal 8 2 6 3" xfId="24132" xr:uid="{00000000-0005-0000-0000-000072510000}"/>
    <cellStyle name="Normal 8 2 6 4" xfId="24133" xr:uid="{00000000-0005-0000-0000-000073510000}"/>
    <cellStyle name="Normal 8 2 7" xfId="24134" xr:uid="{00000000-0005-0000-0000-000074510000}"/>
    <cellStyle name="Normal 8 2 7 2" xfId="24135" xr:uid="{00000000-0005-0000-0000-000075510000}"/>
    <cellStyle name="Normal 8 2 8" xfId="24136" xr:uid="{00000000-0005-0000-0000-000076510000}"/>
    <cellStyle name="Normal 8 2 9" xfId="24137" xr:uid="{00000000-0005-0000-0000-000077510000}"/>
    <cellStyle name="Normal 8 3" xfId="4986" xr:uid="{00000000-0005-0000-0000-000078510000}"/>
    <cellStyle name="Normal 8 3 2" xfId="4987" xr:uid="{00000000-0005-0000-0000-000079510000}"/>
    <cellStyle name="Normal 8 3 2 10" xfId="4988" xr:uid="{00000000-0005-0000-0000-00007A510000}"/>
    <cellStyle name="Normal 8 3 2 10 2" xfId="7235" xr:uid="{00000000-0005-0000-0000-00007B510000}"/>
    <cellStyle name="Normal 8 3 2 10 2 2" xfId="10774" xr:uid="{00000000-0005-0000-0000-00007C510000}"/>
    <cellStyle name="Normal 8 3 2 10 2 2 2" xfId="24138" xr:uid="{00000000-0005-0000-0000-00007D510000}"/>
    <cellStyle name="Normal 8 3 2 10 2 2 3" xfId="24139" xr:uid="{00000000-0005-0000-0000-00007E510000}"/>
    <cellStyle name="Normal 8 3 2 10 2 3" xfId="24140" xr:uid="{00000000-0005-0000-0000-00007F510000}"/>
    <cellStyle name="Normal 8 3 2 10 2 4" xfId="24141" xr:uid="{00000000-0005-0000-0000-000080510000}"/>
    <cellStyle name="Normal 8 3 2 10 3" xfId="9013" xr:uid="{00000000-0005-0000-0000-000081510000}"/>
    <cellStyle name="Normal 8 3 2 10 3 2" xfId="24142" xr:uid="{00000000-0005-0000-0000-000082510000}"/>
    <cellStyle name="Normal 8 3 2 10 3 2 2" xfId="24143" xr:uid="{00000000-0005-0000-0000-000083510000}"/>
    <cellStyle name="Normal 8 3 2 10 3 3" xfId="24144" xr:uid="{00000000-0005-0000-0000-000084510000}"/>
    <cellStyle name="Normal 8 3 2 10 3 4" xfId="24145" xr:uid="{00000000-0005-0000-0000-000085510000}"/>
    <cellStyle name="Normal 8 3 2 10 4" xfId="24146" xr:uid="{00000000-0005-0000-0000-000086510000}"/>
    <cellStyle name="Normal 8 3 2 10 4 2" xfId="24147" xr:uid="{00000000-0005-0000-0000-000087510000}"/>
    <cellStyle name="Normal 8 3 2 10 5" xfId="24148" xr:uid="{00000000-0005-0000-0000-000088510000}"/>
    <cellStyle name="Normal 8 3 2 10 6" xfId="24149" xr:uid="{00000000-0005-0000-0000-000089510000}"/>
    <cellStyle name="Normal 8 3 2 11" xfId="4989" xr:uid="{00000000-0005-0000-0000-00008A510000}"/>
    <cellStyle name="Normal 8 3 2 11 2" xfId="7236" xr:uid="{00000000-0005-0000-0000-00008B510000}"/>
    <cellStyle name="Normal 8 3 2 11 2 2" xfId="10775" xr:uid="{00000000-0005-0000-0000-00008C510000}"/>
    <cellStyle name="Normal 8 3 2 11 2 2 2" xfId="24150" xr:uid="{00000000-0005-0000-0000-00008D510000}"/>
    <cellStyle name="Normal 8 3 2 11 2 2 3" xfId="24151" xr:uid="{00000000-0005-0000-0000-00008E510000}"/>
    <cellStyle name="Normal 8 3 2 11 2 3" xfId="24152" xr:uid="{00000000-0005-0000-0000-00008F510000}"/>
    <cellStyle name="Normal 8 3 2 11 2 4" xfId="24153" xr:uid="{00000000-0005-0000-0000-000090510000}"/>
    <cellStyle name="Normal 8 3 2 11 3" xfId="9014" xr:uid="{00000000-0005-0000-0000-000091510000}"/>
    <cellStyle name="Normal 8 3 2 11 3 2" xfId="24154" xr:uid="{00000000-0005-0000-0000-000092510000}"/>
    <cellStyle name="Normal 8 3 2 11 3 2 2" xfId="24155" xr:uid="{00000000-0005-0000-0000-000093510000}"/>
    <cellStyle name="Normal 8 3 2 11 3 3" xfId="24156" xr:uid="{00000000-0005-0000-0000-000094510000}"/>
    <cellStyle name="Normal 8 3 2 11 3 4" xfId="24157" xr:uid="{00000000-0005-0000-0000-000095510000}"/>
    <cellStyle name="Normal 8 3 2 11 4" xfId="24158" xr:uid="{00000000-0005-0000-0000-000096510000}"/>
    <cellStyle name="Normal 8 3 2 11 4 2" xfId="24159" xr:uid="{00000000-0005-0000-0000-000097510000}"/>
    <cellStyle name="Normal 8 3 2 11 5" xfId="24160" xr:uid="{00000000-0005-0000-0000-000098510000}"/>
    <cellStyle name="Normal 8 3 2 11 6" xfId="24161" xr:uid="{00000000-0005-0000-0000-000099510000}"/>
    <cellStyle name="Normal 8 3 2 12" xfId="4990" xr:uid="{00000000-0005-0000-0000-00009A510000}"/>
    <cellStyle name="Normal 8 3 2 12 2" xfId="7237" xr:uid="{00000000-0005-0000-0000-00009B510000}"/>
    <cellStyle name="Normal 8 3 2 12 2 2" xfId="10776" xr:uid="{00000000-0005-0000-0000-00009C510000}"/>
    <cellStyle name="Normal 8 3 2 12 2 2 2" xfId="24162" xr:uid="{00000000-0005-0000-0000-00009D510000}"/>
    <cellStyle name="Normal 8 3 2 12 2 2 3" xfId="24163" xr:uid="{00000000-0005-0000-0000-00009E510000}"/>
    <cellStyle name="Normal 8 3 2 12 2 3" xfId="24164" xr:uid="{00000000-0005-0000-0000-00009F510000}"/>
    <cellStyle name="Normal 8 3 2 12 2 4" xfId="24165" xr:uid="{00000000-0005-0000-0000-0000A0510000}"/>
    <cellStyle name="Normal 8 3 2 12 3" xfId="9015" xr:uid="{00000000-0005-0000-0000-0000A1510000}"/>
    <cellStyle name="Normal 8 3 2 12 3 2" xfId="24166" xr:uid="{00000000-0005-0000-0000-0000A2510000}"/>
    <cellStyle name="Normal 8 3 2 12 3 2 2" xfId="24167" xr:uid="{00000000-0005-0000-0000-0000A3510000}"/>
    <cellStyle name="Normal 8 3 2 12 3 3" xfId="24168" xr:uid="{00000000-0005-0000-0000-0000A4510000}"/>
    <cellStyle name="Normal 8 3 2 12 3 4" xfId="24169" xr:uid="{00000000-0005-0000-0000-0000A5510000}"/>
    <cellStyle name="Normal 8 3 2 12 4" xfId="24170" xr:uid="{00000000-0005-0000-0000-0000A6510000}"/>
    <cellStyle name="Normal 8 3 2 12 4 2" xfId="24171" xr:uid="{00000000-0005-0000-0000-0000A7510000}"/>
    <cellStyle name="Normal 8 3 2 12 5" xfId="24172" xr:uid="{00000000-0005-0000-0000-0000A8510000}"/>
    <cellStyle name="Normal 8 3 2 12 6" xfId="24173" xr:uid="{00000000-0005-0000-0000-0000A9510000}"/>
    <cellStyle name="Normal 8 3 2 13" xfId="4991" xr:uid="{00000000-0005-0000-0000-0000AA510000}"/>
    <cellStyle name="Normal 8 3 2 13 2" xfId="7238" xr:uid="{00000000-0005-0000-0000-0000AB510000}"/>
    <cellStyle name="Normal 8 3 2 13 2 2" xfId="10777" xr:uid="{00000000-0005-0000-0000-0000AC510000}"/>
    <cellStyle name="Normal 8 3 2 13 2 2 2" xfId="24174" xr:uid="{00000000-0005-0000-0000-0000AD510000}"/>
    <cellStyle name="Normal 8 3 2 13 2 2 3" xfId="24175" xr:uid="{00000000-0005-0000-0000-0000AE510000}"/>
    <cellStyle name="Normal 8 3 2 13 2 3" xfId="24176" xr:uid="{00000000-0005-0000-0000-0000AF510000}"/>
    <cellStyle name="Normal 8 3 2 13 2 4" xfId="24177" xr:uid="{00000000-0005-0000-0000-0000B0510000}"/>
    <cellStyle name="Normal 8 3 2 13 3" xfId="9016" xr:uid="{00000000-0005-0000-0000-0000B1510000}"/>
    <cellStyle name="Normal 8 3 2 13 3 2" xfId="24178" xr:uid="{00000000-0005-0000-0000-0000B2510000}"/>
    <cellStyle name="Normal 8 3 2 13 3 2 2" xfId="24179" xr:uid="{00000000-0005-0000-0000-0000B3510000}"/>
    <cellStyle name="Normal 8 3 2 13 3 3" xfId="24180" xr:uid="{00000000-0005-0000-0000-0000B4510000}"/>
    <cellStyle name="Normal 8 3 2 13 3 4" xfId="24181" xr:uid="{00000000-0005-0000-0000-0000B5510000}"/>
    <cellStyle name="Normal 8 3 2 13 4" xfId="24182" xr:uid="{00000000-0005-0000-0000-0000B6510000}"/>
    <cellStyle name="Normal 8 3 2 13 4 2" xfId="24183" xr:uid="{00000000-0005-0000-0000-0000B7510000}"/>
    <cellStyle name="Normal 8 3 2 13 5" xfId="24184" xr:uid="{00000000-0005-0000-0000-0000B8510000}"/>
    <cellStyle name="Normal 8 3 2 13 6" xfId="24185" xr:uid="{00000000-0005-0000-0000-0000B9510000}"/>
    <cellStyle name="Normal 8 3 2 14" xfId="4992" xr:uid="{00000000-0005-0000-0000-0000BA510000}"/>
    <cellStyle name="Normal 8 3 2 14 2" xfId="7239" xr:uid="{00000000-0005-0000-0000-0000BB510000}"/>
    <cellStyle name="Normal 8 3 2 14 2 2" xfId="10778" xr:uid="{00000000-0005-0000-0000-0000BC510000}"/>
    <cellStyle name="Normal 8 3 2 14 2 2 2" xfId="24186" xr:uid="{00000000-0005-0000-0000-0000BD510000}"/>
    <cellStyle name="Normal 8 3 2 14 2 2 3" xfId="24187" xr:uid="{00000000-0005-0000-0000-0000BE510000}"/>
    <cellStyle name="Normal 8 3 2 14 2 3" xfId="24188" xr:uid="{00000000-0005-0000-0000-0000BF510000}"/>
    <cellStyle name="Normal 8 3 2 14 2 4" xfId="24189" xr:uid="{00000000-0005-0000-0000-0000C0510000}"/>
    <cellStyle name="Normal 8 3 2 14 3" xfId="9017" xr:uid="{00000000-0005-0000-0000-0000C1510000}"/>
    <cellStyle name="Normal 8 3 2 14 3 2" xfId="24190" xr:uid="{00000000-0005-0000-0000-0000C2510000}"/>
    <cellStyle name="Normal 8 3 2 14 3 2 2" xfId="24191" xr:uid="{00000000-0005-0000-0000-0000C3510000}"/>
    <cellStyle name="Normal 8 3 2 14 3 3" xfId="24192" xr:uid="{00000000-0005-0000-0000-0000C4510000}"/>
    <cellStyle name="Normal 8 3 2 14 3 4" xfId="24193" xr:uid="{00000000-0005-0000-0000-0000C5510000}"/>
    <cellStyle name="Normal 8 3 2 14 4" xfId="24194" xr:uid="{00000000-0005-0000-0000-0000C6510000}"/>
    <cellStyle name="Normal 8 3 2 14 4 2" xfId="24195" xr:uid="{00000000-0005-0000-0000-0000C7510000}"/>
    <cellStyle name="Normal 8 3 2 14 5" xfId="24196" xr:uid="{00000000-0005-0000-0000-0000C8510000}"/>
    <cellStyle name="Normal 8 3 2 14 6" xfId="24197" xr:uid="{00000000-0005-0000-0000-0000C9510000}"/>
    <cellStyle name="Normal 8 3 2 15" xfId="4993" xr:uid="{00000000-0005-0000-0000-0000CA510000}"/>
    <cellStyle name="Normal 8 3 2 15 2" xfId="7240" xr:uid="{00000000-0005-0000-0000-0000CB510000}"/>
    <cellStyle name="Normal 8 3 2 15 2 2" xfId="10779" xr:uid="{00000000-0005-0000-0000-0000CC510000}"/>
    <cellStyle name="Normal 8 3 2 15 2 2 2" xfId="24198" xr:uid="{00000000-0005-0000-0000-0000CD510000}"/>
    <cellStyle name="Normal 8 3 2 15 2 2 3" xfId="24199" xr:uid="{00000000-0005-0000-0000-0000CE510000}"/>
    <cellStyle name="Normal 8 3 2 15 2 3" xfId="24200" xr:uid="{00000000-0005-0000-0000-0000CF510000}"/>
    <cellStyle name="Normal 8 3 2 15 2 4" xfId="24201" xr:uid="{00000000-0005-0000-0000-0000D0510000}"/>
    <cellStyle name="Normal 8 3 2 15 3" xfId="9018" xr:uid="{00000000-0005-0000-0000-0000D1510000}"/>
    <cellStyle name="Normal 8 3 2 15 3 2" xfId="24202" xr:uid="{00000000-0005-0000-0000-0000D2510000}"/>
    <cellStyle name="Normal 8 3 2 15 3 2 2" xfId="24203" xr:uid="{00000000-0005-0000-0000-0000D3510000}"/>
    <cellStyle name="Normal 8 3 2 15 3 3" xfId="24204" xr:uid="{00000000-0005-0000-0000-0000D4510000}"/>
    <cellStyle name="Normal 8 3 2 15 3 4" xfId="24205" xr:uid="{00000000-0005-0000-0000-0000D5510000}"/>
    <cellStyle name="Normal 8 3 2 15 4" xfId="24206" xr:uid="{00000000-0005-0000-0000-0000D6510000}"/>
    <cellStyle name="Normal 8 3 2 15 4 2" xfId="24207" xr:uid="{00000000-0005-0000-0000-0000D7510000}"/>
    <cellStyle name="Normal 8 3 2 15 5" xfId="24208" xr:uid="{00000000-0005-0000-0000-0000D8510000}"/>
    <cellStyle name="Normal 8 3 2 15 6" xfId="24209" xr:uid="{00000000-0005-0000-0000-0000D9510000}"/>
    <cellStyle name="Normal 8 3 2 16" xfId="4994" xr:uid="{00000000-0005-0000-0000-0000DA510000}"/>
    <cellStyle name="Normal 8 3 2 16 2" xfId="7241" xr:uid="{00000000-0005-0000-0000-0000DB510000}"/>
    <cellStyle name="Normal 8 3 2 16 2 2" xfId="10780" xr:uid="{00000000-0005-0000-0000-0000DC510000}"/>
    <cellStyle name="Normal 8 3 2 16 2 2 2" xfId="24210" xr:uid="{00000000-0005-0000-0000-0000DD510000}"/>
    <cellStyle name="Normal 8 3 2 16 2 2 3" xfId="24211" xr:uid="{00000000-0005-0000-0000-0000DE510000}"/>
    <cellStyle name="Normal 8 3 2 16 2 3" xfId="24212" xr:uid="{00000000-0005-0000-0000-0000DF510000}"/>
    <cellStyle name="Normal 8 3 2 16 2 4" xfId="24213" xr:uid="{00000000-0005-0000-0000-0000E0510000}"/>
    <cellStyle name="Normal 8 3 2 16 3" xfId="9019" xr:uid="{00000000-0005-0000-0000-0000E1510000}"/>
    <cellStyle name="Normal 8 3 2 16 3 2" xfId="24214" xr:uid="{00000000-0005-0000-0000-0000E2510000}"/>
    <cellStyle name="Normal 8 3 2 16 3 2 2" xfId="24215" xr:uid="{00000000-0005-0000-0000-0000E3510000}"/>
    <cellStyle name="Normal 8 3 2 16 3 3" xfId="24216" xr:uid="{00000000-0005-0000-0000-0000E4510000}"/>
    <cellStyle name="Normal 8 3 2 16 3 4" xfId="24217" xr:uid="{00000000-0005-0000-0000-0000E5510000}"/>
    <cellStyle name="Normal 8 3 2 16 4" xfId="24218" xr:uid="{00000000-0005-0000-0000-0000E6510000}"/>
    <cellStyle name="Normal 8 3 2 16 4 2" xfId="24219" xr:uid="{00000000-0005-0000-0000-0000E7510000}"/>
    <cellStyle name="Normal 8 3 2 16 5" xfId="24220" xr:uid="{00000000-0005-0000-0000-0000E8510000}"/>
    <cellStyle name="Normal 8 3 2 16 6" xfId="24221" xr:uid="{00000000-0005-0000-0000-0000E9510000}"/>
    <cellStyle name="Normal 8 3 2 17" xfId="4995" xr:uid="{00000000-0005-0000-0000-0000EA510000}"/>
    <cellStyle name="Normal 8 3 2 17 2" xfId="7242" xr:uid="{00000000-0005-0000-0000-0000EB510000}"/>
    <cellStyle name="Normal 8 3 2 17 2 2" xfId="10781" xr:uid="{00000000-0005-0000-0000-0000EC510000}"/>
    <cellStyle name="Normal 8 3 2 17 2 2 2" xfId="24222" xr:uid="{00000000-0005-0000-0000-0000ED510000}"/>
    <cellStyle name="Normal 8 3 2 17 2 2 3" xfId="24223" xr:uid="{00000000-0005-0000-0000-0000EE510000}"/>
    <cellStyle name="Normal 8 3 2 17 2 3" xfId="24224" xr:uid="{00000000-0005-0000-0000-0000EF510000}"/>
    <cellStyle name="Normal 8 3 2 17 2 4" xfId="24225" xr:uid="{00000000-0005-0000-0000-0000F0510000}"/>
    <cellStyle name="Normal 8 3 2 17 3" xfId="9020" xr:uid="{00000000-0005-0000-0000-0000F1510000}"/>
    <cellStyle name="Normal 8 3 2 17 3 2" xfId="24226" xr:uid="{00000000-0005-0000-0000-0000F2510000}"/>
    <cellStyle name="Normal 8 3 2 17 3 2 2" xfId="24227" xr:uid="{00000000-0005-0000-0000-0000F3510000}"/>
    <cellStyle name="Normal 8 3 2 17 3 3" xfId="24228" xr:uid="{00000000-0005-0000-0000-0000F4510000}"/>
    <cellStyle name="Normal 8 3 2 17 3 4" xfId="24229" xr:uid="{00000000-0005-0000-0000-0000F5510000}"/>
    <cellStyle name="Normal 8 3 2 17 4" xfId="24230" xr:uid="{00000000-0005-0000-0000-0000F6510000}"/>
    <cellStyle name="Normal 8 3 2 17 4 2" xfId="24231" xr:uid="{00000000-0005-0000-0000-0000F7510000}"/>
    <cellStyle name="Normal 8 3 2 17 5" xfId="24232" xr:uid="{00000000-0005-0000-0000-0000F8510000}"/>
    <cellStyle name="Normal 8 3 2 17 6" xfId="24233" xr:uid="{00000000-0005-0000-0000-0000F9510000}"/>
    <cellStyle name="Normal 8 3 2 18" xfId="4996" xr:uid="{00000000-0005-0000-0000-0000FA510000}"/>
    <cellStyle name="Normal 8 3 2 18 2" xfId="7243" xr:uid="{00000000-0005-0000-0000-0000FB510000}"/>
    <cellStyle name="Normal 8 3 2 18 2 2" xfId="10782" xr:uid="{00000000-0005-0000-0000-0000FC510000}"/>
    <cellStyle name="Normal 8 3 2 18 2 2 2" xfId="24234" xr:uid="{00000000-0005-0000-0000-0000FD510000}"/>
    <cellStyle name="Normal 8 3 2 18 2 2 3" xfId="24235" xr:uid="{00000000-0005-0000-0000-0000FE510000}"/>
    <cellStyle name="Normal 8 3 2 18 2 3" xfId="24236" xr:uid="{00000000-0005-0000-0000-0000FF510000}"/>
    <cellStyle name="Normal 8 3 2 18 2 4" xfId="24237" xr:uid="{00000000-0005-0000-0000-000000520000}"/>
    <cellStyle name="Normal 8 3 2 18 3" xfId="9021" xr:uid="{00000000-0005-0000-0000-000001520000}"/>
    <cellStyle name="Normal 8 3 2 18 3 2" xfId="24238" xr:uid="{00000000-0005-0000-0000-000002520000}"/>
    <cellStyle name="Normal 8 3 2 18 3 2 2" xfId="24239" xr:uid="{00000000-0005-0000-0000-000003520000}"/>
    <cellStyle name="Normal 8 3 2 18 3 3" xfId="24240" xr:uid="{00000000-0005-0000-0000-000004520000}"/>
    <cellStyle name="Normal 8 3 2 18 3 4" xfId="24241" xr:uid="{00000000-0005-0000-0000-000005520000}"/>
    <cellStyle name="Normal 8 3 2 18 4" xfId="24242" xr:uid="{00000000-0005-0000-0000-000006520000}"/>
    <cellStyle name="Normal 8 3 2 18 4 2" xfId="24243" xr:uid="{00000000-0005-0000-0000-000007520000}"/>
    <cellStyle name="Normal 8 3 2 18 5" xfId="24244" xr:uid="{00000000-0005-0000-0000-000008520000}"/>
    <cellStyle name="Normal 8 3 2 18 6" xfId="24245" xr:uid="{00000000-0005-0000-0000-000009520000}"/>
    <cellStyle name="Normal 8 3 2 19" xfId="4997" xr:uid="{00000000-0005-0000-0000-00000A520000}"/>
    <cellStyle name="Normal 8 3 2 19 2" xfId="7244" xr:uid="{00000000-0005-0000-0000-00000B520000}"/>
    <cellStyle name="Normal 8 3 2 19 2 2" xfId="10783" xr:uid="{00000000-0005-0000-0000-00000C520000}"/>
    <cellStyle name="Normal 8 3 2 19 2 2 2" xfId="24246" xr:uid="{00000000-0005-0000-0000-00000D520000}"/>
    <cellStyle name="Normal 8 3 2 19 2 2 3" xfId="24247" xr:uid="{00000000-0005-0000-0000-00000E520000}"/>
    <cellStyle name="Normal 8 3 2 19 2 3" xfId="24248" xr:uid="{00000000-0005-0000-0000-00000F520000}"/>
    <cellStyle name="Normal 8 3 2 19 2 4" xfId="24249" xr:uid="{00000000-0005-0000-0000-000010520000}"/>
    <cellStyle name="Normal 8 3 2 19 3" xfId="9022" xr:uid="{00000000-0005-0000-0000-000011520000}"/>
    <cellStyle name="Normal 8 3 2 19 3 2" xfId="24250" xr:uid="{00000000-0005-0000-0000-000012520000}"/>
    <cellStyle name="Normal 8 3 2 19 3 2 2" xfId="24251" xr:uid="{00000000-0005-0000-0000-000013520000}"/>
    <cellStyle name="Normal 8 3 2 19 3 3" xfId="24252" xr:uid="{00000000-0005-0000-0000-000014520000}"/>
    <cellStyle name="Normal 8 3 2 19 3 4" xfId="24253" xr:uid="{00000000-0005-0000-0000-000015520000}"/>
    <cellStyle name="Normal 8 3 2 19 4" xfId="24254" xr:uid="{00000000-0005-0000-0000-000016520000}"/>
    <cellStyle name="Normal 8 3 2 19 4 2" xfId="24255" xr:uid="{00000000-0005-0000-0000-000017520000}"/>
    <cellStyle name="Normal 8 3 2 19 5" xfId="24256" xr:uid="{00000000-0005-0000-0000-000018520000}"/>
    <cellStyle name="Normal 8 3 2 19 6" xfId="24257" xr:uid="{00000000-0005-0000-0000-000019520000}"/>
    <cellStyle name="Normal 8 3 2 2" xfId="4998" xr:uid="{00000000-0005-0000-0000-00001A520000}"/>
    <cellStyle name="Normal 8 3 2 2 2" xfId="7245" xr:uid="{00000000-0005-0000-0000-00001B520000}"/>
    <cellStyle name="Normal 8 3 2 2 2 2" xfId="10784" xr:uid="{00000000-0005-0000-0000-00001C520000}"/>
    <cellStyle name="Normal 8 3 2 2 2 2 2" xfId="24258" xr:uid="{00000000-0005-0000-0000-00001D520000}"/>
    <cellStyle name="Normal 8 3 2 2 2 2 3" xfId="24259" xr:uid="{00000000-0005-0000-0000-00001E520000}"/>
    <cellStyle name="Normal 8 3 2 2 2 3" xfId="24260" xr:uid="{00000000-0005-0000-0000-00001F520000}"/>
    <cellStyle name="Normal 8 3 2 2 2 4" xfId="24261" xr:uid="{00000000-0005-0000-0000-000020520000}"/>
    <cellStyle name="Normal 8 3 2 2 3" xfId="9023" xr:uid="{00000000-0005-0000-0000-000021520000}"/>
    <cellStyle name="Normal 8 3 2 2 3 2" xfId="24262" xr:uid="{00000000-0005-0000-0000-000022520000}"/>
    <cellStyle name="Normal 8 3 2 2 3 2 2" xfId="24263" xr:uid="{00000000-0005-0000-0000-000023520000}"/>
    <cellStyle name="Normal 8 3 2 2 3 3" xfId="24264" xr:uid="{00000000-0005-0000-0000-000024520000}"/>
    <cellStyle name="Normal 8 3 2 2 3 4" xfId="24265" xr:uid="{00000000-0005-0000-0000-000025520000}"/>
    <cellStyle name="Normal 8 3 2 2 4" xfId="24266" xr:uid="{00000000-0005-0000-0000-000026520000}"/>
    <cellStyle name="Normal 8 3 2 2 4 2" xfId="24267" xr:uid="{00000000-0005-0000-0000-000027520000}"/>
    <cellStyle name="Normal 8 3 2 2 5" xfId="24268" xr:uid="{00000000-0005-0000-0000-000028520000}"/>
    <cellStyle name="Normal 8 3 2 2 6" xfId="24269" xr:uid="{00000000-0005-0000-0000-000029520000}"/>
    <cellStyle name="Normal 8 3 2 20" xfId="4999" xr:uid="{00000000-0005-0000-0000-00002A520000}"/>
    <cellStyle name="Normal 8 3 2 20 2" xfId="7246" xr:uid="{00000000-0005-0000-0000-00002B520000}"/>
    <cellStyle name="Normal 8 3 2 20 2 2" xfId="10785" xr:uid="{00000000-0005-0000-0000-00002C520000}"/>
    <cellStyle name="Normal 8 3 2 20 2 2 2" xfId="24270" xr:uid="{00000000-0005-0000-0000-00002D520000}"/>
    <cellStyle name="Normal 8 3 2 20 2 2 3" xfId="24271" xr:uid="{00000000-0005-0000-0000-00002E520000}"/>
    <cellStyle name="Normal 8 3 2 20 2 3" xfId="24272" xr:uid="{00000000-0005-0000-0000-00002F520000}"/>
    <cellStyle name="Normal 8 3 2 20 2 4" xfId="24273" xr:uid="{00000000-0005-0000-0000-000030520000}"/>
    <cellStyle name="Normal 8 3 2 20 3" xfId="9024" xr:uid="{00000000-0005-0000-0000-000031520000}"/>
    <cellStyle name="Normal 8 3 2 20 3 2" xfId="24274" xr:uid="{00000000-0005-0000-0000-000032520000}"/>
    <cellStyle name="Normal 8 3 2 20 3 2 2" xfId="24275" xr:uid="{00000000-0005-0000-0000-000033520000}"/>
    <cellStyle name="Normal 8 3 2 20 3 3" xfId="24276" xr:uid="{00000000-0005-0000-0000-000034520000}"/>
    <cellStyle name="Normal 8 3 2 20 3 4" xfId="24277" xr:uid="{00000000-0005-0000-0000-000035520000}"/>
    <cellStyle name="Normal 8 3 2 20 4" xfId="24278" xr:uid="{00000000-0005-0000-0000-000036520000}"/>
    <cellStyle name="Normal 8 3 2 20 4 2" xfId="24279" xr:uid="{00000000-0005-0000-0000-000037520000}"/>
    <cellStyle name="Normal 8 3 2 20 5" xfId="24280" xr:uid="{00000000-0005-0000-0000-000038520000}"/>
    <cellStyle name="Normal 8 3 2 20 6" xfId="24281" xr:uid="{00000000-0005-0000-0000-000039520000}"/>
    <cellStyle name="Normal 8 3 2 21" xfId="5000" xr:uid="{00000000-0005-0000-0000-00003A520000}"/>
    <cellStyle name="Normal 8 3 2 21 2" xfId="7247" xr:uid="{00000000-0005-0000-0000-00003B520000}"/>
    <cellStyle name="Normal 8 3 2 21 2 2" xfId="10786" xr:uid="{00000000-0005-0000-0000-00003C520000}"/>
    <cellStyle name="Normal 8 3 2 21 2 2 2" xfId="24282" xr:uid="{00000000-0005-0000-0000-00003D520000}"/>
    <cellStyle name="Normal 8 3 2 21 2 2 3" xfId="24283" xr:uid="{00000000-0005-0000-0000-00003E520000}"/>
    <cellStyle name="Normal 8 3 2 21 2 3" xfId="24284" xr:uid="{00000000-0005-0000-0000-00003F520000}"/>
    <cellStyle name="Normal 8 3 2 21 2 4" xfId="24285" xr:uid="{00000000-0005-0000-0000-000040520000}"/>
    <cellStyle name="Normal 8 3 2 21 3" xfId="9025" xr:uid="{00000000-0005-0000-0000-000041520000}"/>
    <cellStyle name="Normal 8 3 2 21 3 2" xfId="24286" xr:uid="{00000000-0005-0000-0000-000042520000}"/>
    <cellStyle name="Normal 8 3 2 21 3 2 2" xfId="24287" xr:uid="{00000000-0005-0000-0000-000043520000}"/>
    <cellStyle name="Normal 8 3 2 21 3 3" xfId="24288" xr:uid="{00000000-0005-0000-0000-000044520000}"/>
    <cellStyle name="Normal 8 3 2 21 3 4" xfId="24289" xr:uid="{00000000-0005-0000-0000-000045520000}"/>
    <cellStyle name="Normal 8 3 2 21 4" xfId="24290" xr:uid="{00000000-0005-0000-0000-000046520000}"/>
    <cellStyle name="Normal 8 3 2 21 4 2" xfId="24291" xr:uid="{00000000-0005-0000-0000-000047520000}"/>
    <cellStyle name="Normal 8 3 2 21 5" xfId="24292" xr:uid="{00000000-0005-0000-0000-000048520000}"/>
    <cellStyle name="Normal 8 3 2 21 6" xfId="24293" xr:uid="{00000000-0005-0000-0000-000049520000}"/>
    <cellStyle name="Normal 8 3 2 22" xfId="5001" xr:uid="{00000000-0005-0000-0000-00004A520000}"/>
    <cellStyle name="Normal 8 3 2 22 2" xfId="7248" xr:uid="{00000000-0005-0000-0000-00004B520000}"/>
    <cellStyle name="Normal 8 3 2 22 2 2" xfId="10787" xr:uid="{00000000-0005-0000-0000-00004C520000}"/>
    <cellStyle name="Normal 8 3 2 22 2 2 2" xfId="24294" xr:uid="{00000000-0005-0000-0000-00004D520000}"/>
    <cellStyle name="Normal 8 3 2 22 2 2 3" xfId="24295" xr:uid="{00000000-0005-0000-0000-00004E520000}"/>
    <cellStyle name="Normal 8 3 2 22 2 3" xfId="24296" xr:uid="{00000000-0005-0000-0000-00004F520000}"/>
    <cellStyle name="Normal 8 3 2 22 2 4" xfId="24297" xr:uid="{00000000-0005-0000-0000-000050520000}"/>
    <cellStyle name="Normal 8 3 2 22 3" xfId="9026" xr:uid="{00000000-0005-0000-0000-000051520000}"/>
    <cellStyle name="Normal 8 3 2 22 3 2" xfId="24298" xr:uid="{00000000-0005-0000-0000-000052520000}"/>
    <cellStyle name="Normal 8 3 2 22 3 2 2" xfId="24299" xr:uid="{00000000-0005-0000-0000-000053520000}"/>
    <cellStyle name="Normal 8 3 2 22 3 3" xfId="24300" xr:uid="{00000000-0005-0000-0000-000054520000}"/>
    <cellStyle name="Normal 8 3 2 22 3 4" xfId="24301" xr:uid="{00000000-0005-0000-0000-000055520000}"/>
    <cellStyle name="Normal 8 3 2 22 4" xfId="24302" xr:uid="{00000000-0005-0000-0000-000056520000}"/>
    <cellStyle name="Normal 8 3 2 22 4 2" xfId="24303" xr:uid="{00000000-0005-0000-0000-000057520000}"/>
    <cellStyle name="Normal 8 3 2 22 5" xfId="24304" xr:uid="{00000000-0005-0000-0000-000058520000}"/>
    <cellStyle name="Normal 8 3 2 22 6" xfId="24305" xr:uid="{00000000-0005-0000-0000-000059520000}"/>
    <cellStyle name="Normal 8 3 2 23" xfId="5002" xr:uid="{00000000-0005-0000-0000-00005A520000}"/>
    <cellStyle name="Normal 8 3 2 23 2" xfId="7249" xr:uid="{00000000-0005-0000-0000-00005B520000}"/>
    <cellStyle name="Normal 8 3 2 23 2 2" xfId="10788" xr:uid="{00000000-0005-0000-0000-00005C520000}"/>
    <cellStyle name="Normal 8 3 2 23 2 2 2" xfId="24306" xr:uid="{00000000-0005-0000-0000-00005D520000}"/>
    <cellStyle name="Normal 8 3 2 23 2 2 3" xfId="24307" xr:uid="{00000000-0005-0000-0000-00005E520000}"/>
    <cellStyle name="Normal 8 3 2 23 2 3" xfId="24308" xr:uid="{00000000-0005-0000-0000-00005F520000}"/>
    <cellStyle name="Normal 8 3 2 23 2 4" xfId="24309" xr:uid="{00000000-0005-0000-0000-000060520000}"/>
    <cellStyle name="Normal 8 3 2 23 3" xfId="9027" xr:uid="{00000000-0005-0000-0000-000061520000}"/>
    <cellStyle name="Normal 8 3 2 23 3 2" xfId="24310" xr:uid="{00000000-0005-0000-0000-000062520000}"/>
    <cellStyle name="Normal 8 3 2 23 3 2 2" xfId="24311" xr:uid="{00000000-0005-0000-0000-000063520000}"/>
    <cellStyle name="Normal 8 3 2 23 3 3" xfId="24312" xr:uid="{00000000-0005-0000-0000-000064520000}"/>
    <cellStyle name="Normal 8 3 2 23 3 4" xfId="24313" xr:uid="{00000000-0005-0000-0000-000065520000}"/>
    <cellStyle name="Normal 8 3 2 23 4" xfId="24314" xr:uid="{00000000-0005-0000-0000-000066520000}"/>
    <cellStyle name="Normal 8 3 2 23 4 2" xfId="24315" xr:uid="{00000000-0005-0000-0000-000067520000}"/>
    <cellStyle name="Normal 8 3 2 23 5" xfId="24316" xr:uid="{00000000-0005-0000-0000-000068520000}"/>
    <cellStyle name="Normal 8 3 2 23 6" xfId="24317" xr:uid="{00000000-0005-0000-0000-000069520000}"/>
    <cellStyle name="Normal 8 3 2 24" xfId="5003" xr:uid="{00000000-0005-0000-0000-00006A520000}"/>
    <cellStyle name="Normal 8 3 2 24 2" xfId="7250" xr:uid="{00000000-0005-0000-0000-00006B520000}"/>
    <cellStyle name="Normal 8 3 2 24 2 2" xfId="10789" xr:uid="{00000000-0005-0000-0000-00006C520000}"/>
    <cellStyle name="Normal 8 3 2 24 2 2 2" xfId="24318" xr:uid="{00000000-0005-0000-0000-00006D520000}"/>
    <cellStyle name="Normal 8 3 2 24 2 2 3" xfId="24319" xr:uid="{00000000-0005-0000-0000-00006E520000}"/>
    <cellStyle name="Normal 8 3 2 24 2 3" xfId="24320" xr:uid="{00000000-0005-0000-0000-00006F520000}"/>
    <cellStyle name="Normal 8 3 2 24 2 4" xfId="24321" xr:uid="{00000000-0005-0000-0000-000070520000}"/>
    <cellStyle name="Normal 8 3 2 24 3" xfId="9028" xr:uid="{00000000-0005-0000-0000-000071520000}"/>
    <cellStyle name="Normal 8 3 2 24 3 2" xfId="24322" xr:uid="{00000000-0005-0000-0000-000072520000}"/>
    <cellStyle name="Normal 8 3 2 24 3 2 2" xfId="24323" xr:uid="{00000000-0005-0000-0000-000073520000}"/>
    <cellStyle name="Normal 8 3 2 24 3 3" xfId="24324" xr:uid="{00000000-0005-0000-0000-000074520000}"/>
    <cellStyle name="Normal 8 3 2 24 3 4" xfId="24325" xr:uid="{00000000-0005-0000-0000-000075520000}"/>
    <cellStyle name="Normal 8 3 2 24 4" xfId="24326" xr:uid="{00000000-0005-0000-0000-000076520000}"/>
    <cellStyle name="Normal 8 3 2 24 4 2" xfId="24327" xr:uid="{00000000-0005-0000-0000-000077520000}"/>
    <cellStyle name="Normal 8 3 2 24 5" xfId="24328" xr:uid="{00000000-0005-0000-0000-000078520000}"/>
    <cellStyle name="Normal 8 3 2 24 6" xfId="24329" xr:uid="{00000000-0005-0000-0000-000079520000}"/>
    <cellStyle name="Normal 8 3 2 25" xfId="5004" xr:uid="{00000000-0005-0000-0000-00007A520000}"/>
    <cellStyle name="Normal 8 3 2 25 2" xfId="7251" xr:uid="{00000000-0005-0000-0000-00007B520000}"/>
    <cellStyle name="Normal 8 3 2 25 2 2" xfId="10790" xr:uid="{00000000-0005-0000-0000-00007C520000}"/>
    <cellStyle name="Normal 8 3 2 25 2 2 2" xfId="24330" xr:uid="{00000000-0005-0000-0000-00007D520000}"/>
    <cellStyle name="Normal 8 3 2 25 2 2 3" xfId="24331" xr:uid="{00000000-0005-0000-0000-00007E520000}"/>
    <cellStyle name="Normal 8 3 2 25 2 3" xfId="24332" xr:uid="{00000000-0005-0000-0000-00007F520000}"/>
    <cellStyle name="Normal 8 3 2 25 2 4" xfId="24333" xr:uid="{00000000-0005-0000-0000-000080520000}"/>
    <cellStyle name="Normal 8 3 2 25 3" xfId="9029" xr:uid="{00000000-0005-0000-0000-000081520000}"/>
    <cellStyle name="Normal 8 3 2 25 3 2" xfId="24334" xr:uid="{00000000-0005-0000-0000-000082520000}"/>
    <cellStyle name="Normal 8 3 2 25 3 2 2" xfId="24335" xr:uid="{00000000-0005-0000-0000-000083520000}"/>
    <cellStyle name="Normal 8 3 2 25 3 3" xfId="24336" xr:uid="{00000000-0005-0000-0000-000084520000}"/>
    <cellStyle name="Normal 8 3 2 25 3 4" xfId="24337" xr:uid="{00000000-0005-0000-0000-000085520000}"/>
    <cellStyle name="Normal 8 3 2 25 4" xfId="24338" xr:uid="{00000000-0005-0000-0000-000086520000}"/>
    <cellStyle name="Normal 8 3 2 25 4 2" xfId="24339" xr:uid="{00000000-0005-0000-0000-000087520000}"/>
    <cellStyle name="Normal 8 3 2 25 5" xfId="24340" xr:uid="{00000000-0005-0000-0000-000088520000}"/>
    <cellStyle name="Normal 8 3 2 25 6" xfId="24341" xr:uid="{00000000-0005-0000-0000-000089520000}"/>
    <cellStyle name="Normal 8 3 2 26" xfId="5005" xr:uid="{00000000-0005-0000-0000-00008A520000}"/>
    <cellStyle name="Normal 8 3 2 26 2" xfId="7252" xr:uid="{00000000-0005-0000-0000-00008B520000}"/>
    <cellStyle name="Normal 8 3 2 26 2 2" xfId="10791" xr:uid="{00000000-0005-0000-0000-00008C520000}"/>
    <cellStyle name="Normal 8 3 2 26 2 2 2" xfId="24342" xr:uid="{00000000-0005-0000-0000-00008D520000}"/>
    <cellStyle name="Normal 8 3 2 26 2 2 3" xfId="24343" xr:uid="{00000000-0005-0000-0000-00008E520000}"/>
    <cellStyle name="Normal 8 3 2 26 2 3" xfId="24344" xr:uid="{00000000-0005-0000-0000-00008F520000}"/>
    <cellStyle name="Normal 8 3 2 26 2 4" xfId="24345" xr:uid="{00000000-0005-0000-0000-000090520000}"/>
    <cellStyle name="Normal 8 3 2 26 3" xfId="9030" xr:uid="{00000000-0005-0000-0000-000091520000}"/>
    <cellStyle name="Normal 8 3 2 26 3 2" xfId="24346" xr:uid="{00000000-0005-0000-0000-000092520000}"/>
    <cellStyle name="Normal 8 3 2 26 3 2 2" xfId="24347" xr:uid="{00000000-0005-0000-0000-000093520000}"/>
    <cellStyle name="Normal 8 3 2 26 3 3" xfId="24348" xr:uid="{00000000-0005-0000-0000-000094520000}"/>
    <cellStyle name="Normal 8 3 2 26 3 4" xfId="24349" xr:uid="{00000000-0005-0000-0000-000095520000}"/>
    <cellStyle name="Normal 8 3 2 26 4" xfId="24350" xr:uid="{00000000-0005-0000-0000-000096520000}"/>
    <cellStyle name="Normal 8 3 2 26 4 2" xfId="24351" xr:uid="{00000000-0005-0000-0000-000097520000}"/>
    <cellStyle name="Normal 8 3 2 26 5" xfId="24352" xr:uid="{00000000-0005-0000-0000-000098520000}"/>
    <cellStyle name="Normal 8 3 2 26 6" xfId="24353" xr:uid="{00000000-0005-0000-0000-000099520000}"/>
    <cellStyle name="Normal 8 3 2 27" xfId="5006" xr:uid="{00000000-0005-0000-0000-00009A520000}"/>
    <cellStyle name="Normal 8 3 2 27 2" xfId="7253" xr:uid="{00000000-0005-0000-0000-00009B520000}"/>
    <cellStyle name="Normal 8 3 2 27 2 2" xfId="10792" xr:uid="{00000000-0005-0000-0000-00009C520000}"/>
    <cellStyle name="Normal 8 3 2 27 2 2 2" xfId="24354" xr:uid="{00000000-0005-0000-0000-00009D520000}"/>
    <cellStyle name="Normal 8 3 2 27 2 2 3" xfId="24355" xr:uid="{00000000-0005-0000-0000-00009E520000}"/>
    <cellStyle name="Normal 8 3 2 27 2 3" xfId="24356" xr:uid="{00000000-0005-0000-0000-00009F520000}"/>
    <cellStyle name="Normal 8 3 2 27 2 4" xfId="24357" xr:uid="{00000000-0005-0000-0000-0000A0520000}"/>
    <cellStyle name="Normal 8 3 2 27 3" xfId="9031" xr:uid="{00000000-0005-0000-0000-0000A1520000}"/>
    <cellStyle name="Normal 8 3 2 27 3 2" xfId="24358" xr:uid="{00000000-0005-0000-0000-0000A2520000}"/>
    <cellStyle name="Normal 8 3 2 27 3 2 2" xfId="24359" xr:uid="{00000000-0005-0000-0000-0000A3520000}"/>
    <cellStyle name="Normal 8 3 2 27 3 3" xfId="24360" xr:uid="{00000000-0005-0000-0000-0000A4520000}"/>
    <cellStyle name="Normal 8 3 2 27 3 4" xfId="24361" xr:uid="{00000000-0005-0000-0000-0000A5520000}"/>
    <cellStyle name="Normal 8 3 2 27 4" xfId="24362" xr:uid="{00000000-0005-0000-0000-0000A6520000}"/>
    <cellStyle name="Normal 8 3 2 27 4 2" xfId="24363" xr:uid="{00000000-0005-0000-0000-0000A7520000}"/>
    <cellStyle name="Normal 8 3 2 27 5" xfId="24364" xr:uid="{00000000-0005-0000-0000-0000A8520000}"/>
    <cellStyle name="Normal 8 3 2 27 6" xfId="24365" xr:uid="{00000000-0005-0000-0000-0000A9520000}"/>
    <cellStyle name="Normal 8 3 2 28" xfId="5007" xr:uid="{00000000-0005-0000-0000-0000AA520000}"/>
    <cellStyle name="Normal 8 3 2 28 2" xfId="7254" xr:uid="{00000000-0005-0000-0000-0000AB520000}"/>
    <cellStyle name="Normal 8 3 2 28 2 2" xfId="10793" xr:uid="{00000000-0005-0000-0000-0000AC520000}"/>
    <cellStyle name="Normal 8 3 2 28 2 2 2" xfId="24366" xr:uid="{00000000-0005-0000-0000-0000AD520000}"/>
    <cellStyle name="Normal 8 3 2 28 2 2 3" xfId="24367" xr:uid="{00000000-0005-0000-0000-0000AE520000}"/>
    <cellStyle name="Normal 8 3 2 28 2 3" xfId="24368" xr:uid="{00000000-0005-0000-0000-0000AF520000}"/>
    <cellStyle name="Normal 8 3 2 28 2 4" xfId="24369" xr:uid="{00000000-0005-0000-0000-0000B0520000}"/>
    <cellStyle name="Normal 8 3 2 28 3" xfId="9032" xr:uid="{00000000-0005-0000-0000-0000B1520000}"/>
    <cellStyle name="Normal 8 3 2 28 3 2" xfId="24370" xr:uid="{00000000-0005-0000-0000-0000B2520000}"/>
    <cellStyle name="Normal 8 3 2 28 3 2 2" xfId="24371" xr:uid="{00000000-0005-0000-0000-0000B3520000}"/>
    <cellStyle name="Normal 8 3 2 28 3 3" xfId="24372" xr:uid="{00000000-0005-0000-0000-0000B4520000}"/>
    <cellStyle name="Normal 8 3 2 28 3 4" xfId="24373" xr:uid="{00000000-0005-0000-0000-0000B5520000}"/>
    <cellStyle name="Normal 8 3 2 28 4" xfId="24374" xr:uid="{00000000-0005-0000-0000-0000B6520000}"/>
    <cellStyle name="Normal 8 3 2 28 4 2" xfId="24375" xr:uid="{00000000-0005-0000-0000-0000B7520000}"/>
    <cellStyle name="Normal 8 3 2 28 5" xfId="24376" xr:uid="{00000000-0005-0000-0000-0000B8520000}"/>
    <cellStyle name="Normal 8 3 2 28 6" xfId="24377" xr:uid="{00000000-0005-0000-0000-0000B9520000}"/>
    <cellStyle name="Normal 8 3 2 29" xfId="5008" xr:uid="{00000000-0005-0000-0000-0000BA520000}"/>
    <cellStyle name="Normal 8 3 2 29 2" xfId="7255" xr:uid="{00000000-0005-0000-0000-0000BB520000}"/>
    <cellStyle name="Normal 8 3 2 29 2 2" xfId="10794" xr:uid="{00000000-0005-0000-0000-0000BC520000}"/>
    <cellStyle name="Normal 8 3 2 29 2 2 2" xfId="24378" xr:uid="{00000000-0005-0000-0000-0000BD520000}"/>
    <cellStyle name="Normal 8 3 2 29 2 2 3" xfId="24379" xr:uid="{00000000-0005-0000-0000-0000BE520000}"/>
    <cellStyle name="Normal 8 3 2 29 2 3" xfId="24380" xr:uid="{00000000-0005-0000-0000-0000BF520000}"/>
    <cellStyle name="Normal 8 3 2 29 2 4" xfId="24381" xr:uid="{00000000-0005-0000-0000-0000C0520000}"/>
    <cellStyle name="Normal 8 3 2 29 3" xfId="9033" xr:uid="{00000000-0005-0000-0000-0000C1520000}"/>
    <cellStyle name="Normal 8 3 2 29 3 2" xfId="24382" xr:uid="{00000000-0005-0000-0000-0000C2520000}"/>
    <cellStyle name="Normal 8 3 2 29 3 2 2" xfId="24383" xr:uid="{00000000-0005-0000-0000-0000C3520000}"/>
    <cellStyle name="Normal 8 3 2 29 3 3" xfId="24384" xr:uid="{00000000-0005-0000-0000-0000C4520000}"/>
    <cellStyle name="Normal 8 3 2 29 3 4" xfId="24385" xr:uid="{00000000-0005-0000-0000-0000C5520000}"/>
    <cellStyle name="Normal 8 3 2 29 4" xfId="24386" xr:uid="{00000000-0005-0000-0000-0000C6520000}"/>
    <cellStyle name="Normal 8 3 2 29 4 2" xfId="24387" xr:uid="{00000000-0005-0000-0000-0000C7520000}"/>
    <cellStyle name="Normal 8 3 2 29 5" xfId="24388" xr:uid="{00000000-0005-0000-0000-0000C8520000}"/>
    <cellStyle name="Normal 8 3 2 29 6" xfId="24389" xr:uid="{00000000-0005-0000-0000-0000C9520000}"/>
    <cellStyle name="Normal 8 3 2 3" xfId="5009" xr:uid="{00000000-0005-0000-0000-0000CA520000}"/>
    <cellStyle name="Normal 8 3 2 3 2" xfId="7256" xr:uid="{00000000-0005-0000-0000-0000CB520000}"/>
    <cellStyle name="Normal 8 3 2 3 2 2" xfId="10795" xr:uid="{00000000-0005-0000-0000-0000CC520000}"/>
    <cellStyle name="Normal 8 3 2 3 2 2 2" xfId="24390" xr:uid="{00000000-0005-0000-0000-0000CD520000}"/>
    <cellStyle name="Normal 8 3 2 3 2 2 3" xfId="24391" xr:uid="{00000000-0005-0000-0000-0000CE520000}"/>
    <cellStyle name="Normal 8 3 2 3 2 3" xfId="24392" xr:uid="{00000000-0005-0000-0000-0000CF520000}"/>
    <cellStyle name="Normal 8 3 2 3 2 4" xfId="24393" xr:uid="{00000000-0005-0000-0000-0000D0520000}"/>
    <cellStyle name="Normal 8 3 2 3 3" xfId="9034" xr:uid="{00000000-0005-0000-0000-0000D1520000}"/>
    <cellStyle name="Normal 8 3 2 3 3 2" xfId="24394" xr:uid="{00000000-0005-0000-0000-0000D2520000}"/>
    <cellStyle name="Normal 8 3 2 3 3 2 2" xfId="24395" xr:uid="{00000000-0005-0000-0000-0000D3520000}"/>
    <cellStyle name="Normal 8 3 2 3 3 3" xfId="24396" xr:uid="{00000000-0005-0000-0000-0000D4520000}"/>
    <cellStyle name="Normal 8 3 2 3 3 4" xfId="24397" xr:uid="{00000000-0005-0000-0000-0000D5520000}"/>
    <cellStyle name="Normal 8 3 2 3 4" xfId="24398" xr:uid="{00000000-0005-0000-0000-0000D6520000}"/>
    <cellStyle name="Normal 8 3 2 3 4 2" xfId="24399" xr:uid="{00000000-0005-0000-0000-0000D7520000}"/>
    <cellStyle name="Normal 8 3 2 3 5" xfId="24400" xr:uid="{00000000-0005-0000-0000-0000D8520000}"/>
    <cellStyle name="Normal 8 3 2 3 6" xfId="24401" xr:uid="{00000000-0005-0000-0000-0000D9520000}"/>
    <cellStyle name="Normal 8 3 2 30" xfId="5010" xr:uid="{00000000-0005-0000-0000-0000DA520000}"/>
    <cellStyle name="Normal 8 3 2 30 2" xfId="7257" xr:uid="{00000000-0005-0000-0000-0000DB520000}"/>
    <cellStyle name="Normal 8 3 2 30 2 2" xfId="10796" xr:uid="{00000000-0005-0000-0000-0000DC520000}"/>
    <cellStyle name="Normal 8 3 2 30 2 2 2" xfId="24402" xr:uid="{00000000-0005-0000-0000-0000DD520000}"/>
    <cellStyle name="Normal 8 3 2 30 2 2 3" xfId="24403" xr:uid="{00000000-0005-0000-0000-0000DE520000}"/>
    <cellStyle name="Normal 8 3 2 30 2 3" xfId="24404" xr:uid="{00000000-0005-0000-0000-0000DF520000}"/>
    <cellStyle name="Normal 8 3 2 30 2 4" xfId="24405" xr:uid="{00000000-0005-0000-0000-0000E0520000}"/>
    <cellStyle name="Normal 8 3 2 30 3" xfId="9035" xr:uid="{00000000-0005-0000-0000-0000E1520000}"/>
    <cellStyle name="Normal 8 3 2 30 3 2" xfId="24406" xr:uid="{00000000-0005-0000-0000-0000E2520000}"/>
    <cellStyle name="Normal 8 3 2 30 3 2 2" xfId="24407" xr:uid="{00000000-0005-0000-0000-0000E3520000}"/>
    <cellStyle name="Normal 8 3 2 30 3 3" xfId="24408" xr:uid="{00000000-0005-0000-0000-0000E4520000}"/>
    <cellStyle name="Normal 8 3 2 30 3 4" xfId="24409" xr:uid="{00000000-0005-0000-0000-0000E5520000}"/>
    <cellStyle name="Normal 8 3 2 30 4" xfId="24410" xr:uid="{00000000-0005-0000-0000-0000E6520000}"/>
    <cellStyle name="Normal 8 3 2 30 4 2" xfId="24411" xr:uid="{00000000-0005-0000-0000-0000E7520000}"/>
    <cellStyle name="Normal 8 3 2 30 5" xfId="24412" xr:uid="{00000000-0005-0000-0000-0000E8520000}"/>
    <cellStyle name="Normal 8 3 2 30 6" xfId="24413" xr:uid="{00000000-0005-0000-0000-0000E9520000}"/>
    <cellStyle name="Normal 8 3 2 31" xfId="5011" xr:uid="{00000000-0005-0000-0000-0000EA520000}"/>
    <cellStyle name="Normal 8 3 2 31 2" xfId="7258" xr:uid="{00000000-0005-0000-0000-0000EB520000}"/>
    <cellStyle name="Normal 8 3 2 31 2 2" xfId="10797" xr:uid="{00000000-0005-0000-0000-0000EC520000}"/>
    <cellStyle name="Normal 8 3 2 31 2 2 2" xfId="24414" xr:uid="{00000000-0005-0000-0000-0000ED520000}"/>
    <cellStyle name="Normal 8 3 2 31 2 2 3" xfId="24415" xr:uid="{00000000-0005-0000-0000-0000EE520000}"/>
    <cellStyle name="Normal 8 3 2 31 2 3" xfId="24416" xr:uid="{00000000-0005-0000-0000-0000EF520000}"/>
    <cellStyle name="Normal 8 3 2 31 2 4" xfId="24417" xr:uid="{00000000-0005-0000-0000-0000F0520000}"/>
    <cellStyle name="Normal 8 3 2 31 3" xfId="9036" xr:uid="{00000000-0005-0000-0000-0000F1520000}"/>
    <cellStyle name="Normal 8 3 2 31 3 2" xfId="24418" xr:uid="{00000000-0005-0000-0000-0000F2520000}"/>
    <cellStyle name="Normal 8 3 2 31 3 2 2" xfId="24419" xr:uid="{00000000-0005-0000-0000-0000F3520000}"/>
    <cellStyle name="Normal 8 3 2 31 3 3" xfId="24420" xr:uid="{00000000-0005-0000-0000-0000F4520000}"/>
    <cellStyle name="Normal 8 3 2 31 3 4" xfId="24421" xr:uid="{00000000-0005-0000-0000-0000F5520000}"/>
    <cellStyle name="Normal 8 3 2 31 4" xfId="24422" xr:uid="{00000000-0005-0000-0000-0000F6520000}"/>
    <cellStyle name="Normal 8 3 2 31 4 2" xfId="24423" xr:uid="{00000000-0005-0000-0000-0000F7520000}"/>
    <cellStyle name="Normal 8 3 2 31 5" xfId="24424" xr:uid="{00000000-0005-0000-0000-0000F8520000}"/>
    <cellStyle name="Normal 8 3 2 31 6" xfId="24425" xr:uid="{00000000-0005-0000-0000-0000F9520000}"/>
    <cellStyle name="Normal 8 3 2 32" xfId="5012" xr:uid="{00000000-0005-0000-0000-0000FA520000}"/>
    <cellStyle name="Normal 8 3 2 32 2" xfId="7259" xr:uid="{00000000-0005-0000-0000-0000FB520000}"/>
    <cellStyle name="Normal 8 3 2 32 2 2" xfId="10798" xr:uid="{00000000-0005-0000-0000-0000FC520000}"/>
    <cellStyle name="Normal 8 3 2 32 2 2 2" xfId="24426" xr:uid="{00000000-0005-0000-0000-0000FD520000}"/>
    <cellStyle name="Normal 8 3 2 32 2 2 3" xfId="24427" xr:uid="{00000000-0005-0000-0000-0000FE520000}"/>
    <cellStyle name="Normal 8 3 2 32 2 3" xfId="24428" xr:uid="{00000000-0005-0000-0000-0000FF520000}"/>
    <cellStyle name="Normal 8 3 2 32 2 4" xfId="24429" xr:uid="{00000000-0005-0000-0000-000000530000}"/>
    <cellStyle name="Normal 8 3 2 32 3" xfId="9037" xr:uid="{00000000-0005-0000-0000-000001530000}"/>
    <cellStyle name="Normal 8 3 2 32 3 2" xfId="24430" xr:uid="{00000000-0005-0000-0000-000002530000}"/>
    <cellStyle name="Normal 8 3 2 32 3 2 2" xfId="24431" xr:uid="{00000000-0005-0000-0000-000003530000}"/>
    <cellStyle name="Normal 8 3 2 32 3 3" xfId="24432" xr:uid="{00000000-0005-0000-0000-000004530000}"/>
    <cellStyle name="Normal 8 3 2 32 3 4" xfId="24433" xr:uid="{00000000-0005-0000-0000-000005530000}"/>
    <cellStyle name="Normal 8 3 2 32 4" xfId="24434" xr:uid="{00000000-0005-0000-0000-000006530000}"/>
    <cellStyle name="Normal 8 3 2 32 4 2" xfId="24435" xr:uid="{00000000-0005-0000-0000-000007530000}"/>
    <cellStyle name="Normal 8 3 2 32 5" xfId="24436" xr:uid="{00000000-0005-0000-0000-000008530000}"/>
    <cellStyle name="Normal 8 3 2 32 6" xfId="24437" xr:uid="{00000000-0005-0000-0000-000009530000}"/>
    <cellStyle name="Normal 8 3 2 33" xfId="5013" xr:uid="{00000000-0005-0000-0000-00000A530000}"/>
    <cellStyle name="Normal 8 3 2 33 2" xfId="7260" xr:uid="{00000000-0005-0000-0000-00000B530000}"/>
    <cellStyle name="Normal 8 3 2 33 2 2" xfId="10799" xr:uid="{00000000-0005-0000-0000-00000C530000}"/>
    <cellStyle name="Normal 8 3 2 33 2 2 2" xfId="24438" xr:uid="{00000000-0005-0000-0000-00000D530000}"/>
    <cellStyle name="Normal 8 3 2 33 2 2 3" xfId="24439" xr:uid="{00000000-0005-0000-0000-00000E530000}"/>
    <cellStyle name="Normal 8 3 2 33 2 3" xfId="24440" xr:uid="{00000000-0005-0000-0000-00000F530000}"/>
    <cellStyle name="Normal 8 3 2 33 2 4" xfId="24441" xr:uid="{00000000-0005-0000-0000-000010530000}"/>
    <cellStyle name="Normal 8 3 2 33 3" xfId="9038" xr:uid="{00000000-0005-0000-0000-000011530000}"/>
    <cellStyle name="Normal 8 3 2 33 3 2" xfId="24442" xr:uid="{00000000-0005-0000-0000-000012530000}"/>
    <cellStyle name="Normal 8 3 2 33 3 2 2" xfId="24443" xr:uid="{00000000-0005-0000-0000-000013530000}"/>
    <cellStyle name="Normal 8 3 2 33 3 3" xfId="24444" xr:uid="{00000000-0005-0000-0000-000014530000}"/>
    <cellStyle name="Normal 8 3 2 33 3 4" xfId="24445" xr:uid="{00000000-0005-0000-0000-000015530000}"/>
    <cellStyle name="Normal 8 3 2 33 4" xfId="24446" xr:uid="{00000000-0005-0000-0000-000016530000}"/>
    <cellStyle name="Normal 8 3 2 33 4 2" xfId="24447" xr:uid="{00000000-0005-0000-0000-000017530000}"/>
    <cellStyle name="Normal 8 3 2 33 5" xfId="24448" xr:uid="{00000000-0005-0000-0000-000018530000}"/>
    <cellStyle name="Normal 8 3 2 33 6" xfId="24449" xr:uid="{00000000-0005-0000-0000-000019530000}"/>
    <cellStyle name="Normal 8 3 2 34" xfId="5014" xr:uid="{00000000-0005-0000-0000-00001A530000}"/>
    <cellStyle name="Normal 8 3 2 34 2" xfId="7261" xr:uid="{00000000-0005-0000-0000-00001B530000}"/>
    <cellStyle name="Normal 8 3 2 34 2 2" xfId="10800" xr:uid="{00000000-0005-0000-0000-00001C530000}"/>
    <cellStyle name="Normal 8 3 2 34 2 2 2" xfId="24450" xr:uid="{00000000-0005-0000-0000-00001D530000}"/>
    <cellStyle name="Normal 8 3 2 34 2 2 3" xfId="24451" xr:uid="{00000000-0005-0000-0000-00001E530000}"/>
    <cellStyle name="Normal 8 3 2 34 2 3" xfId="24452" xr:uid="{00000000-0005-0000-0000-00001F530000}"/>
    <cellStyle name="Normal 8 3 2 34 2 4" xfId="24453" xr:uid="{00000000-0005-0000-0000-000020530000}"/>
    <cellStyle name="Normal 8 3 2 34 3" xfId="9039" xr:uid="{00000000-0005-0000-0000-000021530000}"/>
    <cellStyle name="Normal 8 3 2 34 3 2" xfId="24454" xr:uid="{00000000-0005-0000-0000-000022530000}"/>
    <cellStyle name="Normal 8 3 2 34 3 2 2" xfId="24455" xr:uid="{00000000-0005-0000-0000-000023530000}"/>
    <cellStyle name="Normal 8 3 2 34 3 3" xfId="24456" xr:uid="{00000000-0005-0000-0000-000024530000}"/>
    <cellStyle name="Normal 8 3 2 34 3 4" xfId="24457" xr:uid="{00000000-0005-0000-0000-000025530000}"/>
    <cellStyle name="Normal 8 3 2 34 4" xfId="24458" xr:uid="{00000000-0005-0000-0000-000026530000}"/>
    <cellStyle name="Normal 8 3 2 34 4 2" xfId="24459" xr:uid="{00000000-0005-0000-0000-000027530000}"/>
    <cellStyle name="Normal 8 3 2 34 5" xfId="24460" xr:uid="{00000000-0005-0000-0000-000028530000}"/>
    <cellStyle name="Normal 8 3 2 34 6" xfId="24461" xr:uid="{00000000-0005-0000-0000-000029530000}"/>
    <cellStyle name="Normal 8 3 2 35" xfId="5015" xr:uid="{00000000-0005-0000-0000-00002A530000}"/>
    <cellStyle name="Normal 8 3 2 35 2" xfId="7262" xr:uid="{00000000-0005-0000-0000-00002B530000}"/>
    <cellStyle name="Normal 8 3 2 35 2 2" xfId="10801" xr:uid="{00000000-0005-0000-0000-00002C530000}"/>
    <cellStyle name="Normal 8 3 2 35 2 2 2" xfId="24462" xr:uid="{00000000-0005-0000-0000-00002D530000}"/>
    <cellStyle name="Normal 8 3 2 35 2 2 3" xfId="24463" xr:uid="{00000000-0005-0000-0000-00002E530000}"/>
    <cellStyle name="Normal 8 3 2 35 2 3" xfId="24464" xr:uid="{00000000-0005-0000-0000-00002F530000}"/>
    <cellStyle name="Normal 8 3 2 35 2 4" xfId="24465" xr:uid="{00000000-0005-0000-0000-000030530000}"/>
    <cellStyle name="Normal 8 3 2 35 3" xfId="9040" xr:uid="{00000000-0005-0000-0000-000031530000}"/>
    <cellStyle name="Normal 8 3 2 35 3 2" xfId="24466" xr:uid="{00000000-0005-0000-0000-000032530000}"/>
    <cellStyle name="Normal 8 3 2 35 3 2 2" xfId="24467" xr:uid="{00000000-0005-0000-0000-000033530000}"/>
    <cellStyle name="Normal 8 3 2 35 3 3" xfId="24468" xr:uid="{00000000-0005-0000-0000-000034530000}"/>
    <cellStyle name="Normal 8 3 2 35 3 4" xfId="24469" xr:uid="{00000000-0005-0000-0000-000035530000}"/>
    <cellStyle name="Normal 8 3 2 35 4" xfId="24470" xr:uid="{00000000-0005-0000-0000-000036530000}"/>
    <cellStyle name="Normal 8 3 2 35 4 2" xfId="24471" xr:uid="{00000000-0005-0000-0000-000037530000}"/>
    <cellStyle name="Normal 8 3 2 35 5" xfId="24472" xr:uid="{00000000-0005-0000-0000-000038530000}"/>
    <cellStyle name="Normal 8 3 2 35 6" xfId="24473" xr:uid="{00000000-0005-0000-0000-000039530000}"/>
    <cellStyle name="Normal 8 3 2 36" xfId="5016" xr:uid="{00000000-0005-0000-0000-00003A530000}"/>
    <cellStyle name="Normal 8 3 2 36 2" xfId="7263" xr:uid="{00000000-0005-0000-0000-00003B530000}"/>
    <cellStyle name="Normal 8 3 2 36 2 2" xfId="10802" xr:uid="{00000000-0005-0000-0000-00003C530000}"/>
    <cellStyle name="Normal 8 3 2 36 2 2 2" xfId="24474" xr:uid="{00000000-0005-0000-0000-00003D530000}"/>
    <cellStyle name="Normal 8 3 2 36 2 2 3" xfId="24475" xr:uid="{00000000-0005-0000-0000-00003E530000}"/>
    <cellStyle name="Normal 8 3 2 36 2 3" xfId="24476" xr:uid="{00000000-0005-0000-0000-00003F530000}"/>
    <cellStyle name="Normal 8 3 2 36 2 4" xfId="24477" xr:uid="{00000000-0005-0000-0000-000040530000}"/>
    <cellStyle name="Normal 8 3 2 36 3" xfId="9041" xr:uid="{00000000-0005-0000-0000-000041530000}"/>
    <cellStyle name="Normal 8 3 2 36 3 2" xfId="24478" xr:uid="{00000000-0005-0000-0000-000042530000}"/>
    <cellStyle name="Normal 8 3 2 36 3 2 2" xfId="24479" xr:uid="{00000000-0005-0000-0000-000043530000}"/>
    <cellStyle name="Normal 8 3 2 36 3 3" xfId="24480" xr:uid="{00000000-0005-0000-0000-000044530000}"/>
    <cellStyle name="Normal 8 3 2 36 3 4" xfId="24481" xr:uid="{00000000-0005-0000-0000-000045530000}"/>
    <cellStyle name="Normal 8 3 2 36 4" xfId="24482" xr:uid="{00000000-0005-0000-0000-000046530000}"/>
    <cellStyle name="Normal 8 3 2 36 4 2" xfId="24483" xr:uid="{00000000-0005-0000-0000-000047530000}"/>
    <cellStyle name="Normal 8 3 2 36 5" xfId="24484" xr:uid="{00000000-0005-0000-0000-000048530000}"/>
    <cellStyle name="Normal 8 3 2 36 6" xfId="24485" xr:uid="{00000000-0005-0000-0000-000049530000}"/>
    <cellStyle name="Normal 8 3 2 37" xfId="5017" xr:uid="{00000000-0005-0000-0000-00004A530000}"/>
    <cellStyle name="Normal 8 3 2 37 2" xfId="7264" xr:uid="{00000000-0005-0000-0000-00004B530000}"/>
    <cellStyle name="Normal 8 3 2 37 2 2" xfId="10803" xr:uid="{00000000-0005-0000-0000-00004C530000}"/>
    <cellStyle name="Normal 8 3 2 37 2 2 2" xfId="24486" xr:uid="{00000000-0005-0000-0000-00004D530000}"/>
    <cellStyle name="Normal 8 3 2 37 2 2 3" xfId="24487" xr:uid="{00000000-0005-0000-0000-00004E530000}"/>
    <cellStyle name="Normal 8 3 2 37 2 3" xfId="24488" xr:uid="{00000000-0005-0000-0000-00004F530000}"/>
    <cellStyle name="Normal 8 3 2 37 2 4" xfId="24489" xr:uid="{00000000-0005-0000-0000-000050530000}"/>
    <cellStyle name="Normal 8 3 2 37 3" xfId="9042" xr:uid="{00000000-0005-0000-0000-000051530000}"/>
    <cellStyle name="Normal 8 3 2 37 3 2" xfId="24490" xr:uid="{00000000-0005-0000-0000-000052530000}"/>
    <cellStyle name="Normal 8 3 2 37 3 2 2" xfId="24491" xr:uid="{00000000-0005-0000-0000-000053530000}"/>
    <cellStyle name="Normal 8 3 2 37 3 3" xfId="24492" xr:uid="{00000000-0005-0000-0000-000054530000}"/>
    <cellStyle name="Normal 8 3 2 37 3 4" xfId="24493" xr:uid="{00000000-0005-0000-0000-000055530000}"/>
    <cellStyle name="Normal 8 3 2 37 4" xfId="24494" xr:uid="{00000000-0005-0000-0000-000056530000}"/>
    <cellStyle name="Normal 8 3 2 37 4 2" xfId="24495" xr:uid="{00000000-0005-0000-0000-000057530000}"/>
    <cellStyle name="Normal 8 3 2 37 5" xfId="24496" xr:uid="{00000000-0005-0000-0000-000058530000}"/>
    <cellStyle name="Normal 8 3 2 37 6" xfId="24497" xr:uid="{00000000-0005-0000-0000-000059530000}"/>
    <cellStyle name="Normal 8 3 2 38" xfId="5018" xr:uid="{00000000-0005-0000-0000-00005A530000}"/>
    <cellStyle name="Normal 8 3 2 38 2" xfId="7265" xr:uid="{00000000-0005-0000-0000-00005B530000}"/>
    <cellStyle name="Normal 8 3 2 38 2 2" xfId="10804" xr:uid="{00000000-0005-0000-0000-00005C530000}"/>
    <cellStyle name="Normal 8 3 2 38 2 2 2" xfId="24498" xr:uid="{00000000-0005-0000-0000-00005D530000}"/>
    <cellStyle name="Normal 8 3 2 38 2 2 3" xfId="24499" xr:uid="{00000000-0005-0000-0000-00005E530000}"/>
    <cellStyle name="Normal 8 3 2 38 2 3" xfId="24500" xr:uid="{00000000-0005-0000-0000-00005F530000}"/>
    <cellStyle name="Normal 8 3 2 38 2 4" xfId="24501" xr:uid="{00000000-0005-0000-0000-000060530000}"/>
    <cellStyle name="Normal 8 3 2 38 3" xfId="9043" xr:uid="{00000000-0005-0000-0000-000061530000}"/>
    <cellStyle name="Normal 8 3 2 38 3 2" xfId="24502" xr:uid="{00000000-0005-0000-0000-000062530000}"/>
    <cellStyle name="Normal 8 3 2 38 3 2 2" xfId="24503" xr:uid="{00000000-0005-0000-0000-000063530000}"/>
    <cellStyle name="Normal 8 3 2 38 3 3" xfId="24504" xr:uid="{00000000-0005-0000-0000-000064530000}"/>
    <cellStyle name="Normal 8 3 2 38 3 4" xfId="24505" xr:uid="{00000000-0005-0000-0000-000065530000}"/>
    <cellStyle name="Normal 8 3 2 38 4" xfId="24506" xr:uid="{00000000-0005-0000-0000-000066530000}"/>
    <cellStyle name="Normal 8 3 2 38 4 2" xfId="24507" xr:uid="{00000000-0005-0000-0000-000067530000}"/>
    <cellStyle name="Normal 8 3 2 38 5" xfId="24508" xr:uid="{00000000-0005-0000-0000-000068530000}"/>
    <cellStyle name="Normal 8 3 2 38 6" xfId="24509" xr:uid="{00000000-0005-0000-0000-000069530000}"/>
    <cellStyle name="Normal 8 3 2 39" xfId="5019" xr:uid="{00000000-0005-0000-0000-00006A530000}"/>
    <cellStyle name="Normal 8 3 2 39 2" xfId="7266" xr:uid="{00000000-0005-0000-0000-00006B530000}"/>
    <cellStyle name="Normal 8 3 2 39 2 2" xfId="10805" xr:uid="{00000000-0005-0000-0000-00006C530000}"/>
    <cellStyle name="Normal 8 3 2 39 2 2 2" xfId="24510" xr:uid="{00000000-0005-0000-0000-00006D530000}"/>
    <cellStyle name="Normal 8 3 2 39 2 2 3" xfId="24511" xr:uid="{00000000-0005-0000-0000-00006E530000}"/>
    <cellStyle name="Normal 8 3 2 39 2 3" xfId="24512" xr:uid="{00000000-0005-0000-0000-00006F530000}"/>
    <cellStyle name="Normal 8 3 2 39 2 4" xfId="24513" xr:uid="{00000000-0005-0000-0000-000070530000}"/>
    <cellStyle name="Normal 8 3 2 39 3" xfId="9044" xr:uid="{00000000-0005-0000-0000-000071530000}"/>
    <cellStyle name="Normal 8 3 2 39 3 2" xfId="24514" xr:uid="{00000000-0005-0000-0000-000072530000}"/>
    <cellStyle name="Normal 8 3 2 39 3 2 2" xfId="24515" xr:uid="{00000000-0005-0000-0000-000073530000}"/>
    <cellStyle name="Normal 8 3 2 39 3 3" xfId="24516" xr:uid="{00000000-0005-0000-0000-000074530000}"/>
    <cellStyle name="Normal 8 3 2 39 3 4" xfId="24517" xr:uid="{00000000-0005-0000-0000-000075530000}"/>
    <cellStyle name="Normal 8 3 2 39 4" xfId="24518" xr:uid="{00000000-0005-0000-0000-000076530000}"/>
    <cellStyle name="Normal 8 3 2 39 4 2" xfId="24519" xr:uid="{00000000-0005-0000-0000-000077530000}"/>
    <cellStyle name="Normal 8 3 2 39 5" xfId="24520" xr:uid="{00000000-0005-0000-0000-000078530000}"/>
    <cellStyle name="Normal 8 3 2 39 6" xfId="24521" xr:uid="{00000000-0005-0000-0000-000079530000}"/>
    <cellStyle name="Normal 8 3 2 4" xfId="5020" xr:uid="{00000000-0005-0000-0000-00007A530000}"/>
    <cellStyle name="Normal 8 3 2 4 2" xfId="7267" xr:uid="{00000000-0005-0000-0000-00007B530000}"/>
    <cellStyle name="Normal 8 3 2 4 2 2" xfId="10806" xr:uid="{00000000-0005-0000-0000-00007C530000}"/>
    <cellStyle name="Normal 8 3 2 4 2 2 2" xfId="24522" xr:uid="{00000000-0005-0000-0000-00007D530000}"/>
    <cellStyle name="Normal 8 3 2 4 2 2 3" xfId="24523" xr:uid="{00000000-0005-0000-0000-00007E530000}"/>
    <cellStyle name="Normal 8 3 2 4 2 3" xfId="24524" xr:uid="{00000000-0005-0000-0000-00007F530000}"/>
    <cellStyle name="Normal 8 3 2 4 2 4" xfId="24525" xr:uid="{00000000-0005-0000-0000-000080530000}"/>
    <cellStyle name="Normal 8 3 2 4 3" xfId="9045" xr:uid="{00000000-0005-0000-0000-000081530000}"/>
    <cellStyle name="Normal 8 3 2 4 3 2" xfId="24526" xr:uid="{00000000-0005-0000-0000-000082530000}"/>
    <cellStyle name="Normal 8 3 2 4 3 2 2" xfId="24527" xr:uid="{00000000-0005-0000-0000-000083530000}"/>
    <cellStyle name="Normal 8 3 2 4 3 3" xfId="24528" xr:uid="{00000000-0005-0000-0000-000084530000}"/>
    <cellStyle name="Normal 8 3 2 4 3 4" xfId="24529" xr:uid="{00000000-0005-0000-0000-000085530000}"/>
    <cellStyle name="Normal 8 3 2 4 4" xfId="24530" xr:uid="{00000000-0005-0000-0000-000086530000}"/>
    <cellStyle name="Normal 8 3 2 4 4 2" xfId="24531" xr:uid="{00000000-0005-0000-0000-000087530000}"/>
    <cellStyle name="Normal 8 3 2 4 5" xfId="24532" xr:uid="{00000000-0005-0000-0000-000088530000}"/>
    <cellStyle name="Normal 8 3 2 4 6" xfId="24533" xr:uid="{00000000-0005-0000-0000-000089530000}"/>
    <cellStyle name="Normal 8 3 2 40" xfId="5021" xr:uid="{00000000-0005-0000-0000-00008A530000}"/>
    <cellStyle name="Normal 8 3 2 40 2" xfId="7268" xr:uid="{00000000-0005-0000-0000-00008B530000}"/>
    <cellStyle name="Normal 8 3 2 40 2 2" xfId="10807" xr:uid="{00000000-0005-0000-0000-00008C530000}"/>
    <cellStyle name="Normal 8 3 2 40 2 2 2" xfId="24534" xr:uid="{00000000-0005-0000-0000-00008D530000}"/>
    <cellStyle name="Normal 8 3 2 40 2 2 3" xfId="24535" xr:uid="{00000000-0005-0000-0000-00008E530000}"/>
    <cellStyle name="Normal 8 3 2 40 2 3" xfId="24536" xr:uid="{00000000-0005-0000-0000-00008F530000}"/>
    <cellStyle name="Normal 8 3 2 40 2 4" xfId="24537" xr:uid="{00000000-0005-0000-0000-000090530000}"/>
    <cellStyle name="Normal 8 3 2 40 3" xfId="9046" xr:uid="{00000000-0005-0000-0000-000091530000}"/>
    <cellStyle name="Normal 8 3 2 40 3 2" xfId="24538" xr:uid="{00000000-0005-0000-0000-000092530000}"/>
    <cellStyle name="Normal 8 3 2 40 3 2 2" xfId="24539" xr:uid="{00000000-0005-0000-0000-000093530000}"/>
    <cellStyle name="Normal 8 3 2 40 3 3" xfId="24540" xr:uid="{00000000-0005-0000-0000-000094530000}"/>
    <cellStyle name="Normal 8 3 2 40 3 4" xfId="24541" xr:uid="{00000000-0005-0000-0000-000095530000}"/>
    <cellStyle name="Normal 8 3 2 40 4" xfId="24542" xr:uid="{00000000-0005-0000-0000-000096530000}"/>
    <cellStyle name="Normal 8 3 2 40 4 2" xfId="24543" xr:uid="{00000000-0005-0000-0000-000097530000}"/>
    <cellStyle name="Normal 8 3 2 40 5" xfId="24544" xr:uid="{00000000-0005-0000-0000-000098530000}"/>
    <cellStyle name="Normal 8 3 2 40 6" xfId="24545" xr:uid="{00000000-0005-0000-0000-000099530000}"/>
    <cellStyle name="Normal 8 3 2 41" xfId="5022" xr:uid="{00000000-0005-0000-0000-00009A530000}"/>
    <cellStyle name="Normal 8 3 2 41 2" xfId="7269" xr:uid="{00000000-0005-0000-0000-00009B530000}"/>
    <cellStyle name="Normal 8 3 2 41 2 2" xfId="10808" xr:uid="{00000000-0005-0000-0000-00009C530000}"/>
    <cellStyle name="Normal 8 3 2 41 2 2 2" xfId="24546" xr:uid="{00000000-0005-0000-0000-00009D530000}"/>
    <cellStyle name="Normal 8 3 2 41 2 2 3" xfId="24547" xr:uid="{00000000-0005-0000-0000-00009E530000}"/>
    <cellStyle name="Normal 8 3 2 41 2 3" xfId="24548" xr:uid="{00000000-0005-0000-0000-00009F530000}"/>
    <cellStyle name="Normal 8 3 2 41 2 4" xfId="24549" xr:uid="{00000000-0005-0000-0000-0000A0530000}"/>
    <cellStyle name="Normal 8 3 2 41 3" xfId="9047" xr:uid="{00000000-0005-0000-0000-0000A1530000}"/>
    <cellStyle name="Normal 8 3 2 41 3 2" xfId="24550" xr:uid="{00000000-0005-0000-0000-0000A2530000}"/>
    <cellStyle name="Normal 8 3 2 41 3 2 2" xfId="24551" xr:uid="{00000000-0005-0000-0000-0000A3530000}"/>
    <cellStyle name="Normal 8 3 2 41 3 3" xfId="24552" xr:uid="{00000000-0005-0000-0000-0000A4530000}"/>
    <cellStyle name="Normal 8 3 2 41 3 4" xfId="24553" xr:uid="{00000000-0005-0000-0000-0000A5530000}"/>
    <cellStyle name="Normal 8 3 2 41 4" xfId="24554" xr:uid="{00000000-0005-0000-0000-0000A6530000}"/>
    <cellStyle name="Normal 8 3 2 41 4 2" xfId="24555" xr:uid="{00000000-0005-0000-0000-0000A7530000}"/>
    <cellStyle name="Normal 8 3 2 41 5" xfId="24556" xr:uid="{00000000-0005-0000-0000-0000A8530000}"/>
    <cellStyle name="Normal 8 3 2 41 6" xfId="24557" xr:uid="{00000000-0005-0000-0000-0000A9530000}"/>
    <cellStyle name="Normal 8 3 2 42" xfId="5023" xr:uid="{00000000-0005-0000-0000-0000AA530000}"/>
    <cellStyle name="Normal 8 3 2 42 2" xfId="7270" xr:uid="{00000000-0005-0000-0000-0000AB530000}"/>
    <cellStyle name="Normal 8 3 2 42 2 2" xfId="10809" xr:uid="{00000000-0005-0000-0000-0000AC530000}"/>
    <cellStyle name="Normal 8 3 2 42 2 2 2" xfId="24558" xr:uid="{00000000-0005-0000-0000-0000AD530000}"/>
    <cellStyle name="Normal 8 3 2 42 2 2 3" xfId="24559" xr:uid="{00000000-0005-0000-0000-0000AE530000}"/>
    <cellStyle name="Normal 8 3 2 42 2 3" xfId="24560" xr:uid="{00000000-0005-0000-0000-0000AF530000}"/>
    <cellStyle name="Normal 8 3 2 42 2 4" xfId="24561" xr:uid="{00000000-0005-0000-0000-0000B0530000}"/>
    <cellStyle name="Normal 8 3 2 42 3" xfId="9048" xr:uid="{00000000-0005-0000-0000-0000B1530000}"/>
    <cellStyle name="Normal 8 3 2 42 3 2" xfId="24562" xr:uid="{00000000-0005-0000-0000-0000B2530000}"/>
    <cellStyle name="Normal 8 3 2 42 3 2 2" xfId="24563" xr:uid="{00000000-0005-0000-0000-0000B3530000}"/>
    <cellStyle name="Normal 8 3 2 42 3 3" xfId="24564" xr:uid="{00000000-0005-0000-0000-0000B4530000}"/>
    <cellStyle name="Normal 8 3 2 42 3 4" xfId="24565" xr:uid="{00000000-0005-0000-0000-0000B5530000}"/>
    <cellStyle name="Normal 8 3 2 42 4" xfId="24566" xr:uid="{00000000-0005-0000-0000-0000B6530000}"/>
    <cellStyle name="Normal 8 3 2 42 4 2" xfId="24567" xr:uid="{00000000-0005-0000-0000-0000B7530000}"/>
    <cellStyle name="Normal 8 3 2 42 5" xfId="24568" xr:uid="{00000000-0005-0000-0000-0000B8530000}"/>
    <cellStyle name="Normal 8 3 2 42 6" xfId="24569" xr:uid="{00000000-0005-0000-0000-0000B9530000}"/>
    <cellStyle name="Normal 8 3 2 43" xfId="5024" xr:uid="{00000000-0005-0000-0000-0000BA530000}"/>
    <cellStyle name="Normal 8 3 2 43 2" xfId="7271" xr:uid="{00000000-0005-0000-0000-0000BB530000}"/>
    <cellStyle name="Normal 8 3 2 43 2 2" xfId="10810" xr:uid="{00000000-0005-0000-0000-0000BC530000}"/>
    <cellStyle name="Normal 8 3 2 43 2 2 2" xfId="24570" xr:uid="{00000000-0005-0000-0000-0000BD530000}"/>
    <cellStyle name="Normal 8 3 2 43 2 2 3" xfId="24571" xr:uid="{00000000-0005-0000-0000-0000BE530000}"/>
    <cellStyle name="Normal 8 3 2 43 2 3" xfId="24572" xr:uid="{00000000-0005-0000-0000-0000BF530000}"/>
    <cellStyle name="Normal 8 3 2 43 2 4" xfId="24573" xr:uid="{00000000-0005-0000-0000-0000C0530000}"/>
    <cellStyle name="Normal 8 3 2 43 3" xfId="9049" xr:uid="{00000000-0005-0000-0000-0000C1530000}"/>
    <cellStyle name="Normal 8 3 2 43 3 2" xfId="24574" xr:uid="{00000000-0005-0000-0000-0000C2530000}"/>
    <cellStyle name="Normal 8 3 2 43 3 2 2" xfId="24575" xr:uid="{00000000-0005-0000-0000-0000C3530000}"/>
    <cellStyle name="Normal 8 3 2 43 3 3" xfId="24576" xr:uid="{00000000-0005-0000-0000-0000C4530000}"/>
    <cellStyle name="Normal 8 3 2 43 3 4" xfId="24577" xr:uid="{00000000-0005-0000-0000-0000C5530000}"/>
    <cellStyle name="Normal 8 3 2 43 4" xfId="24578" xr:uid="{00000000-0005-0000-0000-0000C6530000}"/>
    <cellStyle name="Normal 8 3 2 43 4 2" xfId="24579" xr:uid="{00000000-0005-0000-0000-0000C7530000}"/>
    <cellStyle name="Normal 8 3 2 43 5" xfId="24580" xr:uid="{00000000-0005-0000-0000-0000C8530000}"/>
    <cellStyle name="Normal 8 3 2 43 6" xfId="24581" xr:uid="{00000000-0005-0000-0000-0000C9530000}"/>
    <cellStyle name="Normal 8 3 2 44" xfId="5025" xr:uid="{00000000-0005-0000-0000-0000CA530000}"/>
    <cellStyle name="Normal 8 3 2 44 2" xfId="7272" xr:uid="{00000000-0005-0000-0000-0000CB530000}"/>
    <cellStyle name="Normal 8 3 2 44 2 2" xfId="10811" xr:uid="{00000000-0005-0000-0000-0000CC530000}"/>
    <cellStyle name="Normal 8 3 2 44 2 2 2" xfId="24582" xr:uid="{00000000-0005-0000-0000-0000CD530000}"/>
    <cellStyle name="Normal 8 3 2 44 2 2 3" xfId="24583" xr:uid="{00000000-0005-0000-0000-0000CE530000}"/>
    <cellStyle name="Normal 8 3 2 44 2 3" xfId="24584" xr:uid="{00000000-0005-0000-0000-0000CF530000}"/>
    <cellStyle name="Normal 8 3 2 44 2 4" xfId="24585" xr:uid="{00000000-0005-0000-0000-0000D0530000}"/>
    <cellStyle name="Normal 8 3 2 44 3" xfId="9050" xr:uid="{00000000-0005-0000-0000-0000D1530000}"/>
    <cellStyle name="Normal 8 3 2 44 3 2" xfId="24586" xr:uid="{00000000-0005-0000-0000-0000D2530000}"/>
    <cellStyle name="Normal 8 3 2 44 3 2 2" xfId="24587" xr:uid="{00000000-0005-0000-0000-0000D3530000}"/>
    <cellStyle name="Normal 8 3 2 44 3 3" xfId="24588" xr:uid="{00000000-0005-0000-0000-0000D4530000}"/>
    <cellStyle name="Normal 8 3 2 44 3 4" xfId="24589" xr:uid="{00000000-0005-0000-0000-0000D5530000}"/>
    <cellStyle name="Normal 8 3 2 44 4" xfId="24590" xr:uid="{00000000-0005-0000-0000-0000D6530000}"/>
    <cellStyle name="Normal 8 3 2 44 4 2" xfId="24591" xr:uid="{00000000-0005-0000-0000-0000D7530000}"/>
    <cellStyle name="Normal 8 3 2 44 5" xfId="24592" xr:uid="{00000000-0005-0000-0000-0000D8530000}"/>
    <cellStyle name="Normal 8 3 2 44 6" xfId="24593" xr:uid="{00000000-0005-0000-0000-0000D9530000}"/>
    <cellStyle name="Normal 8 3 2 45" xfId="5026" xr:uid="{00000000-0005-0000-0000-0000DA530000}"/>
    <cellStyle name="Normal 8 3 2 45 2" xfId="7273" xr:uid="{00000000-0005-0000-0000-0000DB530000}"/>
    <cellStyle name="Normal 8 3 2 45 2 2" xfId="10812" xr:uid="{00000000-0005-0000-0000-0000DC530000}"/>
    <cellStyle name="Normal 8 3 2 45 2 2 2" xfId="24594" xr:uid="{00000000-0005-0000-0000-0000DD530000}"/>
    <cellStyle name="Normal 8 3 2 45 2 2 3" xfId="24595" xr:uid="{00000000-0005-0000-0000-0000DE530000}"/>
    <cellStyle name="Normal 8 3 2 45 2 3" xfId="24596" xr:uid="{00000000-0005-0000-0000-0000DF530000}"/>
    <cellStyle name="Normal 8 3 2 45 2 4" xfId="24597" xr:uid="{00000000-0005-0000-0000-0000E0530000}"/>
    <cellStyle name="Normal 8 3 2 45 3" xfId="9051" xr:uid="{00000000-0005-0000-0000-0000E1530000}"/>
    <cellStyle name="Normal 8 3 2 45 3 2" xfId="24598" xr:uid="{00000000-0005-0000-0000-0000E2530000}"/>
    <cellStyle name="Normal 8 3 2 45 3 2 2" xfId="24599" xr:uid="{00000000-0005-0000-0000-0000E3530000}"/>
    <cellStyle name="Normal 8 3 2 45 3 3" xfId="24600" xr:uid="{00000000-0005-0000-0000-0000E4530000}"/>
    <cellStyle name="Normal 8 3 2 45 3 4" xfId="24601" xr:uid="{00000000-0005-0000-0000-0000E5530000}"/>
    <cellStyle name="Normal 8 3 2 45 4" xfId="24602" xr:uid="{00000000-0005-0000-0000-0000E6530000}"/>
    <cellStyle name="Normal 8 3 2 45 4 2" xfId="24603" xr:uid="{00000000-0005-0000-0000-0000E7530000}"/>
    <cellStyle name="Normal 8 3 2 45 5" xfId="24604" xr:uid="{00000000-0005-0000-0000-0000E8530000}"/>
    <cellStyle name="Normal 8 3 2 45 6" xfId="24605" xr:uid="{00000000-0005-0000-0000-0000E9530000}"/>
    <cellStyle name="Normal 8 3 2 46" xfId="7234" xr:uid="{00000000-0005-0000-0000-0000EA530000}"/>
    <cellStyle name="Normal 8 3 2 46 2" xfId="10773" xr:uid="{00000000-0005-0000-0000-0000EB530000}"/>
    <cellStyle name="Normal 8 3 2 46 2 2" xfId="24606" xr:uid="{00000000-0005-0000-0000-0000EC530000}"/>
    <cellStyle name="Normal 8 3 2 46 2 3" xfId="24607" xr:uid="{00000000-0005-0000-0000-0000ED530000}"/>
    <cellStyle name="Normal 8 3 2 46 3" xfId="24608" xr:uid="{00000000-0005-0000-0000-0000EE530000}"/>
    <cellStyle name="Normal 8 3 2 46 4" xfId="24609" xr:uid="{00000000-0005-0000-0000-0000EF530000}"/>
    <cellStyle name="Normal 8 3 2 47" xfId="9012" xr:uid="{00000000-0005-0000-0000-0000F0530000}"/>
    <cellStyle name="Normal 8 3 2 47 2" xfId="24610" xr:uid="{00000000-0005-0000-0000-0000F1530000}"/>
    <cellStyle name="Normal 8 3 2 47 2 2" xfId="24611" xr:uid="{00000000-0005-0000-0000-0000F2530000}"/>
    <cellStyle name="Normal 8 3 2 47 3" xfId="24612" xr:uid="{00000000-0005-0000-0000-0000F3530000}"/>
    <cellStyle name="Normal 8 3 2 47 4" xfId="24613" xr:uid="{00000000-0005-0000-0000-0000F4530000}"/>
    <cellStyle name="Normal 8 3 2 48" xfId="24614" xr:uid="{00000000-0005-0000-0000-0000F5530000}"/>
    <cellStyle name="Normal 8 3 2 48 2" xfId="24615" xr:uid="{00000000-0005-0000-0000-0000F6530000}"/>
    <cellStyle name="Normal 8 3 2 49" xfId="24616" xr:uid="{00000000-0005-0000-0000-0000F7530000}"/>
    <cellStyle name="Normal 8 3 2 5" xfId="5027" xr:uid="{00000000-0005-0000-0000-0000F8530000}"/>
    <cellStyle name="Normal 8 3 2 5 2" xfId="7274" xr:uid="{00000000-0005-0000-0000-0000F9530000}"/>
    <cellStyle name="Normal 8 3 2 5 2 2" xfId="10813" xr:uid="{00000000-0005-0000-0000-0000FA530000}"/>
    <cellStyle name="Normal 8 3 2 5 2 2 2" xfId="24617" xr:uid="{00000000-0005-0000-0000-0000FB530000}"/>
    <cellStyle name="Normal 8 3 2 5 2 2 3" xfId="24618" xr:uid="{00000000-0005-0000-0000-0000FC530000}"/>
    <cellStyle name="Normal 8 3 2 5 2 3" xfId="24619" xr:uid="{00000000-0005-0000-0000-0000FD530000}"/>
    <cellStyle name="Normal 8 3 2 5 2 4" xfId="24620" xr:uid="{00000000-0005-0000-0000-0000FE530000}"/>
    <cellStyle name="Normal 8 3 2 5 3" xfId="9052" xr:uid="{00000000-0005-0000-0000-0000FF530000}"/>
    <cellStyle name="Normal 8 3 2 5 3 2" xfId="24621" xr:uid="{00000000-0005-0000-0000-000000540000}"/>
    <cellStyle name="Normal 8 3 2 5 3 2 2" xfId="24622" xr:uid="{00000000-0005-0000-0000-000001540000}"/>
    <cellStyle name="Normal 8 3 2 5 3 3" xfId="24623" xr:uid="{00000000-0005-0000-0000-000002540000}"/>
    <cellStyle name="Normal 8 3 2 5 3 4" xfId="24624" xr:uid="{00000000-0005-0000-0000-000003540000}"/>
    <cellStyle name="Normal 8 3 2 5 4" xfId="24625" xr:uid="{00000000-0005-0000-0000-000004540000}"/>
    <cellStyle name="Normal 8 3 2 5 4 2" xfId="24626" xr:uid="{00000000-0005-0000-0000-000005540000}"/>
    <cellStyle name="Normal 8 3 2 5 5" xfId="24627" xr:uid="{00000000-0005-0000-0000-000006540000}"/>
    <cellStyle name="Normal 8 3 2 5 6" xfId="24628" xr:uid="{00000000-0005-0000-0000-000007540000}"/>
    <cellStyle name="Normal 8 3 2 50" xfId="24629" xr:uid="{00000000-0005-0000-0000-000008540000}"/>
    <cellStyle name="Normal 8 3 2 6" xfId="5028" xr:uid="{00000000-0005-0000-0000-000009540000}"/>
    <cellStyle name="Normal 8 3 2 6 2" xfId="7275" xr:uid="{00000000-0005-0000-0000-00000A540000}"/>
    <cellStyle name="Normal 8 3 2 6 2 2" xfId="10814" xr:uid="{00000000-0005-0000-0000-00000B540000}"/>
    <cellStyle name="Normal 8 3 2 6 2 2 2" xfId="24630" xr:uid="{00000000-0005-0000-0000-00000C540000}"/>
    <cellStyle name="Normal 8 3 2 6 2 2 3" xfId="24631" xr:uid="{00000000-0005-0000-0000-00000D540000}"/>
    <cellStyle name="Normal 8 3 2 6 2 3" xfId="24632" xr:uid="{00000000-0005-0000-0000-00000E540000}"/>
    <cellStyle name="Normal 8 3 2 6 2 4" xfId="24633" xr:uid="{00000000-0005-0000-0000-00000F540000}"/>
    <cellStyle name="Normal 8 3 2 6 3" xfId="9053" xr:uid="{00000000-0005-0000-0000-000010540000}"/>
    <cellStyle name="Normal 8 3 2 6 3 2" xfId="24634" xr:uid="{00000000-0005-0000-0000-000011540000}"/>
    <cellStyle name="Normal 8 3 2 6 3 2 2" xfId="24635" xr:uid="{00000000-0005-0000-0000-000012540000}"/>
    <cellStyle name="Normal 8 3 2 6 3 3" xfId="24636" xr:uid="{00000000-0005-0000-0000-000013540000}"/>
    <cellStyle name="Normal 8 3 2 6 3 4" xfId="24637" xr:uid="{00000000-0005-0000-0000-000014540000}"/>
    <cellStyle name="Normal 8 3 2 6 4" xfId="24638" xr:uid="{00000000-0005-0000-0000-000015540000}"/>
    <cellStyle name="Normal 8 3 2 6 4 2" xfId="24639" xr:uid="{00000000-0005-0000-0000-000016540000}"/>
    <cellStyle name="Normal 8 3 2 6 5" xfId="24640" xr:uid="{00000000-0005-0000-0000-000017540000}"/>
    <cellStyle name="Normal 8 3 2 6 6" xfId="24641" xr:uid="{00000000-0005-0000-0000-000018540000}"/>
    <cellStyle name="Normal 8 3 2 7" xfId="5029" xr:uid="{00000000-0005-0000-0000-000019540000}"/>
    <cellStyle name="Normal 8 3 2 7 2" xfId="7276" xr:uid="{00000000-0005-0000-0000-00001A540000}"/>
    <cellStyle name="Normal 8 3 2 7 2 2" xfId="10815" xr:uid="{00000000-0005-0000-0000-00001B540000}"/>
    <cellStyle name="Normal 8 3 2 7 2 2 2" xfId="24642" xr:uid="{00000000-0005-0000-0000-00001C540000}"/>
    <cellStyle name="Normal 8 3 2 7 2 2 3" xfId="24643" xr:uid="{00000000-0005-0000-0000-00001D540000}"/>
    <cellStyle name="Normal 8 3 2 7 2 3" xfId="24644" xr:uid="{00000000-0005-0000-0000-00001E540000}"/>
    <cellStyle name="Normal 8 3 2 7 2 4" xfId="24645" xr:uid="{00000000-0005-0000-0000-00001F540000}"/>
    <cellStyle name="Normal 8 3 2 7 3" xfId="9054" xr:uid="{00000000-0005-0000-0000-000020540000}"/>
    <cellStyle name="Normal 8 3 2 7 3 2" xfId="24646" xr:uid="{00000000-0005-0000-0000-000021540000}"/>
    <cellStyle name="Normal 8 3 2 7 3 2 2" xfId="24647" xr:uid="{00000000-0005-0000-0000-000022540000}"/>
    <cellStyle name="Normal 8 3 2 7 3 3" xfId="24648" xr:uid="{00000000-0005-0000-0000-000023540000}"/>
    <cellStyle name="Normal 8 3 2 7 3 4" xfId="24649" xr:uid="{00000000-0005-0000-0000-000024540000}"/>
    <cellStyle name="Normal 8 3 2 7 4" xfId="24650" xr:uid="{00000000-0005-0000-0000-000025540000}"/>
    <cellStyle name="Normal 8 3 2 7 4 2" xfId="24651" xr:uid="{00000000-0005-0000-0000-000026540000}"/>
    <cellStyle name="Normal 8 3 2 7 5" xfId="24652" xr:uid="{00000000-0005-0000-0000-000027540000}"/>
    <cellStyle name="Normal 8 3 2 7 6" xfId="24653" xr:uid="{00000000-0005-0000-0000-000028540000}"/>
    <cellStyle name="Normal 8 3 2 8" xfId="5030" xr:uid="{00000000-0005-0000-0000-000029540000}"/>
    <cellStyle name="Normal 8 3 2 8 2" xfId="7277" xr:uid="{00000000-0005-0000-0000-00002A540000}"/>
    <cellStyle name="Normal 8 3 2 8 2 2" xfId="10816" xr:uid="{00000000-0005-0000-0000-00002B540000}"/>
    <cellStyle name="Normal 8 3 2 8 2 2 2" xfId="24654" xr:uid="{00000000-0005-0000-0000-00002C540000}"/>
    <cellStyle name="Normal 8 3 2 8 2 2 3" xfId="24655" xr:uid="{00000000-0005-0000-0000-00002D540000}"/>
    <cellStyle name="Normal 8 3 2 8 2 3" xfId="24656" xr:uid="{00000000-0005-0000-0000-00002E540000}"/>
    <cellStyle name="Normal 8 3 2 8 2 4" xfId="24657" xr:uid="{00000000-0005-0000-0000-00002F540000}"/>
    <cellStyle name="Normal 8 3 2 8 3" xfId="9055" xr:uid="{00000000-0005-0000-0000-000030540000}"/>
    <cellStyle name="Normal 8 3 2 8 3 2" xfId="24658" xr:uid="{00000000-0005-0000-0000-000031540000}"/>
    <cellStyle name="Normal 8 3 2 8 3 2 2" xfId="24659" xr:uid="{00000000-0005-0000-0000-000032540000}"/>
    <cellStyle name="Normal 8 3 2 8 3 3" xfId="24660" xr:uid="{00000000-0005-0000-0000-000033540000}"/>
    <cellStyle name="Normal 8 3 2 8 3 4" xfId="24661" xr:uid="{00000000-0005-0000-0000-000034540000}"/>
    <cellStyle name="Normal 8 3 2 8 4" xfId="24662" xr:uid="{00000000-0005-0000-0000-000035540000}"/>
    <cellStyle name="Normal 8 3 2 8 4 2" xfId="24663" xr:uid="{00000000-0005-0000-0000-000036540000}"/>
    <cellStyle name="Normal 8 3 2 8 5" xfId="24664" xr:uid="{00000000-0005-0000-0000-000037540000}"/>
    <cellStyle name="Normal 8 3 2 8 6" xfId="24665" xr:uid="{00000000-0005-0000-0000-000038540000}"/>
    <cellStyle name="Normal 8 3 2 9" xfId="5031" xr:uid="{00000000-0005-0000-0000-000039540000}"/>
    <cellStyle name="Normal 8 3 2 9 2" xfId="7278" xr:uid="{00000000-0005-0000-0000-00003A540000}"/>
    <cellStyle name="Normal 8 3 2 9 2 2" xfId="10817" xr:uid="{00000000-0005-0000-0000-00003B540000}"/>
    <cellStyle name="Normal 8 3 2 9 2 2 2" xfId="24666" xr:uid="{00000000-0005-0000-0000-00003C540000}"/>
    <cellStyle name="Normal 8 3 2 9 2 2 3" xfId="24667" xr:uid="{00000000-0005-0000-0000-00003D540000}"/>
    <cellStyle name="Normal 8 3 2 9 2 3" xfId="24668" xr:uid="{00000000-0005-0000-0000-00003E540000}"/>
    <cellStyle name="Normal 8 3 2 9 2 4" xfId="24669" xr:uid="{00000000-0005-0000-0000-00003F540000}"/>
    <cellStyle name="Normal 8 3 2 9 3" xfId="9056" xr:uid="{00000000-0005-0000-0000-000040540000}"/>
    <cellStyle name="Normal 8 3 2 9 3 2" xfId="24670" xr:uid="{00000000-0005-0000-0000-000041540000}"/>
    <cellStyle name="Normal 8 3 2 9 3 2 2" xfId="24671" xr:uid="{00000000-0005-0000-0000-000042540000}"/>
    <cellStyle name="Normal 8 3 2 9 3 3" xfId="24672" xr:uid="{00000000-0005-0000-0000-000043540000}"/>
    <cellStyle name="Normal 8 3 2 9 3 4" xfId="24673" xr:uid="{00000000-0005-0000-0000-000044540000}"/>
    <cellStyle name="Normal 8 3 2 9 4" xfId="24674" xr:uid="{00000000-0005-0000-0000-000045540000}"/>
    <cellStyle name="Normal 8 3 2 9 4 2" xfId="24675" xr:uid="{00000000-0005-0000-0000-000046540000}"/>
    <cellStyle name="Normal 8 3 2 9 5" xfId="24676" xr:uid="{00000000-0005-0000-0000-000047540000}"/>
    <cellStyle name="Normal 8 3 2 9 6" xfId="24677" xr:uid="{00000000-0005-0000-0000-000048540000}"/>
    <cellStyle name="Normal 8 3 3" xfId="5032" xr:uid="{00000000-0005-0000-0000-000049540000}"/>
    <cellStyle name="Normal 8 3 3 2" xfId="7279" xr:uid="{00000000-0005-0000-0000-00004A540000}"/>
    <cellStyle name="Normal 8 3 3 2 2" xfId="10818" xr:uid="{00000000-0005-0000-0000-00004B540000}"/>
    <cellStyle name="Normal 8 3 3 2 2 2" xfId="24678" xr:uid="{00000000-0005-0000-0000-00004C540000}"/>
    <cellStyle name="Normal 8 3 3 2 2 3" xfId="24679" xr:uid="{00000000-0005-0000-0000-00004D540000}"/>
    <cellStyle name="Normal 8 3 3 2 3" xfId="24680" xr:uid="{00000000-0005-0000-0000-00004E540000}"/>
    <cellStyle name="Normal 8 3 3 2 4" xfId="24681" xr:uid="{00000000-0005-0000-0000-00004F540000}"/>
    <cellStyle name="Normal 8 3 3 3" xfId="9057" xr:uid="{00000000-0005-0000-0000-000050540000}"/>
    <cellStyle name="Normal 8 3 3 3 2" xfId="24682" xr:uid="{00000000-0005-0000-0000-000051540000}"/>
    <cellStyle name="Normal 8 3 3 3 2 2" xfId="24683" xr:uid="{00000000-0005-0000-0000-000052540000}"/>
    <cellStyle name="Normal 8 3 3 3 3" xfId="24684" xr:uid="{00000000-0005-0000-0000-000053540000}"/>
    <cellStyle name="Normal 8 3 3 3 4" xfId="24685" xr:uid="{00000000-0005-0000-0000-000054540000}"/>
    <cellStyle name="Normal 8 3 3 4" xfId="24686" xr:uid="{00000000-0005-0000-0000-000055540000}"/>
    <cellStyle name="Normal 8 3 3 4 2" xfId="24687" xr:uid="{00000000-0005-0000-0000-000056540000}"/>
    <cellStyle name="Normal 8 3 3 5" xfId="24688" xr:uid="{00000000-0005-0000-0000-000057540000}"/>
    <cellStyle name="Normal 8 3 3 6" xfId="24689" xr:uid="{00000000-0005-0000-0000-000058540000}"/>
    <cellStyle name="Normal 8 3 4" xfId="5033" xr:uid="{00000000-0005-0000-0000-000059540000}"/>
    <cellStyle name="Normal 8 3 4 2" xfId="7280" xr:uid="{00000000-0005-0000-0000-00005A540000}"/>
    <cellStyle name="Normal 8 3 4 2 2" xfId="10819" xr:uid="{00000000-0005-0000-0000-00005B540000}"/>
    <cellStyle name="Normal 8 3 4 2 2 2" xfId="24690" xr:uid="{00000000-0005-0000-0000-00005C540000}"/>
    <cellStyle name="Normal 8 3 4 2 2 3" xfId="24691" xr:uid="{00000000-0005-0000-0000-00005D540000}"/>
    <cellStyle name="Normal 8 3 4 2 3" xfId="24692" xr:uid="{00000000-0005-0000-0000-00005E540000}"/>
    <cellStyle name="Normal 8 3 4 2 4" xfId="24693" xr:uid="{00000000-0005-0000-0000-00005F540000}"/>
    <cellStyle name="Normal 8 3 4 3" xfId="9058" xr:uid="{00000000-0005-0000-0000-000060540000}"/>
    <cellStyle name="Normal 8 3 4 3 2" xfId="24694" xr:uid="{00000000-0005-0000-0000-000061540000}"/>
    <cellStyle name="Normal 8 3 4 3 2 2" xfId="24695" xr:uid="{00000000-0005-0000-0000-000062540000}"/>
    <cellStyle name="Normal 8 3 4 3 3" xfId="24696" xr:uid="{00000000-0005-0000-0000-000063540000}"/>
    <cellStyle name="Normal 8 3 4 3 4" xfId="24697" xr:uid="{00000000-0005-0000-0000-000064540000}"/>
    <cellStyle name="Normal 8 3 4 4" xfId="24698" xr:uid="{00000000-0005-0000-0000-000065540000}"/>
    <cellStyle name="Normal 8 3 4 4 2" xfId="24699" xr:uid="{00000000-0005-0000-0000-000066540000}"/>
    <cellStyle name="Normal 8 3 4 5" xfId="24700" xr:uid="{00000000-0005-0000-0000-000067540000}"/>
    <cellStyle name="Normal 8 3 4 6" xfId="24701" xr:uid="{00000000-0005-0000-0000-000068540000}"/>
    <cellStyle name="Normal 8 3 5" xfId="7233" xr:uid="{00000000-0005-0000-0000-000069540000}"/>
    <cellStyle name="Normal 8 3 5 2" xfId="10772" xr:uid="{00000000-0005-0000-0000-00006A540000}"/>
    <cellStyle name="Normal 8 3 5 2 2" xfId="24702" xr:uid="{00000000-0005-0000-0000-00006B540000}"/>
    <cellStyle name="Normal 8 3 5 2 3" xfId="24703" xr:uid="{00000000-0005-0000-0000-00006C540000}"/>
    <cellStyle name="Normal 8 3 5 3" xfId="24704" xr:uid="{00000000-0005-0000-0000-00006D540000}"/>
    <cellStyle name="Normal 8 3 5 4" xfId="24705" xr:uid="{00000000-0005-0000-0000-00006E540000}"/>
    <cellStyle name="Normal 8 3 6" xfId="9011" xr:uid="{00000000-0005-0000-0000-00006F540000}"/>
    <cellStyle name="Normal 8 3 6 2" xfId="24706" xr:uid="{00000000-0005-0000-0000-000070540000}"/>
    <cellStyle name="Normal 8 3 6 2 2" xfId="24707" xr:uid="{00000000-0005-0000-0000-000071540000}"/>
    <cellStyle name="Normal 8 3 6 3" xfId="24708" xr:uid="{00000000-0005-0000-0000-000072540000}"/>
    <cellStyle name="Normal 8 3 6 4" xfId="24709" xr:uid="{00000000-0005-0000-0000-000073540000}"/>
    <cellStyle name="Normal 8 3 7" xfId="24710" xr:uid="{00000000-0005-0000-0000-000074540000}"/>
    <cellStyle name="Normal 8 3 7 2" xfId="24711" xr:uid="{00000000-0005-0000-0000-000075540000}"/>
    <cellStyle name="Normal 8 3 8" xfId="24712" xr:uid="{00000000-0005-0000-0000-000076540000}"/>
    <cellStyle name="Normal 8 3 9" xfId="24713" xr:uid="{00000000-0005-0000-0000-000077540000}"/>
    <cellStyle name="Normal 8 4" xfId="5034" xr:uid="{00000000-0005-0000-0000-000078540000}"/>
    <cellStyle name="Normal 8 4 2" xfId="7281" xr:uid="{00000000-0005-0000-0000-000079540000}"/>
    <cellStyle name="Normal 8 4 2 2" xfId="10820" xr:uid="{00000000-0005-0000-0000-00007A540000}"/>
    <cellStyle name="Normal 8 4 2 2 2" xfId="24714" xr:uid="{00000000-0005-0000-0000-00007B540000}"/>
    <cellStyle name="Normal 8 4 2 2 3" xfId="24715" xr:uid="{00000000-0005-0000-0000-00007C540000}"/>
    <cellStyle name="Normal 8 4 2 3" xfId="24716" xr:uid="{00000000-0005-0000-0000-00007D540000}"/>
    <cellStyle name="Normal 8 4 2 4" xfId="24717" xr:uid="{00000000-0005-0000-0000-00007E540000}"/>
    <cellStyle name="Normal 8 4 3" xfId="9059" xr:uid="{00000000-0005-0000-0000-00007F540000}"/>
    <cellStyle name="Normal 8 4 3 2" xfId="24718" xr:uid="{00000000-0005-0000-0000-000080540000}"/>
    <cellStyle name="Normal 8 4 3 2 2" xfId="24719" xr:uid="{00000000-0005-0000-0000-000081540000}"/>
    <cellStyle name="Normal 8 4 3 3" xfId="24720" xr:uid="{00000000-0005-0000-0000-000082540000}"/>
    <cellStyle name="Normal 8 4 3 4" xfId="24721" xr:uid="{00000000-0005-0000-0000-000083540000}"/>
    <cellStyle name="Normal 8 4 4" xfId="24722" xr:uid="{00000000-0005-0000-0000-000084540000}"/>
    <cellStyle name="Normal 8 4 4 2" xfId="24723" xr:uid="{00000000-0005-0000-0000-000085540000}"/>
    <cellStyle name="Normal 8 4 5" xfId="24724" xr:uid="{00000000-0005-0000-0000-000086540000}"/>
    <cellStyle name="Normal 8 4 6" xfId="24725" xr:uid="{00000000-0005-0000-0000-000087540000}"/>
    <cellStyle name="Normal 8 5" xfId="7184" xr:uid="{00000000-0005-0000-0000-000088540000}"/>
    <cellStyle name="Normal 8 5 2" xfId="10723" xr:uid="{00000000-0005-0000-0000-000089540000}"/>
    <cellStyle name="Normal 8 5 2 2" xfId="24726" xr:uid="{00000000-0005-0000-0000-00008A540000}"/>
    <cellStyle name="Normal 8 5 2 3" xfId="24727" xr:uid="{00000000-0005-0000-0000-00008B540000}"/>
    <cellStyle name="Normal 8 5 3" xfId="24728" xr:uid="{00000000-0005-0000-0000-00008C540000}"/>
    <cellStyle name="Normal 8 5 4" xfId="24729" xr:uid="{00000000-0005-0000-0000-00008D540000}"/>
    <cellStyle name="Normal 8 6" xfId="8962" xr:uid="{00000000-0005-0000-0000-00008E540000}"/>
    <cellStyle name="Normal 8 6 2" xfId="24730" xr:uid="{00000000-0005-0000-0000-00008F540000}"/>
    <cellStyle name="Normal 8 6 2 2" xfId="24731" xr:uid="{00000000-0005-0000-0000-000090540000}"/>
    <cellStyle name="Normal 8 6 3" xfId="24732" xr:uid="{00000000-0005-0000-0000-000091540000}"/>
    <cellStyle name="Normal 8 6 4" xfId="24733" xr:uid="{00000000-0005-0000-0000-000092540000}"/>
    <cellStyle name="Normal 8 7" xfId="24734" xr:uid="{00000000-0005-0000-0000-000093540000}"/>
    <cellStyle name="Normal 8 7 2" xfId="24735" xr:uid="{00000000-0005-0000-0000-000094540000}"/>
    <cellStyle name="Normal 8 8" xfId="24736" xr:uid="{00000000-0005-0000-0000-000095540000}"/>
    <cellStyle name="Normal 8 9" xfId="24737" xr:uid="{00000000-0005-0000-0000-000096540000}"/>
    <cellStyle name="Normal 80" xfId="24738" xr:uid="{00000000-0005-0000-0000-000097540000}"/>
    <cellStyle name="Normal 81" xfId="24739" xr:uid="{00000000-0005-0000-0000-000098540000}"/>
    <cellStyle name="Normal 82" xfId="24740" xr:uid="{00000000-0005-0000-0000-000099540000}"/>
    <cellStyle name="Normal 83" xfId="24741" xr:uid="{00000000-0005-0000-0000-00009A540000}"/>
    <cellStyle name="Normal 84" xfId="24742" xr:uid="{00000000-0005-0000-0000-00009B540000}"/>
    <cellStyle name="Normal 84 1" xfId="24743" xr:uid="{00000000-0005-0000-0000-00009C540000}"/>
    <cellStyle name="Normal 85" xfId="24744" xr:uid="{00000000-0005-0000-0000-00009D540000}"/>
    <cellStyle name="Normal 86" xfId="24745" xr:uid="{00000000-0005-0000-0000-00009E540000}"/>
    <cellStyle name="Normal 87" xfId="24746" xr:uid="{00000000-0005-0000-0000-00009F540000}"/>
    <cellStyle name="Normal 88" xfId="24747" xr:uid="{00000000-0005-0000-0000-0000A0540000}"/>
    <cellStyle name="Normal 89" xfId="24748" xr:uid="{00000000-0005-0000-0000-0000A1540000}"/>
    <cellStyle name="Normal 89 1" xfId="24749" xr:uid="{00000000-0005-0000-0000-0000A2540000}"/>
    <cellStyle name="Normal 9" xfId="41" xr:uid="{00000000-0005-0000-0000-0000A3540000}"/>
    <cellStyle name="Normal 9 1" xfId="24750" xr:uid="{00000000-0005-0000-0000-0000A4540000}"/>
    <cellStyle name="Normal 9 10" xfId="5036" xr:uid="{00000000-0005-0000-0000-0000A5540000}"/>
    <cellStyle name="Normal 9 10 2" xfId="7283" xr:uid="{00000000-0005-0000-0000-0000A6540000}"/>
    <cellStyle name="Normal 9 10 2 2" xfId="10822" xr:uid="{00000000-0005-0000-0000-0000A7540000}"/>
    <cellStyle name="Normal 9 10 2 2 2" xfId="24751" xr:uid="{00000000-0005-0000-0000-0000A8540000}"/>
    <cellStyle name="Normal 9 10 2 2 3" xfId="24752" xr:uid="{00000000-0005-0000-0000-0000A9540000}"/>
    <cellStyle name="Normal 9 10 2 3" xfId="24753" xr:uid="{00000000-0005-0000-0000-0000AA540000}"/>
    <cellStyle name="Normal 9 10 2 4" xfId="24754" xr:uid="{00000000-0005-0000-0000-0000AB540000}"/>
    <cellStyle name="Normal 9 10 3" xfId="9061" xr:uid="{00000000-0005-0000-0000-0000AC540000}"/>
    <cellStyle name="Normal 9 10 3 2" xfId="24755" xr:uid="{00000000-0005-0000-0000-0000AD540000}"/>
    <cellStyle name="Normal 9 10 3 2 2" xfId="24756" xr:uid="{00000000-0005-0000-0000-0000AE540000}"/>
    <cellStyle name="Normal 9 10 3 3" xfId="24757" xr:uid="{00000000-0005-0000-0000-0000AF540000}"/>
    <cellStyle name="Normal 9 10 3 4" xfId="24758" xr:uid="{00000000-0005-0000-0000-0000B0540000}"/>
    <cellStyle name="Normal 9 10 4" xfId="24759" xr:uid="{00000000-0005-0000-0000-0000B1540000}"/>
    <cellStyle name="Normal 9 10 4 2" xfId="24760" xr:uid="{00000000-0005-0000-0000-0000B2540000}"/>
    <cellStyle name="Normal 9 10 5" xfId="24761" xr:uid="{00000000-0005-0000-0000-0000B3540000}"/>
    <cellStyle name="Normal 9 10 6" xfId="24762" xr:uid="{00000000-0005-0000-0000-0000B4540000}"/>
    <cellStyle name="Normal 9 11" xfId="5037" xr:uid="{00000000-0005-0000-0000-0000B5540000}"/>
    <cellStyle name="Normal 9 11 2" xfId="7284" xr:uid="{00000000-0005-0000-0000-0000B6540000}"/>
    <cellStyle name="Normal 9 11 2 2" xfId="10823" xr:uid="{00000000-0005-0000-0000-0000B7540000}"/>
    <cellStyle name="Normal 9 11 2 2 2" xfId="24763" xr:uid="{00000000-0005-0000-0000-0000B8540000}"/>
    <cellStyle name="Normal 9 11 2 2 3" xfId="24764" xr:uid="{00000000-0005-0000-0000-0000B9540000}"/>
    <cellStyle name="Normal 9 11 2 3" xfId="24765" xr:uid="{00000000-0005-0000-0000-0000BA540000}"/>
    <cellStyle name="Normal 9 11 2 4" xfId="24766" xr:uid="{00000000-0005-0000-0000-0000BB540000}"/>
    <cellStyle name="Normal 9 11 3" xfId="9062" xr:uid="{00000000-0005-0000-0000-0000BC540000}"/>
    <cellStyle name="Normal 9 11 3 2" xfId="24767" xr:uid="{00000000-0005-0000-0000-0000BD540000}"/>
    <cellStyle name="Normal 9 11 3 2 2" xfId="24768" xr:uid="{00000000-0005-0000-0000-0000BE540000}"/>
    <cellStyle name="Normal 9 11 3 3" xfId="24769" xr:uid="{00000000-0005-0000-0000-0000BF540000}"/>
    <cellStyle name="Normal 9 11 3 4" xfId="24770" xr:uid="{00000000-0005-0000-0000-0000C0540000}"/>
    <cellStyle name="Normal 9 11 4" xfId="24771" xr:uid="{00000000-0005-0000-0000-0000C1540000}"/>
    <cellStyle name="Normal 9 11 4 2" xfId="24772" xr:uid="{00000000-0005-0000-0000-0000C2540000}"/>
    <cellStyle name="Normal 9 11 5" xfId="24773" xr:uid="{00000000-0005-0000-0000-0000C3540000}"/>
    <cellStyle name="Normal 9 11 6" xfId="24774" xr:uid="{00000000-0005-0000-0000-0000C4540000}"/>
    <cellStyle name="Normal 9 12" xfId="5038" xr:uid="{00000000-0005-0000-0000-0000C5540000}"/>
    <cellStyle name="Normal 9 12 2" xfId="7285" xr:uid="{00000000-0005-0000-0000-0000C6540000}"/>
    <cellStyle name="Normal 9 12 2 2" xfId="10824" xr:uid="{00000000-0005-0000-0000-0000C7540000}"/>
    <cellStyle name="Normal 9 12 2 2 2" xfId="24775" xr:uid="{00000000-0005-0000-0000-0000C8540000}"/>
    <cellStyle name="Normal 9 12 2 2 3" xfId="24776" xr:uid="{00000000-0005-0000-0000-0000C9540000}"/>
    <cellStyle name="Normal 9 12 2 3" xfId="24777" xr:uid="{00000000-0005-0000-0000-0000CA540000}"/>
    <cellStyle name="Normal 9 12 2 4" xfId="24778" xr:uid="{00000000-0005-0000-0000-0000CB540000}"/>
    <cellStyle name="Normal 9 12 3" xfId="9063" xr:uid="{00000000-0005-0000-0000-0000CC540000}"/>
    <cellStyle name="Normal 9 12 3 2" xfId="24779" xr:uid="{00000000-0005-0000-0000-0000CD540000}"/>
    <cellStyle name="Normal 9 12 3 2 2" xfId="24780" xr:uid="{00000000-0005-0000-0000-0000CE540000}"/>
    <cellStyle name="Normal 9 12 3 3" xfId="24781" xr:uid="{00000000-0005-0000-0000-0000CF540000}"/>
    <cellStyle name="Normal 9 12 3 4" xfId="24782" xr:uid="{00000000-0005-0000-0000-0000D0540000}"/>
    <cellStyle name="Normal 9 12 4" xfId="24783" xr:uid="{00000000-0005-0000-0000-0000D1540000}"/>
    <cellStyle name="Normal 9 12 4 2" xfId="24784" xr:uid="{00000000-0005-0000-0000-0000D2540000}"/>
    <cellStyle name="Normal 9 12 5" xfId="24785" xr:uid="{00000000-0005-0000-0000-0000D3540000}"/>
    <cellStyle name="Normal 9 12 6" xfId="24786" xr:uid="{00000000-0005-0000-0000-0000D4540000}"/>
    <cellStyle name="Normal 9 13" xfId="5039" xr:uid="{00000000-0005-0000-0000-0000D5540000}"/>
    <cellStyle name="Normal 9 13 2" xfId="7286" xr:uid="{00000000-0005-0000-0000-0000D6540000}"/>
    <cellStyle name="Normal 9 13 2 2" xfId="10825" xr:uid="{00000000-0005-0000-0000-0000D7540000}"/>
    <cellStyle name="Normal 9 13 2 2 2" xfId="24787" xr:uid="{00000000-0005-0000-0000-0000D8540000}"/>
    <cellStyle name="Normal 9 13 2 2 3" xfId="24788" xr:uid="{00000000-0005-0000-0000-0000D9540000}"/>
    <cellStyle name="Normal 9 13 2 3" xfId="24789" xr:uid="{00000000-0005-0000-0000-0000DA540000}"/>
    <cellStyle name="Normal 9 13 2 4" xfId="24790" xr:uid="{00000000-0005-0000-0000-0000DB540000}"/>
    <cellStyle name="Normal 9 13 3" xfId="9064" xr:uid="{00000000-0005-0000-0000-0000DC540000}"/>
    <cellStyle name="Normal 9 13 3 2" xfId="24791" xr:uid="{00000000-0005-0000-0000-0000DD540000}"/>
    <cellStyle name="Normal 9 13 3 2 2" xfId="24792" xr:uid="{00000000-0005-0000-0000-0000DE540000}"/>
    <cellStyle name="Normal 9 13 3 3" xfId="24793" xr:uid="{00000000-0005-0000-0000-0000DF540000}"/>
    <cellStyle name="Normal 9 13 3 4" xfId="24794" xr:uid="{00000000-0005-0000-0000-0000E0540000}"/>
    <cellStyle name="Normal 9 13 4" xfId="24795" xr:uid="{00000000-0005-0000-0000-0000E1540000}"/>
    <cellStyle name="Normal 9 13 4 2" xfId="24796" xr:uid="{00000000-0005-0000-0000-0000E2540000}"/>
    <cellStyle name="Normal 9 13 5" xfId="24797" xr:uid="{00000000-0005-0000-0000-0000E3540000}"/>
    <cellStyle name="Normal 9 13 6" xfId="24798" xr:uid="{00000000-0005-0000-0000-0000E4540000}"/>
    <cellStyle name="Normal 9 14" xfId="5040" xr:uid="{00000000-0005-0000-0000-0000E5540000}"/>
    <cellStyle name="Normal 9 14 2" xfId="7287" xr:uid="{00000000-0005-0000-0000-0000E6540000}"/>
    <cellStyle name="Normal 9 14 2 2" xfId="10826" xr:uid="{00000000-0005-0000-0000-0000E7540000}"/>
    <cellStyle name="Normal 9 14 2 2 2" xfId="24799" xr:uid="{00000000-0005-0000-0000-0000E8540000}"/>
    <cellStyle name="Normal 9 14 2 2 3" xfId="24800" xr:uid="{00000000-0005-0000-0000-0000E9540000}"/>
    <cellStyle name="Normal 9 14 2 3" xfId="24801" xr:uid="{00000000-0005-0000-0000-0000EA540000}"/>
    <cellStyle name="Normal 9 14 2 4" xfId="24802" xr:uid="{00000000-0005-0000-0000-0000EB540000}"/>
    <cellStyle name="Normal 9 14 3" xfId="9065" xr:uid="{00000000-0005-0000-0000-0000EC540000}"/>
    <cellStyle name="Normal 9 14 3 2" xfId="24803" xr:uid="{00000000-0005-0000-0000-0000ED540000}"/>
    <cellStyle name="Normal 9 14 3 2 2" xfId="24804" xr:uid="{00000000-0005-0000-0000-0000EE540000}"/>
    <cellStyle name="Normal 9 14 3 3" xfId="24805" xr:uid="{00000000-0005-0000-0000-0000EF540000}"/>
    <cellStyle name="Normal 9 14 3 4" xfId="24806" xr:uid="{00000000-0005-0000-0000-0000F0540000}"/>
    <cellStyle name="Normal 9 14 4" xfId="24807" xr:uid="{00000000-0005-0000-0000-0000F1540000}"/>
    <cellStyle name="Normal 9 14 4 2" xfId="24808" xr:uid="{00000000-0005-0000-0000-0000F2540000}"/>
    <cellStyle name="Normal 9 14 5" xfId="24809" xr:uid="{00000000-0005-0000-0000-0000F3540000}"/>
    <cellStyle name="Normal 9 14 6" xfId="24810" xr:uid="{00000000-0005-0000-0000-0000F4540000}"/>
    <cellStyle name="Normal 9 15" xfId="5041" xr:uid="{00000000-0005-0000-0000-0000F5540000}"/>
    <cellStyle name="Normal 9 15 2" xfId="7288" xr:uid="{00000000-0005-0000-0000-0000F6540000}"/>
    <cellStyle name="Normal 9 15 2 2" xfId="10827" xr:uid="{00000000-0005-0000-0000-0000F7540000}"/>
    <cellStyle name="Normal 9 15 2 2 2" xfId="24811" xr:uid="{00000000-0005-0000-0000-0000F8540000}"/>
    <cellStyle name="Normal 9 15 2 2 3" xfId="24812" xr:uid="{00000000-0005-0000-0000-0000F9540000}"/>
    <cellStyle name="Normal 9 15 2 3" xfId="24813" xr:uid="{00000000-0005-0000-0000-0000FA540000}"/>
    <cellStyle name="Normal 9 15 2 4" xfId="24814" xr:uid="{00000000-0005-0000-0000-0000FB540000}"/>
    <cellStyle name="Normal 9 15 3" xfId="9066" xr:uid="{00000000-0005-0000-0000-0000FC540000}"/>
    <cellStyle name="Normal 9 15 3 2" xfId="24815" xr:uid="{00000000-0005-0000-0000-0000FD540000}"/>
    <cellStyle name="Normal 9 15 3 2 2" xfId="24816" xr:uid="{00000000-0005-0000-0000-0000FE540000}"/>
    <cellStyle name="Normal 9 15 3 3" xfId="24817" xr:uid="{00000000-0005-0000-0000-0000FF540000}"/>
    <cellStyle name="Normal 9 15 3 4" xfId="24818" xr:uid="{00000000-0005-0000-0000-000000550000}"/>
    <cellStyle name="Normal 9 15 4" xfId="24819" xr:uid="{00000000-0005-0000-0000-000001550000}"/>
    <cellStyle name="Normal 9 15 4 2" xfId="24820" xr:uid="{00000000-0005-0000-0000-000002550000}"/>
    <cellStyle name="Normal 9 15 5" xfId="24821" xr:uid="{00000000-0005-0000-0000-000003550000}"/>
    <cellStyle name="Normal 9 15 6" xfId="24822" xr:uid="{00000000-0005-0000-0000-000004550000}"/>
    <cellStyle name="Normal 9 16" xfId="5042" xr:uid="{00000000-0005-0000-0000-000005550000}"/>
    <cellStyle name="Normal 9 16 2" xfId="7289" xr:uid="{00000000-0005-0000-0000-000006550000}"/>
    <cellStyle name="Normal 9 16 2 2" xfId="10828" xr:uid="{00000000-0005-0000-0000-000007550000}"/>
    <cellStyle name="Normal 9 16 2 2 2" xfId="24823" xr:uid="{00000000-0005-0000-0000-000008550000}"/>
    <cellStyle name="Normal 9 16 2 2 3" xfId="24824" xr:uid="{00000000-0005-0000-0000-000009550000}"/>
    <cellStyle name="Normal 9 16 2 3" xfId="24825" xr:uid="{00000000-0005-0000-0000-00000A550000}"/>
    <cellStyle name="Normal 9 16 2 4" xfId="24826" xr:uid="{00000000-0005-0000-0000-00000B550000}"/>
    <cellStyle name="Normal 9 16 3" xfId="9067" xr:uid="{00000000-0005-0000-0000-00000C550000}"/>
    <cellStyle name="Normal 9 16 3 2" xfId="24827" xr:uid="{00000000-0005-0000-0000-00000D550000}"/>
    <cellStyle name="Normal 9 16 3 2 2" xfId="24828" xr:uid="{00000000-0005-0000-0000-00000E550000}"/>
    <cellStyle name="Normal 9 16 3 3" xfId="24829" xr:uid="{00000000-0005-0000-0000-00000F550000}"/>
    <cellStyle name="Normal 9 16 3 4" xfId="24830" xr:uid="{00000000-0005-0000-0000-000010550000}"/>
    <cellStyle name="Normal 9 16 4" xfId="24831" xr:uid="{00000000-0005-0000-0000-000011550000}"/>
    <cellStyle name="Normal 9 16 4 2" xfId="24832" xr:uid="{00000000-0005-0000-0000-000012550000}"/>
    <cellStyle name="Normal 9 16 5" xfId="24833" xr:uid="{00000000-0005-0000-0000-000013550000}"/>
    <cellStyle name="Normal 9 16 6" xfId="24834" xr:uid="{00000000-0005-0000-0000-000014550000}"/>
    <cellStyle name="Normal 9 17" xfId="5043" xr:uid="{00000000-0005-0000-0000-000015550000}"/>
    <cellStyle name="Normal 9 17 2" xfId="7290" xr:uid="{00000000-0005-0000-0000-000016550000}"/>
    <cellStyle name="Normal 9 17 2 2" xfId="10829" xr:uid="{00000000-0005-0000-0000-000017550000}"/>
    <cellStyle name="Normal 9 17 2 2 2" xfId="24835" xr:uid="{00000000-0005-0000-0000-000018550000}"/>
    <cellStyle name="Normal 9 17 2 2 3" xfId="24836" xr:uid="{00000000-0005-0000-0000-000019550000}"/>
    <cellStyle name="Normal 9 17 2 3" xfId="24837" xr:uid="{00000000-0005-0000-0000-00001A550000}"/>
    <cellStyle name="Normal 9 17 2 4" xfId="24838" xr:uid="{00000000-0005-0000-0000-00001B550000}"/>
    <cellStyle name="Normal 9 17 3" xfId="9068" xr:uid="{00000000-0005-0000-0000-00001C550000}"/>
    <cellStyle name="Normal 9 17 3 2" xfId="24839" xr:uid="{00000000-0005-0000-0000-00001D550000}"/>
    <cellStyle name="Normal 9 17 3 2 2" xfId="24840" xr:uid="{00000000-0005-0000-0000-00001E550000}"/>
    <cellStyle name="Normal 9 17 3 3" xfId="24841" xr:uid="{00000000-0005-0000-0000-00001F550000}"/>
    <cellStyle name="Normal 9 17 3 4" xfId="24842" xr:uid="{00000000-0005-0000-0000-000020550000}"/>
    <cellStyle name="Normal 9 17 4" xfId="24843" xr:uid="{00000000-0005-0000-0000-000021550000}"/>
    <cellStyle name="Normal 9 17 4 2" xfId="24844" xr:uid="{00000000-0005-0000-0000-000022550000}"/>
    <cellStyle name="Normal 9 17 5" xfId="24845" xr:uid="{00000000-0005-0000-0000-000023550000}"/>
    <cellStyle name="Normal 9 17 6" xfId="24846" xr:uid="{00000000-0005-0000-0000-000024550000}"/>
    <cellStyle name="Normal 9 18" xfId="5044" xr:uid="{00000000-0005-0000-0000-000025550000}"/>
    <cellStyle name="Normal 9 18 2" xfId="7291" xr:uid="{00000000-0005-0000-0000-000026550000}"/>
    <cellStyle name="Normal 9 18 2 2" xfId="10830" xr:uid="{00000000-0005-0000-0000-000027550000}"/>
    <cellStyle name="Normal 9 18 2 2 2" xfId="24847" xr:uid="{00000000-0005-0000-0000-000028550000}"/>
    <cellStyle name="Normal 9 18 2 2 3" xfId="24848" xr:uid="{00000000-0005-0000-0000-000029550000}"/>
    <cellStyle name="Normal 9 18 2 3" xfId="24849" xr:uid="{00000000-0005-0000-0000-00002A550000}"/>
    <cellStyle name="Normal 9 18 2 4" xfId="24850" xr:uid="{00000000-0005-0000-0000-00002B550000}"/>
    <cellStyle name="Normal 9 18 3" xfId="9069" xr:uid="{00000000-0005-0000-0000-00002C550000}"/>
    <cellStyle name="Normal 9 18 3 2" xfId="24851" xr:uid="{00000000-0005-0000-0000-00002D550000}"/>
    <cellStyle name="Normal 9 18 3 2 2" xfId="24852" xr:uid="{00000000-0005-0000-0000-00002E550000}"/>
    <cellStyle name="Normal 9 18 3 3" xfId="24853" xr:uid="{00000000-0005-0000-0000-00002F550000}"/>
    <cellStyle name="Normal 9 18 3 4" xfId="24854" xr:uid="{00000000-0005-0000-0000-000030550000}"/>
    <cellStyle name="Normal 9 18 4" xfId="24855" xr:uid="{00000000-0005-0000-0000-000031550000}"/>
    <cellStyle name="Normal 9 18 4 2" xfId="24856" xr:uid="{00000000-0005-0000-0000-000032550000}"/>
    <cellStyle name="Normal 9 18 5" xfId="24857" xr:uid="{00000000-0005-0000-0000-000033550000}"/>
    <cellStyle name="Normal 9 18 6" xfId="24858" xr:uid="{00000000-0005-0000-0000-000034550000}"/>
    <cellStyle name="Normal 9 19" xfId="5045" xr:uid="{00000000-0005-0000-0000-000035550000}"/>
    <cellStyle name="Normal 9 19 2" xfId="7292" xr:uid="{00000000-0005-0000-0000-000036550000}"/>
    <cellStyle name="Normal 9 19 2 2" xfId="10831" xr:uid="{00000000-0005-0000-0000-000037550000}"/>
    <cellStyle name="Normal 9 19 2 2 2" xfId="24859" xr:uid="{00000000-0005-0000-0000-000038550000}"/>
    <cellStyle name="Normal 9 19 2 2 3" xfId="24860" xr:uid="{00000000-0005-0000-0000-000039550000}"/>
    <cellStyle name="Normal 9 19 2 3" xfId="24861" xr:uid="{00000000-0005-0000-0000-00003A550000}"/>
    <cellStyle name="Normal 9 19 2 4" xfId="24862" xr:uid="{00000000-0005-0000-0000-00003B550000}"/>
    <cellStyle name="Normal 9 19 3" xfId="9070" xr:uid="{00000000-0005-0000-0000-00003C550000}"/>
    <cellStyle name="Normal 9 19 3 2" xfId="24863" xr:uid="{00000000-0005-0000-0000-00003D550000}"/>
    <cellStyle name="Normal 9 19 3 2 2" xfId="24864" xr:uid="{00000000-0005-0000-0000-00003E550000}"/>
    <cellStyle name="Normal 9 19 3 3" xfId="24865" xr:uid="{00000000-0005-0000-0000-00003F550000}"/>
    <cellStyle name="Normal 9 19 3 4" xfId="24866" xr:uid="{00000000-0005-0000-0000-000040550000}"/>
    <cellStyle name="Normal 9 19 4" xfId="24867" xr:uid="{00000000-0005-0000-0000-000041550000}"/>
    <cellStyle name="Normal 9 19 4 2" xfId="24868" xr:uid="{00000000-0005-0000-0000-000042550000}"/>
    <cellStyle name="Normal 9 19 5" xfId="24869" xr:uid="{00000000-0005-0000-0000-000043550000}"/>
    <cellStyle name="Normal 9 19 6" xfId="24870" xr:uid="{00000000-0005-0000-0000-000044550000}"/>
    <cellStyle name="Normal 9 2" xfId="5046" xr:uid="{00000000-0005-0000-0000-000045550000}"/>
    <cellStyle name="Normal 9 2 10" xfId="24871" xr:uid="{00000000-0005-0000-0000-000046550000}"/>
    <cellStyle name="Normal 9 2 2" xfId="5047" xr:uid="{00000000-0005-0000-0000-000047550000}"/>
    <cellStyle name="Normal 9 2 2 10" xfId="5048" xr:uid="{00000000-0005-0000-0000-000048550000}"/>
    <cellStyle name="Normal 9 2 2 10 2" xfId="7295" xr:uid="{00000000-0005-0000-0000-000049550000}"/>
    <cellStyle name="Normal 9 2 2 10 2 2" xfId="10834" xr:uid="{00000000-0005-0000-0000-00004A550000}"/>
    <cellStyle name="Normal 9 2 2 10 2 2 2" xfId="24872" xr:uid="{00000000-0005-0000-0000-00004B550000}"/>
    <cellStyle name="Normal 9 2 2 10 2 2 3" xfId="24873" xr:uid="{00000000-0005-0000-0000-00004C550000}"/>
    <cellStyle name="Normal 9 2 2 10 2 3" xfId="24874" xr:uid="{00000000-0005-0000-0000-00004D550000}"/>
    <cellStyle name="Normal 9 2 2 10 2 4" xfId="24875" xr:uid="{00000000-0005-0000-0000-00004E550000}"/>
    <cellStyle name="Normal 9 2 2 10 3" xfId="9073" xr:uid="{00000000-0005-0000-0000-00004F550000}"/>
    <cellStyle name="Normal 9 2 2 10 3 2" xfId="24876" xr:uid="{00000000-0005-0000-0000-000050550000}"/>
    <cellStyle name="Normal 9 2 2 10 3 2 2" xfId="24877" xr:uid="{00000000-0005-0000-0000-000051550000}"/>
    <cellStyle name="Normal 9 2 2 10 3 3" xfId="24878" xr:uid="{00000000-0005-0000-0000-000052550000}"/>
    <cellStyle name="Normal 9 2 2 10 3 4" xfId="24879" xr:uid="{00000000-0005-0000-0000-000053550000}"/>
    <cellStyle name="Normal 9 2 2 10 4" xfId="24880" xr:uid="{00000000-0005-0000-0000-000054550000}"/>
    <cellStyle name="Normal 9 2 2 10 4 2" xfId="24881" xr:uid="{00000000-0005-0000-0000-000055550000}"/>
    <cellStyle name="Normal 9 2 2 10 5" xfId="24882" xr:uid="{00000000-0005-0000-0000-000056550000}"/>
    <cellStyle name="Normal 9 2 2 10 6" xfId="24883" xr:uid="{00000000-0005-0000-0000-000057550000}"/>
    <cellStyle name="Normal 9 2 2 11" xfId="5049" xr:uid="{00000000-0005-0000-0000-000058550000}"/>
    <cellStyle name="Normal 9 2 2 11 2" xfId="7296" xr:uid="{00000000-0005-0000-0000-000059550000}"/>
    <cellStyle name="Normal 9 2 2 11 2 2" xfId="10835" xr:uid="{00000000-0005-0000-0000-00005A550000}"/>
    <cellStyle name="Normal 9 2 2 11 2 2 2" xfId="24884" xr:uid="{00000000-0005-0000-0000-00005B550000}"/>
    <cellStyle name="Normal 9 2 2 11 2 2 3" xfId="24885" xr:uid="{00000000-0005-0000-0000-00005C550000}"/>
    <cellStyle name="Normal 9 2 2 11 2 3" xfId="24886" xr:uid="{00000000-0005-0000-0000-00005D550000}"/>
    <cellStyle name="Normal 9 2 2 11 2 4" xfId="24887" xr:uid="{00000000-0005-0000-0000-00005E550000}"/>
    <cellStyle name="Normal 9 2 2 11 3" xfId="9074" xr:uid="{00000000-0005-0000-0000-00005F550000}"/>
    <cellStyle name="Normal 9 2 2 11 3 2" xfId="24888" xr:uid="{00000000-0005-0000-0000-000060550000}"/>
    <cellStyle name="Normal 9 2 2 11 3 2 2" xfId="24889" xr:uid="{00000000-0005-0000-0000-000061550000}"/>
    <cellStyle name="Normal 9 2 2 11 3 3" xfId="24890" xr:uid="{00000000-0005-0000-0000-000062550000}"/>
    <cellStyle name="Normal 9 2 2 11 3 4" xfId="24891" xr:uid="{00000000-0005-0000-0000-000063550000}"/>
    <cellStyle name="Normal 9 2 2 11 4" xfId="24892" xr:uid="{00000000-0005-0000-0000-000064550000}"/>
    <cellStyle name="Normal 9 2 2 11 4 2" xfId="24893" xr:uid="{00000000-0005-0000-0000-000065550000}"/>
    <cellStyle name="Normal 9 2 2 11 5" xfId="24894" xr:uid="{00000000-0005-0000-0000-000066550000}"/>
    <cellStyle name="Normal 9 2 2 11 6" xfId="24895" xr:uid="{00000000-0005-0000-0000-000067550000}"/>
    <cellStyle name="Normal 9 2 2 12" xfId="5050" xr:uid="{00000000-0005-0000-0000-000068550000}"/>
    <cellStyle name="Normal 9 2 2 12 2" xfId="7297" xr:uid="{00000000-0005-0000-0000-000069550000}"/>
    <cellStyle name="Normal 9 2 2 12 2 2" xfId="10836" xr:uid="{00000000-0005-0000-0000-00006A550000}"/>
    <cellStyle name="Normal 9 2 2 12 2 2 2" xfId="24896" xr:uid="{00000000-0005-0000-0000-00006B550000}"/>
    <cellStyle name="Normal 9 2 2 12 2 2 3" xfId="24897" xr:uid="{00000000-0005-0000-0000-00006C550000}"/>
    <cellStyle name="Normal 9 2 2 12 2 3" xfId="24898" xr:uid="{00000000-0005-0000-0000-00006D550000}"/>
    <cellStyle name="Normal 9 2 2 12 2 4" xfId="24899" xr:uid="{00000000-0005-0000-0000-00006E550000}"/>
    <cellStyle name="Normal 9 2 2 12 3" xfId="9075" xr:uid="{00000000-0005-0000-0000-00006F550000}"/>
    <cellStyle name="Normal 9 2 2 12 3 2" xfId="24900" xr:uid="{00000000-0005-0000-0000-000070550000}"/>
    <cellStyle name="Normal 9 2 2 12 3 2 2" xfId="24901" xr:uid="{00000000-0005-0000-0000-000071550000}"/>
    <cellStyle name="Normal 9 2 2 12 3 3" xfId="24902" xr:uid="{00000000-0005-0000-0000-000072550000}"/>
    <cellStyle name="Normal 9 2 2 12 3 4" xfId="24903" xr:uid="{00000000-0005-0000-0000-000073550000}"/>
    <cellStyle name="Normal 9 2 2 12 4" xfId="24904" xr:uid="{00000000-0005-0000-0000-000074550000}"/>
    <cellStyle name="Normal 9 2 2 12 4 2" xfId="24905" xr:uid="{00000000-0005-0000-0000-000075550000}"/>
    <cellStyle name="Normal 9 2 2 12 5" xfId="24906" xr:uid="{00000000-0005-0000-0000-000076550000}"/>
    <cellStyle name="Normal 9 2 2 12 6" xfId="24907" xr:uid="{00000000-0005-0000-0000-000077550000}"/>
    <cellStyle name="Normal 9 2 2 13" xfId="5051" xr:uid="{00000000-0005-0000-0000-000078550000}"/>
    <cellStyle name="Normal 9 2 2 13 2" xfId="7298" xr:uid="{00000000-0005-0000-0000-000079550000}"/>
    <cellStyle name="Normal 9 2 2 13 2 2" xfId="10837" xr:uid="{00000000-0005-0000-0000-00007A550000}"/>
    <cellStyle name="Normal 9 2 2 13 2 2 2" xfId="24908" xr:uid="{00000000-0005-0000-0000-00007B550000}"/>
    <cellStyle name="Normal 9 2 2 13 2 2 3" xfId="24909" xr:uid="{00000000-0005-0000-0000-00007C550000}"/>
    <cellStyle name="Normal 9 2 2 13 2 3" xfId="24910" xr:uid="{00000000-0005-0000-0000-00007D550000}"/>
    <cellStyle name="Normal 9 2 2 13 2 4" xfId="24911" xr:uid="{00000000-0005-0000-0000-00007E550000}"/>
    <cellStyle name="Normal 9 2 2 13 3" xfId="9076" xr:uid="{00000000-0005-0000-0000-00007F550000}"/>
    <cellStyle name="Normal 9 2 2 13 3 2" xfId="24912" xr:uid="{00000000-0005-0000-0000-000080550000}"/>
    <cellStyle name="Normal 9 2 2 13 3 2 2" xfId="24913" xr:uid="{00000000-0005-0000-0000-000081550000}"/>
    <cellStyle name="Normal 9 2 2 13 3 3" xfId="24914" xr:uid="{00000000-0005-0000-0000-000082550000}"/>
    <cellStyle name="Normal 9 2 2 13 3 4" xfId="24915" xr:uid="{00000000-0005-0000-0000-000083550000}"/>
    <cellStyle name="Normal 9 2 2 13 4" xfId="24916" xr:uid="{00000000-0005-0000-0000-000084550000}"/>
    <cellStyle name="Normal 9 2 2 13 4 2" xfId="24917" xr:uid="{00000000-0005-0000-0000-000085550000}"/>
    <cellStyle name="Normal 9 2 2 13 5" xfId="24918" xr:uid="{00000000-0005-0000-0000-000086550000}"/>
    <cellStyle name="Normal 9 2 2 13 6" xfId="24919" xr:uid="{00000000-0005-0000-0000-000087550000}"/>
    <cellStyle name="Normal 9 2 2 14" xfId="5052" xr:uid="{00000000-0005-0000-0000-000088550000}"/>
    <cellStyle name="Normal 9 2 2 14 2" xfId="7299" xr:uid="{00000000-0005-0000-0000-000089550000}"/>
    <cellStyle name="Normal 9 2 2 14 2 2" xfId="10838" xr:uid="{00000000-0005-0000-0000-00008A550000}"/>
    <cellStyle name="Normal 9 2 2 14 2 2 2" xfId="24920" xr:uid="{00000000-0005-0000-0000-00008B550000}"/>
    <cellStyle name="Normal 9 2 2 14 2 2 3" xfId="24921" xr:uid="{00000000-0005-0000-0000-00008C550000}"/>
    <cellStyle name="Normal 9 2 2 14 2 3" xfId="24922" xr:uid="{00000000-0005-0000-0000-00008D550000}"/>
    <cellStyle name="Normal 9 2 2 14 2 4" xfId="24923" xr:uid="{00000000-0005-0000-0000-00008E550000}"/>
    <cellStyle name="Normal 9 2 2 14 3" xfId="9077" xr:uid="{00000000-0005-0000-0000-00008F550000}"/>
    <cellStyle name="Normal 9 2 2 14 3 2" xfId="24924" xr:uid="{00000000-0005-0000-0000-000090550000}"/>
    <cellStyle name="Normal 9 2 2 14 3 2 2" xfId="24925" xr:uid="{00000000-0005-0000-0000-000091550000}"/>
    <cellStyle name="Normal 9 2 2 14 3 3" xfId="24926" xr:uid="{00000000-0005-0000-0000-000092550000}"/>
    <cellStyle name="Normal 9 2 2 14 3 4" xfId="24927" xr:uid="{00000000-0005-0000-0000-000093550000}"/>
    <cellStyle name="Normal 9 2 2 14 4" xfId="24928" xr:uid="{00000000-0005-0000-0000-000094550000}"/>
    <cellStyle name="Normal 9 2 2 14 4 2" xfId="24929" xr:uid="{00000000-0005-0000-0000-000095550000}"/>
    <cellStyle name="Normal 9 2 2 14 5" xfId="24930" xr:uid="{00000000-0005-0000-0000-000096550000}"/>
    <cellStyle name="Normal 9 2 2 14 6" xfId="24931" xr:uid="{00000000-0005-0000-0000-000097550000}"/>
    <cellStyle name="Normal 9 2 2 15" xfId="5053" xr:uid="{00000000-0005-0000-0000-000098550000}"/>
    <cellStyle name="Normal 9 2 2 15 2" xfId="7300" xr:uid="{00000000-0005-0000-0000-000099550000}"/>
    <cellStyle name="Normal 9 2 2 15 2 2" xfId="10839" xr:uid="{00000000-0005-0000-0000-00009A550000}"/>
    <cellStyle name="Normal 9 2 2 15 2 2 2" xfId="24932" xr:uid="{00000000-0005-0000-0000-00009B550000}"/>
    <cellStyle name="Normal 9 2 2 15 2 2 3" xfId="24933" xr:uid="{00000000-0005-0000-0000-00009C550000}"/>
    <cellStyle name="Normal 9 2 2 15 2 3" xfId="24934" xr:uid="{00000000-0005-0000-0000-00009D550000}"/>
    <cellStyle name="Normal 9 2 2 15 2 4" xfId="24935" xr:uid="{00000000-0005-0000-0000-00009E550000}"/>
    <cellStyle name="Normal 9 2 2 15 3" xfId="9078" xr:uid="{00000000-0005-0000-0000-00009F550000}"/>
    <cellStyle name="Normal 9 2 2 15 3 2" xfId="24936" xr:uid="{00000000-0005-0000-0000-0000A0550000}"/>
    <cellStyle name="Normal 9 2 2 15 3 2 2" xfId="24937" xr:uid="{00000000-0005-0000-0000-0000A1550000}"/>
    <cellStyle name="Normal 9 2 2 15 3 3" xfId="24938" xr:uid="{00000000-0005-0000-0000-0000A2550000}"/>
    <cellStyle name="Normal 9 2 2 15 3 4" xfId="24939" xr:uid="{00000000-0005-0000-0000-0000A3550000}"/>
    <cellStyle name="Normal 9 2 2 15 4" xfId="24940" xr:uid="{00000000-0005-0000-0000-0000A4550000}"/>
    <cellStyle name="Normal 9 2 2 15 4 2" xfId="24941" xr:uid="{00000000-0005-0000-0000-0000A5550000}"/>
    <cellStyle name="Normal 9 2 2 15 5" xfId="24942" xr:uid="{00000000-0005-0000-0000-0000A6550000}"/>
    <cellStyle name="Normal 9 2 2 15 6" xfId="24943" xr:uid="{00000000-0005-0000-0000-0000A7550000}"/>
    <cellStyle name="Normal 9 2 2 16" xfId="5054" xr:uid="{00000000-0005-0000-0000-0000A8550000}"/>
    <cellStyle name="Normal 9 2 2 16 2" xfId="7301" xr:uid="{00000000-0005-0000-0000-0000A9550000}"/>
    <cellStyle name="Normal 9 2 2 16 2 2" xfId="10840" xr:uid="{00000000-0005-0000-0000-0000AA550000}"/>
    <cellStyle name="Normal 9 2 2 16 2 2 2" xfId="24944" xr:uid="{00000000-0005-0000-0000-0000AB550000}"/>
    <cellStyle name="Normal 9 2 2 16 2 2 3" xfId="24945" xr:uid="{00000000-0005-0000-0000-0000AC550000}"/>
    <cellStyle name="Normal 9 2 2 16 2 3" xfId="24946" xr:uid="{00000000-0005-0000-0000-0000AD550000}"/>
    <cellStyle name="Normal 9 2 2 16 2 4" xfId="24947" xr:uid="{00000000-0005-0000-0000-0000AE550000}"/>
    <cellStyle name="Normal 9 2 2 16 3" xfId="9079" xr:uid="{00000000-0005-0000-0000-0000AF550000}"/>
    <cellStyle name="Normal 9 2 2 16 3 2" xfId="24948" xr:uid="{00000000-0005-0000-0000-0000B0550000}"/>
    <cellStyle name="Normal 9 2 2 16 3 2 2" xfId="24949" xr:uid="{00000000-0005-0000-0000-0000B1550000}"/>
    <cellStyle name="Normal 9 2 2 16 3 3" xfId="24950" xr:uid="{00000000-0005-0000-0000-0000B2550000}"/>
    <cellStyle name="Normal 9 2 2 16 3 4" xfId="24951" xr:uid="{00000000-0005-0000-0000-0000B3550000}"/>
    <cellStyle name="Normal 9 2 2 16 4" xfId="24952" xr:uid="{00000000-0005-0000-0000-0000B4550000}"/>
    <cellStyle name="Normal 9 2 2 16 4 2" xfId="24953" xr:uid="{00000000-0005-0000-0000-0000B5550000}"/>
    <cellStyle name="Normal 9 2 2 16 5" xfId="24954" xr:uid="{00000000-0005-0000-0000-0000B6550000}"/>
    <cellStyle name="Normal 9 2 2 16 6" xfId="24955" xr:uid="{00000000-0005-0000-0000-0000B7550000}"/>
    <cellStyle name="Normal 9 2 2 17" xfId="5055" xr:uid="{00000000-0005-0000-0000-0000B8550000}"/>
    <cellStyle name="Normal 9 2 2 17 2" xfId="7302" xr:uid="{00000000-0005-0000-0000-0000B9550000}"/>
    <cellStyle name="Normal 9 2 2 17 2 2" xfId="10841" xr:uid="{00000000-0005-0000-0000-0000BA550000}"/>
    <cellStyle name="Normal 9 2 2 17 2 2 2" xfId="24956" xr:uid="{00000000-0005-0000-0000-0000BB550000}"/>
    <cellStyle name="Normal 9 2 2 17 2 2 3" xfId="24957" xr:uid="{00000000-0005-0000-0000-0000BC550000}"/>
    <cellStyle name="Normal 9 2 2 17 2 3" xfId="24958" xr:uid="{00000000-0005-0000-0000-0000BD550000}"/>
    <cellStyle name="Normal 9 2 2 17 2 4" xfId="24959" xr:uid="{00000000-0005-0000-0000-0000BE550000}"/>
    <cellStyle name="Normal 9 2 2 17 3" xfId="9080" xr:uid="{00000000-0005-0000-0000-0000BF550000}"/>
    <cellStyle name="Normal 9 2 2 17 3 2" xfId="24960" xr:uid="{00000000-0005-0000-0000-0000C0550000}"/>
    <cellStyle name="Normal 9 2 2 17 3 2 2" xfId="24961" xr:uid="{00000000-0005-0000-0000-0000C1550000}"/>
    <cellStyle name="Normal 9 2 2 17 3 3" xfId="24962" xr:uid="{00000000-0005-0000-0000-0000C2550000}"/>
    <cellStyle name="Normal 9 2 2 17 3 4" xfId="24963" xr:uid="{00000000-0005-0000-0000-0000C3550000}"/>
    <cellStyle name="Normal 9 2 2 17 4" xfId="24964" xr:uid="{00000000-0005-0000-0000-0000C4550000}"/>
    <cellStyle name="Normal 9 2 2 17 4 2" xfId="24965" xr:uid="{00000000-0005-0000-0000-0000C5550000}"/>
    <cellStyle name="Normal 9 2 2 17 5" xfId="24966" xr:uid="{00000000-0005-0000-0000-0000C6550000}"/>
    <cellStyle name="Normal 9 2 2 17 6" xfId="24967" xr:uid="{00000000-0005-0000-0000-0000C7550000}"/>
    <cellStyle name="Normal 9 2 2 18" xfId="5056" xr:uid="{00000000-0005-0000-0000-0000C8550000}"/>
    <cellStyle name="Normal 9 2 2 18 2" xfId="7303" xr:uid="{00000000-0005-0000-0000-0000C9550000}"/>
    <cellStyle name="Normal 9 2 2 18 2 2" xfId="10842" xr:uid="{00000000-0005-0000-0000-0000CA550000}"/>
    <cellStyle name="Normal 9 2 2 18 2 2 2" xfId="24968" xr:uid="{00000000-0005-0000-0000-0000CB550000}"/>
    <cellStyle name="Normal 9 2 2 18 2 2 3" xfId="24969" xr:uid="{00000000-0005-0000-0000-0000CC550000}"/>
    <cellStyle name="Normal 9 2 2 18 2 3" xfId="24970" xr:uid="{00000000-0005-0000-0000-0000CD550000}"/>
    <cellStyle name="Normal 9 2 2 18 2 4" xfId="24971" xr:uid="{00000000-0005-0000-0000-0000CE550000}"/>
    <cellStyle name="Normal 9 2 2 18 3" xfId="9081" xr:uid="{00000000-0005-0000-0000-0000CF550000}"/>
    <cellStyle name="Normal 9 2 2 18 3 2" xfId="24972" xr:uid="{00000000-0005-0000-0000-0000D0550000}"/>
    <cellStyle name="Normal 9 2 2 18 3 2 2" xfId="24973" xr:uid="{00000000-0005-0000-0000-0000D1550000}"/>
    <cellStyle name="Normal 9 2 2 18 3 3" xfId="24974" xr:uid="{00000000-0005-0000-0000-0000D2550000}"/>
    <cellStyle name="Normal 9 2 2 18 3 4" xfId="24975" xr:uid="{00000000-0005-0000-0000-0000D3550000}"/>
    <cellStyle name="Normal 9 2 2 18 4" xfId="24976" xr:uid="{00000000-0005-0000-0000-0000D4550000}"/>
    <cellStyle name="Normal 9 2 2 18 4 2" xfId="24977" xr:uid="{00000000-0005-0000-0000-0000D5550000}"/>
    <cellStyle name="Normal 9 2 2 18 5" xfId="24978" xr:uid="{00000000-0005-0000-0000-0000D6550000}"/>
    <cellStyle name="Normal 9 2 2 18 6" xfId="24979" xr:uid="{00000000-0005-0000-0000-0000D7550000}"/>
    <cellStyle name="Normal 9 2 2 19" xfId="5057" xr:uid="{00000000-0005-0000-0000-0000D8550000}"/>
    <cellStyle name="Normal 9 2 2 19 2" xfId="7304" xr:uid="{00000000-0005-0000-0000-0000D9550000}"/>
    <cellStyle name="Normal 9 2 2 19 2 2" xfId="10843" xr:uid="{00000000-0005-0000-0000-0000DA550000}"/>
    <cellStyle name="Normal 9 2 2 19 2 2 2" xfId="24980" xr:uid="{00000000-0005-0000-0000-0000DB550000}"/>
    <cellStyle name="Normal 9 2 2 19 2 2 3" xfId="24981" xr:uid="{00000000-0005-0000-0000-0000DC550000}"/>
    <cellStyle name="Normal 9 2 2 19 2 3" xfId="24982" xr:uid="{00000000-0005-0000-0000-0000DD550000}"/>
    <cellStyle name="Normal 9 2 2 19 2 4" xfId="24983" xr:uid="{00000000-0005-0000-0000-0000DE550000}"/>
    <cellStyle name="Normal 9 2 2 19 3" xfId="9082" xr:uid="{00000000-0005-0000-0000-0000DF550000}"/>
    <cellStyle name="Normal 9 2 2 19 3 2" xfId="24984" xr:uid="{00000000-0005-0000-0000-0000E0550000}"/>
    <cellStyle name="Normal 9 2 2 19 3 2 2" xfId="24985" xr:uid="{00000000-0005-0000-0000-0000E1550000}"/>
    <cellStyle name="Normal 9 2 2 19 3 3" xfId="24986" xr:uid="{00000000-0005-0000-0000-0000E2550000}"/>
    <cellStyle name="Normal 9 2 2 19 3 4" xfId="24987" xr:uid="{00000000-0005-0000-0000-0000E3550000}"/>
    <cellStyle name="Normal 9 2 2 19 4" xfId="24988" xr:uid="{00000000-0005-0000-0000-0000E4550000}"/>
    <cellStyle name="Normal 9 2 2 19 4 2" xfId="24989" xr:uid="{00000000-0005-0000-0000-0000E5550000}"/>
    <cellStyle name="Normal 9 2 2 19 5" xfId="24990" xr:uid="{00000000-0005-0000-0000-0000E6550000}"/>
    <cellStyle name="Normal 9 2 2 19 6" xfId="24991" xr:uid="{00000000-0005-0000-0000-0000E7550000}"/>
    <cellStyle name="Normal 9 2 2 2" xfId="5058" xr:uid="{00000000-0005-0000-0000-0000E8550000}"/>
    <cellStyle name="Normal 9 2 2 2 2" xfId="7305" xr:uid="{00000000-0005-0000-0000-0000E9550000}"/>
    <cellStyle name="Normal 9 2 2 2 2 2" xfId="10844" xr:uid="{00000000-0005-0000-0000-0000EA550000}"/>
    <cellStyle name="Normal 9 2 2 2 2 2 2" xfId="24992" xr:uid="{00000000-0005-0000-0000-0000EB550000}"/>
    <cellStyle name="Normal 9 2 2 2 2 2 3" xfId="24993" xr:uid="{00000000-0005-0000-0000-0000EC550000}"/>
    <cellStyle name="Normal 9 2 2 2 2 3" xfId="24994" xr:uid="{00000000-0005-0000-0000-0000ED550000}"/>
    <cellStyle name="Normal 9 2 2 2 2 4" xfId="24995" xr:uid="{00000000-0005-0000-0000-0000EE550000}"/>
    <cellStyle name="Normal 9 2 2 2 3" xfId="9083" xr:uid="{00000000-0005-0000-0000-0000EF550000}"/>
    <cellStyle name="Normal 9 2 2 2 3 2" xfId="24996" xr:uid="{00000000-0005-0000-0000-0000F0550000}"/>
    <cellStyle name="Normal 9 2 2 2 3 2 2" xfId="24997" xr:uid="{00000000-0005-0000-0000-0000F1550000}"/>
    <cellStyle name="Normal 9 2 2 2 3 3" xfId="24998" xr:uid="{00000000-0005-0000-0000-0000F2550000}"/>
    <cellStyle name="Normal 9 2 2 2 3 4" xfId="24999" xr:uid="{00000000-0005-0000-0000-0000F3550000}"/>
    <cellStyle name="Normal 9 2 2 2 4" xfId="25000" xr:uid="{00000000-0005-0000-0000-0000F4550000}"/>
    <cellStyle name="Normal 9 2 2 2 4 2" xfId="25001" xr:uid="{00000000-0005-0000-0000-0000F5550000}"/>
    <cellStyle name="Normal 9 2 2 2 5" xfId="25002" xr:uid="{00000000-0005-0000-0000-0000F6550000}"/>
    <cellStyle name="Normal 9 2 2 2 6" xfId="25003" xr:uid="{00000000-0005-0000-0000-0000F7550000}"/>
    <cellStyle name="Normal 9 2 2 20" xfId="5059" xr:uid="{00000000-0005-0000-0000-0000F8550000}"/>
    <cellStyle name="Normal 9 2 2 20 2" xfId="7306" xr:uid="{00000000-0005-0000-0000-0000F9550000}"/>
    <cellStyle name="Normal 9 2 2 20 2 2" xfId="10845" xr:uid="{00000000-0005-0000-0000-0000FA550000}"/>
    <cellStyle name="Normal 9 2 2 20 2 2 2" xfId="25004" xr:uid="{00000000-0005-0000-0000-0000FB550000}"/>
    <cellStyle name="Normal 9 2 2 20 2 2 3" xfId="25005" xr:uid="{00000000-0005-0000-0000-0000FC550000}"/>
    <cellStyle name="Normal 9 2 2 20 2 3" xfId="25006" xr:uid="{00000000-0005-0000-0000-0000FD550000}"/>
    <cellStyle name="Normal 9 2 2 20 2 4" xfId="25007" xr:uid="{00000000-0005-0000-0000-0000FE550000}"/>
    <cellStyle name="Normal 9 2 2 20 3" xfId="9084" xr:uid="{00000000-0005-0000-0000-0000FF550000}"/>
    <cellStyle name="Normal 9 2 2 20 3 2" xfId="25008" xr:uid="{00000000-0005-0000-0000-000000560000}"/>
    <cellStyle name="Normal 9 2 2 20 3 2 2" xfId="25009" xr:uid="{00000000-0005-0000-0000-000001560000}"/>
    <cellStyle name="Normal 9 2 2 20 3 3" xfId="25010" xr:uid="{00000000-0005-0000-0000-000002560000}"/>
    <cellStyle name="Normal 9 2 2 20 3 4" xfId="25011" xr:uid="{00000000-0005-0000-0000-000003560000}"/>
    <cellStyle name="Normal 9 2 2 20 4" xfId="25012" xr:uid="{00000000-0005-0000-0000-000004560000}"/>
    <cellStyle name="Normal 9 2 2 20 4 2" xfId="25013" xr:uid="{00000000-0005-0000-0000-000005560000}"/>
    <cellStyle name="Normal 9 2 2 20 5" xfId="25014" xr:uid="{00000000-0005-0000-0000-000006560000}"/>
    <cellStyle name="Normal 9 2 2 20 6" xfId="25015" xr:uid="{00000000-0005-0000-0000-000007560000}"/>
    <cellStyle name="Normal 9 2 2 21" xfId="5060" xr:uid="{00000000-0005-0000-0000-000008560000}"/>
    <cellStyle name="Normal 9 2 2 21 2" xfId="7307" xr:uid="{00000000-0005-0000-0000-000009560000}"/>
    <cellStyle name="Normal 9 2 2 21 2 2" xfId="10846" xr:uid="{00000000-0005-0000-0000-00000A560000}"/>
    <cellStyle name="Normal 9 2 2 21 2 2 2" xfId="25016" xr:uid="{00000000-0005-0000-0000-00000B560000}"/>
    <cellStyle name="Normal 9 2 2 21 2 2 3" xfId="25017" xr:uid="{00000000-0005-0000-0000-00000C560000}"/>
    <cellStyle name="Normal 9 2 2 21 2 3" xfId="25018" xr:uid="{00000000-0005-0000-0000-00000D560000}"/>
    <cellStyle name="Normal 9 2 2 21 2 4" xfId="25019" xr:uid="{00000000-0005-0000-0000-00000E560000}"/>
    <cellStyle name="Normal 9 2 2 21 3" xfId="9085" xr:uid="{00000000-0005-0000-0000-00000F560000}"/>
    <cellStyle name="Normal 9 2 2 21 3 2" xfId="25020" xr:uid="{00000000-0005-0000-0000-000010560000}"/>
    <cellStyle name="Normal 9 2 2 21 3 2 2" xfId="25021" xr:uid="{00000000-0005-0000-0000-000011560000}"/>
    <cellStyle name="Normal 9 2 2 21 3 3" xfId="25022" xr:uid="{00000000-0005-0000-0000-000012560000}"/>
    <cellStyle name="Normal 9 2 2 21 3 4" xfId="25023" xr:uid="{00000000-0005-0000-0000-000013560000}"/>
    <cellStyle name="Normal 9 2 2 21 4" xfId="25024" xr:uid="{00000000-0005-0000-0000-000014560000}"/>
    <cellStyle name="Normal 9 2 2 21 4 2" xfId="25025" xr:uid="{00000000-0005-0000-0000-000015560000}"/>
    <cellStyle name="Normal 9 2 2 21 5" xfId="25026" xr:uid="{00000000-0005-0000-0000-000016560000}"/>
    <cellStyle name="Normal 9 2 2 21 6" xfId="25027" xr:uid="{00000000-0005-0000-0000-000017560000}"/>
    <cellStyle name="Normal 9 2 2 22" xfId="5061" xr:uid="{00000000-0005-0000-0000-000018560000}"/>
    <cellStyle name="Normal 9 2 2 22 2" xfId="7308" xr:uid="{00000000-0005-0000-0000-000019560000}"/>
    <cellStyle name="Normal 9 2 2 22 2 2" xfId="10847" xr:uid="{00000000-0005-0000-0000-00001A560000}"/>
    <cellStyle name="Normal 9 2 2 22 2 2 2" xfId="25028" xr:uid="{00000000-0005-0000-0000-00001B560000}"/>
    <cellStyle name="Normal 9 2 2 22 2 2 3" xfId="25029" xr:uid="{00000000-0005-0000-0000-00001C560000}"/>
    <cellStyle name="Normal 9 2 2 22 2 3" xfId="25030" xr:uid="{00000000-0005-0000-0000-00001D560000}"/>
    <cellStyle name="Normal 9 2 2 22 2 4" xfId="25031" xr:uid="{00000000-0005-0000-0000-00001E560000}"/>
    <cellStyle name="Normal 9 2 2 22 3" xfId="9086" xr:uid="{00000000-0005-0000-0000-00001F560000}"/>
    <cellStyle name="Normal 9 2 2 22 3 2" xfId="25032" xr:uid="{00000000-0005-0000-0000-000020560000}"/>
    <cellStyle name="Normal 9 2 2 22 3 2 2" xfId="25033" xr:uid="{00000000-0005-0000-0000-000021560000}"/>
    <cellStyle name="Normal 9 2 2 22 3 3" xfId="25034" xr:uid="{00000000-0005-0000-0000-000022560000}"/>
    <cellStyle name="Normal 9 2 2 22 3 4" xfId="25035" xr:uid="{00000000-0005-0000-0000-000023560000}"/>
    <cellStyle name="Normal 9 2 2 22 4" xfId="25036" xr:uid="{00000000-0005-0000-0000-000024560000}"/>
    <cellStyle name="Normal 9 2 2 22 4 2" xfId="25037" xr:uid="{00000000-0005-0000-0000-000025560000}"/>
    <cellStyle name="Normal 9 2 2 22 5" xfId="25038" xr:uid="{00000000-0005-0000-0000-000026560000}"/>
    <cellStyle name="Normal 9 2 2 22 6" xfId="25039" xr:uid="{00000000-0005-0000-0000-000027560000}"/>
    <cellStyle name="Normal 9 2 2 23" xfId="5062" xr:uid="{00000000-0005-0000-0000-000028560000}"/>
    <cellStyle name="Normal 9 2 2 23 2" xfId="7309" xr:uid="{00000000-0005-0000-0000-000029560000}"/>
    <cellStyle name="Normal 9 2 2 23 2 2" xfId="10848" xr:uid="{00000000-0005-0000-0000-00002A560000}"/>
    <cellStyle name="Normal 9 2 2 23 2 2 2" xfId="25040" xr:uid="{00000000-0005-0000-0000-00002B560000}"/>
    <cellStyle name="Normal 9 2 2 23 2 2 3" xfId="25041" xr:uid="{00000000-0005-0000-0000-00002C560000}"/>
    <cellStyle name="Normal 9 2 2 23 2 3" xfId="25042" xr:uid="{00000000-0005-0000-0000-00002D560000}"/>
    <cellStyle name="Normal 9 2 2 23 2 4" xfId="25043" xr:uid="{00000000-0005-0000-0000-00002E560000}"/>
    <cellStyle name="Normal 9 2 2 23 3" xfId="9087" xr:uid="{00000000-0005-0000-0000-00002F560000}"/>
    <cellStyle name="Normal 9 2 2 23 3 2" xfId="25044" xr:uid="{00000000-0005-0000-0000-000030560000}"/>
    <cellStyle name="Normal 9 2 2 23 3 2 2" xfId="25045" xr:uid="{00000000-0005-0000-0000-000031560000}"/>
    <cellStyle name="Normal 9 2 2 23 3 3" xfId="25046" xr:uid="{00000000-0005-0000-0000-000032560000}"/>
    <cellStyle name="Normal 9 2 2 23 3 4" xfId="25047" xr:uid="{00000000-0005-0000-0000-000033560000}"/>
    <cellStyle name="Normal 9 2 2 23 4" xfId="25048" xr:uid="{00000000-0005-0000-0000-000034560000}"/>
    <cellStyle name="Normal 9 2 2 23 4 2" xfId="25049" xr:uid="{00000000-0005-0000-0000-000035560000}"/>
    <cellStyle name="Normal 9 2 2 23 5" xfId="25050" xr:uid="{00000000-0005-0000-0000-000036560000}"/>
    <cellStyle name="Normal 9 2 2 23 6" xfId="25051" xr:uid="{00000000-0005-0000-0000-000037560000}"/>
    <cellStyle name="Normal 9 2 2 24" xfId="5063" xr:uid="{00000000-0005-0000-0000-000038560000}"/>
    <cellStyle name="Normal 9 2 2 24 2" xfId="7310" xr:uid="{00000000-0005-0000-0000-000039560000}"/>
    <cellStyle name="Normal 9 2 2 24 2 2" xfId="10849" xr:uid="{00000000-0005-0000-0000-00003A560000}"/>
    <cellStyle name="Normal 9 2 2 24 2 2 2" xfId="25052" xr:uid="{00000000-0005-0000-0000-00003B560000}"/>
    <cellStyle name="Normal 9 2 2 24 2 2 3" xfId="25053" xr:uid="{00000000-0005-0000-0000-00003C560000}"/>
    <cellStyle name="Normal 9 2 2 24 2 3" xfId="25054" xr:uid="{00000000-0005-0000-0000-00003D560000}"/>
    <cellStyle name="Normal 9 2 2 24 2 4" xfId="25055" xr:uid="{00000000-0005-0000-0000-00003E560000}"/>
    <cellStyle name="Normal 9 2 2 24 3" xfId="9088" xr:uid="{00000000-0005-0000-0000-00003F560000}"/>
    <cellStyle name="Normal 9 2 2 24 3 2" xfId="25056" xr:uid="{00000000-0005-0000-0000-000040560000}"/>
    <cellStyle name="Normal 9 2 2 24 3 2 2" xfId="25057" xr:uid="{00000000-0005-0000-0000-000041560000}"/>
    <cellStyle name="Normal 9 2 2 24 3 3" xfId="25058" xr:uid="{00000000-0005-0000-0000-000042560000}"/>
    <cellStyle name="Normal 9 2 2 24 3 4" xfId="25059" xr:uid="{00000000-0005-0000-0000-000043560000}"/>
    <cellStyle name="Normal 9 2 2 24 4" xfId="25060" xr:uid="{00000000-0005-0000-0000-000044560000}"/>
    <cellStyle name="Normal 9 2 2 24 4 2" xfId="25061" xr:uid="{00000000-0005-0000-0000-000045560000}"/>
    <cellStyle name="Normal 9 2 2 24 5" xfId="25062" xr:uid="{00000000-0005-0000-0000-000046560000}"/>
    <cellStyle name="Normal 9 2 2 24 6" xfId="25063" xr:uid="{00000000-0005-0000-0000-000047560000}"/>
    <cellStyle name="Normal 9 2 2 25" xfId="5064" xr:uid="{00000000-0005-0000-0000-000048560000}"/>
    <cellStyle name="Normal 9 2 2 25 2" xfId="7311" xr:uid="{00000000-0005-0000-0000-000049560000}"/>
    <cellStyle name="Normal 9 2 2 25 2 2" xfId="10850" xr:uid="{00000000-0005-0000-0000-00004A560000}"/>
    <cellStyle name="Normal 9 2 2 25 2 2 2" xfId="25064" xr:uid="{00000000-0005-0000-0000-00004B560000}"/>
    <cellStyle name="Normal 9 2 2 25 2 2 3" xfId="25065" xr:uid="{00000000-0005-0000-0000-00004C560000}"/>
    <cellStyle name="Normal 9 2 2 25 2 3" xfId="25066" xr:uid="{00000000-0005-0000-0000-00004D560000}"/>
    <cellStyle name="Normal 9 2 2 25 2 4" xfId="25067" xr:uid="{00000000-0005-0000-0000-00004E560000}"/>
    <cellStyle name="Normal 9 2 2 25 3" xfId="9089" xr:uid="{00000000-0005-0000-0000-00004F560000}"/>
    <cellStyle name="Normal 9 2 2 25 3 2" xfId="25068" xr:uid="{00000000-0005-0000-0000-000050560000}"/>
    <cellStyle name="Normal 9 2 2 25 3 2 2" xfId="25069" xr:uid="{00000000-0005-0000-0000-000051560000}"/>
    <cellStyle name="Normal 9 2 2 25 3 3" xfId="25070" xr:uid="{00000000-0005-0000-0000-000052560000}"/>
    <cellStyle name="Normal 9 2 2 25 3 4" xfId="25071" xr:uid="{00000000-0005-0000-0000-000053560000}"/>
    <cellStyle name="Normal 9 2 2 25 4" xfId="25072" xr:uid="{00000000-0005-0000-0000-000054560000}"/>
    <cellStyle name="Normal 9 2 2 25 4 2" xfId="25073" xr:uid="{00000000-0005-0000-0000-000055560000}"/>
    <cellStyle name="Normal 9 2 2 25 5" xfId="25074" xr:uid="{00000000-0005-0000-0000-000056560000}"/>
    <cellStyle name="Normal 9 2 2 25 6" xfId="25075" xr:uid="{00000000-0005-0000-0000-000057560000}"/>
    <cellStyle name="Normal 9 2 2 26" xfId="5065" xr:uid="{00000000-0005-0000-0000-000058560000}"/>
    <cellStyle name="Normal 9 2 2 26 2" xfId="7312" xr:uid="{00000000-0005-0000-0000-000059560000}"/>
    <cellStyle name="Normal 9 2 2 26 2 2" xfId="10851" xr:uid="{00000000-0005-0000-0000-00005A560000}"/>
    <cellStyle name="Normal 9 2 2 26 2 2 2" xfId="25076" xr:uid="{00000000-0005-0000-0000-00005B560000}"/>
    <cellStyle name="Normal 9 2 2 26 2 2 3" xfId="25077" xr:uid="{00000000-0005-0000-0000-00005C560000}"/>
    <cellStyle name="Normal 9 2 2 26 2 3" xfId="25078" xr:uid="{00000000-0005-0000-0000-00005D560000}"/>
    <cellStyle name="Normal 9 2 2 26 2 4" xfId="25079" xr:uid="{00000000-0005-0000-0000-00005E560000}"/>
    <cellStyle name="Normal 9 2 2 26 3" xfId="9090" xr:uid="{00000000-0005-0000-0000-00005F560000}"/>
    <cellStyle name="Normal 9 2 2 26 3 2" xfId="25080" xr:uid="{00000000-0005-0000-0000-000060560000}"/>
    <cellStyle name="Normal 9 2 2 26 3 2 2" xfId="25081" xr:uid="{00000000-0005-0000-0000-000061560000}"/>
    <cellStyle name="Normal 9 2 2 26 3 3" xfId="25082" xr:uid="{00000000-0005-0000-0000-000062560000}"/>
    <cellStyle name="Normal 9 2 2 26 3 4" xfId="25083" xr:uid="{00000000-0005-0000-0000-000063560000}"/>
    <cellStyle name="Normal 9 2 2 26 4" xfId="25084" xr:uid="{00000000-0005-0000-0000-000064560000}"/>
    <cellStyle name="Normal 9 2 2 26 4 2" xfId="25085" xr:uid="{00000000-0005-0000-0000-000065560000}"/>
    <cellStyle name="Normal 9 2 2 26 5" xfId="25086" xr:uid="{00000000-0005-0000-0000-000066560000}"/>
    <cellStyle name="Normal 9 2 2 26 6" xfId="25087" xr:uid="{00000000-0005-0000-0000-000067560000}"/>
    <cellStyle name="Normal 9 2 2 27" xfId="5066" xr:uid="{00000000-0005-0000-0000-000068560000}"/>
    <cellStyle name="Normal 9 2 2 27 2" xfId="7313" xr:uid="{00000000-0005-0000-0000-000069560000}"/>
    <cellStyle name="Normal 9 2 2 27 2 2" xfId="10852" xr:uid="{00000000-0005-0000-0000-00006A560000}"/>
    <cellStyle name="Normal 9 2 2 27 2 2 2" xfId="25088" xr:uid="{00000000-0005-0000-0000-00006B560000}"/>
    <cellStyle name="Normal 9 2 2 27 2 2 3" xfId="25089" xr:uid="{00000000-0005-0000-0000-00006C560000}"/>
    <cellStyle name="Normal 9 2 2 27 2 3" xfId="25090" xr:uid="{00000000-0005-0000-0000-00006D560000}"/>
    <cellStyle name="Normal 9 2 2 27 2 4" xfId="25091" xr:uid="{00000000-0005-0000-0000-00006E560000}"/>
    <cellStyle name="Normal 9 2 2 27 3" xfId="9091" xr:uid="{00000000-0005-0000-0000-00006F560000}"/>
    <cellStyle name="Normal 9 2 2 27 3 2" xfId="25092" xr:uid="{00000000-0005-0000-0000-000070560000}"/>
    <cellStyle name="Normal 9 2 2 27 3 2 2" xfId="25093" xr:uid="{00000000-0005-0000-0000-000071560000}"/>
    <cellStyle name="Normal 9 2 2 27 3 3" xfId="25094" xr:uid="{00000000-0005-0000-0000-000072560000}"/>
    <cellStyle name="Normal 9 2 2 27 3 4" xfId="25095" xr:uid="{00000000-0005-0000-0000-000073560000}"/>
    <cellStyle name="Normal 9 2 2 27 4" xfId="25096" xr:uid="{00000000-0005-0000-0000-000074560000}"/>
    <cellStyle name="Normal 9 2 2 27 4 2" xfId="25097" xr:uid="{00000000-0005-0000-0000-000075560000}"/>
    <cellStyle name="Normal 9 2 2 27 5" xfId="25098" xr:uid="{00000000-0005-0000-0000-000076560000}"/>
    <cellStyle name="Normal 9 2 2 27 6" xfId="25099" xr:uid="{00000000-0005-0000-0000-000077560000}"/>
    <cellStyle name="Normal 9 2 2 28" xfId="5067" xr:uid="{00000000-0005-0000-0000-000078560000}"/>
    <cellStyle name="Normal 9 2 2 28 2" xfId="7314" xr:uid="{00000000-0005-0000-0000-000079560000}"/>
    <cellStyle name="Normal 9 2 2 28 2 2" xfId="10853" xr:uid="{00000000-0005-0000-0000-00007A560000}"/>
    <cellStyle name="Normal 9 2 2 28 2 2 2" xfId="25100" xr:uid="{00000000-0005-0000-0000-00007B560000}"/>
    <cellStyle name="Normal 9 2 2 28 2 2 3" xfId="25101" xr:uid="{00000000-0005-0000-0000-00007C560000}"/>
    <cellStyle name="Normal 9 2 2 28 2 3" xfId="25102" xr:uid="{00000000-0005-0000-0000-00007D560000}"/>
    <cellStyle name="Normal 9 2 2 28 2 4" xfId="25103" xr:uid="{00000000-0005-0000-0000-00007E560000}"/>
    <cellStyle name="Normal 9 2 2 28 3" xfId="9092" xr:uid="{00000000-0005-0000-0000-00007F560000}"/>
    <cellStyle name="Normal 9 2 2 28 3 2" xfId="25104" xr:uid="{00000000-0005-0000-0000-000080560000}"/>
    <cellStyle name="Normal 9 2 2 28 3 2 2" xfId="25105" xr:uid="{00000000-0005-0000-0000-000081560000}"/>
    <cellStyle name="Normal 9 2 2 28 3 3" xfId="25106" xr:uid="{00000000-0005-0000-0000-000082560000}"/>
    <cellStyle name="Normal 9 2 2 28 3 4" xfId="25107" xr:uid="{00000000-0005-0000-0000-000083560000}"/>
    <cellStyle name="Normal 9 2 2 28 4" xfId="25108" xr:uid="{00000000-0005-0000-0000-000084560000}"/>
    <cellStyle name="Normal 9 2 2 28 4 2" xfId="25109" xr:uid="{00000000-0005-0000-0000-000085560000}"/>
    <cellStyle name="Normal 9 2 2 28 5" xfId="25110" xr:uid="{00000000-0005-0000-0000-000086560000}"/>
    <cellStyle name="Normal 9 2 2 28 6" xfId="25111" xr:uid="{00000000-0005-0000-0000-000087560000}"/>
    <cellStyle name="Normal 9 2 2 29" xfId="5068" xr:uid="{00000000-0005-0000-0000-000088560000}"/>
    <cellStyle name="Normal 9 2 2 29 2" xfId="7315" xr:uid="{00000000-0005-0000-0000-000089560000}"/>
    <cellStyle name="Normal 9 2 2 29 2 2" xfId="10854" xr:uid="{00000000-0005-0000-0000-00008A560000}"/>
    <cellStyle name="Normal 9 2 2 29 2 2 2" xfId="25112" xr:uid="{00000000-0005-0000-0000-00008B560000}"/>
    <cellStyle name="Normal 9 2 2 29 2 2 3" xfId="25113" xr:uid="{00000000-0005-0000-0000-00008C560000}"/>
    <cellStyle name="Normal 9 2 2 29 2 3" xfId="25114" xr:uid="{00000000-0005-0000-0000-00008D560000}"/>
    <cellStyle name="Normal 9 2 2 29 2 4" xfId="25115" xr:uid="{00000000-0005-0000-0000-00008E560000}"/>
    <cellStyle name="Normal 9 2 2 29 3" xfId="9093" xr:uid="{00000000-0005-0000-0000-00008F560000}"/>
    <cellStyle name="Normal 9 2 2 29 3 2" xfId="25116" xr:uid="{00000000-0005-0000-0000-000090560000}"/>
    <cellStyle name="Normal 9 2 2 29 3 2 2" xfId="25117" xr:uid="{00000000-0005-0000-0000-000091560000}"/>
    <cellStyle name="Normal 9 2 2 29 3 3" xfId="25118" xr:uid="{00000000-0005-0000-0000-000092560000}"/>
    <cellStyle name="Normal 9 2 2 29 3 4" xfId="25119" xr:uid="{00000000-0005-0000-0000-000093560000}"/>
    <cellStyle name="Normal 9 2 2 29 4" xfId="25120" xr:uid="{00000000-0005-0000-0000-000094560000}"/>
    <cellStyle name="Normal 9 2 2 29 4 2" xfId="25121" xr:uid="{00000000-0005-0000-0000-000095560000}"/>
    <cellStyle name="Normal 9 2 2 29 5" xfId="25122" xr:uid="{00000000-0005-0000-0000-000096560000}"/>
    <cellStyle name="Normal 9 2 2 29 6" xfId="25123" xr:uid="{00000000-0005-0000-0000-000097560000}"/>
    <cellStyle name="Normal 9 2 2 3" xfId="5069" xr:uid="{00000000-0005-0000-0000-000098560000}"/>
    <cellStyle name="Normal 9 2 2 3 2" xfId="7316" xr:uid="{00000000-0005-0000-0000-000099560000}"/>
    <cellStyle name="Normal 9 2 2 3 2 2" xfId="10855" xr:uid="{00000000-0005-0000-0000-00009A560000}"/>
    <cellStyle name="Normal 9 2 2 3 2 2 2" xfId="25124" xr:uid="{00000000-0005-0000-0000-00009B560000}"/>
    <cellStyle name="Normal 9 2 2 3 2 2 3" xfId="25125" xr:uid="{00000000-0005-0000-0000-00009C560000}"/>
    <cellStyle name="Normal 9 2 2 3 2 3" xfId="25126" xr:uid="{00000000-0005-0000-0000-00009D560000}"/>
    <cellStyle name="Normal 9 2 2 3 2 4" xfId="25127" xr:uid="{00000000-0005-0000-0000-00009E560000}"/>
    <cellStyle name="Normal 9 2 2 3 3" xfId="9094" xr:uid="{00000000-0005-0000-0000-00009F560000}"/>
    <cellStyle name="Normal 9 2 2 3 3 2" xfId="25128" xr:uid="{00000000-0005-0000-0000-0000A0560000}"/>
    <cellStyle name="Normal 9 2 2 3 3 2 2" xfId="25129" xr:uid="{00000000-0005-0000-0000-0000A1560000}"/>
    <cellStyle name="Normal 9 2 2 3 3 3" xfId="25130" xr:uid="{00000000-0005-0000-0000-0000A2560000}"/>
    <cellStyle name="Normal 9 2 2 3 3 4" xfId="25131" xr:uid="{00000000-0005-0000-0000-0000A3560000}"/>
    <cellStyle name="Normal 9 2 2 3 4" xfId="25132" xr:uid="{00000000-0005-0000-0000-0000A4560000}"/>
    <cellStyle name="Normal 9 2 2 3 4 2" xfId="25133" xr:uid="{00000000-0005-0000-0000-0000A5560000}"/>
    <cellStyle name="Normal 9 2 2 3 5" xfId="25134" xr:uid="{00000000-0005-0000-0000-0000A6560000}"/>
    <cellStyle name="Normal 9 2 2 3 6" xfId="25135" xr:uid="{00000000-0005-0000-0000-0000A7560000}"/>
    <cellStyle name="Normal 9 2 2 30" xfId="5070" xr:uid="{00000000-0005-0000-0000-0000A8560000}"/>
    <cellStyle name="Normal 9 2 2 30 2" xfId="7317" xr:uid="{00000000-0005-0000-0000-0000A9560000}"/>
    <cellStyle name="Normal 9 2 2 30 2 2" xfId="10856" xr:uid="{00000000-0005-0000-0000-0000AA560000}"/>
    <cellStyle name="Normal 9 2 2 30 2 2 2" xfId="25136" xr:uid="{00000000-0005-0000-0000-0000AB560000}"/>
    <cellStyle name="Normal 9 2 2 30 2 2 3" xfId="25137" xr:uid="{00000000-0005-0000-0000-0000AC560000}"/>
    <cellStyle name="Normal 9 2 2 30 2 3" xfId="25138" xr:uid="{00000000-0005-0000-0000-0000AD560000}"/>
    <cellStyle name="Normal 9 2 2 30 2 4" xfId="25139" xr:uid="{00000000-0005-0000-0000-0000AE560000}"/>
    <cellStyle name="Normal 9 2 2 30 3" xfId="9095" xr:uid="{00000000-0005-0000-0000-0000AF560000}"/>
    <cellStyle name="Normal 9 2 2 30 3 2" xfId="25140" xr:uid="{00000000-0005-0000-0000-0000B0560000}"/>
    <cellStyle name="Normal 9 2 2 30 3 2 2" xfId="25141" xr:uid="{00000000-0005-0000-0000-0000B1560000}"/>
    <cellStyle name="Normal 9 2 2 30 3 3" xfId="25142" xr:uid="{00000000-0005-0000-0000-0000B2560000}"/>
    <cellStyle name="Normal 9 2 2 30 3 4" xfId="25143" xr:uid="{00000000-0005-0000-0000-0000B3560000}"/>
    <cellStyle name="Normal 9 2 2 30 4" xfId="25144" xr:uid="{00000000-0005-0000-0000-0000B4560000}"/>
    <cellStyle name="Normal 9 2 2 30 4 2" xfId="25145" xr:uid="{00000000-0005-0000-0000-0000B5560000}"/>
    <cellStyle name="Normal 9 2 2 30 5" xfId="25146" xr:uid="{00000000-0005-0000-0000-0000B6560000}"/>
    <cellStyle name="Normal 9 2 2 30 6" xfId="25147" xr:uid="{00000000-0005-0000-0000-0000B7560000}"/>
    <cellStyle name="Normal 9 2 2 31" xfId="5071" xr:uid="{00000000-0005-0000-0000-0000B8560000}"/>
    <cellStyle name="Normal 9 2 2 31 2" xfId="7318" xr:uid="{00000000-0005-0000-0000-0000B9560000}"/>
    <cellStyle name="Normal 9 2 2 31 2 2" xfId="10857" xr:uid="{00000000-0005-0000-0000-0000BA560000}"/>
    <cellStyle name="Normal 9 2 2 31 2 2 2" xfId="25148" xr:uid="{00000000-0005-0000-0000-0000BB560000}"/>
    <cellStyle name="Normal 9 2 2 31 2 2 3" xfId="25149" xr:uid="{00000000-0005-0000-0000-0000BC560000}"/>
    <cellStyle name="Normal 9 2 2 31 2 3" xfId="25150" xr:uid="{00000000-0005-0000-0000-0000BD560000}"/>
    <cellStyle name="Normal 9 2 2 31 2 4" xfId="25151" xr:uid="{00000000-0005-0000-0000-0000BE560000}"/>
    <cellStyle name="Normal 9 2 2 31 3" xfId="9096" xr:uid="{00000000-0005-0000-0000-0000BF560000}"/>
    <cellStyle name="Normal 9 2 2 31 3 2" xfId="25152" xr:uid="{00000000-0005-0000-0000-0000C0560000}"/>
    <cellStyle name="Normal 9 2 2 31 3 2 2" xfId="25153" xr:uid="{00000000-0005-0000-0000-0000C1560000}"/>
    <cellStyle name="Normal 9 2 2 31 3 3" xfId="25154" xr:uid="{00000000-0005-0000-0000-0000C2560000}"/>
    <cellStyle name="Normal 9 2 2 31 3 4" xfId="25155" xr:uid="{00000000-0005-0000-0000-0000C3560000}"/>
    <cellStyle name="Normal 9 2 2 31 4" xfId="25156" xr:uid="{00000000-0005-0000-0000-0000C4560000}"/>
    <cellStyle name="Normal 9 2 2 31 4 2" xfId="25157" xr:uid="{00000000-0005-0000-0000-0000C5560000}"/>
    <cellStyle name="Normal 9 2 2 31 5" xfId="25158" xr:uid="{00000000-0005-0000-0000-0000C6560000}"/>
    <cellStyle name="Normal 9 2 2 31 6" xfId="25159" xr:uid="{00000000-0005-0000-0000-0000C7560000}"/>
    <cellStyle name="Normal 9 2 2 32" xfId="5072" xr:uid="{00000000-0005-0000-0000-0000C8560000}"/>
    <cellStyle name="Normal 9 2 2 32 2" xfId="7319" xr:uid="{00000000-0005-0000-0000-0000C9560000}"/>
    <cellStyle name="Normal 9 2 2 32 2 2" xfId="10858" xr:uid="{00000000-0005-0000-0000-0000CA560000}"/>
    <cellStyle name="Normal 9 2 2 32 2 2 2" xfId="25160" xr:uid="{00000000-0005-0000-0000-0000CB560000}"/>
    <cellStyle name="Normal 9 2 2 32 2 2 3" xfId="25161" xr:uid="{00000000-0005-0000-0000-0000CC560000}"/>
    <cellStyle name="Normal 9 2 2 32 2 3" xfId="25162" xr:uid="{00000000-0005-0000-0000-0000CD560000}"/>
    <cellStyle name="Normal 9 2 2 32 2 4" xfId="25163" xr:uid="{00000000-0005-0000-0000-0000CE560000}"/>
    <cellStyle name="Normal 9 2 2 32 3" xfId="9097" xr:uid="{00000000-0005-0000-0000-0000CF560000}"/>
    <cellStyle name="Normal 9 2 2 32 3 2" xfId="25164" xr:uid="{00000000-0005-0000-0000-0000D0560000}"/>
    <cellStyle name="Normal 9 2 2 32 3 2 2" xfId="25165" xr:uid="{00000000-0005-0000-0000-0000D1560000}"/>
    <cellStyle name="Normal 9 2 2 32 3 3" xfId="25166" xr:uid="{00000000-0005-0000-0000-0000D2560000}"/>
    <cellStyle name="Normal 9 2 2 32 3 4" xfId="25167" xr:uid="{00000000-0005-0000-0000-0000D3560000}"/>
    <cellStyle name="Normal 9 2 2 32 4" xfId="25168" xr:uid="{00000000-0005-0000-0000-0000D4560000}"/>
    <cellStyle name="Normal 9 2 2 32 4 2" xfId="25169" xr:uid="{00000000-0005-0000-0000-0000D5560000}"/>
    <cellStyle name="Normal 9 2 2 32 5" xfId="25170" xr:uid="{00000000-0005-0000-0000-0000D6560000}"/>
    <cellStyle name="Normal 9 2 2 32 6" xfId="25171" xr:uid="{00000000-0005-0000-0000-0000D7560000}"/>
    <cellStyle name="Normal 9 2 2 33" xfId="5073" xr:uid="{00000000-0005-0000-0000-0000D8560000}"/>
    <cellStyle name="Normal 9 2 2 33 2" xfId="7320" xr:uid="{00000000-0005-0000-0000-0000D9560000}"/>
    <cellStyle name="Normal 9 2 2 33 2 2" xfId="10859" xr:uid="{00000000-0005-0000-0000-0000DA560000}"/>
    <cellStyle name="Normal 9 2 2 33 2 2 2" xfId="25172" xr:uid="{00000000-0005-0000-0000-0000DB560000}"/>
    <cellStyle name="Normal 9 2 2 33 2 2 3" xfId="25173" xr:uid="{00000000-0005-0000-0000-0000DC560000}"/>
    <cellStyle name="Normal 9 2 2 33 2 3" xfId="25174" xr:uid="{00000000-0005-0000-0000-0000DD560000}"/>
    <cellStyle name="Normal 9 2 2 33 2 4" xfId="25175" xr:uid="{00000000-0005-0000-0000-0000DE560000}"/>
    <cellStyle name="Normal 9 2 2 33 3" xfId="9098" xr:uid="{00000000-0005-0000-0000-0000DF560000}"/>
    <cellStyle name="Normal 9 2 2 33 3 2" xfId="25176" xr:uid="{00000000-0005-0000-0000-0000E0560000}"/>
    <cellStyle name="Normal 9 2 2 33 3 2 2" xfId="25177" xr:uid="{00000000-0005-0000-0000-0000E1560000}"/>
    <cellStyle name="Normal 9 2 2 33 3 3" xfId="25178" xr:uid="{00000000-0005-0000-0000-0000E2560000}"/>
    <cellStyle name="Normal 9 2 2 33 3 4" xfId="25179" xr:uid="{00000000-0005-0000-0000-0000E3560000}"/>
    <cellStyle name="Normal 9 2 2 33 4" xfId="25180" xr:uid="{00000000-0005-0000-0000-0000E4560000}"/>
    <cellStyle name="Normal 9 2 2 33 4 2" xfId="25181" xr:uid="{00000000-0005-0000-0000-0000E5560000}"/>
    <cellStyle name="Normal 9 2 2 33 5" xfId="25182" xr:uid="{00000000-0005-0000-0000-0000E6560000}"/>
    <cellStyle name="Normal 9 2 2 33 6" xfId="25183" xr:uid="{00000000-0005-0000-0000-0000E7560000}"/>
    <cellStyle name="Normal 9 2 2 34" xfId="5074" xr:uid="{00000000-0005-0000-0000-0000E8560000}"/>
    <cellStyle name="Normal 9 2 2 34 2" xfId="7321" xr:uid="{00000000-0005-0000-0000-0000E9560000}"/>
    <cellStyle name="Normal 9 2 2 34 2 2" xfId="10860" xr:uid="{00000000-0005-0000-0000-0000EA560000}"/>
    <cellStyle name="Normal 9 2 2 34 2 2 2" xfId="25184" xr:uid="{00000000-0005-0000-0000-0000EB560000}"/>
    <cellStyle name="Normal 9 2 2 34 2 2 3" xfId="25185" xr:uid="{00000000-0005-0000-0000-0000EC560000}"/>
    <cellStyle name="Normal 9 2 2 34 2 3" xfId="25186" xr:uid="{00000000-0005-0000-0000-0000ED560000}"/>
    <cellStyle name="Normal 9 2 2 34 2 4" xfId="25187" xr:uid="{00000000-0005-0000-0000-0000EE560000}"/>
    <cellStyle name="Normal 9 2 2 34 3" xfId="9099" xr:uid="{00000000-0005-0000-0000-0000EF560000}"/>
    <cellStyle name="Normal 9 2 2 34 3 2" xfId="25188" xr:uid="{00000000-0005-0000-0000-0000F0560000}"/>
    <cellStyle name="Normal 9 2 2 34 3 2 2" xfId="25189" xr:uid="{00000000-0005-0000-0000-0000F1560000}"/>
    <cellStyle name="Normal 9 2 2 34 3 3" xfId="25190" xr:uid="{00000000-0005-0000-0000-0000F2560000}"/>
    <cellStyle name="Normal 9 2 2 34 3 4" xfId="25191" xr:uid="{00000000-0005-0000-0000-0000F3560000}"/>
    <cellStyle name="Normal 9 2 2 34 4" xfId="25192" xr:uid="{00000000-0005-0000-0000-0000F4560000}"/>
    <cellStyle name="Normal 9 2 2 34 4 2" xfId="25193" xr:uid="{00000000-0005-0000-0000-0000F5560000}"/>
    <cellStyle name="Normal 9 2 2 34 5" xfId="25194" xr:uid="{00000000-0005-0000-0000-0000F6560000}"/>
    <cellStyle name="Normal 9 2 2 34 6" xfId="25195" xr:uid="{00000000-0005-0000-0000-0000F7560000}"/>
    <cellStyle name="Normal 9 2 2 35" xfId="5075" xr:uid="{00000000-0005-0000-0000-0000F8560000}"/>
    <cellStyle name="Normal 9 2 2 35 2" xfId="7322" xr:uid="{00000000-0005-0000-0000-0000F9560000}"/>
    <cellStyle name="Normal 9 2 2 35 2 2" xfId="10861" xr:uid="{00000000-0005-0000-0000-0000FA560000}"/>
    <cellStyle name="Normal 9 2 2 35 2 2 2" xfId="25196" xr:uid="{00000000-0005-0000-0000-0000FB560000}"/>
    <cellStyle name="Normal 9 2 2 35 2 2 3" xfId="25197" xr:uid="{00000000-0005-0000-0000-0000FC560000}"/>
    <cellStyle name="Normal 9 2 2 35 2 3" xfId="25198" xr:uid="{00000000-0005-0000-0000-0000FD560000}"/>
    <cellStyle name="Normal 9 2 2 35 2 4" xfId="25199" xr:uid="{00000000-0005-0000-0000-0000FE560000}"/>
    <cellStyle name="Normal 9 2 2 35 3" xfId="9100" xr:uid="{00000000-0005-0000-0000-0000FF560000}"/>
    <cellStyle name="Normal 9 2 2 35 3 2" xfId="25200" xr:uid="{00000000-0005-0000-0000-000000570000}"/>
    <cellStyle name="Normal 9 2 2 35 3 2 2" xfId="25201" xr:uid="{00000000-0005-0000-0000-000001570000}"/>
    <cellStyle name="Normal 9 2 2 35 3 3" xfId="25202" xr:uid="{00000000-0005-0000-0000-000002570000}"/>
    <cellStyle name="Normal 9 2 2 35 3 4" xfId="25203" xr:uid="{00000000-0005-0000-0000-000003570000}"/>
    <cellStyle name="Normal 9 2 2 35 4" xfId="25204" xr:uid="{00000000-0005-0000-0000-000004570000}"/>
    <cellStyle name="Normal 9 2 2 35 4 2" xfId="25205" xr:uid="{00000000-0005-0000-0000-000005570000}"/>
    <cellStyle name="Normal 9 2 2 35 5" xfId="25206" xr:uid="{00000000-0005-0000-0000-000006570000}"/>
    <cellStyle name="Normal 9 2 2 35 6" xfId="25207" xr:uid="{00000000-0005-0000-0000-000007570000}"/>
    <cellStyle name="Normal 9 2 2 36" xfId="5076" xr:uid="{00000000-0005-0000-0000-000008570000}"/>
    <cellStyle name="Normal 9 2 2 36 2" xfId="7323" xr:uid="{00000000-0005-0000-0000-000009570000}"/>
    <cellStyle name="Normal 9 2 2 36 2 2" xfId="10862" xr:uid="{00000000-0005-0000-0000-00000A570000}"/>
    <cellStyle name="Normal 9 2 2 36 2 2 2" xfId="25208" xr:uid="{00000000-0005-0000-0000-00000B570000}"/>
    <cellStyle name="Normal 9 2 2 36 2 2 3" xfId="25209" xr:uid="{00000000-0005-0000-0000-00000C570000}"/>
    <cellStyle name="Normal 9 2 2 36 2 3" xfId="25210" xr:uid="{00000000-0005-0000-0000-00000D570000}"/>
    <cellStyle name="Normal 9 2 2 36 2 4" xfId="25211" xr:uid="{00000000-0005-0000-0000-00000E570000}"/>
    <cellStyle name="Normal 9 2 2 36 3" xfId="9101" xr:uid="{00000000-0005-0000-0000-00000F570000}"/>
    <cellStyle name="Normal 9 2 2 36 3 2" xfId="25212" xr:uid="{00000000-0005-0000-0000-000010570000}"/>
    <cellStyle name="Normal 9 2 2 36 3 2 2" xfId="25213" xr:uid="{00000000-0005-0000-0000-000011570000}"/>
    <cellStyle name="Normal 9 2 2 36 3 3" xfId="25214" xr:uid="{00000000-0005-0000-0000-000012570000}"/>
    <cellStyle name="Normal 9 2 2 36 3 4" xfId="25215" xr:uid="{00000000-0005-0000-0000-000013570000}"/>
    <cellStyle name="Normal 9 2 2 36 4" xfId="25216" xr:uid="{00000000-0005-0000-0000-000014570000}"/>
    <cellStyle name="Normal 9 2 2 36 4 2" xfId="25217" xr:uid="{00000000-0005-0000-0000-000015570000}"/>
    <cellStyle name="Normal 9 2 2 36 5" xfId="25218" xr:uid="{00000000-0005-0000-0000-000016570000}"/>
    <cellStyle name="Normal 9 2 2 36 6" xfId="25219" xr:uid="{00000000-0005-0000-0000-000017570000}"/>
    <cellStyle name="Normal 9 2 2 37" xfId="5077" xr:uid="{00000000-0005-0000-0000-000018570000}"/>
    <cellStyle name="Normal 9 2 2 37 2" xfId="7324" xr:uid="{00000000-0005-0000-0000-000019570000}"/>
    <cellStyle name="Normal 9 2 2 37 2 2" xfId="10863" xr:uid="{00000000-0005-0000-0000-00001A570000}"/>
    <cellStyle name="Normal 9 2 2 37 2 2 2" xfId="25220" xr:uid="{00000000-0005-0000-0000-00001B570000}"/>
    <cellStyle name="Normal 9 2 2 37 2 2 3" xfId="25221" xr:uid="{00000000-0005-0000-0000-00001C570000}"/>
    <cellStyle name="Normal 9 2 2 37 2 3" xfId="25222" xr:uid="{00000000-0005-0000-0000-00001D570000}"/>
    <cellStyle name="Normal 9 2 2 37 2 4" xfId="25223" xr:uid="{00000000-0005-0000-0000-00001E570000}"/>
    <cellStyle name="Normal 9 2 2 37 3" xfId="9102" xr:uid="{00000000-0005-0000-0000-00001F570000}"/>
    <cellStyle name="Normal 9 2 2 37 3 2" xfId="25224" xr:uid="{00000000-0005-0000-0000-000020570000}"/>
    <cellStyle name="Normal 9 2 2 37 3 2 2" xfId="25225" xr:uid="{00000000-0005-0000-0000-000021570000}"/>
    <cellStyle name="Normal 9 2 2 37 3 3" xfId="25226" xr:uid="{00000000-0005-0000-0000-000022570000}"/>
    <cellStyle name="Normal 9 2 2 37 3 4" xfId="25227" xr:uid="{00000000-0005-0000-0000-000023570000}"/>
    <cellStyle name="Normal 9 2 2 37 4" xfId="25228" xr:uid="{00000000-0005-0000-0000-000024570000}"/>
    <cellStyle name="Normal 9 2 2 37 4 2" xfId="25229" xr:uid="{00000000-0005-0000-0000-000025570000}"/>
    <cellStyle name="Normal 9 2 2 37 5" xfId="25230" xr:uid="{00000000-0005-0000-0000-000026570000}"/>
    <cellStyle name="Normal 9 2 2 37 6" xfId="25231" xr:uid="{00000000-0005-0000-0000-000027570000}"/>
    <cellStyle name="Normal 9 2 2 38" xfId="5078" xr:uid="{00000000-0005-0000-0000-000028570000}"/>
    <cellStyle name="Normal 9 2 2 38 2" xfId="7325" xr:uid="{00000000-0005-0000-0000-000029570000}"/>
    <cellStyle name="Normal 9 2 2 38 2 2" xfId="10864" xr:uid="{00000000-0005-0000-0000-00002A570000}"/>
    <cellStyle name="Normal 9 2 2 38 2 2 2" xfId="25232" xr:uid="{00000000-0005-0000-0000-00002B570000}"/>
    <cellStyle name="Normal 9 2 2 38 2 2 3" xfId="25233" xr:uid="{00000000-0005-0000-0000-00002C570000}"/>
    <cellStyle name="Normal 9 2 2 38 2 3" xfId="25234" xr:uid="{00000000-0005-0000-0000-00002D570000}"/>
    <cellStyle name="Normal 9 2 2 38 2 4" xfId="25235" xr:uid="{00000000-0005-0000-0000-00002E570000}"/>
    <cellStyle name="Normal 9 2 2 38 3" xfId="9103" xr:uid="{00000000-0005-0000-0000-00002F570000}"/>
    <cellStyle name="Normal 9 2 2 38 3 2" xfId="25236" xr:uid="{00000000-0005-0000-0000-000030570000}"/>
    <cellStyle name="Normal 9 2 2 38 3 2 2" xfId="25237" xr:uid="{00000000-0005-0000-0000-000031570000}"/>
    <cellStyle name="Normal 9 2 2 38 3 3" xfId="25238" xr:uid="{00000000-0005-0000-0000-000032570000}"/>
    <cellStyle name="Normal 9 2 2 38 3 4" xfId="25239" xr:uid="{00000000-0005-0000-0000-000033570000}"/>
    <cellStyle name="Normal 9 2 2 38 4" xfId="25240" xr:uid="{00000000-0005-0000-0000-000034570000}"/>
    <cellStyle name="Normal 9 2 2 38 4 2" xfId="25241" xr:uid="{00000000-0005-0000-0000-000035570000}"/>
    <cellStyle name="Normal 9 2 2 38 5" xfId="25242" xr:uid="{00000000-0005-0000-0000-000036570000}"/>
    <cellStyle name="Normal 9 2 2 38 6" xfId="25243" xr:uid="{00000000-0005-0000-0000-000037570000}"/>
    <cellStyle name="Normal 9 2 2 39" xfId="5079" xr:uid="{00000000-0005-0000-0000-000038570000}"/>
    <cellStyle name="Normal 9 2 2 39 2" xfId="7326" xr:uid="{00000000-0005-0000-0000-000039570000}"/>
    <cellStyle name="Normal 9 2 2 39 2 2" xfId="10865" xr:uid="{00000000-0005-0000-0000-00003A570000}"/>
    <cellStyle name="Normal 9 2 2 39 2 2 2" xfId="25244" xr:uid="{00000000-0005-0000-0000-00003B570000}"/>
    <cellStyle name="Normal 9 2 2 39 2 2 3" xfId="25245" xr:uid="{00000000-0005-0000-0000-00003C570000}"/>
    <cellStyle name="Normal 9 2 2 39 2 3" xfId="25246" xr:uid="{00000000-0005-0000-0000-00003D570000}"/>
    <cellStyle name="Normal 9 2 2 39 2 4" xfId="25247" xr:uid="{00000000-0005-0000-0000-00003E570000}"/>
    <cellStyle name="Normal 9 2 2 39 3" xfId="9104" xr:uid="{00000000-0005-0000-0000-00003F570000}"/>
    <cellStyle name="Normal 9 2 2 39 3 2" xfId="25248" xr:uid="{00000000-0005-0000-0000-000040570000}"/>
    <cellStyle name="Normal 9 2 2 39 3 2 2" xfId="25249" xr:uid="{00000000-0005-0000-0000-000041570000}"/>
    <cellStyle name="Normal 9 2 2 39 3 3" xfId="25250" xr:uid="{00000000-0005-0000-0000-000042570000}"/>
    <cellStyle name="Normal 9 2 2 39 3 4" xfId="25251" xr:uid="{00000000-0005-0000-0000-000043570000}"/>
    <cellStyle name="Normal 9 2 2 39 4" xfId="25252" xr:uid="{00000000-0005-0000-0000-000044570000}"/>
    <cellStyle name="Normal 9 2 2 39 4 2" xfId="25253" xr:uid="{00000000-0005-0000-0000-000045570000}"/>
    <cellStyle name="Normal 9 2 2 39 5" xfId="25254" xr:uid="{00000000-0005-0000-0000-000046570000}"/>
    <cellStyle name="Normal 9 2 2 39 6" xfId="25255" xr:uid="{00000000-0005-0000-0000-000047570000}"/>
    <cellStyle name="Normal 9 2 2 4" xfId="5080" xr:uid="{00000000-0005-0000-0000-000048570000}"/>
    <cellStyle name="Normal 9 2 2 4 2" xfId="7327" xr:uid="{00000000-0005-0000-0000-000049570000}"/>
    <cellStyle name="Normal 9 2 2 4 2 2" xfId="10866" xr:uid="{00000000-0005-0000-0000-00004A570000}"/>
    <cellStyle name="Normal 9 2 2 4 2 2 2" xfId="25256" xr:uid="{00000000-0005-0000-0000-00004B570000}"/>
    <cellStyle name="Normal 9 2 2 4 2 2 3" xfId="25257" xr:uid="{00000000-0005-0000-0000-00004C570000}"/>
    <cellStyle name="Normal 9 2 2 4 2 3" xfId="25258" xr:uid="{00000000-0005-0000-0000-00004D570000}"/>
    <cellStyle name="Normal 9 2 2 4 2 4" xfId="25259" xr:uid="{00000000-0005-0000-0000-00004E570000}"/>
    <cellStyle name="Normal 9 2 2 4 3" xfId="9105" xr:uid="{00000000-0005-0000-0000-00004F570000}"/>
    <cellStyle name="Normal 9 2 2 4 3 2" xfId="25260" xr:uid="{00000000-0005-0000-0000-000050570000}"/>
    <cellStyle name="Normal 9 2 2 4 3 2 2" xfId="25261" xr:uid="{00000000-0005-0000-0000-000051570000}"/>
    <cellStyle name="Normal 9 2 2 4 3 3" xfId="25262" xr:uid="{00000000-0005-0000-0000-000052570000}"/>
    <cellStyle name="Normal 9 2 2 4 3 4" xfId="25263" xr:uid="{00000000-0005-0000-0000-000053570000}"/>
    <cellStyle name="Normal 9 2 2 4 4" xfId="25264" xr:uid="{00000000-0005-0000-0000-000054570000}"/>
    <cellStyle name="Normal 9 2 2 4 4 2" xfId="25265" xr:uid="{00000000-0005-0000-0000-000055570000}"/>
    <cellStyle name="Normal 9 2 2 4 5" xfId="25266" xr:uid="{00000000-0005-0000-0000-000056570000}"/>
    <cellStyle name="Normal 9 2 2 4 6" xfId="25267" xr:uid="{00000000-0005-0000-0000-000057570000}"/>
    <cellStyle name="Normal 9 2 2 40" xfId="5081" xr:uid="{00000000-0005-0000-0000-000058570000}"/>
    <cellStyle name="Normal 9 2 2 40 2" xfId="7328" xr:uid="{00000000-0005-0000-0000-000059570000}"/>
    <cellStyle name="Normal 9 2 2 40 2 2" xfId="10867" xr:uid="{00000000-0005-0000-0000-00005A570000}"/>
    <cellStyle name="Normal 9 2 2 40 2 2 2" xfId="25268" xr:uid="{00000000-0005-0000-0000-00005B570000}"/>
    <cellStyle name="Normal 9 2 2 40 2 2 3" xfId="25269" xr:uid="{00000000-0005-0000-0000-00005C570000}"/>
    <cellStyle name="Normal 9 2 2 40 2 3" xfId="25270" xr:uid="{00000000-0005-0000-0000-00005D570000}"/>
    <cellStyle name="Normal 9 2 2 40 2 4" xfId="25271" xr:uid="{00000000-0005-0000-0000-00005E570000}"/>
    <cellStyle name="Normal 9 2 2 40 3" xfId="9106" xr:uid="{00000000-0005-0000-0000-00005F570000}"/>
    <cellStyle name="Normal 9 2 2 40 3 2" xfId="25272" xr:uid="{00000000-0005-0000-0000-000060570000}"/>
    <cellStyle name="Normal 9 2 2 40 3 2 2" xfId="25273" xr:uid="{00000000-0005-0000-0000-000061570000}"/>
    <cellStyle name="Normal 9 2 2 40 3 3" xfId="25274" xr:uid="{00000000-0005-0000-0000-000062570000}"/>
    <cellStyle name="Normal 9 2 2 40 3 4" xfId="25275" xr:uid="{00000000-0005-0000-0000-000063570000}"/>
    <cellStyle name="Normal 9 2 2 40 4" xfId="25276" xr:uid="{00000000-0005-0000-0000-000064570000}"/>
    <cellStyle name="Normal 9 2 2 40 4 2" xfId="25277" xr:uid="{00000000-0005-0000-0000-000065570000}"/>
    <cellStyle name="Normal 9 2 2 40 5" xfId="25278" xr:uid="{00000000-0005-0000-0000-000066570000}"/>
    <cellStyle name="Normal 9 2 2 40 6" xfId="25279" xr:uid="{00000000-0005-0000-0000-000067570000}"/>
    <cellStyle name="Normal 9 2 2 41" xfId="5082" xr:uid="{00000000-0005-0000-0000-000068570000}"/>
    <cellStyle name="Normal 9 2 2 41 2" xfId="7329" xr:uid="{00000000-0005-0000-0000-000069570000}"/>
    <cellStyle name="Normal 9 2 2 41 2 2" xfId="10868" xr:uid="{00000000-0005-0000-0000-00006A570000}"/>
    <cellStyle name="Normal 9 2 2 41 2 2 2" xfId="25280" xr:uid="{00000000-0005-0000-0000-00006B570000}"/>
    <cellStyle name="Normal 9 2 2 41 2 2 3" xfId="25281" xr:uid="{00000000-0005-0000-0000-00006C570000}"/>
    <cellStyle name="Normal 9 2 2 41 2 3" xfId="25282" xr:uid="{00000000-0005-0000-0000-00006D570000}"/>
    <cellStyle name="Normal 9 2 2 41 2 4" xfId="25283" xr:uid="{00000000-0005-0000-0000-00006E570000}"/>
    <cellStyle name="Normal 9 2 2 41 3" xfId="9107" xr:uid="{00000000-0005-0000-0000-00006F570000}"/>
    <cellStyle name="Normal 9 2 2 41 3 2" xfId="25284" xr:uid="{00000000-0005-0000-0000-000070570000}"/>
    <cellStyle name="Normal 9 2 2 41 3 2 2" xfId="25285" xr:uid="{00000000-0005-0000-0000-000071570000}"/>
    <cellStyle name="Normal 9 2 2 41 3 3" xfId="25286" xr:uid="{00000000-0005-0000-0000-000072570000}"/>
    <cellStyle name="Normal 9 2 2 41 3 4" xfId="25287" xr:uid="{00000000-0005-0000-0000-000073570000}"/>
    <cellStyle name="Normal 9 2 2 41 4" xfId="25288" xr:uid="{00000000-0005-0000-0000-000074570000}"/>
    <cellStyle name="Normal 9 2 2 41 4 2" xfId="25289" xr:uid="{00000000-0005-0000-0000-000075570000}"/>
    <cellStyle name="Normal 9 2 2 41 5" xfId="25290" xr:uid="{00000000-0005-0000-0000-000076570000}"/>
    <cellStyle name="Normal 9 2 2 41 6" xfId="25291" xr:uid="{00000000-0005-0000-0000-000077570000}"/>
    <cellStyle name="Normal 9 2 2 42" xfId="5083" xr:uid="{00000000-0005-0000-0000-000078570000}"/>
    <cellStyle name="Normal 9 2 2 42 2" xfId="7330" xr:uid="{00000000-0005-0000-0000-000079570000}"/>
    <cellStyle name="Normal 9 2 2 42 2 2" xfId="10869" xr:uid="{00000000-0005-0000-0000-00007A570000}"/>
    <cellStyle name="Normal 9 2 2 42 2 2 2" xfId="25292" xr:uid="{00000000-0005-0000-0000-00007B570000}"/>
    <cellStyle name="Normal 9 2 2 42 2 2 3" xfId="25293" xr:uid="{00000000-0005-0000-0000-00007C570000}"/>
    <cellStyle name="Normal 9 2 2 42 2 3" xfId="25294" xr:uid="{00000000-0005-0000-0000-00007D570000}"/>
    <cellStyle name="Normal 9 2 2 42 2 4" xfId="25295" xr:uid="{00000000-0005-0000-0000-00007E570000}"/>
    <cellStyle name="Normal 9 2 2 42 3" xfId="9108" xr:uid="{00000000-0005-0000-0000-00007F570000}"/>
    <cellStyle name="Normal 9 2 2 42 3 2" xfId="25296" xr:uid="{00000000-0005-0000-0000-000080570000}"/>
    <cellStyle name="Normal 9 2 2 42 3 2 2" xfId="25297" xr:uid="{00000000-0005-0000-0000-000081570000}"/>
    <cellStyle name="Normal 9 2 2 42 3 3" xfId="25298" xr:uid="{00000000-0005-0000-0000-000082570000}"/>
    <cellStyle name="Normal 9 2 2 42 3 4" xfId="25299" xr:uid="{00000000-0005-0000-0000-000083570000}"/>
    <cellStyle name="Normal 9 2 2 42 4" xfId="25300" xr:uid="{00000000-0005-0000-0000-000084570000}"/>
    <cellStyle name="Normal 9 2 2 42 4 2" xfId="25301" xr:uid="{00000000-0005-0000-0000-000085570000}"/>
    <cellStyle name="Normal 9 2 2 42 5" xfId="25302" xr:uid="{00000000-0005-0000-0000-000086570000}"/>
    <cellStyle name="Normal 9 2 2 42 6" xfId="25303" xr:uid="{00000000-0005-0000-0000-000087570000}"/>
    <cellStyle name="Normal 9 2 2 43" xfId="5084" xr:uid="{00000000-0005-0000-0000-000088570000}"/>
    <cellStyle name="Normal 9 2 2 43 2" xfId="7331" xr:uid="{00000000-0005-0000-0000-000089570000}"/>
    <cellStyle name="Normal 9 2 2 43 2 2" xfId="10870" xr:uid="{00000000-0005-0000-0000-00008A570000}"/>
    <cellStyle name="Normal 9 2 2 43 2 2 2" xfId="25304" xr:uid="{00000000-0005-0000-0000-00008B570000}"/>
    <cellStyle name="Normal 9 2 2 43 2 2 3" xfId="25305" xr:uid="{00000000-0005-0000-0000-00008C570000}"/>
    <cellStyle name="Normal 9 2 2 43 2 3" xfId="25306" xr:uid="{00000000-0005-0000-0000-00008D570000}"/>
    <cellStyle name="Normal 9 2 2 43 2 4" xfId="25307" xr:uid="{00000000-0005-0000-0000-00008E570000}"/>
    <cellStyle name="Normal 9 2 2 43 3" xfId="9109" xr:uid="{00000000-0005-0000-0000-00008F570000}"/>
    <cellStyle name="Normal 9 2 2 43 3 2" xfId="25308" xr:uid="{00000000-0005-0000-0000-000090570000}"/>
    <cellStyle name="Normal 9 2 2 43 3 2 2" xfId="25309" xr:uid="{00000000-0005-0000-0000-000091570000}"/>
    <cellStyle name="Normal 9 2 2 43 3 3" xfId="25310" xr:uid="{00000000-0005-0000-0000-000092570000}"/>
    <cellStyle name="Normal 9 2 2 43 3 4" xfId="25311" xr:uid="{00000000-0005-0000-0000-000093570000}"/>
    <cellStyle name="Normal 9 2 2 43 4" xfId="25312" xr:uid="{00000000-0005-0000-0000-000094570000}"/>
    <cellStyle name="Normal 9 2 2 43 4 2" xfId="25313" xr:uid="{00000000-0005-0000-0000-000095570000}"/>
    <cellStyle name="Normal 9 2 2 43 5" xfId="25314" xr:uid="{00000000-0005-0000-0000-000096570000}"/>
    <cellStyle name="Normal 9 2 2 43 6" xfId="25315" xr:uid="{00000000-0005-0000-0000-000097570000}"/>
    <cellStyle name="Normal 9 2 2 44" xfId="5085" xr:uid="{00000000-0005-0000-0000-000098570000}"/>
    <cellStyle name="Normal 9 2 2 44 2" xfId="7332" xr:uid="{00000000-0005-0000-0000-000099570000}"/>
    <cellStyle name="Normal 9 2 2 44 2 2" xfId="10871" xr:uid="{00000000-0005-0000-0000-00009A570000}"/>
    <cellStyle name="Normal 9 2 2 44 2 2 2" xfId="25316" xr:uid="{00000000-0005-0000-0000-00009B570000}"/>
    <cellStyle name="Normal 9 2 2 44 2 2 3" xfId="25317" xr:uid="{00000000-0005-0000-0000-00009C570000}"/>
    <cellStyle name="Normal 9 2 2 44 2 3" xfId="25318" xr:uid="{00000000-0005-0000-0000-00009D570000}"/>
    <cellStyle name="Normal 9 2 2 44 2 4" xfId="25319" xr:uid="{00000000-0005-0000-0000-00009E570000}"/>
    <cellStyle name="Normal 9 2 2 44 3" xfId="9110" xr:uid="{00000000-0005-0000-0000-00009F570000}"/>
    <cellStyle name="Normal 9 2 2 44 3 2" xfId="25320" xr:uid="{00000000-0005-0000-0000-0000A0570000}"/>
    <cellStyle name="Normal 9 2 2 44 3 2 2" xfId="25321" xr:uid="{00000000-0005-0000-0000-0000A1570000}"/>
    <cellStyle name="Normal 9 2 2 44 3 3" xfId="25322" xr:uid="{00000000-0005-0000-0000-0000A2570000}"/>
    <cellStyle name="Normal 9 2 2 44 3 4" xfId="25323" xr:uid="{00000000-0005-0000-0000-0000A3570000}"/>
    <cellStyle name="Normal 9 2 2 44 4" xfId="25324" xr:uid="{00000000-0005-0000-0000-0000A4570000}"/>
    <cellStyle name="Normal 9 2 2 44 4 2" xfId="25325" xr:uid="{00000000-0005-0000-0000-0000A5570000}"/>
    <cellStyle name="Normal 9 2 2 44 5" xfId="25326" xr:uid="{00000000-0005-0000-0000-0000A6570000}"/>
    <cellStyle name="Normal 9 2 2 44 6" xfId="25327" xr:uid="{00000000-0005-0000-0000-0000A7570000}"/>
    <cellStyle name="Normal 9 2 2 45" xfId="5086" xr:uid="{00000000-0005-0000-0000-0000A8570000}"/>
    <cellStyle name="Normal 9 2 2 45 2" xfId="7333" xr:uid="{00000000-0005-0000-0000-0000A9570000}"/>
    <cellStyle name="Normal 9 2 2 45 2 2" xfId="10872" xr:uid="{00000000-0005-0000-0000-0000AA570000}"/>
    <cellStyle name="Normal 9 2 2 45 2 2 2" xfId="25328" xr:uid="{00000000-0005-0000-0000-0000AB570000}"/>
    <cellStyle name="Normal 9 2 2 45 2 2 3" xfId="25329" xr:uid="{00000000-0005-0000-0000-0000AC570000}"/>
    <cellStyle name="Normal 9 2 2 45 2 3" xfId="25330" xr:uid="{00000000-0005-0000-0000-0000AD570000}"/>
    <cellStyle name="Normal 9 2 2 45 2 4" xfId="25331" xr:uid="{00000000-0005-0000-0000-0000AE570000}"/>
    <cellStyle name="Normal 9 2 2 45 3" xfId="9111" xr:uid="{00000000-0005-0000-0000-0000AF570000}"/>
    <cellStyle name="Normal 9 2 2 45 3 2" xfId="25332" xr:uid="{00000000-0005-0000-0000-0000B0570000}"/>
    <cellStyle name="Normal 9 2 2 45 3 2 2" xfId="25333" xr:uid="{00000000-0005-0000-0000-0000B1570000}"/>
    <cellStyle name="Normal 9 2 2 45 3 3" xfId="25334" xr:uid="{00000000-0005-0000-0000-0000B2570000}"/>
    <cellStyle name="Normal 9 2 2 45 3 4" xfId="25335" xr:uid="{00000000-0005-0000-0000-0000B3570000}"/>
    <cellStyle name="Normal 9 2 2 45 4" xfId="25336" xr:uid="{00000000-0005-0000-0000-0000B4570000}"/>
    <cellStyle name="Normal 9 2 2 45 4 2" xfId="25337" xr:uid="{00000000-0005-0000-0000-0000B5570000}"/>
    <cellStyle name="Normal 9 2 2 45 5" xfId="25338" xr:uid="{00000000-0005-0000-0000-0000B6570000}"/>
    <cellStyle name="Normal 9 2 2 45 6" xfId="25339" xr:uid="{00000000-0005-0000-0000-0000B7570000}"/>
    <cellStyle name="Normal 9 2 2 46" xfId="5087" xr:uid="{00000000-0005-0000-0000-0000B8570000}"/>
    <cellStyle name="Normal 9 2 2 46 2" xfId="7334" xr:uid="{00000000-0005-0000-0000-0000B9570000}"/>
    <cellStyle name="Normal 9 2 2 46 2 2" xfId="10873" xr:uid="{00000000-0005-0000-0000-0000BA570000}"/>
    <cellStyle name="Normal 9 2 2 46 2 2 2" xfId="25340" xr:uid="{00000000-0005-0000-0000-0000BB570000}"/>
    <cellStyle name="Normal 9 2 2 46 2 2 3" xfId="25341" xr:uid="{00000000-0005-0000-0000-0000BC570000}"/>
    <cellStyle name="Normal 9 2 2 46 2 3" xfId="25342" xr:uid="{00000000-0005-0000-0000-0000BD570000}"/>
    <cellStyle name="Normal 9 2 2 46 2 4" xfId="25343" xr:uid="{00000000-0005-0000-0000-0000BE570000}"/>
    <cellStyle name="Normal 9 2 2 46 3" xfId="9112" xr:uid="{00000000-0005-0000-0000-0000BF570000}"/>
    <cellStyle name="Normal 9 2 2 46 3 2" xfId="25344" xr:uid="{00000000-0005-0000-0000-0000C0570000}"/>
    <cellStyle name="Normal 9 2 2 46 3 2 2" xfId="25345" xr:uid="{00000000-0005-0000-0000-0000C1570000}"/>
    <cellStyle name="Normal 9 2 2 46 3 3" xfId="25346" xr:uid="{00000000-0005-0000-0000-0000C2570000}"/>
    <cellStyle name="Normal 9 2 2 46 3 4" xfId="25347" xr:uid="{00000000-0005-0000-0000-0000C3570000}"/>
    <cellStyle name="Normal 9 2 2 46 4" xfId="25348" xr:uid="{00000000-0005-0000-0000-0000C4570000}"/>
    <cellStyle name="Normal 9 2 2 46 4 2" xfId="25349" xr:uid="{00000000-0005-0000-0000-0000C5570000}"/>
    <cellStyle name="Normal 9 2 2 46 5" xfId="25350" xr:uid="{00000000-0005-0000-0000-0000C6570000}"/>
    <cellStyle name="Normal 9 2 2 46 6" xfId="25351" xr:uid="{00000000-0005-0000-0000-0000C7570000}"/>
    <cellStyle name="Normal 9 2 2 47" xfId="5088" xr:uid="{00000000-0005-0000-0000-0000C8570000}"/>
    <cellStyle name="Normal 9 2 2 47 2" xfId="7335" xr:uid="{00000000-0005-0000-0000-0000C9570000}"/>
    <cellStyle name="Normal 9 2 2 47 2 2" xfId="10874" xr:uid="{00000000-0005-0000-0000-0000CA570000}"/>
    <cellStyle name="Normal 9 2 2 47 2 2 2" xfId="25352" xr:uid="{00000000-0005-0000-0000-0000CB570000}"/>
    <cellStyle name="Normal 9 2 2 47 2 2 3" xfId="25353" xr:uid="{00000000-0005-0000-0000-0000CC570000}"/>
    <cellStyle name="Normal 9 2 2 47 2 3" xfId="25354" xr:uid="{00000000-0005-0000-0000-0000CD570000}"/>
    <cellStyle name="Normal 9 2 2 47 2 4" xfId="25355" xr:uid="{00000000-0005-0000-0000-0000CE570000}"/>
    <cellStyle name="Normal 9 2 2 47 3" xfId="9113" xr:uid="{00000000-0005-0000-0000-0000CF570000}"/>
    <cellStyle name="Normal 9 2 2 47 3 2" xfId="25356" xr:uid="{00000000-0005-0000-0000-0000D0570000}"/>
    <cellStyle name="Normal 9 2 2 47 3 2 2" xfId="25357" xr:uid="{00000000-0005-0000-0000-0000D1570000}"/>
    <cellStyle name="Normal 9 2 2 47 3 3" xfId="25358" xr:uid="{00000000-0005-0000-0000-0000D2570000}"/>
    <cellStyle name="Normal 9 2 2 47 3 4" xfId="25359" xr:uid="{00000000-0005-0000-0000-0000D3570000}"/>
    <cellStyle name="Normal 9 2 2 47 4" xfId="25360" xr:uid="{00000000-0005-0000-0000-0000D4570000}"/>
    <cellStyle name="Normal 9 2 2 47 4 2" xfId="25361" xr:uid="{00000000-0005-0000-0000-0000D5570000}"/>
    <cellStyle name="Normal 9 2 2 47 5" xfId="25362" xr:uid="{00000000-0005-0000-0000-0000D6570000}"/>
    <cellStyle name="Normal 9 2 2 47 6" xfId="25363" xr:uid="{00000000-0005-0000-0000-0000D7570000}"/>
    <cellStyle name="Normal 9 2 2 48" xfId="7294" xr:uid="{00000000-0005-0000-0000-0000D8570000}"/>
    <cellStyle name="Normal 9 2 2 48 2" xfId="10833" xr:uid="{00000000-0005-0000-0000-0000D9570000}"/>
    <cellStyle name="Normal 9 2 2 48 2 2" xfId="25364" xr:uid="{00000000-0005-0000-0000-0000DA570000}"/>
    <cellStyle name="Normal 9 2 2 48 2 3" xfId="25365" xr:uid="{00000000-0005-0000-0000-0000DB570000}"/>
    <cellStyle name="Normal 9 2 2 48 3" xfId="25366" xr:uid="{00000000-0005-0000-0000-0000DC570000}"/>
    <cellStyle name="Normal 9 2 2 48 4" xfId="25367" xr:uid="{00000000-0005-0000-0000-0000DD570000}"/>
    <cellStyle name="Normal 9 2 2 49" xfId="9072" xr:uid="{00000000-0005-0000-0000-0000DE570000}"/>
    <cellStyle name="Normal 9 2 2 49 2" xfId="25368" xr:uid="{00000000-0005-0000-0000-0000DF570000}"/>
    <cellStyle name="Normal 9 2 2 49 2 2" xfId="25369" xr:uid="{00000000-0005-0000-0000-0000E0570000}"/>
    <cellStyle name="Normal 9 2 2 49 3" xfId="25370" xr:uid="{00000000-0005-0000-0000-0000E1570000}"/>
    <cellStyle name="Normal 9 2 2 49 4" xfId="25371" xr:uid="{00000000-0005-0000-0000-0000E2570000}"/>
    <cellStyle name="Normal 9 2 2 5" xfId="5089" xr:uid="{00000000-0005-0000-0000-0000E3570000}"/>
    <cellStyle name="Normal 9 2 2 5 2" xfId="7336" xr:uid="{00000000-0005-0000-0000-0000E4570000}"/>
    <cellStyle name="Normal 9 2 2 5 2 2" xfId="10875" xr:uid="{00000000-0005-0000-0000-0000E5570000}"/>
    <cellStyle name="Normal 9 2 2 5 2 2 2" xfId="25372" xr:uid="{00000000-0005-0000-0000-0000E6570000}"/>
    <cellStyle name="Normal 9 2 2 5 2 2 3" xfId="25373" xr:uid="{00000000-0005-0000-0000-0000E7570000}"/>
    <cellStyle name="Normal 9 2 2 5 2 3" xfId="25374" xr:uid="{00000000-0005-0000-0000-0000E8570000}"/>
    <cellStyle name="Normal 9 2 2 5 2 4" xfId="25375" xr:uid="{00000000-0005-0000-0000-0000E9570000}"/>
    <cellStyle name="Normal 9 2 2 5 3" xfId="9114" xr:uid="{00000000-0005-0000-0000-0000EA570000}"/>
    <cellStyle name="Normal 9 2 2 5 3 2" xfId="25376" xr:uid="{00000000-0005-0000-0000-0000EB570000}"/>
    <cellStyle name="Normal 9 2 2 5 3 2 2" xfId="25377" xr:uid="{00000000-0005-0000-0000-0000EC570000}"/>
    <cellStyle name="Normal 9 2 2 5 3 3" xfId="25378" xr:uid="{00000000-0005-0000-0000-0000ED570000}"/>
    <cellStyle name="Normal 9 2 2 5 3 4" xfId="25379" xr:uid="{00000000-0005-0000-0000-0000EE570000}"/>
    <cellStyle name="Normal 9 2 2 5 4" xfId="25380" xr:uid="{00000000-0005-0000-0000-0000EF570000}"/>
    <cellStyle name="Normal 9 2 2 5 4 2" xfId="25381" xr:uid="{00000000-0005-0000-0000-0000F0570000}"/>
    <cellStyle name="Normal 9 2 2 5 5" xfId="25382" xr:uid="{00000000-0005-0000-0000-0000F1570000}"/>
    <cellStyle name="Normal 9 2 2 5 6" xfId="25383" xr:uid="{00000000-0005-0000-0000-0000F2570000}"/>
    <cellStyle name="Normal 9 2 2 50" xfId="25384" xr:uid="{00000000-0005-0000-0000-0000F3570000}"/>
    <cellStyle name="Normal 9 2 2 50 2" xfId="25385" xr:uid="{00000000-0005-0000-0000-0000F4570000}"/>
    <cellStyle name="Normal 9 2 2 51" xfId="25386" xr:uid="{00000000-0005-0000-0000-0000F5570000}"/>
    <cellStyle name="Normal 9 2 2 52" xfId="25387" xr:uid="{00000000-0005-0000-0000-0000F6570000}"/>
    <cellStyle name="Normal 9 2 2 6" xfId="5090" xr:uid="{00000000-0005-0000-0000-0000F7570000}"/>
    <cellStyle name="Normal 9 2 2 6 2" xfId="7337" xr:uid="{00000000-0005-0000-0000-0000F8570000}"/>
    <cellStyle name="Normal 9 2 2 6 2 2" xfId="10876" xr:uid="{00000000-0005-0000-0000-0000F9570000}"/>
    <cellStyle name="Normal 9 2 2 6 2 2 2" xfId="25388" xr:uid="{00000000-0005-0000-0000-0000FA570000}"/>
    <cellStyle name="Normal 9 2 2 6 2 2 3" xfId="25389" xr:uid="{00000000-0005-0000-0000-0000FB570000}"/>
    <cellStyle name="Normal 9 2 2 6 2 3" xfId="25390" xr:uid="{00000000-0005-0000-0000-0000FC570000}"/>
    <cellStyle name="Normal 9 2 2 6 2 4" xfId="25391" xr:uid="{00000000-0005-0000-0000-0000FD570000}"/>
    <cellStyle name="Normal 9 2 2 6 3" xfId="9115" xr:uid="{00000000-0005-0000-0000-0000FE570000}"/>
    <cellStyle name="Normal 9 2 2 6 3 2" xfId="25392" xr:uid="{00000000-0005-0000-0000-0000FF570000}"/>
    <cellStyle name="Normal 9 2 2 6 3 2 2" xfId="25393" xr:uid="{00000000-0005-0000-0000-000000580000}"/>
    <cellStyle name="Normal 9 2 2 6 3 3" xfId="25394" xr:uid="{00000000-0005-0000-0000-000001580000}"/>
    <cellStyle name="Normal 9 2 2 6 3 4" xfId="25395" xr:uid="{00000000-0005-0000-0000-000002580000}"/>
    <cellStyle name="Normal 9 2 2 6 4" xfId="25396" xr:uid="{00000000-0005-0000-0000-000003580000}"/>
    <cellStyle name="Normal 9 2 2 6 4 2" xfId="25397" xr:uid="{00000000-0005-0000-0000-000004580000}"/>
    <cellStyle name="Normal 9 2 2 6 5" xfId="25398" xr:uid="{00000000-0005-0000-0000-000005580000}"/>
    <cellStyle name="Normal 9 2 2 6 6" xfId="25399" xr:uid="{00000000-0005-0000-0000-000006580000}"/>
    <cellStyle name="Normal 9 2 2 7" xfId="5091" xr:uid="{00000000-0005-0000-0000-000007580000}"/>
    <cellStyle name="Normal 9 2 2 7 2" xfId="7338" xr:uid="{00000000-0005-0000-0000-000008580000}"/>
    <cellStyle name="Normal 9 2 2 7 2 2" xfId="10877" xr:uid="{00000000-0005-0000-0000-000009580000}"/>
    <cellStyle name="Normal 9 2 2 7 2 2 2" xfId="25400" xr:uid="{00000000-0005-0000-0000-00000A580000}"/>
    <cellStyle name="Normal 9 2 2 7 2 2 3" xfId="25401" xr:uid="{00000000-0005-0000-0000-00000B580000}"/>
    <cellStyle name="Normal 9 2 2 7 2 3" xfId="25402" xr:uid="{00000000-0005-0000-0000-00000C580000}"/>
    <cellStyle name="Normal 9 2 2 7 2 4" xfId="25403" xr:uid="{00000000-0005-0000-0000-00000D580000}"/>
    <cellStyle name="Normal 9 2 2 7 3" xfId="9116" xr:uid="{00000000-0005-0000-0000-00000E580000}"/>
    <cellStyle name="Normal 9 2 2 7 3 2" xfId="25404" xr:uid="{00000000-0005-0000-0000-00000F580000}"/>
    <cellStyle name="Normal 9 2 2 7 3 2 2" xfId="25405" xr:uid="{00000000-0005-0000-0000-000010580000}"/>
    <cellStyle name="Normal 9 2 2 7 3 3" xfId="25406" xr:uid="{00000000-0005-0000-0000-000011580000}"/>
    <cellStyle name="Normal 9 2 2 7 3 4" xfId="25407" xr:uid="{00000000-0005-0000-0000-000012580000}"/>
    <cellStyle name="Normal 9 2 2 7 4" xfId="25408" xr:uid="{00000000-0005-0000-0000-000013580000}"/>
    <cellStyle name="Normal 9 2 2 7 4 2" xfId="25409" xr:uid="{00000000-0005-0000-0000-000014580000}"/>
    <cellStyle name="Normal 9 2 2 7 5" xfId="25410" xr:uid="{00000000-0005-0000-0000-000015580000}"/>
    <cellStyle name="Normal 9 2 2 7 6" xfId="25411" xr:uid="{00000000-0005-0000-0000-000016580000}"/>
    <cellStyle name="Normal 9 2 2 8" xfId="5092" xr:uid="{00000000-0005-0000-0000-000017580000}"/>
    <cellStyle name="Normal 9 2 2 8 2" xfId="7339" xr:uid="{00000000-0005-0000-0000-000018580000}"/>
    <cellStyle name="Normal 9 2 2 8 2 2" xfId="10878" xr:uid="{00000000-0005-0000-0000-000019580000}"/>
    <cellStyle name="Normal 9 2 2 8 2 2 2" xfId="25412" xr:uid="{00000000-0005-0000-0000-00001A580000}"/>
    <cellStyle name="Normal 9 2 2 8 2 2 3" xfId="25413" xr:uid="{00000000-0005-0000-0000-00001B580000}"/>
    <cellStyle name="Normal 9 2 2 8 2 3" xfId="25414" xr:uid="{00000000-0005-0000-0000-00001C580000}"/>
    <cellStyle name="Normal 9 2 2 8 2 4" xfId="25415" xr:uid="{00000000-0005-0000-0000-00001D580000}"/>
    <cellStyle name="Normal 9 2 2 8 3" xfId="9117" xr:uid="{00000000-0005-0000-0000-00001E580000}"/>
    <cellStyle name="Normal 9 2 2 8 3 2" xfId="25416" xr:uid="{00000000-0005-0000-0000-00001F580000}"/>
    <cellStyle name="Normal 9 2 2 8 3 2 2" xfId="25417" xr:uid="{00000000-0005-0000-0000-000020580000}"/>
    <cellStyle name="Normal 9 2 2 8 3 3" xfId="25418" xr:uid="{00000000-0005-0000-0000-000021580000}"/>
    <cellStyle name="Normal 9 2 2 8 3 4" xfId="25419" xr:uid="{00000000-0005-0000-0000-000022580000}"/>
    <cellStyle name="Normal 9 2 2 8 4" xfId="25420" xr:uid="{00000000-0005-0000-0000-000023580000}"/>
    <cellStyle name="Normal 9 2 2 8 4 2" xfId="25421" xr:uid="{00000000-0005-0000-0000-000024580000}"/>
    <cellStyle name="Normal 9 2 2 8 5" xfId="25422" xr:uid="{00000000-0005-0000-0000-000025580000}"/>
    <cellStyle name="Normal 9 2 2 8 6" xfId="25423" xr:uid="{00000000-0005-0000-0000-000026580000}"/>
    <cellStyle name="Normal 9 2 2 9" xfId="5093" xr:uid="{00000000-0005-0000-0000-000027580000}"/>
    <cellStyle name="Normal 9 2 2 9 2" xfId="7340" xr:uid="{00000000-0005-0000-0000-000028580000}"/>
    <cellStyle name="Normal 9 2 2 9 2 2" xfId="10879" xr:uid="{00000000-0005-0000-0000-000029580000}"/>
    <cellStyle name="Normal 9 2 2 9 2 2 2" xfId="25424" xr:uid="{00000000-0005-0000-0000-00002A580000}"/>
    <cellStyle name="Normal 9 2 2 9 2 2 3" xfId="25425" xr:uid="{00000000-0005-0000-0000-00002B580000}"/>
    <cellStyle name="Normal 9 2 2 9 2 3" xfId="25426" xr:uid="{00000000-0005-0000-0000-00002C580000}"/>
    <cellStyle name="Normal 9 2 2 9 2 4" xfId="25427" xr:uid="{00000000-0005-0000-0000-00002D580000}"/>
    <cellStyle name="Normal 9 2 2 9 3" xfId="9118" xr:uid="{00000000-0005-0000-0000-00002E580000}"/>
    <cellStyle name="Normal 9 2 2 9 3 2" xfId="25428" xr:uid="{00000000-0005-0000-0000-00002F580000}"/>
    <cellStyle name="Normal 9 2 2 9 3 2 2" xfId="25429" xr:uid="{00000000-0005-0000-0000-000030580000}"/>
    <cellStyle name="Normal 9 2 2 9 3 3" xfId="25430" xr:uid="{00000000-0005-0000-0000-000031580000}"/>
    <cellStyle name="Normal 9 2 2 9 3 4" xfId="25431" xr:uid="{00000000-0005-0000-0000-000032580000}"/>
    <cellStyle name="Normal 9 2 2 9 4" xfId="25432" xr:uid="{00000000-0005-0000-0000-000033580000}"/>
    <cellStyle name="Normal 9 2 2 9 4 2" xfId="25433" xr:uid="{00000000-0005-0000-0000-000034580000}"/>
    <cellStyle name="Normal 9 2 2 9 5" xfId="25434" xr:uid="{00000000-0005-0000-0000-000035580000}"/>
    <cellStyle name="Normal 9 2 2 9 6" xfId="25435" xr:uid="{00000000-0005-0000-0000-000036580000}"/>
    <cellStyle name="Normal 9 2 3" xfId="5094" xr:uid="{00000000-0005-0000-0000-000037580000}"/>
    <cellStyle name="Normal 9 2 3 10" xfId="5095" xr:uid="{00000000-0005-0000-0000-000038580000}"/>
    <cellStyle name="Normal 9 2 3 10 2" xfId="7342" xr:uid="{00000000-0005-0000-0000-000039580000}"/>
    <cellStyle name="Normal 9 2 3 10 2 2" xfId="10881" xr:uid="{00000000-0005-0000-0000-00003A580000}"/>
    <cellStyle name="Normal 9 2 3 10 2 2 2" xfId="25436" xr:uid="{00000000-0005-0000-0000-00003B580000}"/>
    <cellStyle name="Normal 9 2 3 10 2 2 3" xfId="25437" xr:uid="{00000000-0005-0000-0000-00003C580000}"/>
    <cellStyle name="Normal 9 2 3 10 2 3" xfId="25438" xr:uid="{00000000-0005-0000-0000-00003D580000}"/>
    <cellStyle name="Normal 9 2 3 10 2 4" xfId="25439" xr:uid="{00000000-0005-0000-0000-00003E580000}"/>
    <cellStyle name="Normal 9 2 3 10 3" xfId="9120" xr:uid="{00000000-0005-0000-0000-00003F580000}"/>
    <cellStyle name="Normal 9 2 3 10 3 2" xfId="25440" xr:uid="{00000000-0005-0000-0000-000040580000}"/>
    <cellStyle name="Normal 9 2 3 10 3 2 2" xfId="25441" xr:uid="{00000000-0005-0000-0000-000041580000}"/>
    <cellStyle name="Normal 9 2 3 10 3 3" xfId="25442" xr:uid="{00000000-0005-0000-0000-000042580000}"/>
    <cellStyle name="Normal 9 2 3 10 3 4" xfId="25443" xr:uid="{00000000-0005-0000-0000-000043580000}"/>
    <cellStyle name="Normal 9 2 3 10 4" xfId="25444" xr:uid="{00000000-0005-0000-0000-000044580000}"/>
    <cellStyle name="Normal 9 2 3 10 4 2" xfId="25445" xr:uid="{00000000-0005-0000-0000-000045580000}"/>
    <cellStyle name="Normal 9 2 3 10 5" xfId="25446" xr:uid="{00000000-0005-0000-0000-000046580000}"/>
    <cellStyle name="Normal 9 2 3 10 6" xfId="25447" xr:uid="{00000000-0005-0000-0000-000047580000}"/>
    <cellStyle name="Normal 9 2 3 11" xfId="5096" xr:uid="{00000000-0005-0000-0000-000048580000}"/>
    <cellStyle name="Normal 9 2 3 11 2" xfId="7343" xr:uid="{00000000-0005-0000-0000-000049580000}"/>
    <cellStyle name="Normal 9 2 3 11 2 2" xfId="10882" xr:uid="{00000000-0005-0000-0000-00004A580000}"/>
    <cellStyle name="Normal 9 2 3 11 2 2 2" xfId="25448" xr:uid="{00000000-0005-0000-0000-00004B580000}"/>
    <cellStyle name="Normal 9 2 3 11 2 2 3" xfId="25449" xr:uid="{00000000-0005-0000-0000-00004C580000}"/>
    <cellStyle name="Normal 9 2 3 11 2 3" xfId="25450" xr:uid="{00000000-0005-0000-0000-00004D580000}"/>
    <cellStyle name="Normal 9 2 3 11 2 4" xfId="25451" xr:uid="{00000000-0005-0000-0000-00004E580000}"/>
    <cellStyle name="Normal 9 2 3 11 3" xfId="9121" xr:uid="{00000000-0005-0000-0000-00004F580000}"/>
    <cellStyle name="Normal 9 2 3 11 3 2" xfId="25452" xr:uid="{00000000-0005-0000-0000-000050580000}"/>
    <cellStyle name="Normal 9 2 3 11 3 2 2" xfId="25453" xr:uid="{00000000-0005-0000-0000-000051580000}"/>
    <cellStyle name="Normal 9 2 3 11 3 3" xfId="25454" xr:uid="{00000000-0005-0000-0000-000052580000}"/>
    <cellStyle name="Normal 9 2 3 11 3 4" xfId="25455" xr:uid="{00000000-0005-0000-0000-000053580000}"/>
    <cellStyle name="Normal 9 2 3 11 4" xfId="25456" xr:uid="{00000000-0005-0000-0000-000054580000}"/>
    <cellStyle name="Normal 9 2 3 11 4 2" xfId="25457" xr:uid="{00000000-0005-0000-0000-000055580000}"/>
    <cellStyle name="Normal 9 2 3 11 5" xfId="25458" xr:uid="{00000000-0005-0000-0000-000056580000}"/>
    <cellStyle name="Normal 9 2 3 11 6" xfId="25459" xr:uid="{00000000-0005-0000-0000-000057580000}"/>
    <cellStyle name="Normal 9 2 3 12" xfId="5097" xr:uid="{00000000-0005-0000-0000-000058580000}"/>
    <cellStyle name="Normal 9 2 3 12 2" xfId="7344" xr:uid="{00000000-0005-0000-0000-000059580000}"/>
    <cellStyle name="Normal 9 2 3 12 2 2" xfId="10883" xr:uid="{00000000-0005-0000-0000-00005A580000}"/>
    <cellStyle name="Normal 9 2 3 12 2 2 2" xfId="25460" xr:uid="{00000000-0005-0000-0000-00005B580000}"/>
    <cellStyle name="Normal 9 2 3 12 2 2 3" xfId="25461" xr:uid="{00000000-0005-0000-0000-00005C580000}"/>
    <cellStyle name="Normal 9 2 3 12 2 3" xfId="25462" xr:uid="{00000000-0005-0000-0000-00005D580000}"/>
    <cellStyle name="Normal 9 2 3 12 2 4" xfId="25463" xr:uid="{00000000-0005-0000-0000-00005E580000}"/>
    <cellStyle name="Normal 9 2 3 12 3" xfId="9122" xr:uid="{00000000-0005-0000-0000-00005F580000}"/>
    <cellStyle name="Normal 9 2 3 12 3 2" xfId="25464" xr:uid="{00000000-0005-0000-0000-000060580000}"/>
    <cellStyle name="Normal 9 2 3 12 3 2 2" xfId="25465" xr:uid="{00000000-0005-0000-0000-000061580000}"/>
    <cellStyle name="Normal 9 2 3 12 3 3" xfId="25466" xr:uid="{00000000-0005-0000-0000-000062580000}"/>
    <cellStyle name="Normal 9 2 3 12 3 4" xfId="25467" xr:uid="{00000000-0005-0000-0000-000063580000}"/>
    <cellStyle name="Normal 9 2 3 12 4" xfId="25468" xr:uid="{00000000-0005-0000-0000-000064580000}"/>
    <cellStyle name="Normal 9 2 3 12 4 2" xfId="25469" xr:uid="{00000000-0005-0000-0000-000065580000}"/>
    <cellStyle name="Normal 9 2 3 12 5" xfId="25470" xr:uid="{00000000-0005-0000-0000-000066580000}"/>
    <cellStyle name="Normal 9 2 3 12 6" xfId="25471" xr:uid="{00000000-0005-0000-0000-000067580000}"/>
    <cellStyle name="Normal 9 2 3 13" xfId="5098" xr:uid="{00000000-0005-0000-0000-000068580000}"/>
    <cellStyle name="Normal 9 2 3 13 2" xfId="7345" xr:uid="{00000000-0005-0000-0000-000069580000}"/>
    <cellStyle name="Normal 9 2 3 13 2 2" xfId="10884" xr:uid="{00000000-0005-0000-0000-00006A580000}"/>
    <cellStyle name="Normal 9 2 3 13 2 2 2" xfId="25472" xr:uid="{00000000-0005-0000-0000-00006B580000}"/>
    <cellStyle name="Normal 9 2 3 13 2 2 3" xfId="25473" xr:uid="{00000000-0005-0000-0000-00006C580000}"/>
    <cellStyle name="Normal 9 2 3 13 2 3" xfId="25474" xr:uid="{00000000-0005-0000-0000-00006D580000}"/>
    <cellStyle name="Normal 9 2 3 13 2 4" xfId="25475" xr:uid="{00000000-0005-0000-0000-00006E580000}"/>
    <cellStyle name="Normal 9 2 3 13 3" xfId="9123" xr:uid="{00000000-0005-0000-0000-00006F580000}"/>
    <cellStyle name="Normal 9 2 3 13 3 2" xfId="25476" xr:uid="{00000000-0005-0000-0000-000070580000}"/>
    <cellStyle name="Normal 9 2 3 13 3 2 2" xfId="25477" xr:uid="{00000000-0005-0000-0000-000071580000}"/>
    <cellStyle name="Normal 9 2 3 13 3 3" xfId="25478" xr:uid="{00000000-0005-0000-0000-000072580000}"/>
    <cellStyle name="Normal 9 2 3 13 3 4" xfId="25479" xr:uid="{00000000-0005-0000-0000-000073580000}"/>
    <cellStyle name="Normal 9 2 3 13 4" xfId="25480" xr:uid="{00000000-0005-0000-0000-000074580000}"/>
    <cellStyle name="Normal 9 2 3 13 4 2" xfId="25481" xr:uid="{00000000-0005-0000-0000-000075580000}"/>
    <cellStyle name="Normal 9 2 3 13 5" xfId="25482" xr:uid="{00000000-0005-0000-0000-000076580000}"/>
    <cellStyle name="Normal 9 2 3 13 6" xfId="25483" xr:uid="{00000000-0005-0000-0000-000077580000}"/>
    <cellStyle name="Normal 9 2 3 14" xfId="5099" xr:uid="{00000000-0005-0000-0000-000078580000}"/>
    <cellStyle name="Normal 9 2 3 14 2" xfId="7346" xr:uid="{00000000-0005-0000-0000-000079580000}"/>
    <cellStyle name="Normal 9 2 3 14 2 2" xfId="10885" xr:uid="{00000000-0005-0000-0000-00007A580000}"/>
    <cellStyle name="Normal 9 2 3 14 2 2 2" xfId="25484" xr:uid="{00000000-0005-0000-0000-00007B580000}"/>
    <cellStyle name="Normal 9 2 3 14 2 2 3" xfId="25485" xr:uid="{00000000-0005-0000-0000-00007C580000}"/>
    <cellStyle name="Normal 9 2 3 14 2 3" xfId="25486" xr:uid="{00000000-0005-0000-0000-00007D580000}"/>
    <cellStyle name="Normal 9 2 3 14 2 4" xfId="25487" xr:uid="{00000000-0005-0000-0000-00007E580000}"/>
    <cellStyle name="Normal 9 2 3 14 3" xfId="9124" xr:uid="{00000000-0005-0000-0000-00007F580000}"/>
    <cellStyle name="Normal 9 2 3 14 3 2" xfId="25488" xr:uid="{00000000-0005-0000-0000-000080580000}"/>
    <cellStyle name="Normal 9 2 3 14 3 2 2" xfId="25489" xr:uid="{00000000-0005-0000-0000-000081580000}"/>
    <cellStyle name="Normal 9 2 3 14 3 3" xfId="25490" xr:uid="{00000000-0005-0000-0000-000082580000}"/>
    <cellStyle name="Normal 9 2 3 14 3 4" xfId="25491" xr:uid="{00000000-0005-0000-0000-000083580000}"/>
    <cellStyle name="Normal 9 2 3 14 4" xfId="25492" xr:uid="{00000000-0005-0000-0000-000084580000}"/>
    <cellStyle name="Normal 9 2 3 14 4 2" xfId="25493" xr:uid="{00000000-0005-0000-0000-000085580000}"/>
    <cellStyle name="Normal 9 2 3 14 5" xfId="25494" xr:uid="{00000000-0005-0000-0000-000086580000}"/>
    <cellStyle name="Normal 9 2 3 14 6" xfId="25495" xr:uid="{00000000-0005-0000-0000-000087580000}"/>
    <cellStyle name="Normal 9 2 3 15" xfId="5100" xr:uid="{00000000-0005-0000-0000-000088580000}"/>
    <cellStyle name="Normal 9 2 3 15 2" xfId="7347" xr:uid="{00000000-0005-0000-0000-000089580000}"/>
    <cellStyle name="Normal 9 2 3 15 2 2" xfId="10886" xr:uid="{00000000-0005-0000-0000-00008A580000}"/>
    <cellStyle name="Normal 9 2 3 15 2 2 2" xfId="25496" xr:uid="{00000000-0005-0000-0000-00008B580000}"/>
    <cellStyle name="Normal 9 2 3 15 2 2 3" xfId="25497" xr:uid="{00000000-0005-0000-0000-00008C580000}"/>
    <cellStyle name="Normal 9 2 3 15 2 3" xfId="25498" xr:uid="{00000000-0005-0000-0000-00008D580000}"/>
    <cellStyle name="Normal 9 2 3 15 2 4" xfId="25499" xr:uid="{00000000-0005-0000-0000-00008E580000}"/>
    <cellStyle name="Normal 9 2 3 15 3" xfId="9125" xr:uid="{00000000-0005-0000-0000-00008F580000}"/>
    <cellStyle name="Normal 9 2 3 15 3 2" xfId="25500" xr:uid="{00000000-0005-0000-0000-000090580000}"/>
    <cellStyle name="Normal 9 2 3 15 3 2 2" xfId="25501" xr:uid="{00000000-0005-0000-0000-000091580000}"/>
    <cellStyle name="Normal 9 2 3 15 3 3" xfId="25502" xr:uid="{00000000-0005-0000-0000-000092580000}"/>
    <cellStyle name="Normal 9 2 3 15 3 4" xfId="25503" xr:uid="{00000000-0005-0000-0000-000093580000}"/>
    <cellStyle name="Normal 9 2 3 15 4" xfId="25504" xr:uid="{00000000-0005-0000-0000-000094580000}"/>
    <cellStyle name="Normal 9 2 3 15 4 2" xfId="25505" xr:uid="{00000000-0005-0000-0000-000095580000}"/>
    <cellStyle name="Normal 9 2 3 15 5" xfId="25506" xr:uid="{00000000-0005-0000-0000-000096580000}"/>
    <cellStyle name="Normal 9 2 3 15 6" xfId="25507" xr:uid="{00000000-0005-0000-0000-000097580000}"/>
    <cellStyle name="Normal 9 2 3 16" xfId="5101" xr:uid="{00000000-0005-0000-0000-000098580000}"/>
    <cellStyle name="Normal 9 2 3 16 2" xfId="7348" xr:uid="{00000000-0005-0000-0000-000099580000}"/>
    <cellStyle name="Normal 9 2 3 16 2 2" xfId="10887" xr:uid="{00000000-0005-0000-0000-00009A580000}"/>
    <cellStyle name="Normal 9 2 3 16 2 2 2" xfId="25508" xr:uid="{00000000-0005-0000-0000-00009B580000}"/>
    <cellStyle name="Normal 9 2 3 16 2 2 3" xfId="25509" xr:uid="{00000000-0005-0000-0000-00009C580000}"/>
    <cellStyle name="Normal 9 2 3 16 2 3" xfId="25510" xr:uid="{00000000-0005-0000-0000-00009D580000}"/>
    <cellStyle name="Normal 9 2 3 16 2 4" xfId="25511" xr:uid="{00000000-0005-0000-0000-00009E580000}"/>
    <cellStyle name="Normal 9 2 3 16 3" xfId="9126" xr:uid="{00000000-0005-0000-0000-00009F580000}"/>
    <cellStyle name="Normal 9 2 3 16 3 2" xfId="25512" xr:uid="{00000000-0005-0000-0000-0000A0580000}"/>
    <cellStyle name="Normal 9 2 3 16 3 2 2" xfId="25513" xr:uid="{00000000-0005-0000-0000-0000A1580000}"/>
    <cellStyle name="Normal 9 2 3 16 3 3" xfId="25514" xr:uid="{00000000-0005-0000-0000-0000A2580000}"/>
    <cellStyle name="Normal 9 2 3 16 3 4" xfId="25515" xr:uid="{00000000-0005-0000-0000-0000A3580000}"/>
    <cellStyle name="Normal 9 2 3 16 4" xfId="25516" xr:uid="{00000000-0005-0000-0000-0000A4580000}"/>
    <cellStyle name="Normal 9 2 3 16 4 2" xfId="25517" xr:uid="{00000000-0005-0000-0000-0000A5580000}"/>
    <cellStyle name="Normal 9 2 3 16 5" xfId="25518" xr:uid="{00000000-0005-0000-0000-0000A6580000}"/>
    <cellStyle name="Normal 9 2 3 16 6" xfId="25519" xr:uid="{00000000-0005-0000-0000-0000A7580000}"/>
    <cellStyle name="Normal 9 2 3 17" xfId="5102" xr:uid="{00000000-0005-0000-0000-0000A8580000}"/>
    <cellStyle name="Normal 9 2 3 17 2" xfId="7349" xr:uid="{00000000-0005-0000-0000-0000A9580000}"/>
    <cellStyle name="Normal 9 2 3 17 2 2" xfId="10888" xr:uid="{00000000-0005-0000-0000-0000AA580000}"/>
    <cellStyle name="Normal 9 2 3 17 2 2 2" xfId="25520" xr:uid="{00000000-0005-0000-0000-0000AB580000}"/>
    <cellStyle name="Normal 9 2 3 17 2 2 3" xfId="25521" xr:uid="{00000000-0005-0000-0000-0000AC580000}"/>
    <cellStyle name="Normal 9 2 3 17 2 3" xfId="25522" xr:uid="{00000000-0005-0000-0000-0000AD580000}"/>
    <cellStyle name="Normal 9 2 3 17 2 4" xfId="25523" xr:uid="{00000000-0005-0000-0000-0000AE580000}"/>
    <cellStyle name="Normal 9 2 3 17 3" xfId="9127" xr:uid="{00000000-0005-0000-0000-0000AF580000}"/>
    <cellStyle name="Normal 9 2 3 17 3 2" xfId="25524" xr:uid="{00000000-0005-0000-0000-0000B0580000}"/>
    <cellStyle name="Normal 9 2 3 17 3 2 2" xfId="25525" xr:uid="{00000000-0005-0000-0000-0000B1580000}"/>
    <cellStyle name="Normal 9 2 3 17 3 3" xfId="25526" xr:uid="{00000000-0005-0000-0000-0000B2580000}"/>
    <cellStyle name="Normal 9 2 3 17 3 4" xfId="25527" xr:uid="{00000000-0005-0000-0000-0000B3580000}"/>
    <cellStyle name="Normal 9 2 3 17 4" xfId="25528" xr:uid="{00000000-0005-0000-0000-0000B4580000}"/>
    <cellStyle name="Normal 9 2 3 17 4 2" xfId="25529" xr:uid="{00000000-0005-0000-0000-0000B5580000}"/>
    <cellStyle name="Normal 9 2 3 17 5" xfId="25530" xr:uid="{00000000-0005-0000-0000-0000B6580000}"/>
    <cellStyle name="Normal 9 2 3 17 6" xfId="25531" xr:uid="{00000000-0005-0000-0000-0000B7580000}"/>
    <cellStyle name="Normal 9 2 3 18" xfId="5103" xr:uid="{00000000-0005-0000-0000-0000B8580000}"/>
    <cellStyle name="Normal 9 2 3 18 2" xfId="7350" xr:uid="{00000000-0005-0000-0000-0000B9580000}"/>
    <cellStyle name="Normal 9 2 3 18 2 2" xfId="10889" xr:uid="{00000000-0005-0000-0000-0000BA580000}"/>
    <cellStyle name="Normal 9 2 3 18 2 2 2" xfId="25532" xr:uid="{00000000-0005-0000-0000-0000BB580000}"/>
    <cellStyle name="Normal 9 2 3 18 2 2 3" xfId="25533" xr:uid="{00000000-0005-0000-0000-0000BC580000}"/>
    <cellStyle name="Normal 9 2 3 18 2 3" xfId="25534" xr:uid="{00000000-0005-0000-0000-0000BD580000}"/>
    <cellStyle name="Normal 9 2 3 18 2 4" xfId="25535" xr:uid="{00000000-0005-0000-0000-0000BE580000}"/>
    <cellStyle name="Normal 9 2 3 18 3" xfId="9128" xr:uid="{00000000-0005-0000-0000-0000BF580000}"/>
    <cellStyle name="Normal 9 2 3 18 3 2" xfId="25536" xr:uid="{00000000-0005-0000-0000-0000C0580000}"/>
    <cellStyle name="Normal 9 2 3 18 3 2 2" xfId="25537" xr:uid="{00000000-0005-0000-0000-0000C1580000}"/>
    <cellStyle name="Normal 9 2 3 18 3 3" xfId="25538" xr:uid="{00000000-0005-0000-0000-0000C2580000}"/>
    <cellStyle name="Normal 9 2 3 18 3 4" xfId="25539" xr:uid="{00000000-0005-0000-0000-0000C3580000}"/>
    <cellStyle name="Normal 9 2 3 18 4" xfId="25540" xr:uid="{00000000-0005-0000-0000-0000C4580000}"/>
    <cellStyle name="Normal 9 2 3 18 4 2" xfId="25541" xr:uid="{00000000-0005-0000-0000-0000C5580000}"/>
    <cellStyle name="Normal 9 2 3 18 5" xfId="25542" xr:uid="{00000000-0005-0000-0000-0000C6580000}"/>
    <cellStyle name="Normal 9 2 3 18 6" xfId="25543" xr:uid="{00000000-0005-0000-0000-0000C7580000}"/>
    <cellStyle name="Normal 9 2 3 19" xfId="5104" xr:uid="{00000000-0005-0000-0000-0000C8580000}"/>
    <cellStyle name="Normal 9 2 3 19 2" xfId="7351" xr:uid="{00000000-0005-0000-0000-0000C9580000}"/>
    <cellStyle name="Normal 9 2 3 19 2 2" xfId="10890" xr:uid="{00000000-0005-0000-0000-0000CA580000}"/>
    <cellStyle name="Normal 9 2 3 19 2 2 2" xfId="25544" xr:uid="{00000000-0005-0000-0000-0000CB580000}"/>
    <cellStyle name="Normal 9 2 3 19 2 2 3" xfId="25545" xr:uid="{00000000-0005-0000-0000-0000CC580000}"/>
    <cellStyle name="Normal 9 2 3 19 2 3" xfId="25546" xr:uid="{00000000-0005-0000-0000-0000CD580000}"/>
    <cellStyle name="Normal 9 2 3 19 2 4" xfId="25547" xr:uid="{00000000-0005-0000-0000-0000CE580000}"/>
    <cellStyle name="Normal 9 2 3 19 3" xfId="9129" xr:uid="{00000000-0005-0000-0000-0000CF580000}"/>
    <cellStyle name="Normal 9 2 3 19 3 2" xfId="25548" xr:uid="{00000000-0005-0000-0000-0000D0580000}"/>
    <cellStyle name="Normal 9 2 3 19 3 2 2" xfId="25549" xr:uid="{00000000-0005-0000-0000-0000D1580000}"/>
    <cellStyle name="Normal 9 2 3 19 3 3" xfId="25550" xr:uid="{00000000-0005-0000-0000-0000D2580000}"/>
    <cellStyle name="Normal 9 2 3 19 3 4" xfId="25551" xr:uid="{00000000-0005-0000-0000-0000D3580000}"/>
    <cellStyle name="Normal 9 2 3 19 4" xfId="25552" xr:uid="{00000000-0005-0000-0000-0000D4580000}"/>
    <cellStyle name="Normal 9 2 3 19 4 2" xfId="25553" xr:uid="{00000000-0005-0000-0000-0000D5580000}"/>
    <cellStyle name="Normal 9 2 3 19 5" xfId="25554" xr:uid="{00000000-0005-0000-0000-0000D6580000}"/>
    <cellStyle name="Normal 9 2 3 19 6" xfId="25555" xr:uid="{00000000-0005-0000-0000-0000D7580000}"/>
    <cellStyle name="Normal 9 2 3 2" xfId="5105" xr:uid="{00000000-0005-0000-0000-0000D8580000}"/>
    <cellStyle name="Normal 9 2 3 2 2" xfId="7352" xr:uid="{00000000-0005-0000-0000-0000D9580000}"/>
    <cellStyle name="Normal 9 2 3 2 2 2" xfId="10891" xr:uid="{00000000-0005-0000-0000-0000DA580000}"/>
    <cellStyle name="Normal 9 2 3 2 2 2 2" xfId="25556" xr:uid="{00000000-0005-0000-0000-0000DB580000}"/>
    <cellStyle name="Normal 9 2 3 2 2 2 3" xfId="25557" xr:uid="{00000000-0005-0000-0000-0000DC580000}"/>
    <cellStyle name="Normal 9 2 3 2 2 3" xfId="25558" xr:uid="{00000000-0005-0000-0000-0000DD580000}"/>
    <cellStyle name="Normal 9 2 3 2 2 4" xfId="25559" xr:uid="{00000000-0005-0000-0000-0000DE580000}"/>
    <cellStyle name="Normal 9 2 3 2 3" xfId="9130" xr:uid="{00000000-0005-0000-0000-0000DF580000}"/>
    <cellStyle name="Normal 9 2 3 2 3 2" xfId="25560" xr:uid="{00000000-0005-0000-0000-0000E0580000}"/>
    <cellStyle name="Normal 9 2 3 2 3 2 2" xfId="25561" xr:uid="{00000000-0005-0000-0000-0000E1580000}"/>
    <cellStyle name="Normal 9 2 3 2 3 3" xfId="25562" xr:uid="{00000000-0005-0000-0000-0000E2580000}"/>
    <cellStyle name="Normal 9 2 3 2 3 4" xfId="25563" xr:uid="{00000000-0005-0000-0000-0000E3580000}"/>
    <cellStyle name="Normal 9 2 3 2 4" xfId="25564" xr:uid="{00000000-0005-0000-0000-0000E4580000}"/>
    <cellStyle name="Normal 9 2 3 2 4 2" xfId="25565" xr:uid="{00000000-0005-0000-0000-0000E5580000}"/>
    <cellStyle name="Normal 9 2 3 2 5" xfId="25566" xr:uid="{00000000-0005-0000-0000-0000E6580000}"/>
    <cellStyle name="Normal 9 2 3 2 6" xfId="25567" xr:uid="{00000000-0005-0000-0000-0000E7580000}"/>
    <cellStyle name="Normal 9 2 3 20" xfId="5106" xr:uid="{00000000-0005-0000-0000-0000E8580000}"/>
    <cellStyle name="Normal 9 2 3 20 2" xfId="7353" xr:uid="{00000000-0005-0000-0000-0000E9580000}"/>
    <cellStyle name="Normal 9 2 3 20 2 2" xfId="10892" xr:uid="{00000000-0005-0000-0000-0000EA580000}"/>
    <cellStyle name="Normal 9 2 3 20 2 2 2" xfId="25568" xr:uid="{00000000-0005-0000-0000-0000EB580000}"/>
    <cellStyle name="Normal 9 2 3 20 2 2 3" xfId="25569" xr:uid="{00000000-0005-0000-0000-0000EC580000}"/>
    <cellStyle name="Normal 9 2 3 20 2 3" xfId="25570" xr:uid="{00000000-0005-0000-0000-0000ED580000}"/>
    <cellStyle name="Normal 9 2 3 20 2 4" xfId="25571" xr:uid="{00000000-0005-0000-0000-0000EE580000}"/>
    <cellStyle name="Normal 9 2 3 20 3" xfId="9131" xr:uid="{00000000-0005-0000-0000-0000EF580000}"/>
    <cellStyle name="Normal 9 2 3 20 3 2" xfId="25572" xr:uid="{00000000-0005-0000-0000-0000F0580000}"/>
    <cellStyle name="Normal 9 2 3 20 3 2 2" xfId="25573" xr:uid="{00000000-0005-0000-0000-0000F1580000}"/>
    <cellStyle name="Normal 9 2 3 20 3 3" xfId="25574" xr:uid="{00000000-0005-0000-0000-0000F2580000}"/>
    <cellStyle name="Normal 9 2 3 20 3 4" xfId="25575" xr:uid="{00000000-0005-0000-0000-0000F3580000}"/>
    <cellStyle name="Normal 9 2 3 20 4" xfId="25576" xr:uid="{00000000-0005-0000-0000-0000F4580000}"/>
    <cellStyle name="Normal 9 2 3 20 4 2" xfId="25577" xr:uid="{00000000-0005-0000-0000-0000F5580000}"/>
    <cellStyle name="Normal 9 2 3 20 5" xfId="25578" xr:uid="{00000000-0005-0000-0000-0000F6580000}"/>
    <cellStyle name="Normal 9 2 3 20 6" xfId="25579" xr:uid="{00000000-0005-0000-0000-0000F7580000}"/>
    <cellStyle name="Normal 9 2 3 21" xfId="5107" xr:uid="{00000000-0005-0000-0000-0000F8580000}"/>
    <cellStyle name="Normal 9 2 3 21 2" xfId="7354" xr:uid="{00000000-0005-0000-0000-0000F9580000}"/>
    <cellStyle name="Normal 9 2 3 21 2 2" xfId="10893" xr:uid="{00000000-0005-0000-0000-0000FA580000}"/>
    <cellStyle name="Normal 9 2 3 21 2 2 2" xfId="25580" xr:uid="{00000000-0005-0000-0000-0000FB580000}"/>
    <cellStyle name="Normal 9 2 3 21 2 2 3" xfId="25581" xr:uid="{00000000-0005-0000-0000-0000FC580000}"/>
    <cellStyle name="Normal 9 2 3 21 2 3" xfId="25582" xr:uid="{00000000-0005-0000-0000-0000FD580000}"/>
    <cellStyle name="Normal 9 2 3 21 2 4" xfId="25583" xr:uid="{00000000-0005-0000-0000-0000FE580000}"/>
    <cellStyle name="Normal 9 2 3 21 3" xfId="9132" xr:uid="{00000000-0005-0000-0000-0000FF580000}"/>
    <cellStyle name="Normal 9 2 3 21 3 2" xfId="25584" xr:uid="{00000000-0005-0000-0000-000000590000}"/>
    <cellStyle name="Normal 9 2 3 21 3 2 2" xfId="25585" xr:uid="{00000000-0005-0000-0000-000001590000}"/>
    <cellStyle name="Normal 9 2 3 21 3 3" xfId="25586" xr:uid="{00000000-0005-0000-0000-000002590000}"/>
    <cellStyle name="Normal 9 2 3 21 3 4" xfId="25587" xr:uid="{00000000-0005-0000-0000-000003590000}"/>
    <cellStyle name="Normal 9 2 3 21 4" xfId="25588" xr:uid="{00000000-0005-0000-0000-000004590000}"/>
    <cellStyle name="Normal 9 2 3 21 4 2" xfId="25589" xr:uid="{00000000-0005-0000-0000-000005590000}"/>
    <cellStyle name="Normal 9 2 3 21 5" xfId="25590" xr:uid="{00000000-0005-0000-0000-000006590000}"/>
    <cellStyle name="Normal 9 2 3 21 6" xfId="25591" xr:uid="{00000000-0005-0000-0000-000007590000}"/>
    <cellStyle name="Normal 9 2 3 22" xfId="5108" xr:uid="{00000000-0005-0000-0000-000008590000}"/>
    <cellStyle name="Normal 9 2 3 22 2" xfId="7355" xr:uid="{00000000-0005-0000-0000-000009590000}"/>
    <cellStyle name="Normal 9 2 3 22 2 2" xfId="10894" xr:uid="{00000000-0005-0000-0000-00000A590000}"/>
    <cellStyle name="Normal 9 2 3 22 2 2 2" xfId="25592" xr:uid="{00000000-0005-0000-0000-00000B590000}"/>
    <cellStyle name="Normal 9 2 3 22 2 2 3" xfId="25593" xr:uid="{00000000-0005-0000-0000-00000C590000}"/>
    <cellStyle name="Normal 9 2 3 22 2 3" xfId="25594" xr:uid="{00000000-0005-0000-0000-00000D590000}"/>
    <cellStyle name="Normal 9 2 3 22 2 4" xfId="25595" xr:uid="{00000000-0005-0000-0000-00000E590000}"/>
    <cellStyle name="Normal 9 2 3 22 3" xfId="9133" xr:uid="{00000000-0005-0000-0000-00000F590000}"/>
    <cellStyle name="Normal 9 2 3 22 3 2" xfId="25596" xr:uid="{00000000-0005-0000-0000-000010590000}"/>
    <cellStyle name="Normal 9 2 3 22 3 2 2" xfId="25597" xr:uid="{00000000-0005-0000-0000-000011590000}"/>
    <cellStyle name="Normal 9 2 3 22 3 3" xfId="25598" xr:uid="{00000000-0005-0000-0000-000012590000}"/>
    <cellStyle name="Normal 9 2 3 22 3 4" xfId="25599" xr:uid="{00000000-0005-0000-0000-000013590000}"/>
    <cellStyle name="Normal 9 2 3 22 4" xfId="25600" xr:uid="{00000000-0005-0000-0000-000014590000}"/>
    <cellStyle name="Normal 9 2 3 22 4 2" xfId="25601" xr:uid="{00000000-0005-0000-0000-000015590000}"/>
    <cellStyle name="Normal 9 2 3 22 5" xfId="25602" xr:uid="{00000000-0005-0000-0000-000016590000}"/>
    <cellStyle name="Normal 9 2 3 22 6" xfId="25603" xr:uid="{00000000-0005-0000-0000-000017590000}"/>
    <cellStyle name="Normal 9 2 3 23" xfId="5109" xr:uid="{00000000-0005-0000-0000-000018590000}"/>
    <cellStyle name="Normal 9 2 3 23 2" xfId="7356" xr:uid="{00000000-0005-0000-0000-000019590000}"/>
    <cellStyle name="Normal 9 2 3 23 2 2" xfId="10895" xr:uid="{00000000-0005-0000-0000-00001A590000}"/>
    <cellStyle name="Normal 9 2 3 23 2 2 2" xfId="25604" xr:uid="{00000000-0005-0000-0000-00001B590000}"/>
    <cellStyle name="Normal 9 2 3 23 2 2 3" xfId="25605" xr:uid="{00000000-0005-0000-0000-00001C590000}"/>
    <cellStyle name="Normal 9 2 3 23 2 3" xfId="25606" xr:uid="{00000000-0005-0000-0000-00001D590000}"/>
    <cellStyle name="Normal 9 2 3 23 2 4" xfId="25607" xr:uid="{00000000-0005-0000-0000-00001E590000}"/>
    <cellStyle name="Normal 9 2 3 23 3" xfId="9134" xr:uid="{00000000-0005-0000-0000-00001F590000}"/>
    <cellStyle name="Normal 9 2 3 23 3 2" xfId="25608" xr:uid="{00000000-0005-0000-0000-000020590000}"/>
    <cellStyle name="Normal 9 2 3 23 3 2 2" xfId="25609" xr:uid="{00000000-0005-0000-0000-000021590000}"/>
    <cellStyle name="Normal 9 2 3 23 3 3" xfId="25610" xr:uid="{00000000-0005-0000-0000-000022590000}"/>
    <cellStyle name="Normal 9 2 3 23 3 4" xfId="25611" xr:uid="{00000000-0005-0000-0000-000023590000}"/>
    <cellStyle name="Normal 9 2 3 23 4" xfId="25612" xr:uid="{00000000-0005-0000-0000-000024590000}"/>
    <cellStyle name="Normal 9 2 3 23 4 2" xfId="25613" xr:uid="{00000000-0005-0000-0000-000025590000}"/>
    <cellStyle name="Normal 9 2 3 23 5" xfId="25614" xr:uid="{00000000-0005-0000-0000-000026590000}"/>
    <cellStyle name="Normal 9 2 3 23 6" xfId="25615" xr:uid="{00000000-0005-0000-0000-000027590000}"/>
    <cellStyle name="Normal 9 2 3 24" xfId="5110" xr:uid="{00000000-0005-0000-0000-000028590000}"/>
    <cellStyle name="Normal 9 2 3 24 2" xfId="7357" xr:uid="{00000000-0005-0000-0000-000029590000}"/>
    <cellStyle name="Normal 9 2 3 24 2 2" xfId="10896" xr:uid="{00000000-0005-0000-0000-00002A590000}"/>
    <cellStyle name="Normal 9 2 3 24 2 2 2" xfId="25616" xr:uid="{00000000-0005-0000-0000-00002B590000}"/>
    <cellStyle name="Normal 9 2 3 24 2 2 3" xfId="25617" xr:uid="{00000000-0005-0000-0000-00002C590000}"/>
    <cellStyle name="Normal 9 2 3 24 2 3" xfId="25618" xr:uid="{00000000-0005-0000-0000-00002D590000}"/>
    <cellStyle name="Normal 9 2 3 24 2 4" xfId="25619" xr:uid="{00000000-0005-0000-0000-00002E590000}"/>
    <cellStyle name="Normal 9 2 3 24 3" xfId="9135" xr:uid="{00000000-0005-0000-0000-00002F590000}"/>
    <cellStyle name="Normal 9 2 3 24 3 2" xfId="25620" xr:uid="{00000000-0005-0000-0000-000030590000}"/>
    <cellStyle name="Normal 9 2 3 24 3 2 2" xfId="25621" xr:uid="{00000000-0005-0000-0000-000031590000}"/>
    <cellStyle name="Normal 9 2 3 24 3 3" xfId="25622" xr:uid="{00000000-0005-0000-0000-000032590000}"/>
    <cellStyle name="Normal 9 2 3 24 3 4" xfId="25623" xr:uid="{00000000-0005-0000-0000-000033590000}"/>
    <cellStyle name="Normal 9 2 3 24 4" xfId="25624" xr:uid="{00000000-0005-0000-0000-000034590000}"/>
    <cellStyle name="Normal 9 2 3 24 4 2" xfId="25625" xr:uid="{00000000-0005-0000-0000-000035590000}"/>
    <cellStyle name="Normal 9 2 3 24 5" xfId="25626" xr:uid="{00000000-0005-0000-0000-000036590000}"/>
    <cellStyle name="Normal 9 2 3 24 6" xfId="25627" xr:uid="{00000000-0005-0000-0000-000037590000}"/>
    <cellStyle name="Normal 9 2 3 25" xfId="5111" xr:uid="{00000000-0005-0000-0000-000038590000}"/>
    <cellStyle name="Normal 9 2 3 25 2" xfId="7358" xr:uid="{00000000-0005-0000-0000-000039590000}"/>
    <cellStyle name="Normal 9 2 3 25 2 2" xfId="10897" xr:uid="{00000000-0005-0000-0000-00003A590000}"/>
    <cellStyle name="Normal 9 2 3 25 2 2 2" xfId="25628" xr:uid="{00000000-0005-0000-0000-00003B590000}"/>
    <cellStyle name="Normal 9 2 3 25 2 2 3" xfId="25629" xr:uid="{00000000-0005-0000-0000-00003C590000}"/>
    <cellStyle name="Normal 9 2 3 25 2 3" xfId="25630" xr:uid="{00000000-0005-0000-0000-00003D590000}"/>
    <cellStyle name="Normal 9 2 3 25 2 4" xfId="25631" xr:uid="{00000000-0005-0000-0000-00003E590000}"/>
    <cellStyle name="Normal 9 2 3 25 3" xfId="9136" xr:uid="{00000000-0005-0000-0000-00003F590000}"/>
    <cellStyle name="Normal 9 2 3 25 3 2" xfId="25632" xr:uid="{00000000-0005-0000-0000-000040590000}"/>
    <cellStyle name="Normal 9 2 3 25 3 2 2" xfId="25633" xr:uid="{00000000-0005-0000-0000-000041590000}"/>
    <cellStyle name="Normal 9 2 3 25 3 3" xfId="25634" xr:uid="{00000000-0005-0000-0000-000042590000}"/>
    <cellStyle name="Normal 9 2 3 25 3 4" xfId="25635" xr:uid="{00000000-0005-0000-0000-000043590000}"/>
    <cellStyle name="Normal 9 2 3 25 4" xfId="25636" xr:uid="{00000000-0005-0000-0000-000044590000}"/>
    <cellStyle name="Normal 9 2 3 25 4 2" xfId="25637" xr:uid="{00000000-0005-0000-0000-000045590000}"/>
    <cellStyle name="Normal 9 2 3 25 5" xfId="25638" xr:uid="{00000000-0005-0000-0000-000046590000}"/>
    <cellStyle name="Normal 9 2 3 25 6" xfId="25639" xr:uid="{00000000-0005-0000-0000-000047590000}"/>
    <cellStyle name="Normal 9 2 3 26" xfId="5112" xr:uid="{00000000-0005-0000-0000-000048590000}"/>
    <cellStyle name="Normal 9 2 3 26 2" xfId="7359" xr:uid="{00000000-0005-0000-0000-000049590000}"/>
    <cellStyle name="Normal 9 2 3 26 2 2" xfId="10898" xr:uid="{00000000-0005-0000-0000-00004A590000}"/>
    <cellStyle name="Normal 9 2 3 26 2 2 2" xfId="25640" xr:uid="{00000000-0005-0000-0000-00004B590000}"/>
    <cellStyle name="Normal 9 2 3 26 2 2 3" xfId="25641" xr:uid="{00000000-0005-0000-0000-00004C590000}"/>
    <cellStyle name="Normal 9 2 3 26 2 3" xfId="25642" xr:uid="{00000000-0005-0000-0000-00004D590000}"/>
    <cellStyle name="Normal 9 2 3 26 2 4" xfId="25643" xr:uid="{00000000-0005-0000-0000-00004E590000}"/>
    <cellStyle name="Normal 9 2 3 26 3" xfId="9137" xr:uid="{00000000-0005-0000-0000-00004F590000}"/>
    <cellStyle name="Normal 9 2 3 26 3 2" xfId="25644" xr:uid="{00000000-0005-0000-0000-000050590000}"/>
    <cellStyle name="Normal 9 2 3 26 3 2 2" xfId="25645" xr:uid="{00000000-0005-0000-0000-000051590000}"/>
    <cellStyle name="Normal 9 2 3 26 3 3" xfId="25646" xr:uid="{00000000-0005-0000-0000-000052590000}"/>
    <cellStyle name="Normal 9 2 3 26 3 4" xfId="25647" xr:uid="{00000000-0005-0000-0000-000053590000}"/>
    <cellStyle name="Normal 9 2 3 26 4" xfId="25648" xr:uid="{00000000-0005-0000-0000-000054590000}"/>
    <cellStyle name="Normal 9 2 3 26 4 2" xfId="25649" xr:uid="{00000000-0005-0000-0000-000055590000}"/>
    <cellStyle name="Normal 9 2 3 26 5" xfId="25650" xr:uid="{00000000-0005-0000-0000-000056590000}"/>
    <cellStyle name="Normal 9 2 3 26 6" xfId="25651" xr:uid="{00000000-0005-0000-0000-000057590000}"/>
    <cellStyle name="Normal 9 2 3 27" xfId="5113" xr:uid="{00000000-0005-0000-0000-000058590000}"/>
    <cellStyle name="Normal 9 2 3 27 2" xfId="7360" xr:uid="{00000000-0005-0000-0000-000059590000}"/>
    <cellStyle name="Normal 9 2 3 27 2 2" xfId="10899" xr:uid="{00000000-0005-0000-0000-00005A590000}"/>
    <cellStyle name="Normal 9 2 3 27 2 2 2" xfId="25652" xr:uid="{00000000-0005-0000-0000-00005B590000}"/>
    <cellStyle name="Normal 9 2 3 27 2 2 3" xfId="25653" xr:uid="{00000000-0005-0000-0000-00005C590000}"/>
    <cellStyle name="Normal 9 2 3 27 2 3" xfId="25654" xr:uid="{00000000-0005-0000-0000-00005D590000}"/>
    <cellStyle name="Normal 9 2 3 27 2 4" xfId="25655" xr:uid="{00000000-0005-0000-0000-00005E590000}"/>
    <cellStyle name="Normal 9 2 3 27 3" xfId="9138" xr:uid="{00000000-0005-0000-0000-00005F590000}"/>
    <cellStyle name="Normal 9 2 3 27 3 2" xfId="25656" xr:uid="{00000000-0005-0000-0000-000060590000}"/>
    <cellStyle name="Normal 9 2 3 27 3 2 2" xfId="25657" xr:uid="{00000000-0005-0000-0000-000061590000}"/>
    <cellStyle name="Normal 9 2 3 27 3 3" xfId="25658" xr:uid="{00000000-0005-0000-0000-000062590000}"/>
    <cellStyle name="Normal 9 2 3 27 3 4" xfId="25659" xr:uid="{00000000-0005-0000-0000-000063590000}"/>
    <cellStyle name="Normal 9 2 3 27 4" xfId="25660" xr:uid="{00000000-0005-0000-0000-000064590000}"/>
    <cellStyle name="Normal 9 2 3 27 4 2" xfId="25661" xr:uid="{00000000-0005-0000-0000-000065590000}"/>
    <cellStyle name="Normal 9 2 3 27 5" xfId="25662" xr:uid="{00000000-0005-0000-0000-000066590000}"/>
    <cellStyle name="Normal 9 2 3 27 6" xfId="25663" xr:uid="{00000000-0005-0000-0000-000067590000}"/>
    <cellStyle name="Normal 9 2 3 28" xfId="5114" xr:uid="{00000000-0005-0000-0000-000068590000}"/>
    <cellStyle name="Normal 9 2 3 28 2" xfId="7361" xr:uid="{00000000-0005-0000-0000-000069590000}"/>
    <cellStyle name="Normal 9 2 3 28 2 2" xfId="10900" xr:uid="{00000000-0005-0000-0000-00006A590000}"/>
    <cellStyle name="Normal 9 2 3 28 2 2 2" xfId="25664" xr:uid="{00000000-0005-0000-0000-00006B590000}"/>
    <cellStyle name="Normal 9 2 3 28 2 2 3" xfId="25665" xr:uid="{00000000-0005-0000-0000-00006C590000}"/>
    <cellStyle name="Normal 9 2 3 28 2 3" xfId="25666" xr:uid="{00000000-0005-0000-0000-00006D590000}"/>
    <cellStyle name="Normal 9 2 3 28 2 4" xfId="25667" xr:uid="{00000000-0005-0000-0000-00006E590000}"/>
    <cellStyle name="Normal 9 2 3 28 3" xfId="9139" xr:uid="{00000000-0005-0000-0000-00006F590000}"/>
    <cellStyle name="Normal 9 2 3 28 3 2" xfId="25668" xr:uid="{00000000-0005-0000-0000-000070590000}"/>
    <cellStyle name="Normal 9 2 3 28 3 2 2" xfId="25669" xr:uid="{00000000-0005-0000-0000-000071590000}"/>
    <cellStyle name="Normal 9 2 3 28 3 3" xfId="25670" xr:uid="{00000000-0005-0000-0000-000072590000}"/>
    <cellStyle name="Normal 9 2 3 28 3 4" xfId="25671" xr:uid="{00000000-0005-0000-0000-000073590000}"/>
    <cellStyle name="Normal 9 2 3 28 4" xfId="25672" xr:uid="{00000000-0005-0000-0000-000074590000}"/>
    <cellStyle name="Normal 9 2 3 28 4 2" xfId="25673" xr:uid="{00000000-0005-0000-0000-000075590000}"/>
    <cellStyle name="Normal 9 2 3 28 5" xfId="25674" xr:uid="{00000000-0005-0000-0000-000076590000}"/>
    <cellStyle name="Normal 9 2 3 28 6" xfId="25675" xr:uid="{00000000-0005-0000-0000-000077590000}"/>
    <cellStyle name="Normal 9 2 3 29" xfId="5115" xr:uid="{00000000-0005-0000-0000-000078590000}"/>
    <cellStyle name="Normal 9 2 3 29 2" xfId="7362" xr:uid="{00000000-0005-0000-0000-000079590000}"/>
    <cellStyle name="Normal 9 2 3 29 2 2" xfId="10901" xr:uid="{00000000-0005-0000-0000-00007A590000}"/>
    <cellStyle name="Normal 9 2 3 29 2 2 2" xfId="25676" xr:uid="{00000000-0005-0000-0000-00007B590000}"/>
    <cellStyle name="Normal 9 2 3 29 2 2 3" xfId="25677" xr:uid="{00000000-0005-0000-0000-00007C590000}"/>
    <cellStyle name="Normal 9 2 3 29 2 3" xfId="25678" xr:uid="{00000000-0005-0000-0000-00007D590000}"/>
    <cellStyle name="Normal 9 2 3 29 2 4" xfId="25679" xr:uid="{00000000-0005-0000-0000-00007E590000}"/>
    <cellStyle name="Normal 9 2 3 29 3" xfId="9140" xr:uid="{00000000-0005-0000-0000-00007F590000}"/>
    <cellStyle name="Normal 9 2 3 29 3 2" xfId="25680" xr:uid="{00000000-0005-0000-0000-000080590000}"/>
    <cellStyle name="Normal 9 2 3 29 3 2 2" xfId="25681" xr:uid="{00000000-0005-0000-0000-000081590000}"/>
    <cellStyle name="Normal 9 2 3 29 3 3" xfId="25682" xr:uid="{00000000-0005-0000-0000-000082590000}"/>
    <cellStyle name="Normal 9 2 3 29 3 4" xfId="25683" xr:uid="{00000000-0005-0000-0000-000083590000}"/>
    <cellStyle name="Normal 9 2 3 29 4" xfId="25684" xr:uid="{00000000-0005-0000-0000-000084590000}"/>
    <cellStyle name="Normal 9 2 3 29 4 2" xfId="25685" xr:uid="{00000000-0005-0000-0000-000085590000}"/>
    <cellStyle name="Normal 9 2 3 29 5" xfId="25686" xr:uid="{00000000-0005-0000-0000-000086590000}"/>
    <cellStyle name="Normal 9 2 3 29 6" xfId="25687" xr:uid="{00000000-0005-0000-0000-000087590000}"/>
    <cellStyle name="Normal 9 2 3 3" xfId="5116" xr:uid="{00000000-0005-0000-0000-000088590000}"/>
    <cellStyle name="Normal 9 2 3 3 2" xfId="7363" xr:uid="{00000000-0005-0000-0000-000089590000}"/>
    <cellStyle name="Normal 9 2 3 3 2 2" xfId="10902" xr:uid="{00000000-0005-0000-0000-00008A590000}"/>
    <cellStyle name="Normal 9 2 3 3 2 2 2" xfId="25688" xr:uid="{00000000-0005-0000-0000-00008B590000}"/>
    <cellStyle name="Normal 9 2 3 3 2 2 3" xfId="25689" xr:uid="{00000000-0005-0000-0000-00008C590000}"/>
    <cellStyle name="Normal 9 2 3 3 2 3" xfId="25690" xr:uid="{00000000-0005-0000-0000-00008D590000}"/>
    <cellStyle name="Normal 9 2 3 3 2 4" xfId="25691" xr:uid="{00000000-0005-0000-0000-00008E590000}"/>
    <cellStyle name="Normal 9 2 3 3 3" xfId="9141" xr:uid="{00000000-0005-0000-0000-00008F590000}"/>
    <cellStyle name="Normal 9 2 3 3 3 2" xfId="25692" xr:uid="{00000000-0005-0000-0000-000090590000}"/>
    <cellStyle name="Normal 9 2 3 3 3 2 2" xfId="25693" xr:uid="{00000000-0005-0000-0000-000091590000}"/>
    <cellStyle name="Normal 9 2 3 3 3 3" xfId="25694" xr:uid="{00000000-0005-0000-0000-000092590000}"/>
    <cellStyle name="Normal 9 2 3 3 3 4" xfId="25695" xr:uid="{00000000-0005-0000-0000-000093590000}"/>
    <cellStyle name="Normal 9 2 3 3 4" xfId="25696" xr:uid="{00000000-0005-0000-0000-000094590000}"/>
    <cellStyle name="Normal 9 2 3 3 4 2" xfId="25697" xr:uid="{00000000-0005-0000-0000-000095590000}"/>
    <cellStyle name="Normal 9 2 3 3 5" xfId="25698" xr:uid="{00000000-0005-0000-0000-000096590000}"/>
    <cellStyle name="Normal 9 2 3 3 6" xfId="25699" xr:uid="{00000000-0005-0000-0000-000097590000}"/>
    <cellStyle name="Normal 9 2 3 30" xfId="5117" xr:uid="{00000000-0005-0000-0000-000098590000}"/>
    <cellStyle name="Normal 9 2 3 30 2" xfId="7364" xr:uid="{00000000-0005-0000-0000-000099590000}"/>
    <cellStyle name="Normal 9 2 3 30 2 2" xfId="10903" xr:uid="{00000000-0005-0000-0000-00009A590000}"/>
    <cellStyle name="Normal 9 2 3 30 2 2 2" xfId="25700" xr:uid="{00000000-0005-0000-0000-00009B590000}"/>
    <cellStyle name="Normal 9 2 3 30 2 2 3" xfId="25701" xr:uid="{00000000-0005-0000-0000-00009C590000}"/>
    <cellStyle name="Normal 9 2 3 30 2 3" xfId="25702" xr:uid="{00000000-0005-0000-0000-00009D590000}"/>
    <cellStyle name="Normal 9 2 3 30 2 4" xfId="25703" xr:uid="{00000000-0005-0000-0000-00009E590000}"/>
    <cellStyle name="Normal 9 2 3 30 3" xfId="9142" xr:uid="{00000000-0005-0000-0000-00009F590000}"/>
    <cellStyle name="Normal 9 2 3 30 3 2" xfId="25704" xr:uid="{00000000-0005-0000-0000-0000A0590000}"/>
    <cellStyle name="Normal 9 2 3 30 3 2 2" xfId="25705" xr:uid="{00000000-0005-0000-0000-0000A1590000}"/>
    <cellStyle name="Normal 9 2 3 30 3 3" xfId="25706" xr:uid="{00000000-0005-0000-0000-0000A2590000}"/>
    <cellStyle name="Normal 9 2 3 30 3 4" xfId="25707" xr:uid="{00000000-0005-0000-0000-0000A3590000}"/>
    <cellStyle name="Normal 9 2 3 30 4" xfId="25708" xr:uid="{00000000-0005-0000-0000-0000A4590000}"/>
    <cellStyle name="Normal 9 2 3 30 4 2" xfId="25709" xr:uid="{00000000-0005-0000-0000-0000A5590000}"/>
    <cellStyle name="Normal 9 2 3 30 5" xfId="25710" xr:uid="{00000000-0005-0000-0000-0000A6590000}"/>
    <cellStyle name="Normal 9 2 3 30 6" xfId="25711" xr:uid="{00000000-0005-0000-0000-0000A7590000}"/>
    <cellStyle name="Normal 9 2 3 31" xfId="5118" xr:uid="{00000000-0005-0000-0000-0000A8590000}"/>
    <cellStyle name="Normal 9 2 3 31 2" xfId="7365" xr:uid="{00000000-0005-0000-0000-0000A9590000}"/>
    <cellStyle name="Normal 9 2 3 31 2 2" xfId="10904" xr:uid="{00000000-0005-0000-0000-0000AA590000}"/>
    <cellStyle name="Normal 9 2 3 31 2 2 2" xfId="25712" xr:uid="{00000000-0005-0000-0000-0000AB590000}"/>
    <cellStyle name="Normal 9 2 3 31 2 2 3" xfId="25713" xr:uid="{00000000-0005-0000-0000-0000AC590000}"/>
    <cellStyle name="Normal 9 2 3 31 2 3" xfId="25714" xr:uid="{00000000-0005-0000-0000-0000AD590000}"/>
    <cellStyle name="Normal 9 2 3 31 2 4" xfId="25715" xr:uid="{00000000-0005-0000-0000-0000AE590000}"/>
    <cellStyle name="Normal 9 2 3 31 3" xfId="9143" xr:uid="{00000000-0005-0000-0000-0000AF590000}"/>
    <cellStyle name="Normal 9 2 3 31 3 2" xfId="25716" xr:uid="{00000000-0005-0000-0000-0000B0590000}"/>
    <cellStyle name="Normal 9 2 3 31 3 2 2" xfId="25717" xr:uid="{00000000-0005-0000-0000-0000B1590000}"/>
    <cellStyle name="Normal 9 2 3 31 3 3" xfId="25718" xr:uid="{00000000-0005-0000-0000-0000B2590000}"/>
    <cellStyle name="Normal 9 2 3 31 3 4" xfId="25719" xr:uid="{00000000-0005-0000-0000-0000B3590000}"/>
    <cellStyle name="Normal 9 2 3 31 4" xfId="25720" xr:uid="{00000000-0005-0000-0000-0000B4590000}"/>
    <cellStyle name="Normal 9 2 3 31 4 2" xfId="25721" xr:uid="{00000000-0005-0000-0000-0000B5590000}"/>
    <cellStyle name="Normal 9 2 3 31 5" xfId="25722" xr:uid="{00000000-0005-0000-0000-0000B6590000}"/>
    <cellStyle name="Normal 9 2 3 31 6" xfId="25723" xr:uid="{00000000-0005-0000-0000-0000B7590000}"/>
    <cellStyle name="Normal 9 2 3 32" xfId="5119" xr:uid="{00000000-0005-0000-0000-0000B8590000}"/>
    <cellStyle name="Normal 9 2 3 32 2" xfId="7366" xr:uid="{00000000-0005-0000-0000-0000B9590000}"/>
    <cellStyle name="Normal 9 2 3 32 2 2" xfId="10905" xr:uid="{00000000-0005-0000-0000-0000BA590000}"/>
    <cellStyle name="Normal 9 2 3 32 2 2 2" xfId="25724" xr:uid="{00000000-0005-0000-0000-0000BB590000}"/>
    <cellStyle name="Normal 9 2 3 32 2 2 3" xfId="25725" xr:uid="{00000000-0005-0000-0000-0000BC590000}"/>
    <cellStyle name="Normal 9 2 3 32 2 3" xfId="25726" xr:uid="{00000000-0005-0000-0000-0000BD590000}"/>
    <cellStyle name="Normal 9 2 3 32 2 4" xfId="25727" xr:uid="{00000000-0005-0000-0000-0000BE590000}"/>
    <cellStyle name="Normal 9 2 3 32 3" xfId="9144" xr:uid="{00000000-0005-0000-0000-0000BF590000}"/>
    <cellStyle name="Normal 9 2 3 32 3 2" xfId="25728" xr:uid="{00000000-0005-0000-0000-0000C0590000}"/>
    <cellStyle name="Normal 9 2 3 32 3 2 2" xfId="25729" xr:uid="{00000000-0005-0000-0000-0000C1590000}"/>
    <cellStyle name="Normal 9 2 3 32 3 3" xfId="25730" xr:uid="{00000000-0005-0000-0000-0000C2590000}"/>
    <cellStyle name="Normal 9 2 3 32 3 4" xfId="25731" xr:uid="{00000000-0005-0000-0000-0000C3590000}"/>
    <cellStyle name="Normal 9 2 3 32 4" xfId="25732" xr:uid="{00000000-0005-0000-0000-0000C4590000}"/>
    <cellStyle name="Normal 9 2 3 32 4 2" xfId="25733" xr:uid="{00000000-0005-0000-0000-0000C5590000}"/>
    <cellStyle name="Normal 9 2 3 32 5" xfId="25734" xr:uid="{00000000-0005-0000-0000-0000C6590000}"/>
    <cellStyle name="Normal 9 2 3 32 6" xfId="25735" xr:uid="{00000000-0005-0000-0000-0000C7590000}"/>
    <cellStyle name="Normal 9 2 3 33" xfId="5120" xr:uid="{00000000-0005-0000-0000-0000C8590000}"/>
    <cellStyle name="Normal 9 2 3 33 2" xfId="7367" xr:uid="{00000000-0005-0000-0000-0000C9590000}"/>
    <cellStyle name="Normal 9 2 3 33 2 2" xfId="10906" xr:uid="{00000000-0005-0000-0000-0000CA590000}"/>
    <cellStyle name="Normal 9 2 3 33 2 2 2" xfId="25736" xr:uid="{00000000-0005-0000-0000-0000CB590000}"/>
    <cellStyle name="Normal 9 2 3 33 2 2 3" xfId="25737" xr:uid="{00000000-0005-0000-0000-0000CC590000}"/>
    <cellStyle name="Normal 9 2 3 33 2 3" xfId="25738" xr:uid="{00000000-0005-0000-0000-0000CD590000}"/>
    <cellStyle name="Normal 9 2 3 33 2 4" xfId="25739" xr:uid="{00000000-0005-0000-0000-0000CE590000}"/>
    <cellStyle name="Normal 9 2 3 33 3" xfId="9145" xr:uid="{00000000-0005-0000-0000-0000CF590000}"/>
    <cellStyle name="Normal 9 2 3 33 3 2" xfId="25740" xr:uid="{00000000-0005-0000-0000-0000D0590000}"/>
    <cellStyle name="Normal 9 2 3 33 3 2 2" xfId="25741" xr:uid="{00000000-0005-0000-0000-0000D1590000}"/>
    <cellStyle name="Normal 9 2 3 33 3 3" xfId="25742" xr:uid="{00000000-0005-0000-0000-0000D2590000}"/>
    <cellStyle name="Normal 9 2 3 33 3 4" xfId="25743" xr:uid="{00000000-0005-0000-0000-0000D3590000}"/>
    <cellStyle name="Normal 9 2 3 33 4" xfId="25744" xr:uid="{00000000-0005-0000-0000-0000D4590000}"/>
    <cellStyle name="Normal 9 2 3 33 4 2" xfId="25745" xr:uid="{00000000-0005-0000-0000-0000D5590000}"/>
    <cellStyle name="Normal 9 2 3 33 5" xfId="25746" xr:uid="{00000000-0005-0000-0000-0000D6590000}"/>
    <cellStyle name="Normal 9 2 3 33 6" xfId="25747" xr:uid="{00000000-0005-0000-0000-0000D7590000}"/>
    <cellStyle name="Normal 9 2 3 34" xfId="5121" xr:uid="{00000000-0005-0000-0000-0000D8590000}"/>
    <cellStyle name="Normal 9 2 3 34 2" xfId="7368" xr:uid="{00000000-0005-0000-0000-0000D9590000}"/>
    <cellStyle name="Normal 9 2 3 34 2 2" xfId="10907" xr:uid="{00000000-0005-0000-0000-0000DA590000}"/>
    <cellStyle name="Normal 9 2 3 34 2 2 2" xfId="25748" xr:uid="{00000000-0005-0000-0000-0000DB590000}"/>
    <cellStyle name="Normal 9 2 3 34 2 2 3" xfId="25749" xr:uid="{00000000-0005-0000-0000-0000DC590000}"/>
    <cellStyle name="Normal 9 2 3 34 2 3" xfId="25750" xr:uid="{00000000-0005-0000-0000-0000DD590000}"/>
    <cellStyle name="Normal 9 2 3 34 2 4" xfId="25751" xr:uid="{00000000-0005-0000-0000-0000DE590000}"/>
    <cellStyle name="Normal 9 2 3 34 3" xfId="9146" xr:uid="{00000000-0005-0000-0000-0000DF590000}"/>
    <cellStyle name="Normal 9 2 3 34 3 2" xfId="25752" xr:uid="{00000000-0005-0000-0000-0000E0590000}"/>
    <cellStyle name="Normal 9 2 3 34 3 2 2" xfId="25753" xr:uid="{00000000-0005-0000-0000-0000E1590000}"/>
    <cellStyle name="Normal 9 2 3 34 3 3" xfId="25754" xr:uid="{00000000-0005-0000-0000-0000E2590000}"/>
    <cellStyle name="Normal 9 2 3 34 3 4" xfId="25755" xr:uid="{00000000-0005-0000-0000-0000E3590000}"/>
    <cellStyle name="Normal 9 2 3 34 4" xfId="25756" xr:uid="{00000000-0005-0000-0000-0000E4590000}"/>
    <cellStyle name="Normal 9 2 3 34 4 2" xfId="25757" xr:uid="{00000000-0005-0000-0000-0000E5590000}"/>
    <cellStyle name="Normal 9 2 3 34 5" xfId="25758" xr:uid="{00000000-0005-0000-0000-0000E6590000}"/>
    <cellStyle name="Normal 9 2 3 34 6" xfId="25759" xr:uid="{00000000-0005-0000-0000-0000E7590000}"/>
    <cellStyle name="Normal 9 2 3 35" xfId="5122" xr:uid="{00000000-0005-0000-0000-0000E8590000}"/>
    <cellStyle name="Normal 9 2 3 35 2" xfId="7369" xr:uid="{00000000-0005-0000-0000-0000E9590000}"/>
    <cellStyle name="Normal 9 2 3 35 2 2" xfId="10908" xr:uid="{00000000-0005-0000-0000-0000EA590000}"/>
    <cellStyle name="Normal 9 2 3 35 2 2 2" xfId="25760" xr:uid="{00000000-0005-0000-0000-0000EB590000}"/>
    <cellStyle name="Normal 9 2 3 35 2 2 3" xfId="25761" xr:uid="{00000000-0005-0000-0000-0000EC590000}"/>
    <cellStyle name="Normal 9 2 3 35 2 3" xfId="25762" xr:uid="{00000000-0005-0000-0000-0000ED590000}"/>
    <cellStyle name="Normal 9 2 3 35 2 4" xfId="25763" xr:uid="{00000000-0005-0000-0000-0000EE590000}"/>
    <cellStyle name="Normal 9 2 3 35 3" xfId="9147" xr:uid="{00000000-0005-0000-0000-0000EF590000}"/>
    <cellStyle name="Normal 9 2 3 35 3 2" xfId="25764" xr:uid="{00000000-0005-0000-0000-0000F0590000}"/>
    <cellStyle name="Normal 9 2 3 35 3 2 2" xfId="25765" xr:uid="{00000000-0005-0000-0000-0000F1590000}"/>
    <cellStyle name="Normal 9 2 3 35 3 3" xfId="25766" xr:uid="{00000000-0005-0000-0000-0000F2590000}"/>
    <cellStyle name="Normal 9 2 3 35 3 4" xfId="25767" xr:uid="{00000000-0005-0000-0000-0000F3590000}"/>
    <cellStyle name="Normal 9 2 3 35 4" xfId="25768" xr:uid="{00000000-0005-0000-0000-0000F4590000}"/>
    <cellStyle name="Normal 9 2 3 35 4 2" xfId="25769" xr:uid="{00000000-0005-0000-0000-0000F5590000}"/>
    <cellStyle name="Normal 9 2 3 35 5" xfId="25770" xr:uid="{00000000-0005-0000-0000-0000F6590000}"/>
    <cellStyle name="Normal 9 2 3 35 6" xfId="25771" xr:uid="{00000000-0005-0000-0000-0000F7590000}"/>
    <cellStyle name="Normal 9 2 3 36" xfId="5123" xr:uid="{00000000-0005-0000-0000-0000F8590000}"/>
    <cellStyle name="Normal 9 2 3 36 2" xfId="7370" xr:uid="{00000000-0005-0000-0000-0000F9590000}"/>
    <cellStyle name="Normal 9 2 3 36 2 2" xfId="10909" xr:uid="{00000000-0005-0000-0000-0000FA590000}"/>
    <cellStyle name="Normal 9 2 3 36 2 2 2" xfId="25772" xr:uid="{00000000-0005-0000-0000-0000FB590000}"/>
    <cellStyle name="Normal 9 2 3 36 2 2 3" xfId="25773" xr:uid="{00000000-0005-0000-0000-0000FC590000}"/>
    <cellStyle name="Normal 9 2 3 36 2 3" xfId="25774" xr:uid="{00000000-0005-0000-0000-0000FD590000}"/>
    <cellStyle name="Normal 9 2 3 36 2 4" xfId="25775" xr:uid="{00000000-0005-0000-0000-0000FE590000}"/>
    <cellStyle name="Normal 9 2 3 36 3" xfId="9148" xr:uid="{00000000-0005-0000-0000-0000FF590000}"/>
    <cellStyle name="Normal 9 2 3 36 3 2" xfId="25776" xr:uid="{00000000-0005-0000-0000-0000005A0000}"/>
    <cellStyle name="Normal 9 2 3 36 3 2 2" xfId="25777" xr:uid="{00000000-0005-0000-0000-0000015A0000}"/>
    <cellStyle name="Normal 9 2 3 36 3 3" xfId="25778" xr:uid="{00000000-0005-0000-0000-0000025A0000}"/>
    <cellStyle name="Normal 9 2 3 36 3 4" xfId="25779" xr:uid="{00000000-0005-0000-0000-0000035A0000}"/>
    <cellStyle name="Normal 9 2 3 36 4" xfId="25780" xr:uid="{00000000-0005-0000-0000-0000045A0000}"/>
    <cellStyle name="Normal 9 2 3 36 4 2" xfId="25781" xr:uid="{00000000-0005-0000-0000-0000055A0000}"/>
    <cellStyle name="Normal 9 2 3 36 5" xfId="25782" xr:uid="{00000000-0005-0000-0000-0000065A0000}"/>
    <cellStyle name="Normal 9 2 3 36 6" xfId="25783" xr:uid="{00000000-0005-0000-0000-0000075A0000}"/>
    <cellStyle name="Normal 9 2 3 37" xfId="5124" xr:uid="{00000000-0005-0000-0000-0000085A0000}"/>
    <cellStyle name="Normal 9 2 3 37 2" xfId="7371" xr:uid="{00000000-0005-0000-0000-0000095A0000}"/>
    <cellStyle name="Normal 9 2 3 37 2 2" xfId="10910" xr:uid="{00000000-0005-0000-0000-00000A5A0000}"/>
    <cellStyle name="Normal 9 2 3 37 2 2 2" xfId="25784" xr:uid="{00000000-0005-0000-0000-00000B5A0000}"/>
    <cellStyle name="Normal 9 2 3 37 2 2 3" xfId="25785" xr:uid="{00000000-0005-0000-0000-00000C5A0000}"/>
    <cellStyle name="Normal 9 2 3 37 2 3" xfId="25786" xr:uid="{00000000-0005-0000-0000-00000D5A0000}"/>
    <cellStyle name="Normal 9 2 3 37 2 4" xfId="25787" xr:uid="{00000000-0005-0000-0000-00000E5A0000}"/>
    <cellStyle name="Normal 9 2 3 37 3" xfId="9149" xr:uid="{00000000-0005-0000-0000-00000F5A0000}"/>
    <cellStyle name="Normal 9 2 3 37 3 2" xfId="25788" xr:uid="{00000000-0005-0000-0000-0000105A0000}"/>
    <cellStyle name="Normal 9 2 3 37 3 2 2" xfId="25789" xr:uid="{00000000-0005-0000-0000-0000115A0000}"/>
    <cellStyle name="Normal 9 2 3 37 3 3" xfId="25790" xr:uid="{00000000-0005-0000-0000-0000125A0000}"/>
    <cellStyle name="Normal 9 2 3 37 3 4" xfId="25791" xr:uid="{00000000-0005-0000-0000-0000135A0000}"/>
    <cellStyle name="Normal 9 2 3 37 4" xfId="25792" xr:uid="{00000000-0005-0000-0000-0000145A0000}"/>
    <cellStyle name="Normal 9 2 3 37 4 2" xfId="25793" xr:uid="{00000000-0005-0000-0000-0000155A0000}"/>
    <cellStyle name="Normal 9 2 3 37 5" xfId="25794" xr:uid="{00000000-0005-0000-0000-0000165A0000}"/>
    <cellStyle name="Normal 9 2 3 37 6" xfId="25795" xr:uid="{00000000-0005-0000-0000-0000175A0000}"/>
    <cellStyle name="Normal 9 2 3 38" xfId="5125" xr:uid="{00000000-0005-0000-0000-0000185A0000}"/>
    <cellStyle name="Normal 9 2 3 38 2" xfId="7372" xr:uid="{00000000-0005-0000-0000-0000195A0000}"/>
    <cellStyle name="Normal 9 2 3 38 2 2" xfId="10911" xr:uid="{00000000-0005-0000-0000-00001A5A0000}"/>
    <cellStyle name="Normal 9 2 3 38 2 2 2" xfId="25796" xr:uid="{00000000-0005-0000-0000-00001B5A0000}"/>
    <cellStyle name="Normal 9 2 3 38 2 2 3" xfId="25797" xr:uid="{00000000-0005-0000-0000-00001C5A0000}"/>
    <cellStyle name="Normal 9 2 3 38 2 3" xfId="25798" xr:uid="{00000000-0005-0000-0000-00001D5A0000}"/>
    <cellStyle name="Normal 9 2 3 38 2 4" xfId="25799" xr:uid="{00000000-0005-0000-0000-00001E5A0000}"/>
    <cellStyle name="Normal 9 2 3 38 3" xfId="9150" xr:uid="{00000000-0005-0000-0000-00001F5A0000}"/>
    <cellStyle name="Normal 9 2 3 38 3 2" xfId="25800" xr:uid="{00000000-0005-0000-0000-0000205A0000}"/>
    <cellStyle name="Normal 9 2 3 38 3 2 2" xfId="25801" xr:uid="{00000000-0005-0000-0000-0000215A0000}"/>
    <cellStyle name="Normal 9 2 3 38 3 3" xfId="25802" xr:uid="{00000000-0005-0000-0000-0000225A0000}"/>
    <cellStyle name="Normal 9 2 3 38 3 4" xfId="25803" xr:uid="{00000000-0005-0000-0000-0000235A0000}"/>
    <cellStyle name="Normal 9 2 3 38 4" xfId="25804" xr:uid="{00000000-0005-0000-0000-0000245A0000}"/>
    <cellStyle name="Normal 9 2 3 38 4 2" xfId="25805" xr:uid="{00000000-0005-0000-0000-0000255A0000}"/>
    <cellStyle name="Normal 9 2 3 38 5" xfId="25806" xr:uid="{00000000-0005-0000-0000-0000265A0000}"/>
    <cellStyle name="Normal 9 2 3 38 6" xfId="25807" xr:uid="{00000000-0005-0000-0000-0000275A0000}"/>
    <cellStyle name="Normal 9 2 3 39" xfId="5126" xr:uid="{00000000-0005-0000-0000-0000285A0000}"/>
    <cellStyle name="Normal 9 2 3 39 2" xfId="7373" xr:uid="{00000000-0005-0000-0000-0000295A0000}"/>
    <cellStyle name="Normal 9 2 3 39 2 2" xfId="10912" xr:uid="{00000000-0005-0000-0000-00002A5A0000}"/>
    <cellStyle name="Normal 9 2 3 39 2 2 2" xfId="25808" xr:uid="{00000000-0005-0000-0000-00002B5A0000}"/>
    <cellStyle name="Normal 9 2 3 39 2 2 3" xfId="25809" xr:uid="{00000000-0005-0000-0000-00002C5A0000}"/>
    <cellStyle name="Normal 9 2 3 39 2 3" xfId="25810" xr:uid="{00000000-0005-0000-0000-00002D5A0000}"/>
    <cellStyle name="Normal 9 2 3 39 2 4" xfId="25811" xr:uid="{00000000-0005-0000-0000-00002E5A0000}"/>
    <cellStyle name="Normal 9 2 3 39 3" xfId="9151" xr:uid="{00000000-0005-0000-0000-00002F5A0000}"/>
    <cellStyle name="Normal 9 2 3 39 3 2" xfId="25812" xr:uid="{00000000-0005-0000-0000-0000305A0000}"/>
    <cellStyle name="Normal 9 2 3 39 3 2 2" xfId="25813" xr:uid="{00000000-0005-0000-0000-0000315A0000}"/>
    <cellStyle name="Normal 9 2 3 39 3 3" xfId="25814" xr:uid="{00000000-0005-0000-0000-0000325A0000}"/>
    <cellStyle name="Normal 9 2 3 39 3 4" xfId="25815" xr:uid="{00000000-0005-0000-0000-0000335A0000}"/>
    <cellStyle name="Normal 9 2 3 39 4" xfId="25816" xr:uid="{00000000-0005-0000-0000-0000345A0000}"/>
    <cellStyle name="Normal 9 2 3 39 4 2" xfId="25817" xr:uid="{00000000-0005-0000-0000-0000355A0000}"/>
    <cellStyle name="Normal 9 2 3 39 5" xfId="25818" xr:uid="{00000000-0005-0000-0000-0000365A0000}"/>
    <cellStyle name="Normal 9 2 3 39 6" xfId="25819" xr:uid="{00000000-0005-0000-0000-0000375A0000}"/>
    <cellStyle name="Normal 9 2 3 4" xfId="5127" xr:uid="{00000000-0005-0000-0000-0000385A0000}"/>
    <cellStyle name="Normal 9 2 3 4 2" xfId="7374" xr:uid="{00000000-0005-0000-0000-0000395A0000}"/>
    <cellStyle name="Normal 9 2 3 4 2 2" xfId="10913" xr:uid="{00000000-0005-0000-0000-00003A5A0000}"/>
    <cellStyle name="Normal 9 2 3 4 2 2 2" xfId="25820" xr:uid="{00000000-0005-0000-0000-00003B5A0000}"/>
    <cellStyle name="Normal 9 2 3 4 2 2 3" xfId="25821" xr:uid="{00000000-0005-0000-0000-00003C5A0000}"/>
    <cellStyle name="Normal 9 2 3 4 2 3" xfId="25822" xr:uid="{00000000-0005-0000-0000-00003D5A0000}"/>
    <cellStyle name="Normal 9 2 3 4 2 4" xfId="25823" xr:uid="{00000000-0005-0000-0000-00003E5A0000}"/>
    <cellStyle name="Normal 9 2 3 4 3" xfId="9152" xr:uid="{00000000-0005-0000-0000-00003F5A0000}"/>
    <cellStyle name="Normal 9 2 3 4 3 2" xfId="25824" xr:uid="{00000000-0005-0000-0000-0000405A0000}"/>
    <cellStyle name="Normal 9 2 3 4 3 2 2" xfId="25825" xr:uid="{00000000-0005-0000-0000-0000415A0000}"/>
    <cellStyle name="Normal 9 2 3 4 3 3" xfId="25826" xr:uid="{00000000-0005-0000-0000-0000425A0000}"/>
    <cellStyle name="Normal 9 2 3 4 3 4" xfId="25827" xr:uid="{00000000-0005-0000-0000-0000435A0000}"/>
    <cellStyle name="Normal 9 2 3 4 4" xfId="25828" xr:uid="{00000000-0005-0000-0000-0000445A0000}"/>
    <cellStyle name="Normal 9 2 3 4 4 2" xfId="25829" xr:uid="{00000000-0005-0000-0000-0000455A0000}"/>
    <cellStyle name="Normal 9 2 3 4 5" xfId="25830" xr:uid="{00000000-0005-0000-0000-0000465A0000}"/>
    <cellStyle name="Normal 9 2 3 4 6" xfId="25831" xr:uid="{00000000-0005-0000-0000-0000475A0000}"/>
    <cellStyle name="Normal 9 2 3 40" xfId="5128" xr:uid="{00000000-0005-0000-0000-0000485A0000}"/>
    <cellStyle name="Normal 9 2 3 40 2" xfId="7375" xr:uid="{00000000-0005-0000-0000-0000495A0000}"/>
    <cellStyle name="Normal 9 2 3 40 2 2" xfId="10914" xr:uid="{00000000-0005-0000-0000-00004A5A0000}"/>
    <cellStyle name="Normal 9 2 3 40 2 2 2" xfId="25832" xr:uid="{00000000-0005-0000-0000-00004B5A0000}"/>
    <cellStyle name="Normal 9 2 3 40 2 2 3" xfId="25833" xr:uid="{00000000-0005-0000-0000-00004C5A0000}"/>
    <cellStyle name="Normal 9 2 3 40 2 3" xfId="25834" xr:uid="{00000000-0005-0000-0000-00004D5A0000}"/>
    <cellStyle name="Normal 9 2 3 40 2 4" xfId="25835" xr:uid="{00000000-0005-0000-0000-00004E5A0000}"/>
    <cellStyle name="Normal 9 2 3 40 3" xfId="9153" xr:uid="{00000000-0005-0000-0000-00004F5A0000}"/>
    <cellStyle name="Normal 9 2 3 40 3 2" xfId="25836" xr:uid="{00000000-0005-0000-0000-0000505A0000}"/>
    <cellStyle name="Normal 9 2 3 40 3 2 2" xfId="25837" xr:uid="{00000000-0005-0000-0000-0000515A0000}"/>
    <cellStyle name="Normal 9 2 3 40 3 3" xfId="25838" xr:uid="{00000000-0005-0000-0000-0000525A0000}"/>
    <cellStyle name="Normal 9 2 3 40 3 4" xfId="25839" xr:uid="{00000000-0005-0000-0000-0000535A0000}"/>
    <cellStyle name="Normal 9 2 3 40 4" xfId="25840" xr:uid="{00000000-0005-0000-0000-0000545A0000}"/>
    <cellStyle name="Normal 9 2 3 40 4 2" xfId="25841" xr:uid="{00000000-0005-0000-0000-0000555A0000}"/>
    <cellStyle name="Normal 9 2 3 40 5" xfId="25842" xr:uid="{00000000-0005-0000-0000-0000565A0000}"/>
    <cellStyle name="Normal 9 2 3 40 6" xfId="25843" xr:uid="{00000000-0005-0000-0000-0000575A0000}"/>
    <cellStyle name="Normal 9 2 3 41" xfId="5129" xr:uid="{00000000-0005-0000-0000-0000585A0000}"/>
    <cellStyle name="Normal 9 2 3 41 2" xfId="7376" xr:uid="{00000000-0005-0000-0000-0000595A0000}"/>
    <cellStyle name="Normal 9 2 3 41 2 2" xfId="10915" xr:uid="{00000000-0005-0000-0000-00005A5A0000}"/>
    <cellStyle name="Normal 9 2 3 41 2 2 2" xfId="25844" xr:uid="{00000000-0005-0000-0000-00005B5A0000}"/>
    <cellStyle name="Normal 9 2 3 41 2 2 3" xfId="25845" xr:uid="{00000000-0005-0000-0000-00005C5A0000}"/>
    <cellStyle name="Normal 9 2 3 41 2 3" xfId="25846" xr:uid="{00000000-0005-0000-0000-00005D5A0000}"/>
    <cellStyle name="Normal 9 2 3 41 2 4" xfId="25847" xr:uid="{00000000-0005-0000-0000-00005E5A0000}"/>
    <cellStyle name="Normal 9 2 3 41 3" xfId="9154" xr:uid="{00000000-0005-0000-0000-00005F5A0000}"/>
    <cellStyle name="Normal 9 2 3 41 3 2" xfId="25848" xr:uid="{00000000-0005-0000-0000-0000605A0000}"/>
    <cellStyle name="Normal 9 2 3 41 3 2 2" xfId="25849" xr:uid="{00000000-0005-0000-0000-0000615A0000}"/>
    <cellStyle name="Normal 9 2 3 41 3 3" xfId="25850" xr:uid="{00000000-0005-0000-0000-0000625A0000}"/>
    <cellStyle name="Normal 9 2 3 41 3 4" xfId="25851" xr:uid="{00000000-0005-0000-0000-0000635A0000}"/>
    <cellStyle name="Normal 9 2 3 41 4" xfId="25852" xr:uid="{00000000-0005-0000-0000-0000645A0000}"/>
    <cellStyle name="Normal 9 2 3 41 4 2" xfId="25853" xr:uid="{00000000-0005-0000-0000-0000655A0000}"/>
    <cellStyle name="Normal 9 2 3 41 5" xfId="25854" xr:uid="{00000000-0005-0000-0000-0000665A0000}"/>
    <cellStyle name="Normal 9 2 3 41 6" xfId="25855" xr:uid="{00000000-0005-0000-0000-0000675A0000}"/>
    <cellStyle name="Normal 9 2 3 42" xfId="5130" xr:uid="{00000000-0005-0000-0000-0000685A0000}"/>
    <cellStyle name="Normal 9 2 3 42 2" xfId="7377" xr:uid="{00000000-0005-0000-0000-0000695A0000}"/>
    <cellStyle name="Normal 9 2 3 42 2 2" xfId="10916" xr:uid="{00000000-0005-0000-0000-00006A5A0000}"/>
    <cellStyle name="Normal 9 2 3 42 2 2 2" xfId="25856" xr:uid="{00000000-0005-0000-0000-00006B5A0000}"/>
    <cellStyle name="Normal 9 2 3 42 2 2 3" xfId="25857" xr:uid="{00000000-0005-0000-0000-00006C5A0000}"/>
    <cellStyle name="Normal 9 2 3 42 2 3" xfId="25858" xr:uid="{00000000-0005-0000-0000-00006D5A0000}"/>
    <cellStyle name="Normal 9 2 3 42 2 4" xfId="25859" xr:uid="{00000000-0005-0000-0000-00006E5A0000}"/>
    <cellStyle name="Normal 9 2 3 42 3" xfId="9155" xr:uid="{00000000-0005-0000-0000-00006F5A0000}"/>
    <cellStyle name="Normal 9 2 3 42 3 2" xfId="25860" xr:uid="{00000000-0005-0000-0000-0000705A0000}"/>
    <cellStyle name="Normal 9 2 3 42 3 2 2" xfId="25861" xr:uid="{00000000-0005-0000-0000-0000715A0000}"/>
    <cellStyle name="Normal 9 2 3 42 3 3" xfId="25862" xr:uid="{00000000-0005-0000-0000-0000725A0000}"/>
    <cellStyle name="Normal 9 2 3 42 3 4" xfId="25863" xr:uid="{00000000-0005-0000-0000-0000735A0000}"/>
    <cellStyle name="Normal 9 2 3 42 4" xfId="25864" xr:uid="{00000000-0005-0000-0000-0000745A0000}"/>
    <cellStyle name="Normal 9 2 3 42 4 2" xfId="25865" xr:uid="{00000000-0005-0000-0000-0000755A0000}"/>
    <cellStyle name="Normal 9 2 3 42 5" xfId="25866" xr:uid="{00000000-0005-0000-0000-0000765A0000}"/>
    <cellStyle name="Normal 9 2 3 42 6" xfId="25867" xr:uid="{00000000-0005-0000-0000-0000775A0000}"/>
    <cellStyle name="Normal 9 2 3 43" xfId="5131" xr:uid="{00000000-0005-0000-0000-0000785A0000}"/>
    <cellStyle name="Normal 9 2 3 43 2" xfId="7378" xr:uid="{00000000-0005-0000-0000-0000795A0000}"/>
    <cellStyle name="Normal 9 2 3 43 2 2" xfId="10917" xr:uid="{00000000-0005-0000-0000-00007A5A0000}"/>
    <cellStyle name="Normal 9 2 3 43 2 2 2" xfId="25868" xr:uid="{00000000-0005-0000-0000-00007B5A0000}"/>
    <cellStyle name="Normal 9 2 3 43 2 2 3" xfId="25869" xr:uid="{00000000-0005-0000-0000-00007C5A0000}"/>
    <cellStyle name="Normal 9 2 3 43 2 3" xfId="25870" xr:uid="{00000000-0005-0000-0000-00007D5A0000}"/>
    <cellStyle name="Normal 9 2 3 43 2 4" xfId="25871" xr:uid="{00000000-0005-0000-0000-00007E5A0000}"/>
    <cellStyle name="Normal 9 2 3 43 3" xfId="9156" xr:uid="{00000000-0005-0000-0000-00007F5A0000}"/>
    <cellStyle name="Normal 9 2 3 43 3 2" xfId="25872" xr:uid="{00000000-0005-0000-0000-0000805A0000}"/>
    <cellStyle name="Normal 9 2 3 43 3 2 2" xfId="25873" xr:uid="{00000000-0005-0000-0000-0000815A0000}"/>
    <cellStyle name="Normal 9 2 3 43 3 3" xfId="25874" xr:uid="{00000000-0005-0000-0000-0000825A0000}"/>
    <cellStyle name="Normal 9 2 3 43 3 4" xfId="25875" xr:uid="{00000000-0005-0000-0000-0000835A0000}"/>
    <cellStyle name="Normal 9 2 3 43 4" xfId="25876" xr:uid="{00000000-0005-0000-0000-0000845A0000}"/>
    <cellStyle name="Normal 9 2 3 43 4 2" xfId="25877" xr:uid="{00000000-0005-0000-0000-0000855A0000}"/>
    <cellStyle name="Normal 9 2 3 43 5" xfId="25878" xr:uid="{00000000-0005-0000-0000-0000865A0000}"/>
    <cellStyle name="Normal 9 2 3 43 6" xfId="25879" xr:uid="{00000000-0005-0000-0000-0000875A0000}"/>
    <cellStyle name="Normal 9 2 3 44" xfId="5132" xr:uid="{00000000-0005-0000-0000-0000885A0000}"/>
    <cellStyle name="Normal 9 2 3 44 2" xfId="7379" xr:uid="{00000000-0005-0000-0000-0000895A0000}"/>
    <cellStyle name="Normal 9 2 3 44 2 2" xfId="10918" xr:uid="{00000000-0005-0000-0000-00008A5A0000}"/>
    <cellStyle name="Normal 9 2 3 44 2 2 2" xfId="25880" xr:uid="{00000000-0005-0000-0000-00008B5A0000}"/>
    <cellStyle name="Normal 9 2 3 44 2 2 3" xfId="25881" xr:uid="{00000000-0005-0000-0000-00008C5A0000}"/>
    <cellStyle name="Normal 9 2 3 44 2 3" xfId="25882" xr:uid="{00000000-0005-0000-0000-00008D5A0000}"/>
    <cellStyle name="Normal 9 2 3 44 2 4" xfId="25883" xr:uid="{00000000-0005-0000-0000-00008E5A0000}"/>
    <cellStyle name="Normal 9 2 3 44 3" xfId="9157" xr:uid="{00000000-0005-0000-0000-00008F5A0000}"/>
    <cellStyle name="Normal 9 2 3 44 3 2" xfId="25884" xr:uid="{00000000-0005-0000-0000-0000905A0000}"/>
    <cellStyle name="Normal 9 2 3 44 3 2 2" xfId="25885" xr:uid="{00000000-0005-0000-0000-0000915A0000}"/>
    <cellStyle name="Normal 9 2 3 44 3 3" xfId="25886" xr:uid="{00000000-0005-0000-0000-0000925A0000}"/>
    <cellStyle name="Normal 9 2 3 44 3 4" xfId="25887" xr:uid="{00000000-0005-0000-0000-0000935A0000}"/>
    <cellStyle name="Normal 9 2 3 44 4" xfId="25888" xr:uid="{00000000-0005-0000-0000-0000945A0000}"/>
    <cellStyle name="Normal 9 2 3 44 4 2" xfId="25889" xr:uid="{00000000-0005-0000-0000-0000955A0000}"/>
    <cellStyle name="Normal 9 2 3 44 5" xfId="25890" xr:uid="{00000000-0005-0000-0000-0000965A0000}"/>
    <cellStyle name="Normal 9 2 3 44 6" xfId="25891" xr:uid="{00000000-0005-0000-0000-0000975A0000}"/>
    <cellStyle name="Normal 9 2 3 45" xfId="5133" xr:uid="{00000000-0005-0000-0000-0000985A0000}"/>
    <cellStyle name="Normal 9 2 3 45 2" xfId="7380" xr:uid="{00000000-0005-0000-0000-0000995A0000}"/>
    <cellStyle name="Normal 9 2 3 45 2 2" xfId="10919" xr:uid="{00000000-0005-0000-0000-00009A5A0000}"/>
    <cellStyle name="Normal 9 2 3 45 2 2 2" xfId="25892" xr:uid="{00000000-0005-0000-0000-00009B5A0000}"/>
    <cellStyle name="Normal 9 2 3 45 2 2 3" xfId="25893" xr:uid="{00000000-0005-0000-0000-00009C5A0000}"/>
    <cellStyle name="Normal 9 2 3 45 2 3" xfId="25894" xr:uid="{00000000-0005-0000-0000-00009D5A0000}"/>
    <cellStyle name="Normal 9 2 3 45 2 4" xfId="25895" xr:uid="{00000000-0005-0000-0000-00009E5A0000}"/>
    <cellStyle name="Normal 9 2 3 45 3" xfId="9158" xr:uid="{00000000-0005-0000-0000-00009F5A0000}"/>
    <cellStyle name="Normal 9 2 3 45 3 2" xfId="25896" xr:uid="{00000000-0005-0000-0000-0000A05A0000}"/>
    <cellStyle name="Normal 9 2 3 45 3 2 2" xfId="25897" xr:uid="{00000000-0005-0000-0000-0000A15A0000}"/>
    <cellStyle name="Normal 9 2 3 45 3 3" xfId="25898" xr:uid="{00000000-0005-0000-0000-0000A25A0000}"/>
    <cellStyle name="Normal 9 2 3 45 3 4" xfId="25899" xr:uid="{00000000-0005-0000-0000-0000A35A0000}"/>
    <cellStyle name="Normal 9 2 3 45 4" xfId="25900" xr:uid="{00000000-0005-0000-0000-0000A45A0000}"/>
    <cellStyle name="Normal 9 2 3 45 4 2" xfId="25901" xr:uid="{00000000-0005-0000-0000-0000A55A0000}"/>
    <cellStyle name="Normal 9 2 3 45 5" xfId="25902" xr:uid="{00000000-0005-0000-0000-0000A65A0000}"/>
    <cellStyle name="Normal 9 2 3 45 6" xfId="25903" xr:uid="{00000000-0005-0000-0000-0000A75A0000}"/>
    <cellStyle name="Normal 9 2 3 46" xfId="5134" xr:uid="{00000000-0005-0000-0000-0000A85A0000}"/>
    <cellStyle name="Normal 9 2 3 46 2" xfId="7381" xr:uid="{00000000-0005-0000-0000-0000A95A0000}"/>
    <cellStyle name="Normal 9 2 3 46 2 2" xfId="10920" xr:uid="{00000000-0005-0000-0000-0000AA5A0000}"/>
    <cellStyle name="Normal 9 2 3 46 2 2 2" xfId="25904" xr:uid="{00000000-0005-0000-0000-0000AB5A0000}"/>
    <cellStyle name="Normal 9 2 3 46 2 2 3" xfId="25905" xr:uid="{00000000-0005-0000-0000-0000AC5A0000}"/>
    <cellStyle name="Normal 9 2 3 46 2 3" xfId="25906" xr:uid="{00000000-0005-0000-0000-0000AD5A0000}"/>
    <cellStyle name="Normal 9 2 3 46 2 4" xfId="25907" xr:uid="{00000000-0005-0000-0000-0000AE5A0000}"/>
    <cellStyle name="Normal 9 2 3 46 3" xfId="9159" xr:uid="{00000000-0005-0000-0000-0000AF5A0000}"/>
    <cellStyle name="Normal 9 2 3 46 3 2" xfId="25908" xr:uid="{00000000-0005-0000-0000-0000B05A0000}"/>
    <cellStyle name="Normal 9 2 3 46 3 2 2" xfId="25909" xr:uid="{00000000-0005-0000-0000-0000B15A0000}"/>
    <cellStyle name="Normal 9 2 3 46 3 3" xfId="25910" xr:uid="{00000000-0005-0000-0000-0000B25A0000}"/>
    <cellStyle name="Normal 9 2 3 46 3 4" xfId="25911" xr:uid="{00000000-0005-0000-0000-0000B35A0000}"/>
    <cellStyle name="Normal 9 2 3 46 4" xfId="25912" xr:uid="{00000000-0005-0000-0000-0000B45A0000}"/>
    <cellStyle name="Normal 9 2 3 46 4 2" xfId="25913" xr:uid="{00000000-0005-0000-0000-0000B55A0000}"/>
    <cellStyle name="Normal 9 2 3 46 5" xfId="25914" xr:uid="{00000000-0005-0000-0000-0000B65A0000}"/>
    <cellStyle name="Normal 9 2 3 46 6" xfId="25915" xr:uid="{00000000-0005-0000-0000-0000B75A0000}"/>
    <cellStyle name="Normal 9 2 3 47" xfId="5135" xr:uid="{00000000-0005-0000-0000-0000B85A0000}"/>
    <cellStyle name="Normal 9 2 3 47 2" xfId="7382" xr:uid="{00000000-0005-0000-0000-0000B95A0000}"/>
    <cellStyle name="Normal 9 2 3 47 2 2" xfId="10921" xr:uid="{00000000-0005-0000-0000-0000BA5A0000}"/>
    <cellStyle name="Normal 9 2 3 47 2 2 2" xfId="25916" xr:uid="{00000000-0005-0000-0000-0000BB5A0000}"/>
    <cellStyle name="Normal 9 2 3 47 2 2 3" xfId="25917" xr:uid="{00000000-0005-0000-0000-0000BC5A0000}"/>
    <cellStyle name="Normal 9 2 3 47 2 3" xfId="25918" xr:uid="{00000000-0005-0000-0000-0000BD5A0000}"/>
    <cellStyle name="Normal 9 2 3 47 2 4" xfId="25919" xr:uid="{00000000-0005-0000-0000-0000BE5A0000}"/>
    <cellStyle name="Normal 9 2 3 47 3" xfId="9160" xr:uid="{00000000-0005-0000-0000-0000BF5A0000}"/>
    <cellStyle name="Normal 9 2 3 47 3 2" xfId="25920" xr:uid="{00000000-0005-0000-0000-0000C05A0000}"/>
    <cellStyle name="Normal 9 2 3 47 3 2 2" xfId="25921" xr:uid="{00000000-0005-0000-0000-0000C15A0000}"/>
    <cellStyle name="Normal 9 2 3 47 3 3" xfId="25922" xr:uid="{00000000-0005-0000-0000-0000C25A0000}"/>
    <cellStyle name="Normal 9 2 3 47 3 4" xfId="25923" xr:uid="{00000000-0005-0000-0000-0000C35A0000}"/>
    <cellStyle name="Normal 9 2 3 47 4" xfId="25924" xr:uid="{00000000-0005-0000-0000-0000C45A0000}"/>
    <cellStyle name="Normal 9 2 3 47 4 2" xfId="25925" xr:uid="{00000000-0005-0000-0000-0000C55A0000}"/>
    <cellStyle name="Normal 9 2 3 47 5" xfId="25926" xr:uid="{00000000-0005-0000-0000-0000C65A0000}"/>
    <cellStyle name="Normal 9 2 3 47 6" xfId="25927" xr:uid="{00000000-0005-0000-0000-0000C75A0000}"/>
    <cellStyle name="Normal 9 2 3 48" xfId="7341" xr:uid="{00000000-0005-0000-0000-0000C85A0000}"/>
    <cellStyle name="Normal 9 2 3 48 2" xfId="10880" xr:uid="{00000000-0005-0000-0000-0000C95A0000}"/>
    <cellStyle name="Normal 9 2 3 48 2 2" xfId="25928" xr:uid="{00000000-0005-0000-0000-0000CA5A0000}"/>
    <cellStyle name="Normal 9 2 3 48 2 3" xfId="25929" xr:uid="{00000000-0005-0000-0000-0000CB5A0000}"/>
    <cellStyle name="Normal 9 2 3 48 3" xfId="25930" xr:uid="{00000000-0005-0000-0000-0000CC5A0000}"/>
    <cellStyle name="Normal 9 2 3 48 4" xfId="25931" xr:uid="{00000000-0005-0000-0000-0000CD5A0000}"/>
    <cellStyle name="Normal 9 2 3 49" xfId="9119" xr:uid="{00000000-0005-0000-0000-0000CE5A0000}"/>
    <cellStyle name="Normal 9 2 3 49 2" xfId="25932" xr:uid="{00000000-0005-0000-0000-0000CF5A0000}"/>
    <cellStyle name="Normal 9 2 3 49 2 2" xfId="25933" xr:uid="{00000000-0005-0000-0000-0000D05A0000}"/>
    <cellStyle name="Normal 9 2 3 49 3" xfId="25934" xr:uid="{00000000-0005-0000-0000-0000D15A0000}"/>
    <cellStyle name="Normal 9 2 3 49 4" xfId="25935" xr:uid="{00000000-0005-0000-0000-0000D25A0000}"/>
    <cellStyle name="Normal 9 2 3 5" xfId="5136" xr:uid="{00000000-0005-0000-0000-0000D35A0000}"/>
    <cellStyle name="Normal 9 2 3 5 2" xfId="7383" xr:uid="{00000000-0005-0000-0000-0000D45A0000}"/>
    <cellStyle name="Normal 9 2 3 5 2 2" xfId="10922" xr:uid="{00000000-0005-0000-0000-0000D55A0000}"/>
    <cellStyle name="Normal 9 2 3 5 2 2 2" xfId="25936" xr:uid="{00000000-0005-0000-0000-0000D65A0000}"/>
    <cellStyle name="Normal 9 2 3 5 2 2 3" xfId="25937" xr:uid="{00000000-0005-0000-0000-0000D75A0000}"/>
    <cellStyle name="Normal 9 2 3 5 2 3" xfId="25938" xr:uid="{00000000-0005-0000-0000-0000D85A0000}"/>
    <cellStyle name="Normal 9 2 3 5 2 4" xfId="25939" xr:uid="{00000000-0005-0000-0000-0000D95A0000}"/>
    <cellStyle name="Normal 9 2 3 5 3" xfId="9161" xr:uid="{00000000-0005-0000-0000-0000DA5A0000}"/>
    <cellStyle name="Normal 9 2 3 5 3 2" xfId="25940" xr:uid="{00000000-0005-0000-0000-0000DB5A0000}"/>
    <cellStyle name="Normal 9 2 3 5 3 2 2" xfId="25941" xr:uid="{00000000-0005-0000-0000-0000DC5A0000}"/>
    <cellStyle name="Normal 9 2 3 5 3 3" xfId="25942" xr:uid="{00000000-0005-0000-0000-0000DD5A0000}"/>
    <cellStyle name="Normal 9 2 3 5 3 4" xfId="25943" xr:uid="{00000000-0005-0000-0000-0000DE5A0000}"/>
    <cellStyle name="Normal 9 2 3 5 4" xfId="25944" xr:uid="{00000000-0005-0000-0000-0000DF5A0000}"/>
    <cellStyle name="Normal 9 2 3 5 4 2" xfId="25945" xr:uid="{00000000-0005-0000-0000-0000E05A0000}"/>
    <cellStyle name="Normal 9 2 3 5 5" xfId="25946" xr:uid="{00000000-0005-0000-0000-0000E15A0000}"/>
    <cellStyle name="Normal 9 2 3 5 6" xfId="25947" xr:uid="{00000000-0005-0000-0000-0000E25A0000}"/>
    <cellStyle name="Normal 9 2 3 50" xfId="25948" xr:uid="{00000000-0005-0000-0000-0000E35A0000}"/>
    <cellStyle name="Normal 9 2 3 50 2" xfId="25949" xr:uid="{00000000-0005-0000-0000-0000E45A0000}"/>
    <cellStyle name="Normal 9 2 3 51" xfId="25950" xr:uid="{00000000-0005-0000-0000-0000E55A0000}"/>
    <cellStyle name="Normal 9 2 3 52" xfId="25951" xr:uid="{00000000-0005-0000-0000-0000E65A0000}"/>
    <cellStyle name="Normal 9 2 3 6" xfId="5137" xr:uid="{00000000-0005-0000-0000-0000E75A0000}"/>
    <cellStyle name="Normal 9 2 3 6 2" xfId="7384" xr:uid="{00000000-0005-0000-0000-0000E85A0000}"/>
    <cellStyle name="Normal 9 2 3 6 2 2" xfId="10923" xr:uid="{00000000-0005-0000-0000-0000E95A0000}"/>
    <cellStyle name="Normal 9 2 3 6 2 2 2" xfId="25952" xr:uid="{00000000-0005-0000-0000-0000EA5A0000}"/>
    <cellStyle name="Normal 9 2 3 6 2 2 3" xfId="25953" xr:uid="{00000000-0005-0000-0000-0000EB5A0000}"/>
    <cellStyle name="Normal 9 2 3 6 2 3" xfId="25954" xr:uid="{00000000-0005-0000-0000-0000EC5A0000}"/>
    <cellStyle name="Normal 9 2 3 6 2 4" xfId="25955" xr:uid="{00000000-0005-0000-0000-0000ED5A0000}"/>
    <cellStyle name="Normal 9 2 3 6 3" xfId="9162" xr:uid="{00000000-0005-0000-0000-0000EE5A0000}"/>
    <cellStyle name="Normal 9 2 3 6 3 2" xfId="25956" xr:uid="{00000000-0005-0000-0000-0000EF5A0000}"/>
    <cellStyle name="Normal 9 2 3 6 3 2 2" xfId="25957" xr:uid="{00000000-0005-0000-0000-0000F05A0000}"/>
    <cellStyle name="Normal 9 2 3 6 3 3" xfId="25958" xr:uid="{00000000-0005-0000-0000-0000F15A0000}"/>
    <cellStyle name="Normal 9 2 3 6 3 4" xfId="25959" xr:uid="{00000000-0005-0000-0000-0000F25A0000}"/>
    <cellStyle name="Normal 9 2 3 6 4" xfId="25960" xr:uid="{00000000-0005-0000-0000-0000F35A0000}"/>
    <cellStyle name="Normal 9 2 3 6 4 2" xfId="25961" xr:uid="{00000000-0005-0000-0000-0000F45A0000}"/>
    <cellStyle name="Normal 9 2 3 6 5" xfId="25962" xr:uid="{00000000-0005-0000-0000-0000F55A0000}"/>
    <cellStyle name="Normal 9 2 3 6 6" xfId="25963" xr:uid="{00000000-0005-0000-0000-0000F65A0000}"/>
    <cellStyle name="Normal 9 2 3 7" xfId="5138" xr:uid="{00000000-0005-0000-0000-0000F75A0000}"/>
    <cellStyle name="Normal 9 2 3 7 2" xfId="7385" xr:uid="{00000000-0005-0000-0000-0000F85A0000}"/>
    <cellStyle name="Normal 9 2 3 7 2 2" xfId="10924" xr:uid="{00000000-0005-0000-0000-0000F95A0000}"/>
    <cellStyle name="Normal 9 2 3 7 2 2 2" xfId="25964" xr:uid="{00000000-0005-0000-0000-0000FA5A0000}"/>
    <cellStyle name="Normal 9 2 3 7 2 2 3" xfId="25965" xr:uid="{00000000-0005-0000-0000-0000FB5A0000}"/>
    <cellStyle name="Normal 9 2 3 7 2 3" xfId="25966" xr:uid="{00000000-0005-0000-0000-0000FC5A0000}"/>
    <cellStyle name="Normal 9 2 3 7 2 4" xfId="25967" xr:uid="{00000000-0005-0000-0000-0000FD5A0000}"/>
    <cellStyle name="Normal 9 2 3 7 3" xfId="9163" xr:uid="{00000000-0005-0000-0000-0000FE5A0000}"/>
    <cellStyle name="Normal 9 2 3 7 3 2" xfId="25968" xr:uid="{00000000-0005-0000-0000-0000FF5A0000}"/>
    <cellStyle name="Normal 9 2 3 7 3 2 2" xfId="25969" xr:uid="{00000000-0005-0000-0000-0000005B0000}"/>
    <cellStyle name="Normal 9 2 3 7 3 3" xfId="25970" xr:uid="{00000000-0005-0000-0000-0000015B0000}"/>
    <cellStyle name="Normal 9 2 3 7 3 4" xfId="25971" xr:uid="{00000000-0005-0000-0000-0000025B0000}"/>
    <cellStyle name="Normal 9 2 3 7 4" xfId="25972" xr:uid="{00000000-0005-0000-0000-0000035B0000}"/>
    <cellStyle name="Normal 9 2 3 7 4 2" xfId="25973" xr:uid="{00000000-0005-0000-0000-0000045B0000}"/>
    <cellStyle name="Normal 9 2 3 7 5" xfId="25974" xr:uid="{00000000-0005-0000-0000-0000055B0000}"/>
    <cellStyle name="Normal 9 2 3 7 6" xfId="25975" xr:uid="{00000000-0005-0000-0000-0000065B0000}"/>
    <cellStyle name="Normal 9 2 3 8" xfId="5139" xr:uid="{00000000-0005-0000-0000-0000075B0000}"/>
    <cellStyle name="Normal 9 2 3 8 2" xfId="7386" xr:uid="{00000000-0005-0000-0000-0000085B0000}"/>
    <cellStyle name="Normal 9 2 3 8 2 2" xfId="10925" xr:uid="{00000000-0005-0000-0000-0000095B0000}"/>
    <cellStyle name="Normal 9 2 3 8 2 2 2" xfId="25976" xr:uid="{00000000-0005-0000-0000-00000A5B0000}"/>
    <cellStyle name="Normal 9 2 3 8 2 2 3" xfId="25977" xr:uid="{00000000-0005-0000-0000-00000B5B0000}"/>
    <cellStyle name="Normal 9 2 3 8 2 3" xfId="25978" xr:uid="{00000000-0005-0000-0000-00000C5B0000}"/>
    <cellStyle name="Normal 9 2 3 8 2 4" xfId="25979" xr:uid="{00000000-0005-0000-0000-00000D5B0000}"/>
    <cellStyle name="Normal 9 2 3 8 3" xfId="9164" xr:uid="{00000000-0005-0000-0000-00000E5B0000}"/>
    <cellStyle name="Normal 9 2 3 8 3 2" xfId="25980" xr:uid="{00000000-0005-0000-0000-00000F5B0000}"/>
    <cellStyle name="Normal 9 2 3 8 3 2 2" xfId="25981" xr:uid="{00000000-0005-0000-0000-0000105B0000}"/>
    <cellStyle name="Normal 9 2 3 8 3 3" xfId="25982" xr:uid="{00000000-0005-0000-0000-0000115B0000}"/>
    <cellStyle name="Normal 9 2 3 8 3 4" xfId="25983" xr:uid="{00000000-0005-0000-0000-0000125B0000}"/>
    <cellStyle name="Normal 9 2 3 8 4" xfId="25984" xr:uid="{00000000-0005-0000-0000-0000135B0000}"/>
    <cellStyle name="Normal 9 2 3 8 4 2" xfId="25985" xr:uid="{00000000-0005-0000-0000-0000145B0000}"/>
    <cellStyle name="Normal 9 2 3 8 5" xfId="25986" xr:uid="{00000000-0005-0000-0000-0000155B0000}"/>
    <cellStyle name="Normal 9 2 3 8 6" xfId="25987" xr:uid="{00000000-0005-0000-0000-0000165B0000}"/>
    <cellStyle name="Normal 9 2 3 9" xfId="5140" xr:uid="{00000000-0005-0000-0000-0000175B0000}"/>
    <cellStyle name="Normal 9 2 3 9 2" xfId="7387" xr:uid="{00000000-0005-0000-0000-0000185B0000}"/>
    <cellStyle name="Normal 9 2 3 9 2 2" xfId="10926" xr:uid="{00000000-0005-0000-0000-0000195B0000}"/>
    <cellStyle name="Normal 9 2 3 9 2 2 2" xfId="25988" xr:uid="{00000000-0005-0000-0000-00001A5B0000}"/>
    <cellStyle name="Normal 9 2 3 9 2 2 3" xfId="25989" xr:uid="{00000000-0005-0000-0000-00001B5B0000}"/>
    <cellStyle name="Normal 9 2 3 9 2 3" xfId="25990" xr:uid="{00000000-0005-0000-0000-00001C5B0000}"/>
    <cellStyle name="Normal 9 2 3 9 2 4" xfId="25991" xr:uid="{00000000-0005-0000-0000-00001D5B0000}"/>
    <cellStyle name="Normal 9 2 3 9 3" xfId="9165" xr:uid="{00000000-0005-0000-0000-00001E5B0000}"/>
    <cellStyle name="Normal 9 2 3 9 3 2" xfId="25992" xr:uid="{00000000-0005-0000-0000-00001F5B0000}"/>
    <cellStyle name="Normal 9 2 3 9 3 2 2" xfId="25993" xr:uid="{00000000-0005-0000-0000-0000205B0000}"/>
    <cellStyle name="Normal 9 2 3 9 3 3" xfId="25994" xr:uid="{00000000-0005-0000-0000-0000215B0000}"/>
    <cellStyle name="Normal 9 2 3 9 3 4" xfId="25995" xr:uid="{00000000-0005-0000-0000-0000225B0000}"/>
    <cellStyle name="Normal 9 2 3 9 4" xfId="25996" xr:uid="{00000000-0005-0000-0000-0000235B0000}"/>
    <cellStyle name="Normal 9 2 3 9 4 2" xfId="25997" xr:uid="{00000000-0005-0000-0000-0000245B0000}"/>
    <cellStyle name="Normal 9 2 3 9 5" xfId="25998" xr:uid="{00000000-0005-0000-0000-0000255B0000}"/>
    <cellStyle name="Normal 9 2 3 9 6" xfId="25999" xr:uid="{00000000-0005-0000-0000-0000265B0000}"/>
    <cellStyle name="Normal 9 2 4" xfId="5141" xr:uid="{00000000-0005-0000-0000-0000275B0000}"/>
    <cellStyle name="Normal 9 2 4 2" xfId="7388" xr:uid="{00000000-0005-0000-0000-0000285B0000}"/>
    <cellStyle name="Normal 9 2 4 2 2" xfId="10927" xr:uid="{00000000-0005-0000-0000-0000295B0000}"/>
    <cellStyle name="Normal 9 2 4 2 2 2" xfId="26000" xr:uid="{00000000-0005-0000-0000-00002A5B0000}"/>
    <cellStyle name="Normal 9 2 4 2 2 3" xfId="26001" xr:uid="{00000000-0005-0000-0000-00002B5B0000}"/>
    <cellStyle name="Normal 9 2 4 2 3" xfId="26002" xr:uid="{00000000-0005-0000-0000-00002C5B0000}"/>
    <cellStyle name="Normal 9 2 4 2 4" xfId="26003" xr:uid="{00000000-0005-0000-0000-00002D5B0000}"/>
    <cellStyle name="Normal 9 2 4 3" xfId="9166" xr:uid="{00000000-0005-0000-0000-00002E5B0000}"/>
    <cellStyle name="Normal 9 2 4 3 2" xfId="26004" xr:uid="{00000000-0005-0000-0000-00002F5B0000}"/>
    <cellStyle name="Normal 9 2 4 3 2 2" xfId="26005" xr:uid="{00000000-0005-0000-0000-0000305B0000}"/>
    <cellStyle name="Normal 9 2 4 3 3" xfId="26006" xr:uid="{00000000-0005-0000-0000-0000315B0000}"/>
    <cellStyle name="Normal 9 2 4 3 4" xfId="26007" xr:uid="{00000000-0005-0000-0000-0000325B0000}"/>
    <cellStyle name="Normal 9 2 4 4" xfId="26008" xr:uid="{00000000-0005-0000-0000-0000335B0000}"/>
    <cellStyle name="Normal 9 2 4 4 2" xfId="26009" xr:uid="{00000000-0005-0000-0000-0000345B0000}"/>
    <cellStyle name="Normal 9 2 4 5" xfId="26010" xr:uid="{00000000-0005-0000-0000-0000355B0000}"/>
    <cellStyle name="Normal 9 2 4 6" xfId="26011" xr:uid="{00000000-0005-0000-0000-0000365B0000}"/>
    <cellStyle name="Normal 9 2 5" xfId="5142" xr:uid="{00000000-0005-0000-0000-0000375B0000}"/>
    <cellStyle name="Normal 9 2 5 2" xfId="7389" xr:uid="{00000000-0005-0000-0000-0000385B0000}"/>
    <cellStyle name="Normal 9 2 5 2 2" xfId="10928" xr:uid="{00000000-0005-0000-0000-0000395B0000}"/>
    <cellStyle name="Normal 9 2 5 2 2 2" xfId="26012" xr:uid="{00000000-0005-0000-0000-00003A5B0000}"/>
    <cellStyle name="Normal 9 2 5 2 2 3" xfId="26013" xr:uid="{00000000-0005-0000-0000-00003B5B0000}"/>
    <cellStyle name="Normal 9 2 5 2 3" xfId="26014" xr:uid="{00000000-0005-0000-0000-00003C5B0000}"/>
    <cellStyle name="Normal 9 2 5 2 4" xfId="26015" xr:uid="{00000000-0005-0000-0000-00003D5B0000}"/>
    <cellStyle name="Normal 9 2 5 3" xfId="9167" xr:uid="{00000000-0005-0000-0000-00003E5B0000}"/>
    <cellStyle name="Normal 9 2 5 3 2" xfId="26016" xr:uid="{00000000-0005-0000-0000-00003F5B0000}"/>
    <cellStyle name="Normal 9 2 5 3 2 2" xfId="26017" xr:uid="{00000000-0005-0000-0000-0000405B0000}"/>
    <cellStyle name="Normal 9 2 5 3 3" xfId="26018" xr:uid="{00000000-0005-0000-0000-0000415B0000}"/>
    <cellStyle name="Normal 9 2 5 3 4" xfId="26019" xr:uid="{00000000-0005-0000-0000-0000425B0000}"/>
    <cellStyle name="Normal 9 2 5 4" xfId="26020" xr:uid="{00000000-0005-0000-0000-0000435B0000}"/>
    <cellStyle name="Normal 9 2 5 4 2" xfId="26021" xr:uid="{00000000-0005-0000-0000-0000445B0000}"/>
    <cellStyle name="Normal 9 2 5 5" xfId="26022" xr:uid="{00000000-0005-0000-0000-0000455B0000}"/>
    <cellStyle name="Normal 9 2 5 6" xfId="26023" xr:uid="{00000000-0005-0000-0000-0000465B0000}"/>
    <cellStyle name="Normal 9 2 6" xfId="7293" xr:uid="{00000000-0005-0000-0000-0000475B0000}"/>
    <cellStyle name="Normal 9 2 6 2" xfId="10832" xr:uid="{00000000-0005-0000-0000-0000485B0000}"/>
    <cellStyle name="Normal 9 2 6 2 2" xfId="26024" xr:uid="{00000000-0005-0000-0000-0000495B0000}"/>
    <cellStyle name="Normal 9 2 6 2 3" xfId="26025" xr:uid="{00000000-0005-0000-0000-00004A5B0000}"/>
    <cellStyle name="Normal 9 2 6 3" xfId="26026" xr:uid="{00000000-0005-0000-0000-00004B5B0000}"/>
    <cellStyle name="Normal 9 2 6 4" xfId="26027" xr:uid="{00000000-0005-0000-0000-00004C5B0000}"/>
    <cellStyle name="Normal 9 2 7" xfId="9071" xr:uid="{00000000-0005-0000-0000-00004D5B0000}"/>
    <cellStyle name="Normal 9 2 7 2" xfId="26028" xr:uid="{00000000-0005-0000-0000-00004E5B0000}"/>
    <cellStyle name="Normal 9 2 7 2 2" xfId="26029" xr:uid="{00000000-0005-0000-0000-00004F5B0000}"/>
    <cellStyle name="Normal 9 2 7 3" xfId="26030" xr:uid="{00000000-0005-0000-0000-0000505B0000}"/>
    <cellStyle name="Normal 9 2 7 4" xfId="26031" xr:uid="{00000000-0005-0000-0000-0000515B0000}"/>
    <cellStyle name="Normal 9 2 8" xfId="26032" xr:uid="{00000000-0005-0000-0000-0000525B0000}"/>
    <cellStyle name="Normal 9 2 8 2" xfId="26033" xr:uid="{00000000-0005-0000-0000-0000535B0000}"/>
    <cellStyle name="Normal 9 2 9" xfId="26034" xr:uid="{00000000-0005-0000-0000-0000545B0000}"/>
    <cellStyle name="Normal 9 20" xfId="5143" xr:uid="{00000000-0005-0000-0000-0000555B0000}"/>
    <cellStyle name="Normal 9 20 2" xfId="7390" xr:uid="{00000000-0005-0000-0000-0000565B0000}"/>
    <cellStyle name="Normal 9 20 2 2" xfId="10929" xr:uid="{00000000-0005-0000-0000-0000575B0000}"/>
    <cellStyle name="Normal 9 20 2 2 2" xfId="26035" xr:uid="{00000000-0005-0000-0000-0000585B0000}"/>
    <cellStyle name="Normal 9 20 2 2 3" xfId="26036" xr:uid="{00000000-0005-0000-0000-0000595B0000}"/>
    <cellStyle name="Normal 9 20 2 3" xfId="26037" xr:uid="{00000000-0005-0000-0000-00005A5B0000}"/>
    <cellStyle name="Normal 9 20 2 4" xfId="26038" xr:uid="{00000000-0005-0000-0000-00005B5B0000}"/>
    <cellStyle name="Normal 9 20 3" xfId="9168" xr:uid="{00000000-0005-0000-0000-00005C5B0000}"/>
    <cellStyle name="Normal 9 20 3 2" xfId="26039" xr:uid="{00000000-0005-0000-0000-00005D5B0000}"/>
    <cellStyle name="Normal 9 20 3 2 2" xfId="26040" xr:uid="{00000000-0005-0000-0000-00005E5B0000}"/>
    <cellStyle name="Normal 9 20 3 3" xfId="26041" xr:uid="{00000000-0005-0000-0000-00005F5B0000}"/>
    <cellStyle name="Normal 9 20 3 4" xfId="26042" xr:uid="{00000000-0005-0000-0000-0000605B0000}"/>
    <cellStyle name="Normal 9 20 4" xfId="26043" xr:uid="{00000000-0005-0000-0000-0000615B0000}"/>
    <cellStyle name="Normal 9 20 4 2" xfId="26044" xr:uid="{00000000-0005-0000-0000-0000625B0000}"/>
    <cellStyle name="Normal 9 20 5" xfId="26045" xr:uid="{00000000-0005-0000-0000-0000635B0000}"/>
    <cellStyle name="Normal 9 20 6" xfId="26046" xr:uid="{00000000-0005-0000-0000-0000645B0000}"/>
    <cellStyle name="Normal 9 21" xfId="5144" xr:uid="{00000000-0005-0000-0000-0000655B0000}"/>
    <cellStyle name="Normal 9 21 2" xfId="7391" xr:uid="{00000000-0005-0000-0000-0000665B0000}"/>
    <cellStyle name="Normal 9 21 2 2" xfId="10930" xr:uid="{00000000-0005-0000-0000-0000675B0000}"/>
    <cellStyle name="Normal 9 21 2 2 2" xfId="26047" xr:uid="{00000000-0005-0000-0000-0000685B0000}"/>
    <cellStyle name="Normal 9 21 2 2 3" xfId="26048" xr:uid="{00000000-0005-0000-0000-0000695B0000}"/>
    <cellStyle name="Normal 9 21 2 3" xfId="26049" xr:uid="{00000000-0005-0000-0000-00006A5B0000}"/>
    <cellStyle name="Normal 9 21 2 4" xfId="26050" xr:uid="{00000000-0005-0000-0000-00006B5B0000}"/>
    <cellStyle name="Normal 9 21 3" xfId="9169" xr:uid="{00000000-0005-0000-0000-00006C5B0000}"/>
    <cellStyle name="Normal 9 21 3 2" xfId="26051" xr:uid="{00000000-0005-0000-0000-00006D5B0000}"/>
    <cellStyle name="Normal 9 21 3 2 2" xfId="26052" xr:uid="{00000000-0005-0000-0000-00006E5B0000}"/>
    <cellStyle name="Normal 9 21 3 3" xfId="26053" xr:uid="{00000000-0005-0000-0000-00006F5B0000}"/>
    <cellStyle name="Normal 9 21 3 4" xfId="26054" xr:uid="{00000000-0005-0000-0000-0000705B0000}"/>
    <cellStyle name="Normal 9 21 4" xfId="26055" xr:uid="{00000000-0005-0000-0000-0000715B0000}"/>
    <cellStyle name="Normal 9 21 4 2" xfId="26056" xr:uid="{00000000-0005-0000-0000-0000725B0000}"/>
    <cellStyle name="Normal 9 21 5" xfId="26057" xr:uid="{00000000-0005-0000-0000-0000735B0000}"/>
    <cellStyle name="Normal 9 21 6" xfId="26058" xr:uid="{00000000-0005-0000-0000-0000745B0000}"/>
    <cellStyle name="Normal 9 22" xfId="5145" xr:uid="{00000000-0005-0000-0000-0000755B0000}"/>
    <cellStyle name="Normal 9 22 2" xfId="7392" xr:uid="{00000000-0005-0000-0000-0000765B0000}"/>
    <cellStyle name="Normal 9 22 2 2" xfId="10931" xr:uid="{00000000-0005-0000-0000-0000775B0000}"/>
    <cellStyle name="Normal 9 22 2 2 2" xfId="26059" xr:uid="{00000000-0005-0000-0000-0000785B0000}"/>
    <cellStyle name="Normal 9 22 2 2 3" xfId="26060" xr:uid="{00000000-0005-0000-0000-0000795B0000}"/>
    <cellStyle name="Normal 9 22 2 3" xfId="26061" xr:uid="{00000000-0005-0000-0000-00007A5B0000}"/>
    <cellStyle name="Normal 9 22 2 4" xfId="26062" xr:uid="{00000000-0005-0000-0000-00007B5B0000}"/>
    <cellStyle name="Normal 9 22 3" xfId="9170" xr:uid="{00000000-0005-0000-0000-00007C5B0000}"/>
    <cellStyle name="Normal 9 22 3 2" xfId="26063" xr:uid="{00000000-0005-0000-0000-00007D5B0000}"/>
    <cellStyle name="Normal 9 22 3 2 2" xfId="26064" xr:uid="{00000000-0005-0000-0000-00007E5B0000}"/>
    <cellStyle name="Normal 9 22 3 3" xfId="26065" xr:uid="{00000000-0005-0000-0000-00007F5B0000}"/>
    <cellStyle name="Normal 9 22 3 4" xfId="26066" xr:uid="{00000000-0005-0000-0000-0000805B0000}"/>
    <cellStyle name="Normal 9 22 4" xfId="26067" xr:uid="{00000000-0005-0000-0000-0000815B0000}"/>
    <cellStyle name="Normal 9 22 4 2" xfId="26068" xr:uid="{00000000-0005-0000-0000-0000825B0000}"/>
    <cellStyle name="Normal 9 22 5" xfId="26069" xr:uid="{00000000-0005-0000-0000-0000835B0000}"/>
    <cellStyle name="Normal 9 22 6" xfId="26070" xr:uid="{00000000-0005-0000-0000-0000845B0000}"/>
    <cellStyle name="Normal 9 23" xfId="5146" xr:uid="{00000000-0005-0000-0000-0000855B0000}"/>
    <cellStyle name="Normal 9 23 2" xfId="7393" xr:uid="{00000000-0005-0000-0000-0000865B0000}"/>
    <cellStyle name="Normal 9 23 2 2" xfId="10932" xr:uid="{00000000-0005-0000-0000-0000875B0000}"/>
    <cellStyle name="Normal 9 23 2 2 2" xfId="26071" xr:uid="{00000000-0005-0000-0000-0000885B0000}"/>
    <cellStyle name="Normal 9 23 2 2 3" xfId="26072" xr:uid="{00000000-0005-0000-0000-0000895B0000}"/>
    <cellStyle name="Normal 9 23 2 3" xfId="26073" xr:uid="{00000000-0005-0000-0000-00008A5B0000}"/>
    <cellStyle name="Normal 9 23 2 4" xfId="26074" xr:uid="{00000000-0005-0000-0000-00008B5B0000}"/>
    <cellStyle name="Normal 9 23 3" xfId="9171" xr:uid="{00000000-0005-0000-0000-00008C5B0000}"/>
    <cellStyle name="Normal 9 23 3 2" xfId="26075" xr:uid="{00000000-0005-0000-0000-00008D5B0000}"/>
    <cellStyle name="Normal 9 23 3 2 2" xfId="26076" xr:uid="{00000000-0005-0000-0000-00008E5B0000}"/>
    <cellStyle name="Normal 9 23 3 3" xfId="26077" xr:uid="{00000000-0005-0000-0000-00008F5B0000}"/>
    <cellStyle name="Normal 9 23 3 4" xfId="26078" xr:uid="{00000000-0005-0000-0000-0000905B0000}"/>
    <cellStyle name="Normal 9 23 4" xfId="26079" xr:uid="{00000000-0005-0000-0000-0000915B0000}"/>
    <cellStyle name="Normal 9 23 4 2" xfId="26080" xr:uid="{00000000-0005-0000-0000-0000925B0000}"/>
    <cellStyle name="Normal 9 23 5" xfId="26081" xr:uid="{00000000-0005-0000-0000-0000935B0000}"/>
    <cellStyle name="Normal 9 23 6" xfId="26082" xr:uid="{00000000-0005-0000-0000-0000945B0000}"/>
    <cellStyle name="Normal 9 24" xfId="5147" xr:uid="{00000000-0005-0000-0000-0000955B0000}"/>
    <cellStyle name="Normal 9 24 2" xfId="7394" xr:uid="{00000000-0005-0000-0000-0000965B0000}"/>
    <cellStyle name="Normal 9 24 2 2" xfId="10933" xr:uid="{00000000-0005-0000-0000-0000975B0000}"/>
    <cellStyle name="Normal 9 24 2 2 2" xfId="26083" xr:uid="{00000000-0005-0000-0000-0000985B0000}"/>
    <cellStyle name="Normal 9 24 2 2 3" xfId="26084" xr:uid="{00000000-0005-0000-0000-0000995B0000}"/>
    <cellStyle name="Normal 9 24 2 3" xfId="26085" xr:uid="{00000000-0005-0000-0000-00009A5B0000}"/>
    <cellStyle name="Normal 9 24 2 4" xfId="26086" xr:uid="{00000000-0005-0000-0000-00009B5B0000}"/>
    <cellStyle name="Normal 9 24 3" xfId="9172" xr:uid="{00000000-0005-0000-0000-00009C5B0000}"/>
    <cellStyle name="Normal 9 24 3 2" xfId="26087" xr:uid="{00000000-0005-0000-0000-00009D5B0000}"/>
    <cellStyle name="Normal 9 24 3 2 2" xfId="26088" xr:uid="{00000000-0005-0000-0000-00009E5B0000}"/>
    <cellStyle name="Normal 9 24 3 3" xfId="26089" xr:uid="{00000000-0005-0000-0000-00009F5B0000}"/>
    <cellStyle name="Normal 9 24 3 4" xfId="26090" xr:uid="{00000000-0005-0000-0000-0000A05B0000}"/>
    <cellStyle name="Normal 9 24 4" xfId="26091" xr:uid="{00000000-0005-0000-0000-0000A15B0000}"/>
    <cellStyle name="Normal 9 24 4 2" xfId="26092" xr:uid="{00000000-0005-0000-0000-0000A25B0000}"/>
    <cellStyle name="Normal 9 24 5" xfId="26093" xr:uid="{00000000-0005-0000-0000-0000A35B0000}"/>
    <cellStyle name="Normal 9 24 6" xfId="26094" xr:uid="{00000000-0005-0000-0000-0000A45B0000}"/>
    <cellStyle name="Normal 9 25" xfId="5148" xr:uid="{00000000-0005-0000-0000-0000A55B0000}"/>
    <cellStyle name="Normal 9 25 2" xfId="7395" xr:uid="{00000000-0005-0000-0000-0000A65B0000}"/>
    <cellStyle name="Normal 9 25 2 2" xfId="10934" xr:uid="{00000000-0005-0000-0000-0000A75B0000}"/>
    <cellStyle name="Normal 9 25 2 2 2" xfId="26095" xr:uid="{00000000-0005-0000-0000-0000A85B0000}"/>
    <cellStyle name="Normal 9 25 2 2 3" xfId="26096" xr:uid="{00000000-0005-0000-0000-0000A95B0000}"/>
    <cellStyle name="Normal 9 25 2 3" xfId="26097" xr:uid="{00000000-0005-0000-0000-0000AA5B0000}"/>
    <cellStyle name="Normal 9 25 2 4" xfId="26098" xr:uid="{00000000-0005-0000-0000-0000AB5B0000}"/>
    <cellStyle name="Normal 9 25 3" xfId="9173" xr:uid="{00000000-0005-0000-0000-0000AC5B0000}"/>
    <cellStyle name="Normal 9 25 3 2" xfId="26099" xr:uid="{00000000-0005-0000-0000-0000AD5B0000}"/>
    <cellStyle name="Normal 9 25 3 2 2" xfId="26100" xr:uid="{00000000-0005-0000-0000-0000AE5B0000}"/>
    <cellStyle name="Normal 9 25 3 3" xfId="26101" xr:uid="{00000000-0005-0000-0000-0000AF5B0000}"/>
    <cellStyle name="Normal 9 25 3 4" xfId="26102" xr:uid="{00000000-0005-0000-0000-0000B05B0000}"/>
    <cellStyle name="Normal 9 25 4" xfId="26103" xr:uid="{00000000-0005-0000-0000-0000B15B0000}"/>
    <cellStyle name="Normal 9 25 4 2" xfId="26104" xr:uid="{00000000-0005-0000-0000-0000B25B0000}"/>
    <cellStyle name="Normal 9 25 5" xfId="26105" xr:uid="{00000000-0005-0000-0000-0000B35B0000}"/>
    <cellStyle name="Normal 9 25 6" xfId="26106" xr:uid="{00000000-0005-0000-0000-0000B45B0000}"/>
    <cellStyle name="Normal 9 26" xfId="5149" xr:uid="{00000000-0005-0000-0000-0000B55B0000}"/>
    <cellStyle name="Normal 9 26 2" xfId="7396" xr:uid="{00000000-0005-0000-0000-0000B65B0000}"/>
    <cellStyle name="Normal 9 26 2 2" xfId="10935" xr:uid="{00000000-0005-0000-0000-0000B75B0000}"/>
    <cellStyle name="Normal 9 26 2 2 2" xfId="26107" xr:uid="{00000000-0005-0000-0000-0000B85B0000}"/>
    <cellStyle name="Normal 9 26 2 2 3" xfId="26108" xr:uid="{00000000-0005-0000-0000-0000B95B0000}"/>
    <cellStyle name="Normal 9 26 2 3" xfId="26109" xr:uid="{00000000-0005-0000-0000-0000BA5B0000}"/>
    <cellStyle name="Normal 9 26 2 4" xfId="26110" xr:uid="{00000000-0005-0000-0000-0000BB5B0000}"/>
    <cellStyle name="Normal 9 26 3" xfId="9174" xr:uid="{00000000-0005-0000-0000-0000BC5B0000}"/>
    <cellStyle name="Normal 9 26 3 2" xfId="26111" xr:uid="{00000000-0005-0000-0000-0000BD5B0000}"/>
    <cellStyle name="Normal 9 26 3 2 2" xfId="26112" xr:uid="{00000000-0005-0000-0000-0000BE5B0000}"/>
    <cellStyle name="Normal 9 26 3 3" xfId="26113" xr:uid="{00000000-0005-0000-0000-0000BF5B0000}"/>
    <cellStyle name="Normal 9 26 3 4" xfId="26114" xr:uid="{00000000-0005-0000-0000-0000C05B0000}"/>
    <cellStyle name="Normal 9 26 4" xfId="26115" xr:uid="{00000000-0005-0000-0000-0000C15B0000}"/>
    <cellStyle name="Normal 9 26 4 2" xfId="26116" xr:uid="{00000000-0005-0000-0000-0000C25B0000}"/>
    <cellStyle name="Normal 9 26 5" xfId="26117" xr:uid="{00000000-0005-0000-0000-0000C35B0000}"/>
    <cellStyle name="Normal 9 26 6" xfId="26118" xr:uid="{00000000-0005-0000-0000-0000C45B0000}"/>
    <cellStyle name="Normal 9 27" xfId="5150" xr:uid="{00000000-0005-0000-0000-0000C55B0000}"/>
    <cellStyle name="Normal 9 27 2" xfId="7397" xr:uid="{00000000-0005-0000-0000-0000C65B0000}"/>
    <cellStyle name="Normal 9 27 2 2" xfId="10936" xr:uid="{00000000-0005-0000-0000-0000C75B0000}"/>
    <cellStyle name="Normal 9 27 2 2 2" xfId="26119" xr:uid="{00000000-0005-0000-0000-0000C85B0000}"/>
    <cellStyle name="Normal 9 27 2 2 3" xfId="26120" xr:uid="{00000000-0005-0000-0000-0000C95B0000}"/>
    <cellStyle name="Normal 9 27 2 3" xfId="26121" xr:uid="{00000000-0005-0000-0000-0000CA5B0000}"/>
    <cellStyle name="Normal 9 27 2 4" xfId="26122" xr:uid="{00000000-0005-0000-0000-0000CB5B0000}"/>
    <cellStyle name="Normal 9 27 3" xfId="9175" xr:uid="{00000000-0005-0000-0000-0000CC5B0000}"/>
    <cellStyle name="Normal 9 27 3 2" xfId="26123" xr:uid="{00000000-0005-0000-0000-0000CD5B0000}"/>
    <cellStyle name="Normal 9 27 3 2 2" xfId="26124" xr:uid="{00000000-0005-0000-0000-0000CE5B0000}"/>
    <cellStyle name="Normal 9 27 3 3" xfId="26125" xr:uid="{00000000-0005-0000-0000-0000CF5B0000}"/>
    <cellStyle name="Normal 9 27 3 4" xfId="26126" xr:uid="{00000000-0005-0000-0000-0000D05B0000}"/>
    <cellStyle name="Normal 9 27 4" xfId="26127" xr:uid="{00000000-0005-0000-0000-0000D15B0000}"/>
    <cellStyle name="Normal 9 27 4 2" xfId="26128" xr:uid="{00000000-0005-0000-0000-0000D25B0000}"/>
    <cellStyle name="Normal 9 27 5" xfId="26129" xr:uid="{00000000-0005-0000-0000-0000D35B0000}"/>
    <cellStyle name="Normal 9 27 6" xfId="26130" xr:uid="{00000000-0005-0000-0000-0000D45B0000}"/>
    <cellStyle name="Normal 9 28" xfId="5151" xr:uid="{00000000-0005-0000-0000-0000D55B0000}"/>
    <cellStyle name="Normal 9 28 2" xfId="7398" xr:uid="{00000000-0005-0000-0000-0000D65B0000}"/>
    <cellStyle name="Normal 9 28 2 2" xfId="10937" xr:uid="{00000000-0005-0000-0000-0000D75B0000}"/>
    <cellStyle name="Normal 9 28 2 2 2" xfId="26131" xr:uid="{00000000-0005-0000-0000-0000D85B0000}"/>
    <cellStyle name="Normal 9 28 2 2 3" xfId="26132" xr:uid="{00000000-0005-0000-0000-0000D95B0000}"/>
    <cellStyle name="Normal 9 28 2 3" xfId="26133" xr:uid="{00000000-0005-0000-0000-0000DA5B0000}"/>
    <cellStyle name="Normal 9 28 2 4" xfId="26134" xr:uid="{00000000-0005-0000-0000-0000DB5B0000}"/>
    <cellStyle name="Normal 9 28 3" xfId="9176" xr:uid="{00000000-0005-0000-0000-0000DC5B0000}"/>
    <cellStyle name="Normal 9 28 3 2" xfId="26135" xr:uid="{00000000-0005-0000-0000-0000DD5B0000}"/>
    <cellStyle name="Normal 9 28 3 2 2" xfId="26136" xr:uid="{00000000-0005-0000-0000-0000DE5B0000}"/>
    <cellStyle name="Normal 9 28 3 3" xfId="26137" xr:uid="{00000000-0005-0000-0000-0000DF5B0000}"/>
    <cellStyle name="Normal 9 28 3 4" xfId="26138" xr:uid="{00000000-0005-0000-0000-0000E05B0000}"/>
    <cellStyle name="Normal 9 28 4" xfId="26139" xr:uid="{00000000-0005-0000-0000-0000E15B0000}"/>
    <cellStyle name="Normal 9 28 4 2" xfId="26140" xr:uid="{00000000-0005-0000-0000-0000E25B0000}"/>
    <cellStyle name="Normal 9 28 5" xfId="26141" xr:uid="{00000000-0005-0000-0000-0000E35B0000}"/>
    <cellStyle name="Normal 9 28 6" xfId="26142" xr:uid="{00000000-0005-0000-0000-0000E45B0000}"/>
    <cellStyle name="Normal 9 29" xfId="5152" xr:uid="{00000000-0005-0000-0000-0000E55B0000}"/>
    <cellStyle name="Normal 9 29 2" xfId="7399" xr:uid="{00000000-0005-0000-0000-0000E65B0000}"/>
    <cellStyle name="Normal 9 29 2 2" xfId="10938" xr:uid="{00000000-0005-0000-0000-0000E75B0000}"/>
    <cellStyle name="Normal 9 29 2 2 2" xfId="26143" xr:uid="{00000000-0005-0000-0000-0000E85B0000}"/>
    <cellStyle name="Normal 9 29 2 2 3" xfId="26144" xr:uid="{00000000-0005-0000-0000-0000E95B0000}"/>
    <cellStyle name="Normal 9 29 2 3" xfId="26145" xr:uid="{00000000-0005-0000-0000-0000EA5B0000}"/>
    <cellStyle name="Normal 9 29 2 4" xfId="26146" xr:uid="{00000000-0005-0000-0000-0000EB5B0000}"/>
    <cellStyle name="Normal 9 29 3" xfId="9177" xr:uid="{00000000-0005-0000-0000-0000EC5B0000}"/>
    <cellStyle name="Normal 9 29 3 2" xfId="26147" xr:uid="{00000000-0005-0000-0000-0000ED5B0000}"/>
    <cellStyle name="Normal 9 29 3 2 2" xfId="26148" xr:uid="{00000000-0005-0000-0000-0000EE5B0000}"/>
    <cellStyle name="Normal 9 29 3 3" xfId="26149" xr:uid="{00000000-0005-0000-0000-0000EF5B0000}"/>
    <cellStyle name="Normal 9 29 3 4" xfId="26150" xr:uid="{00000000-0005-0000-0000-0000F05B0000}"/>
    <cellStyle name="Normal 9 29 4" xfId="26151" xr:uid="{00000000-0005-0000-0000-0000F15B0000}"/>
    <cellStyle name="Normal 9 29 4 2" xfId="26152" xr:uid="{00000000-0005-0000-0000-0000F25B0000}"/>
    <cellStyle name="Normal 9 29 5" xfId="26153" xr:uid="{00000000-0005-0000-0000-0000F35B0000}"/>
    <cellStyle name="Normal 9 29 6" xfId="26154" xr:uid="{00000000-0005-0000-0000-0000F45B0000}"/>
    <cellStyle name="Normal 9 3" xfId="5153" xr:uid="{00000000-0005-0000-0000-0000F55B0000}"/>
    <cellStyle name="Normal 9 3 10" xfId="5154" xr:uid="{00000000-0005-0000-0000-0000F65B0000}"/>
    <cellStyle name="Normal 9 3 10 2" xfId="7401" xr:uid="{00000000-0005-0000-0000-0000F75B0000}"/>
    <cellStyle name="Normal 9 3 10 2 2" xfId="10940" xr:uid="{00000000-0005-0000-0000-0000F85B0000}"/>
    <cellStyle name="Normal 9 3 10 2 2 2" xfId="26155" xr:uid="{00000000-0005-0000-0000-0000F95B0000}"/>
    <cellStyle name="Normal 9 3 10 2 2 3" xfId="26156" xr:uid="{00000000-0005-0000-0000-0000FA5B0000}"/>
    <cellStyle name="Normal 9 3 10 2 3" xfId="26157" xr:uid="{00000000-0005-0000-0000-0000FB5B0000}"/>
    <cellStyle name="Normal 9 3 10 2 4" xfId="26158" xr:uid="{00000000-0005-0000-0000-0000FC5B0000}"/>
    <cellStyle name="Normal 9 3 10 3" xfId="9179" xr:uid="{00000000-0005-0000-0000-0000FD5B0000}"/>
    <cellStyle name="Normal 9 3 10 3 2" xfId="26159" xr:uid="{00000000-0005-0000-0000-0000FE5B0000}"/>
    <cellStyle name="Normal 9 3 10 3 2 2" xfId="26160" xr:uid="{00000000-0005-0000-0000-0000FF5B0000}"/>
    <cellStyle name="Normal 9 3 10 3 3" xfId="26161" xr:uid="{00000000-0005-0000-0000-0000005C0000}"/>
    <cellStyle name="Normal 9 3 10 3 4" xfId="26162" xr:uid="{00000000-0005-0000-0000-0000015C0000}"/>
    <cellStyle name="Normal 9 3 10 4" xfId="26163" xr:uid="{00000000-0005-0000-0000-0000025C0000}"/>
    <cellStyle name="Normal 9 3 10 4 2" xfId="26164" xr:uid="{00000000-0005-0000-0000-0000035C0000}"/>
    <cellStyle name="Normal 9 3 10 5" xfId="26165" xr:uid="{00000000-0005-0000-0000-0000045C0000}"/>
    <cellStyle name="Normal 9 3 10 6" xfId="26166" xr:uid="{00000000-0005-0000-0000-0000055C0000}"/>
    <cellStyle name="Normal 9 3 11" xfId="5155" xr:uid="{00000000-0005-0000-0000-0000065C0000}"/>
    <cellStyle name="Normal 9 3 11 2" xfId="7402" xr:uid="{00000000-0005-0000-0000-0000075C0000}"/>
    <cellStyle name="Normal 9 3 11 2 2" xfId="10941" xr:uid="{00000000-0005-0000-0000-0000085C0000}"/>
    <cellStyle name="Normal 9 3 11 2 2 2" xfId="26167" xr:uid="{00000000-0005-0000-0000-0000095C0000}"/>
    <cellStyle name="Normal 9 3 11 2 2 3" xfId="26168" xr:uid="{00000000-0005-0000-0000-00000A5C0000}"/>
    <cellStyle name="Normal 9 3 11 2 3" xfId="26169" xr:uid="{00000000-0005-0000-0000-00000B5C0000}"/>
    <cellStyle name="Normal 9 3 11 2 4" xfId="26170" xr:uid="{00000000-0005-0000-0000-00000C5C0000}"/>
    <cellStyle name="Normal 9 3 11 3" xfId="9180" xr:uid="{00000000-0005-0000-0000-00000D5C0000}"/>
    <cellStyle name="Normal 9 3 11 3 2" xfId="26171" xr:uid="{00000000-0005-0000-0000-00000E5C0000}"/>
    <cellStyle name="Normal 9 3 11 3 2 2" xfId="26172" xr:uid="{00000000-0005-0000-0000-00000F5C0000}"/>
    <cellStyle name="Normal 9 3 11 3 3" xfId="26173" xr:uid="{00000000-0005-0000-0000-0000105C0000}"/>
    <cellStyle name="Normal 9 3 11 3 4" xfId="26174" xr:uid="{00000000-0005-0000-0000-0000115C0000}"/>
    <cellStyle name="Normal 9 3 11 4" xfId="26175" xr:uid="{00000000-0005-0000-0000-0000125C0000}"/>
    <cellStyle name="Normal 9 3 11 4 2" xfId="26176" xr:uid="{00000000-0005-0000-0000-0000135C0000}"/>
    <cellStyle name="Normal 9 3 11 5" xfId="26177" xr:uid="{00000000-0005-0000-0000-0000145C0000}"/>
    <cellStyle name="Normal 9 3 11 6" xfId="26178" xr:uid="{00000000-0005-0000-0000-0000155C0000}"/>
    <cellStyle name="Normal 9 3 12" xfId="5156" xr:uid="{00000000-0005-0000-0000-0000165C0000}"/>
    <cellStyle name="Normal 9 3 12 2" xfId="7403" xr:uid="{00000000-0005-0000-0000-0000175C0000}"/>
    <cellStyle name="Normal 9 3 12 2 2" xfId="10942" xr:uid="{00000000-0005-0000-0000-0000185C0000}"/>
    <cellStyle name="Normal 9 3 12 2 2 2" xfId="26179" xr:uid="{00000000-0005-0000-0000-0000195C0000}"/>
    <cellStyle name="Normal 9 3 12 2 2 3" xfId="26180" xr:uid="{00000000-0005-0000-0000-00001A5C0000}"/>
    <cellStyle name="Normal 9 3 12 2 3" xfId="26181" xr:uid="{00000000-0005-0000-0000-00001B5C0000}"/>
    <cellStyle name="Normal 9 3 12 2 4" xfId="26182" xr:uid="{00000000-0005-0000-0000-00001C5C0000}"/>
    <cellStyle name="Normal 9 3 12 3" xfId="9181" xr:uid="{00000000-0005-0000-0000-00001D5C0000}"/>
    <cellStyle name="Normal 9 3 12 3 2" xfId="26183" xr:uid="{00000000-0005-0000-0000-00001E5C0000}"/>
    <cellStyle name="Normal 9 3 12 3 2 2" xfId="26184" xr:uid="{00000000-0005-0000-0000-00001F5C0000}"/>
    <cellStyle name="Normal 9 3 12 3 3" xfId="26185" xr:uid="{00000000-0005-0000-0000-0000205C0000}"/>
    <cellStyle name="Normal 9 3 12 3 4" xfId="26186" xr:uid="{00000000-0005-0000-0000-0000215C0000}"/>
    <cellStyle name="Normal 9 3 12 4" xfId="26187" xr:uid="{00000000-0005-0000-0000-0000225C0000}"/>
    <cellStyle name="Normal 9 3 12 4 2" xfId="26188" xr:uid="{00000000-0005-0000-0000-0000235C0000}"/>
    <cellStyle name="Normal 9 3 12 5" xfId="26189" xr:uid="{00000000-0005-0000-0000-0000245C0000}"/>
    <cellStyle name="Normal 9 3 12 6" xfId="26190" xr:uid="{00000000-0005-0000-0000-0000255C0000}"/>
    <cellStyle name="Normal 9 3 13" xfId="5157" xr:uid="{00000000-0005-0000-0000-0000265C0000}"/>
    <cellStyle name="Normal 9 3 13 2" xfId="7404" xr:uid="{00000000-0005-0000-0000-0000275C0000}"/>
    <cellStyle name="Normal 9 3 13 2 2" xfId="10943" xr:uid="{00000000-0005-0000-0000-0000285C0000}"/>
    <cellStyle name="Normal 9 3 13 2 2 2" xfId="26191" xr:uid="{00000000-0005-0000-0000-0000295C0000}"/>
    <cellStyle name="Normal 9 3 13 2 2 3" xfId="26192" xr:uid="{00000000-0005-0000-0000-00002A5C0000}"/>
    <cellStyle name="Normal 9 3 13 2 3" xfId="26193" xr:uid="{00000000-0005-0000-0000-00002B5C0000}"/>
    <cellStyle name="Normal 9 3 13 2 4" xfId="26194" xr:uid="{00000000-0005-0000-0000-00002C5C0000}"/>
    <cellStyle name="Normal 9 3 13 3" xfId="9182" xr:uid="{00000000-0005-0000-0000-00002D5C0000}"/>
    <cellStyle name="Normal 9 3 13 3 2" xfId="26195" xr:uid="{00000000-0005-0000-0000-00002E5C0000}"/>
    <cellStyle name="Normal 9 3 13 3 2 2" xfId="26196" xr:uid="{00000000-0005-0000-0000-00002F5C0000}"/>
    <cellStyle name="Normal 9 3 13 3 3" xfId="26197" xr:uid="{00000000-0005-0000-0000-0000305C0000}"/>
    <cellStyle name="Normal 9 3 13 3 4" xfId="26198" xr:uid="{00000000-0005-0000-0000-0000315C0000}"/>
    <cellStyle name="Normal 9 3 13 4" xfId="26199" xr:uid="{00000000-0005-0000-0000-0000325C0000}"/>
    <cellStyle name="Normal 9 3 13 4 2" xfId="26200" xr:uid="{00000000-0005-0000-0000-0000335C0000}"/>
    <cellStyle name="Normal 9 3 13 5" xfId="26201" xr:uid="{00000000-0005-0000-0000-0000345C0000}"/>
    <cellStyle name="Normal 9 3 13 6" xfId="26202" xr:uid="{00000000-0005-0000-0000-0000355C0000}"/>
    <cellStyle name="Normal 9 3 14" xfId="5158" xr:uid="{00000000-0005-0000-0000-0000365C0000}"/>
    <cellStyle name="Normal 9 3 14 2" xfId="7405" xr:uid="{00000000-0005-0000-0000-0000375C0000}"/>
    <cellStyle name="Normal 9 3 14 2 2" xfId="10944" xr:uid="{00000000-0005-0000-0000-0000385C0000}"/>
    <cellStyle name="Normal 9 3 14 2 2 2" xfId="26203" xr:uid="{00000000-0005-0000-0000-0000395C0000}"/>
    <cellStyle name="Normal 9 3 14 2 2 3" xfId="26204" xr:uid="{00000000-0005-0000-0000-00003A5C0000}"/>
    <cellStyle name="Normal 9 3 14 2 3" xfId="26205" xr:uid="{00000000-0005-0000-0000-00003B5C0000}"/>
    <cellStyle name="Normal 9 3 14 2 4" xfId="26206" xr:uid="{00000000-0005-0000-0000-00003C5C0000}"/>
    <cellStyle name="Normal 9 3 14 3" xfId="9183" xr:uid="{00000000-0005-0000-0000-00003D5C0000}"/>
    <cellStyle name="Normal 9 3 14 3 2" xfId="26207" xr:uid="{00000000-0005-0000-0000-00003E5C0000}"/>
    <cellStyle name="Normal 9 3 14 3 2 2" xfId="26208" xr:uid="{00000000-0005-0000-0000-00003F5C0000}"/>
    <cellStyle name="Normal 9 3 14 3 3" xfId="26209" xr:uid="{00000000-0005-0000-0000-0000405C0000}"/>
    <cellStyle name="Normal 9 3 14 3 4" xfId="26210" xr:uid="{00000000-0005-0000-0000-0000415C0000}"/>
    <cellStyle name="Normal 9 3 14 4" xfId="26211" xr:uid="{00000000-0005-0000-0000-0000425C0000}"/>
    <cellStyle name="Normal 9 3 14 4 2" xfId="26212" xr:uid="{00000000-0005-0000-0000-0000435C0000}"/>
    <cellStyle name="Normal 9 3 14 5" xfId="26213" xr:uid="{00000000-0005-0000-0000-0000445C0000}"/>
    <cellStyle name="Normal 9 3 14 6" xfId="26214" xr:uid="{00000000-0005-0000-0000-0000455C0000}"/>
    <cellStyle name="Normal 9 3 15" xfId="5159" xr:uid="{00000000-0005-0000-0000-0000465C0000}"/>
    <cellStyle name="Normal 9 3 15 2" xfId="7406" xr:uid="{00000000-0005-0000-0000-0000475C0000}"/>
    <cellStyle name="Normal 9 3 15 2 2" xfId="10945" xr:uid="{00000000-0005-0000-0000-0000485C0000}"/>
    <cellStyle name="Normal 9 3 15 2 2 2" xfId="26215" xr:uid="{00000000-0005-0000-0000-0000495C0000}"/>
    <cellStyle name="Normal 9 3 15 2 2 3" xfId="26216" xr:uid="{00000000-0005-0000-0000-00004A5C0000}"/>
    <cellStyle name="Normal 9 3 15 2 3" xfId="26217" xr:uid="{00000000-0005-0000-0000-00004B5C0000}"/>
    <cellStyle name="Normal 9 3 15 2 4" xfId="26218" xr:uid="{00000000-0005-0000-0000-00004C5C0000}"/>
    <cellStyle name="Normal 9 3 15 3" xfId="9184" xr:uid="{00000000-0005-0000-0000-00004D5C0000}"/>
    <cellStyle name="Normal 9 3 15 3 2" xfId="26219" xr:uid="{00000000-0005-0000-0000-00004E5C0000}"/>
    <cellStyle name="Normal 9 3 15 3 2 2" xfId="26220" xr:uid="{00000000-0005-0000-0000-00004F5C0000}"/>
    <cellStyle name="Normal 9 3 15 3 3" xfId="26221" xr:uid="{00000000-0005-0000-0000-0000505C0000}"/>
    <cellStyle name="Normal 9 3 15 3 4" xfId="26222" xr:uid="{00000000-0005-0000-0000-0000515C0000}"/>
    <cellStyle name="Normal 9 3 15 4" xfId="26223" xr:uid="{00000000-0005-0000-0000-0000525C0000}"/>
    <cellStyle name="Normal 9 3 15 4 2" xfId="26224" xr:uid="{00000000-0005-0000-0000-0000535C0000}"/>
    <cellStyle name="Normal 9 3 15 5" xfId="26225" xr:uid="{00000000-0005-0000-0000-0000545C0000}"/>
    <cellStyle name="Normal 9 3 15 6" xfId="26226" xr:uid="{00000000-0005-0000-0000-0000555C0000}"/>
    <cellStyle name="Normal 9 3 16" xfId="5160" xr:uid="{00000000-0005-0000-0000-0000565C0000}"/>
    <cellStyle name="Normal 9 3 16 2" xfId="7407" xr:uid="{00000000-0005-0000-0000-0000575C0000}"/>
    <cellStyle name="Normal 9 3 16 2 2" xfId="10946" xr:uid="{00000000-0005-0000-0000-0000585C0000}"/>
    <cellStyle name="Normal 9 3 16 2 2 2" xfId="26227" xr:uid="{00000000-0005-0000-0000-0000595C0000}"/>
    <cellStyle name="Normal 9 3 16 2 2 3" xfId="26228" xr:uid="{00000000-0005-0000-0000-00005A5C0000}"/>
    <cellStyle name="Normal 9 3 16 2 3" xfId="26229" xr:uid="{00000000-0005-0000-0000-00005B5C0000}"/>
    <cellStyle name="Normal 9 3 16 2 4" xfId="26230" xr:uid="{00000000-0005-0000-0000-00005C5C0000}"/>
    <cellStyle name="Normal 9 3 16 3" xfId="9185" xr:uid="{00000000-0005-0000-0000-00005D5C0000}"/>
    <cellStyle name="Normal 9 3 16 3 2" xfId="26231" xr:uid="{00000000-0005-0000-0000-00005E5C0000}"/>
    <cellStyle name="Normal 9 3 16 3 2 2" xfId="26232" xr:uid="{00000000-0005-0000-0000-00005F5C0000}"/>
    <cellStyle name="Normal 9 3 16 3 3" xfId="26233" xr:uid="{00000000-0005-0000-0000-0000605C0000}"/>
    <cellStyle name="Normal 9 3 16 3 4" xfId="26234" xr:uid="{00000000-0005-0000-0000-0000615C0000}"/>
    <cellStyle name="Normal 9 3 16 4" xfId="26235" xr:uid="{00000000-0005-0000-0000-0000625C0000}"/>
    <cellStyle name="Normal 9 3 16 4 2" xfId="26236" xr:uid="{00000000-0005-0000-0000-0000635C0000}"/>
    <cellStyle name="Normal 9 3 16 5" xfId="26237" xr:uid="{00000000-0005-0000-0000-0000645C0000}"/>
    <cellStyle name="Normal 9 3 16 6" xfId="26238" xr:uid="{00000000-0005-0000-0000-0000655C0000}"/>
    <cellStyle name="Normal 9 3 17" xfId="5161" xr:uid="{00000000-0005-0000-0000-0000665C0000}"/>
    <cellStyle name="Normal 9 3 17 2" xfId="7408" xr:uid="{00000000-0005-0000-0000-0000675C0000}"/>
    <cellStyle name="Normal 9 3 17 2 2" xfId="10947" xr:uid="{00000000-0005-0000-0000-0000685C0000}"/>
    <cellStyle name="Normal 9 3 17 2 2 2" xfId="26239" xr:uid="{00000000-0005-0000-0000-0000695C0000}"/>
    <cellStyle name="Normal 9 3 17 2 2 3" xfId="26240" xr:uid="{00000000-0005-0000-0000-00006A5C0000}"/>
    <cellStyle name="Normal 9 3 17 2 3" xfId="26241" xr:uid="{00000000-0005-0000-0000-00006B5C0000}"/>
    <cellStyle name="Normal 9 3 17 2 4" xfId="26242" xr:uid="{00000000-0005-0000-0000-00006C5C0000}"/>
    <cellStyle name="Normal 9 3 17 3" xfId="9186" xr:uid="{00000000-0005-0000-0000-00006D5C0000}"/>
    <cellStyle name="Normal 9 3 17 3 2" xfId="26243" xr:uid="{00000000-0005-0000-0000-00006E5C0000}"/>
    <cellStyle name="Normal 9 3 17 3 2 2" xfId="26244" xr:uid="{00000000-0005-0000-0000-00006F5C0000}"/>
    <cellStyle name="Normal 9 3 17 3 3" xfId="26245" xr:uid="{00000000-0005-0000-0000-0000705C0000}"/>
    <cellStyle name="Normal 9 3 17 3 4" xfId="26246" xr:uid="{00000000-0005-0000-0000-0000715C0000}"/>
    <cellStyle name="Normal 9 3 17 4" xfId="26247" xr:uid="{00000000-0005-0000-0000-0000725C0000}"/>
    <cellStyle name="Normal 9 3 17 4 2" xfId="26248" xr:uid="{00000000-0005-0000-0000-0000735C0000}"/>
    <cellStyle name="Normal 9 3 17 5" xfId="26249" xr:uid="{00000000-0005-0000-0000-0000745C0000}"/>
    <cellStyle name="Normal 9 3 17 6" xfId="26250" xr:uid="{00000000-0005-0000-0000-0000755C0000}"/>
    <cellStyle name="Normal 9 3 18" xfId="5162" xr:uid="{00000000-0005-0000-0000-0000765C0000}"/>
    <cellStyle name="Normal 9 3 18 2" xfId="7409" xr:uid="{00000000-0005-0000-0000-0000775C0000}"/>
    <cellStyle name="Normal 9 3 18 2 2" xfId="10948" xr:uid="{00000000-0005-0000-0000-0000785C0000}"/>
    <cellStyle name="Normal 9 3 18 2 2 2" xfId="26251" xr:uid="{00000000-0005-0000-0000-0000795C0000}"/>
    <cellStyle name="Normal 9 3 18 2 2 3" xfId="26252" xr:uid="{00000000-0005-0000-0000-00007A5C0000}"/>
    <cellStyle name="Normal 9 3 18 2 3" xfId="26253" xr:uid="{00000000-0005-0000-0000-00007B5C0000}"/>
    <cellStyle name="Normal 9 3 18 2 4" xfId="26254" xr:uid="{00000000-0005-0000-0000-00007C5C0000}"/>
    <cellStyle name="Normal 9 3 18 3" xfId="9187" xr:uid="{00000000-0005-0000-0000-00007D5C0000}"/>
    <cellStyle name="Normal 9 3 18 3 2" xfId="26255" xr:uid="{00000000-0005-0000-0000-00007E5C0000}"/>
    <cellStyle name="Normal 9 3 18 3 2 2" xfId="26256" xr:uid="{00000000-0005-0000-0000-00007F5C0000}"/>
    <cellStyle name="Normal 9 3 18 3 3" xfId="26257" xr:uid="{00000000-0005-0000-0000-0000805C0000}"/>
    <cellStyle name="Normal 9 3 18 3 4" xfId="26258" xr:uid="{00000000-0005-0000-0000-0000815C0000}"/>
    <cellStyle name="Normal 9 3 18 4" xfId="26259" xr:uid="{00000000-0005-0000-0000-0000825C0000}"/>
    <cellStyle name="Normal 9 3 18 4 2" xfId="26260" xr:uid="{00000000-0005-0000-0000-0000835C0000}"/>
    <cellStyle name="Normal 9 3 18 5" xfId="26261" xr:uid="{00000000-0005-0000-0000-0000845C0000}"/>
    <cellStyle name="Normal 9 3 18 6" xfId="26262" xr:uid="{00000000-0005-0000-0000-0000855C0000}"/>
    <cellStyle name="Normal 9 3 19" xfId="5163" xr:uid="{00000000-0005-0000-0000-0000865C0000}"/>
    <cellStyle name="Normal 9 3 19 2" xfId="7410" xr:uid="{00000000-0005-0000-0000-0000875C0000}"/>
    <cellStyle name="Normal 9 3 19 2 2" xfId="10949" xr:uid="{00000000-0005-0000-0000-0000885C0000}"/>
    <cellStyle name="Normal 9 3 19 2 2 2" xfId="26263" xr:uid="{00000000-0005-0000-0000-0000895C0000}"/>
    <cellStyle name="Normal 9 3 19 2 2 3" xfId="26264" xr:uid="{00000000-0005-0000-0000-00008A5C0000}"/>
    <cellStyle name="Normal 9 3 19 2 3" xfId="26265" xr:uid="{00000000-0005-0000-0000-00008B5C0000}"/>
    <cellStyle name="Normal 9 3 19 2 4" xfId="26266" xr:uid="{00000000-0005-0000-0000-00008C5C0000}"/>
    <cellStyle name="Normal 9 3 19 3" xfId="9188" xr:uid="{00000000-0005-0000-0000-00008D5C0000}"/>
    <cellStyle name="Normal 9 3 19 3 2" xfId="26267" xr:uid="{00000000-0005-0000-0000-00008E5C0000}"/>
    <cellStyle name="Normal 9 3 19 3 2 2" xfId="26268" xr:uid="{00000000-0005-0000-0000-00008F5C0000}"/>
    <cellStyle name="Normal 9 3 19 3 3" xfId="26269" xr:uid="{00000000-0005-0000-0000-0000905C0000}"/>
    <cellStyle name="Normal 9 3 19 3 4" xfId="26270" xr:uid="{00000000-0005-0000-0000-0000915C0000}"/>
    <cellStyle name="Normal 9 3 19 4" xfId="26271" xr:uid="{00000000-0005-0000-0000-0000925C0000}"/>
    <cellStyle name="Normal 9 3 19 4 2" xfId="26272" xr:uid="{00000000-0005-0000-0000-0000935C0000}"/>
    <cellStyle name="Normal 9 3 19 5" xfId="26273" xr:uid="{00000000-0005-0000-0000-0000945C0000}"/>
    <cellStyle name="Normal 9 3 19 6" xfId="26274" xr:uid="{00000000-0005-0000-0000-0000955C0000}"/>
    <cellStyle name="Normal 9 3 2" xfId="5164" xr:uid="{00000000-0005-0000-0000-0000965C0000}"/>
    <cellStyle name="Normal 9 3 2 2" xfId="7411" xr:uid="{00000000-0005-0000-0000-0000975C0000}"/>
    <cellStyle name="Normal 9 3 2 2 2" xfId="10950" xr:uid="{00000000-0005-0000-0000-0000985C0000}"/>
    <cellStyle name="Normal 9 3 2 2 2 2" xfId="26275" xr:uid="{00000000-0005-0000-0000-0000995C0000}"/>
    <cellStyle name="Normal 9 3 2 2 2 3" xfId="26276" xr:uid="{00000000-0005-0000-0000-00009A5C0000}"/>
    <cellStyle name="Normal 9 3 2 2 3" xfId="26277" xr:uid="{00000000-0005-0000-0000-00009B5C0000}"/>
    <cellStyle name="Normal 9 3 2 2 4" xfId="26278" xr:uid="{00000000-0005-0000-0000-00009C5C0000}"/>
    <cellStyle name="Normal 9 3 2 3" xfId="9189" xr:uid="{00000000-0005-0000-0000-00009D5C0000}"/>
    <cellStyle name="Normal 9 3 2 3 2" xfId="26279" xr:uid="{00000000-0005-0000-0000-00009E5C0000}"/>
    <cellStyle name="Normal 9 3 2 3 2 2" xfId="26280" xr:uid="{00000000-0005-0000-0000-00009F5C0000}"/>
    <cellStyle name="Normal 9 3 2 3 3" xfId="26281" xr:uid="{00000000-0005-0000-0000-0000A05C0000}"/>
    <cellStyle name="Normal 9 3 2 3 4" xfId="26282" xr:uid="{00000000-0005-0000-0000-0000A15C0000}"/>
    <cellStyle name="Normal 9 3 2 4" xfId="26283" xr:uid="{00000000-0005-0000-0000-0000A25C0000}"/>
    <cellStyle name="Normal 9 3 2 4 2" xfId="26284" xr:uid="{00000000-0005-0000-0000-0000A35C0000}"/>
    <cellStyle name="Normal 9 3 2 5" xfId="26285" xr:uid="{00000000-0005-0000-0000-0000A45C0000}"/>
    <cellStyle name="Normal 9 3 2 6" xfId="26286" xr:uid="{00000000-0005-0000-0000-0000A55C0000}"/>
    <cellStyle name="Normal 9 3 20" xfId="5165" xr:uid="{00000000-0005-0000-0000-0000A65C0000}"/>
    <cellStyle name="Normal 9 3 20 2" xfId="7412" xr:uid="{00000000-0005-0000-0000-0000A75C0000}"/>
    <cellStyle name="Normal 9 3 20 2 2" xfId="10951" xr:uid="{00000000-0005-0000-0000-0000A85C0000}"/>
    <cellStyle name="Normal 9 3 20 2 2 2" xfId="26287" xr:uid="{00000000-0005-0000-0000-0000A95C0000}"/>
    <cellStyle name="Normal 9 3 20 2 2 3" xfId="26288" xr:uid="{00000000-0005-0000-0000-0000AA5C0000}"/>
    <cellStyle name="Normal 9 3 20 2 3" xfId="26289" xr:uid="{00000000-0005-0000-0000-0000AB5C0000}"/>
    <cellStyle name="Normal 9 3 20 2 4" xfId="26290" xr:uid="{00000000-0005-0000-0000-0000AC5C0000}"/>
    <cellStyle name="Normal 9 3 20 3" xfId="9190" xr:uid="{00000000-0005-0000-0000-0000AD5C0000}"/>
    <cellStyle name="Normal 9 3 20 3 2" xfId="26291" xr:uid="{00000000-0005-0000-0000-0000AE5C0000}"/>
    <cellStyle name="Normal 9 3 20 3 2 2" xfId="26292" xr:uid="{00000000-0005-0000-0000-0000AF5C0000}"/>
    <cellStyle name="Normal 9 3 20 3 3" xfId="26293" xr:uid="{00000000-0005-0000-0000-0000B05C0000}"/>
    <cellStyle name="Normal 9 3 20 3 4" xfId="26294" xr:uid="{00000000-0005-0000-0000-0000B15C0000}"/>
    <cellStyle name="Normal 9 3 20 4" xfId="26295" xr:uid="{00000000-0005-0000-0000-0000B25C0000}"/>
    <cellStyle name="Normal 9 3 20 4 2" xfId="26296" xr:uid="{00000000-0005-0000-0000-0000B35C0000}"/>
    <cellStyle name="Normal 9 3 20 5" xfId="26297" xr:uid="{00000000-0005-0000-0000-0000B45C0000}"/>
    <cellStyle name="Normal 9 3 20 6" xfId="26298" xr:uid="{00000000-0005-0000-0000-0000B55C0000}"/>
    <cellStyle name="Normal 9 3 21" xfId="5166" xr:uid="{00000000-0005-0000-0000-0000B65C0000}"/>
    <cellStyle name="Normal 9 3 21 2" xfId="7413" xr:uid="{00000000-0005-0000-0000-0000B75C0000}"/>
    <cellStyle name="Normal 9 3 21 2 2" xfId="10952" xr:uid="{00000000-0005-0000-0000-0000B85C0000}"/>
    <cellStyle name="Normal 9 3 21 2 2 2" xfId="26299" xr:uid="{00000000-0005-0000-0000-0000B95C0000}"/>
    <cellStyle name="Normal 9 3 21 2 2 3" xfId="26300" xr:uid="{00000000-0005-0000-0000-0000BA5C0000}"/>
    <cellStyle name="Normal 9 3 21 2 3" xfId="26301" xr:uid="{00000000-0005-0000-0000-0000BB5C0000}"/>
    <cellStyle name="Normal 9 3 21 2 4" xfId="26302" xr:uid="{00000000-0005-0000-0000-0000BC5C0000}"/>
    <cellStyle name="Normal 9 3 21 3" xfId="9191" xr:uid="{00000000-0005-0000-0000-0000BD5C0000}"/>
    <cellStyle name="Normal 9 3 21 3 2" xfId="26303" xr:uid="{00000000-0005-0000-0000-0000BE5C0000}"/>
    <cellStyle name="Normal 9 3 21 3 2 2" xfId="26304" xr:uid="{00000000-0005-0000-0000-0000BF5C0000}"/>
    <cellStyle name="Normal 9 3 21 3 3" xfId="26305" xr:uid="{00000000-0005-0000-0000-0000C05C0000}"/>
    <cellStyle name="Normal 9 3 21 3 4" xfId="26306" xr:uid="{00000000-0005-0000-0000-0000C15C0000}"/>
    <cellStyle name="Normal 9 3 21 4" xfId="26307" xr:uid="{00000000-0005-0000-0000-0000C25C0000}"/>
    <cellStyle name="Normal 9 3 21 4 2" xfId="26308" xr:uid="{00000000-0005-0000-0000-0000C35C0000}"/>
    <cellStyle name="Normal 9 3 21 5" xfId="26309" xr:uid="{00000000-0005-0000-0000-0000C45C0000}"/>
    <cellStyle name="Normal 9 3 21 6" xfId="26310" xr:uid="{00000000-0005-0000-0000-0000C55C0000}"/>
    <cellStyle name="Normal 9 3 22" xfId="5167" xr:uid="{00000000-0005-0000-0000-0000C65C0000}"/>
    <cellStyle name="Normal 9 3 22 2" xfId="7414" xr:uid="{00000000-0005-0000-0000-0000C75C0000}"/>
    <cellStyle name="Normal 9 3 22 2 2" xfId="10953" xr:uid="{00000000-0005-0000-0000-0000C85C0000}"/>
    <cellStyle name="Normal 9 3 22 2 2 2" xfId="26311" xr:uid="{00000000-0005-0000-0000-0000C95C0000}"/>
    <cellStyle name="Normal 9 3 22 2 2 3" xfId="26312" xr:uid="{00000000-0005-0000-0000-0000CA5C0000}"/>
    <cellStyle name="Normal 9 3 22 2 3" xfId="26313" xr:uid="{00000000-0005-0000-0000-0000CB5C0000}"/>
    <cellStyle name="Normal 9 3 22 2 4" xfId="26314" xr:uid="{00000000-0005-0000-0000-0000CC5C0000}"/>
    <cellStyle name="Normal 9 3 22 3" xfId="9192" xr:uid="{00000000-0005-0000-0000-0000CD5C0000}"/>
    <cellStyle name="Normal 9 3 22 3 2" xfId="26315" xr:uid="{00000000-0005-0000-0000-0000CE5C0000}"/>
    <cellStyle name="Normal 9 3 22 3 2 2" xfId="26316" xr:uid="{00000000-0005-0000-0000-0000CF5C0000}"/>
    <cellStyle name="Normal 9 3 22 3 3" xfId="26317" xr:uid="{00000000-0005-0000-0000-0000D05C0000}"/>
    <cellStyle name="Normal 9 3 22 3 4" xfId="26318" xr:uid="{00000000-0005-0000-0000-0000D15C0000}"/>
    <cellStyle name="Normal 9 3 22 4" xfId="26319" xr:uid="{00000000-0005-0000-0000-0000D25C0000}"/>
    <cellStyle name="Normal 9 3 22 4 2" xfId="26320" xr:uid="{00000000-0005-0000-0000-0000D35C0000}"/>
    <cellStyle name="Normal 9 3 22 5" xfId="26321" xr:uid="{00000000-0005-0000-0000-0000D45C0000}"/>
    <cellStyle name="Normal 9 3 22 6" xfId="26322" xr:uid="{00000000-0005-0000-0000-0000D55C0000}"/>
    <cellStyle name="Normal 9 3 23" xfId="5168" xr:uid="{00000000-0005-0000-0000-0000D65C0000}"/>
    <cellStyle name="Normal 9 3 23 2" xfId="7415" xr:uid="{00000000-0005-0000-0000-0000D75C0000}"/>
    <cellStyle name="Normal 9 3 23 2 2" xfId="10954" xr:uid="{00000000-0005-0000-0000-0000D85C0000}"/>
    <cellStyle name="Normal 9 3 23 2 2 2" xfId="26323" xr:uid="{00000000-0005-0000-0000-0000D95C0000}"/>
    <cellStyle name="Normal 9 3 23 2 2 3" xfId="26324" xr:uid="{00000000-0005-0000-0000-0000DA5C0000}"/>
    <cellStyle name="Normal 9 3 23 2 3" xfId="26325" xr:uid="{00000000-0005-0000-0000-0000DB5C0000}"/>
    <cellStyle name="Normal 9 3 23 2 4" xfId="26326" xr:uid="{00000000-0005-0000-0000-0000DC5C0000}"/>
    <cellStyle name="Normal 9 3 23 3" xfId="9193" xr:uid="{00000000-0005-0000-0000-0000DD5C0000}"/>
    <cellStyle name="Normal 9 3 23 3 2" xfId="26327" xr:uid="{00000000-0005-0000-0000-0000DE5C0000}"/>
    <cellStyle name="Normal 9 3 23 3 2 2" xfId="26328" xr:uid="{00000000-0005-0000-0000-0000DF5C0000}"/>
    <cellStyle name="Normal 9 3 23 3 3" xfId="26329" xr:uid="{00000000-0005-0000-0000-0000E05C0000}"/>
    <cellStyle name="Normal 9 3 23 3 4" xfId="26330" xr:uid="{00000000-0005-0000-0000-0000E15C0000}"/>
    <cellStyle name="Normal 9 3 23 4" xfId="26331" xr:uid="{00000000-0005-0000-0000-0000E25C0000}"/>
    <cellStyle name="Normal 9 3 23 4 2" xfId="26332" xr:uid="{00000000-0005-0000-0000-0000E35C0000}"/>
    <cellStyle name="Normal 9 3 23 5" xfId="26333" xr:uid="{00000000-0005-0000-0000-0000E45C0000}"/>
    <cellStyle name="Normal 9 3 23 6" xfId="26334" xr:uid="{00000000-0005-0000-0000-0000E55C0000}"/>
    <cellStyle name="Normal 9 3 24" xfId="5169" xr:uid="{00000000-0005-0000-0000-0000E65C0000}"/>
    <cellStyle name="Normal 9 3 24 2" xfId="7416" xr:uid="{00000000-0005-0000-0000-0000E75C0000}"/>
    <cellStyle name="Normal 9 3 24 2 2" xfId="10955" xr:uid="{00000000-0005-0000-0000-0000E85C0000}"/>
    <cellStyle name="Normal 9 3 24 2 2 2" xfId="26335" xr:uid="{00000000-0005-0000-0000-0000E95C0000}"/>
    <cellStyle name="Normal 9 3 24 2 2 3" xfId="26336" xr:uid="{00000000-0005-0000-0000-0000EA5C0000}"/>
    <cellStyle name="Normal 9 3 24 2 3" xfId="26337" xr:uid="{00000000-0005-0000-0000-0000EB5C0000}"/>
    <cellStyle name="Normal 9 3 24 2 4" xfId="26338" xr:uid="{00000000-0005-0000-0000-0000EC5C0000}"/>
    <cellStyle name="Normal 9 3 24 3" xfId="9194" xr:uid="{00000000-0005-0000-0000-0000ED5C0000}"/>
    <cellStyle name="Normal 9 3 24 3 2" xfId="26339" xr:uid="{00000000-0005-0000-0000-0000EE5C0000}"/>
    <cellStyle name="Normal 9 3 24 3 2 2" xfId="26340" xr:uid="{00000000-0005-0000-0000-0000EF5C0000}"/>
    <cellStyle name="Normal 9 3 24 3 3" xfId="26341" xr:uid="{00000000-0005-0000-0000-0000F05C0000}"/>
    <cellStyle name="Normal 9 3 24 3 4" xfId="26342" xr:uid="{00000000-0005-0000-0000-0000F15C0000}"/>
    <cellStyle name="Normal 9 3 24 4" xfId="26343" xr:uid="{00000000-0005-0000-0000-0000F25C0000}"/>
    <cellStyle name="Normal 9 3 24 4 2" xfId="26344" xr:uid="{00000000-0005-0000-0000-0000F35C0000}"/>
    <cellStyle name="Normal 9 3 24 5" xfId="26345" xr:uid="{00000000-0005-0000-0000-0000F45C0000}"/>
    <cellStyle name="Normal 9 3 24 6" xfId="26346" xr:uid="{00000000-0005-0000-0000-0000F55C0000}"/>
    <cellStyle name="Normal 9 3 25" xfId="5170" xr:uid="{00000000-0005-0000-0000-0000F65C0000}"/>
    <cellStyle name="Normal 9 3 25 2" xfId="7417" xr:uid="{00000000-0005-0000-0000-0000F75C0000}"/>
    <cellStyle name="Normal 9 3 25 2 2" xfId="10956" xr:uid="{00000000-0005-0000-0000-0000F85C0000}"/>
    <cellStyle name="Normal 9 3 25 2 2 2" xfId="26347" xr:uid="{00000000-0005-0000-0000-0000F95C0000}"/>
    <cellStyle name="Normal 9 3 25 2 2 3" xfId="26348" xr:uid="{00000000-0005-0000-0000-0000FA5C0000}"/>
    <cellStyle name="Normal 9 3 25 2 3" xfId="26349" xr:uid="{00000000-0005-0000-0000-0000FB5C0000}"/>
    <cellStyle name="Normal 9 3 25 2 4" xfId="26350" xr:uid="{00000000-0005-0000-0000-0000FC5C0000}"/>
    <cellStyle name="Normal 9 3 25 3" xfId="9195" xr:uid="{00000000-0005-0000-0000-0000FD5C0000}"/>
    <cellStyle name="Normal 9 3 25 3 2" xfId="26351" xr:uid="{00000000-0005-0000-0000-0000FE5C0000}"/>
    <cellStyle name="Normal 9 3 25 3 2 2" xfId="26352" xr:uid="{00000000-0005-0000-0000-0000FF5C0000}"/>
    <cellStyle name="Normal 9 3 25 3 3" xfId="26353" xr:uid="{00000000-0005-0000-0000-0000005D0000}"/>
    <cellStyle name="Normal 9 3 25 3 4" xfId="26354" xr:uid="{00000000-0005-0000-0000-0000015D0000}"/>
    <cellStyle name="Normal 9 3 25 4" xfId="26355" xr:uid="{00000000-0005-0000-0000-0000025D0000}"/>
    <cellStyle name="Normal 9 3 25 4 2" xfId="26356" xr:uid="{00000000-0005-0000-0000-0000035D0000}"/>
    <cellStyle name="Normal 9 3 25 5" xfId="26357" xr:uid="{00000000-0005-0000-0000-0000045D0000}"/>
    <cellStyle name="Normal 9 3 25 6" xfId="26358" xr:uid="{00000000-0005-0000-0000-0000055D0000}"/>
    <cellStyle name="Normal 9 3 26" xfId="5171" xr:uid="{00000000-0005-0000-0000-0000065D0000}"/>
    <cellStyle name="Normal 9 3 26 2" xfId="7418" xr:uid="{00000000-0005-0000-0000-0000075D0000}"/>
    <cellStyle name="Normal 9 3 26 2 2" xfId="10957" xr:uid="{00000000-0005-0000-0000-0000085D0000}"/>
    <cellStyle name="Normal 9 3 26 2 2 2" xfId="26359" xr:uid="{00000000-0005-0000-0000-0000095D0000}"/>
    <cellStyle name="Normal 9 3 26 2 2 3" xfId="26360" xr:uid="{00000000-0005-0000-0000-00000A5D0000}"/>
    <cellStyle name="Normal 9 3 26 2 3" xfId="26361" xr:uid="{00000000-0005-0000-0000-00000B5D0000}"/>
    <cellStyle name="Normal 9 3 26 2 4" xfId="26362" xr:uid="{00000000-0005-0000-0000-00000C5D0000}"/>
    <cellStyle name="Normal 9 3 26 3" xfId="9196" xr:uid="{00000000-0005-0000-0000-00000D5D0000}"/>
    <cellStyle name="Normal 9 3 26 3 2" xfId="26363" xr:uid="{00000000-0005-0000-0000-00000E5D0000}"/>
    <cellStyle name="Normal 9 3 26 3 2 2" xfId="26364" xr:uid="{00000000-0005-0000-0000-00000F5D0000}"/>
    <cellStyle name="Normal 9 3 26 3 3" xfId="26365" xr:uid="{00000000-0005-0000-0000-0000105D0000}"/>
    <cellStyle name="Normal 9 3 26 3 4" xfId="26366" xr:uid="{00000000-0005-0000-0000-0000115D0000}"/>
    <cellStyle name="Normal 9 3 26 4" xfId="26367" xr:uid="{00000000-0005-0000-0000-0000125D0000}"/>
    <cellStyle name="Normal 9 3 26 4 2" xfId="26368" xr:uid="{00000000-0005-0000-0000-0000135D0000}"/>
    <cellStyle name="Normal 9 3 26 5" xfId="26369" xr:uid="{00000000-0005-0000-0000-0000145D0000}"/>
    <cellStyle name="Normal 9 3 26 6" xfId="26370" xr:uid="{00000000-0005-0000-0000-0000155D0000}"/>
    <cellStyle name="Normal 9 3 27" xfId="5172" xr:uid="{00000000-0005-0000-0000-0000165D0000}"/>
    <cellStyle name="Normal 9 3 27 2" xfId="7419" xr:uid="{00000000-0005-0000-0000-0000175D0000}"/>
    <cellStyle name="Normal 9 3 27 2 2" xfId="10958" xr:uid="{00000000-0005-0000-0000-0000185D0000}"/>
    <cellStyle name="Normal 9 3 27 2 2 2" xfId="26371" xr:uid="{00000000-0005-0000-0000-0000195D0000}"/>
    <cellStyle name="Normal 9 3 27 2 2 3" xfId="26372" xr:uid="{00000000-0005-0000-0000-00001A5D0000}"/>
    <cellStyle name="Normal 9 3 27 2 3" xfId="26373" xr:uid="{00000000-0005-0000-0000-00001B5D0000}"/>
    <cellStyle name="Normal 9 3 27 2 4" xfId="26374" xr:uid="{00000000-0005-0000-0000-00001C5D0000}"/>
    <cellStyle name="Normal 9 3 27 3" xfId="9197" xr:uid="{00000000-0005-0000-0000-00001D5D0000}"/>
    <cellStyle name="Normal 9 3 27 3 2" xfId="26375" xr:uid="{00000000-0005-0000-0000-00001E5D0000}"/>
    <cellStyle name="Normal 9 3 27 3 2 2" xfId="26376" xr:uid="{00000000-0005-0000-0000-00001F5D0000}"/>
    <cellStyle name="Normal 9 3 27 3 3" xfId="26377" xr:uid="{00000000-0005-0000-0000-0000205D0000}"/>
    <cellStyle name="Normal 9 3 27 3 4" xfId="26378" xr:uid="{00000000-0005-0000-0000-0000215D0000}"/>
    <cellStyle name="Normal 9 3 27 4" xfId="26379" xr:uid="{00000000-0005-0000-0000-0000225D0000}"/>
    <cellStyle name="Normal 9 3 27 4 2" xfId="26380" xr:uid="{00000000-0005-0000-0000-0000235D0000}"/>
    <cellStyle name="Normal 9 3 27 5" xfId="26381" xr:uid="{00000000-0005-0000-0000-0000245D0000}"/>
    <cellStyle name="Normal 9 3 27 6" xfId="26382" xr:uid="{00000000-0005-0000-0000-0000255D0000}"/>
    <cellStyle name="Normal 9 3 28" xfId="5173" xr:uid="{00000000-0005-0000-0000-0000265D0000}"/>
    <cellStyle name="Normal 9 3 28 2" xfId="7420" xr:uid="{00000000-0005-0000-0000-0000275D0000}"/>
    <cellStyle name="Normal 9 3 28 2 2" xfId="10959" xr:uid="{00000000-0005-0000-0000-0000285D0000}"/>
    <cellStyle name="Normal 9 3 28 2 2 2" xfId="26383" xr:uid="{00000000-0005-0000-0000-0000295D0000}"/>
    <cellStyle name="Normal 9 3 28 2 2 3" xfId="26384" xr:uid="{00000000-0005-0000-0000-00002A5D0000}"/>
    <cellStyle name="Normal 9 3 28 2 3" xfId="26385" xr:uid="{00000000-0005-0000-0000-00002B5D0000}"/>
    <cellStyle name="Normal 9 3 28 2 4" xfId="26386" xr:uid="{00000000-0005-0000-0000-00002C5D0000}"/>
    <cellStyle name="Normal 9 3 28 3" xfId="9198" xr:uid="{00000000-0005-0000-0000-00002D5D0000}"/>
    <cellStyle name="Normal 9 3 28 3 2" xfId="26387" xr:uid="{00000000-0005-0000-0000-00002E5D0000}"/>
    <cellStyle name="Normal 9 3 28 3 2 2" xfId="26388" xr:uid="{00000000-0005-0000-0000-00002F5D0000}"/>
    <cellStyle name="Normal 9 3 28 3 3" xfId="26389" xr:uid="{00000000-0005-0000-0000-0000305D0000}"/>
    <cellStyle name="Normal 9 3 28 3 4" xfId="26390" xr:uid="{00000000-0005-0000-0000-0000315D0000}"/>
    <cellStyle name="Normal 9 3 28 4" xfId="26391" xr:uid="{00000000-0005-0000-0000-0000325D0000}"/>
    <cellStyle name="Normal 9 3 28 4 2" xfId="26392" xr:uid="{00000000-0005-0000-0000-0000335D0000}"/>
    <cellStyle name="Normal 9 3 28 5" xfId="26393" xr:uid="{00000000-0005-0000-0000-0000345D0000}"/>
    <cellStyle name="Normal 9 3 28 6" xfId="26394" xr:uid="{00000000-0005-0000-0000-0000355D0000}"/>
    <cellStyle name="Normal 9 3 29" xfId="5174" xr:uid="{00000000-0005-0000-0000-0000365D0000}"/>
    <cellStyle name="Normal 9 3 29 2" xfId="7421" xr:uid="{00000000-0005-0000-0000-0000375D0000}"/>
    <cellStyle name="Normal 9 3 29 2 2" xfId="10960" xr:uid="{00000000-0005-0000-0000-0000385D0000}"/>
    <cellStyle name="Normal 9 3 29 2 2 2" xfId="26395" xr:uid="{00000000-0005-0000-0000-0000395D0000}"/>
    <cellStyle name="Normal 9 3 29 2 2 3" xfId="26396" xr:uid="{00000000-0005-0000-0000-00003A5D0000}"/>
    <cellStyle name="Normal 9 3 29 2 3" xfId="26397" xr:uid="{00000000-0005-0000-0000-00003B5D0000}"/>
    <cellStyle name="Normal 9 3 29 2 4" xfId="26398" xr:uid="{00000000-0005-0000-0000-00003C5D0000}"/>
    <cellStyle name="Normal 9 3 29 3" xfId="9199" xr:uid="{00000000-0005-0000-0000-00003D5D0000}"/>
    <cellStyle name="Normal 9 3 29 3 2" xfId="26399" xr:uid="{00000000-0005-0000-0000-00003E5D0000}"/>
    <cellStyle name="Normal 9 3 29 3 2 2" xfId="26400" xr:uid="{00000000-0005-0000-0000-00003F5D0000}"/>
    <cellStyle name="Normal 9 3 29 3 3" xfId="26401" xr:uid="{00000000-0005-0000-0000-0000405D0000}"/>
    <cellStyle name="Normal 9 3 29 3 4" xfId="26402" xr:uid="{00000000-0005-0000-0000-0000415D0000}"/>
    <cellStyle name="Normal 9 3 29 4" xfId="26403" xr:uid="{00000000-0005-0000-0000-0000425D0000}"/>
    <cellStyle name="Normal 9 3 29 4 2" xfId="26404" xr:uid="{00000000-0005-0000-0000-0000435D0000}"/>
    <cellStyle name="Normal 9 3 29 5" xfId="26405" xr:uid="{00000000-0005-0000-0000-0000445D0000}"/>
    <cellStyle name="Normal 9 3 29 6" xfId="26406" xr:uid="{00000000-0005-0000-0000-0000455D0000}"/>
    <cellStyle name="Normal 9 3 3" xfId="5175" xr:uid="{00000000-0005-0000-0000-0000465D0000}"/>
    <cellStyle name="Normal 9 3 3 2" xfId="7422" xr:uid="{00000000-0005-0000-0000-0000475D0000}"/>
    <cellStyle name="Normal 9 3 3 2 2" xfId="10961" xr:uid="{00000000-0005-0000-0000-0000485D0000}"/>
    <cellStyle name="Normal 9 3 3 2 2 2" xfId="26407" xr:uid="{00000000-0005-0000-0000-0000495D0000}"/>
    <cellStyle name="Normal 9 3 3 2 2 3" xfId="26408" xr:uid="{00000000-0005-0000-0000-00004A5D0000}"/>
    <cellStyle name="Normal 9 3 3 2 3" xfId="26409" xr:uid="{00000000-0005-0000-0000-00004B5D0000}"/>
    <cellStyle name="Normal 9 3 3 2 4" xfId="26410" xr:uid="{00000000-0005-0000-0000-00004C5D0000}"/>
    <cellStyle name="Normal 9 3 3 3" xfId="9200" xr:uid="{00000000-0005-0000-0000-00004D5D0000}"/>
    <cellStyle name="Normal 9 3 3 3 2" xfId="26411" xr:uid="{00000000-0005-0000-0000-00004E5D0000}"/>
    <cellStyle name="Normal 9 3 3 3 2 2" xfId="26412" xr:uid="{00000000-0005-0000-0000-00004F5D0000}"/>
    <cellStyle name="Normal 9 3 3 3 3" xfId="26413" xr:uid="{00000000-0005-0000-0000-0000505D0000}"/>
    <cellStyle name="Normal 9 3 3 3 4" xfId="26414" xr:uid="{00000000-0005-0000-0000-0000515D0000}"/>
    <cellStyle name="Normal 9 3 3 4" xfId="26415" xr:uid="{00000000-0005-0000-0000-0000525D0000}"/>
    <cellStyle name="Normal 9 3 3 4 2" xfId="26416" xr:uid="{00000000-0005-0000-0000-0000535D0000}"/>
    <cellStyle name="Normal 9 3 3 5" xfId="26417" xr:uid="{00000000-0005-0000-0000-0000545D0000}"/>
    <cellStyle name="Normal 9 3 3 6" xfId="26418" xr:uid="{00000000-0005-0000-0000-0000555D0000}"/>
    <cellStyle name="Normal 9 3 30" xfId="5176" xr:uid="{00000000-0005-0000-0000-0000565D0000}"/>
    <cellStyle name="Normal 9 3 30 2" xfId="7423" xr:uid="{00000000-0005-0000-0000-0000575D0000}"/>
    <cellStyle name="Normal 9 3 30 2 2" xfId="10962" xr:uid="{00000000-0005-0000-0000-0000585D0000}"/>
    <cellStyle name="Normal 9 3 30 2 2 2" xfId="26419" xr:uid="{00000000-0005-0000-0000-0000595D0000}"/>
    <cellStyle name="Normal 9 3 30 2 2 3" xfId="26420" xr:uid="{00000000-0005-0000-0000-00005A5D0000}"/>
    <cellStyle name="Normal 9 3 30 2 3" xfId="26421" xr:uid="{00000000-0005-0000-0000-00005B5D0000}"/>
    <cellStyle name="Normal 9 3 30 2 4" xfId="26422" xr:uid="{00000000-0005-0000-0000-00005C5D0000}"/>
    <cellStyle name="Normal 9 3 30 3" xfId="9201" xr:uid="{00000000-0005-0000-0000-00005D5D0000}"/>
    <cellStyle name="Normal 9 3 30 3 2" xfId="26423" xr:uid="{00000000-0005-0000-0000-00005E5D0000}"/>
    <cellStyle name="Normal 9 3 30 3 2 2" xfId="26424" xr:uid="{00000000-0005-0000-0000-00005F5D0000}"/>
    <cellStyle name="Normal 9 3 30 3 3" xfId="26425" xr:uid="{00000000-0005-0000-0000-0000605D0000}"/>
    <cellStyle name="Normal 9 3 30 3 4" xfId="26426" xr:uid="{00000000-0005-0000-0000-0000615D0000}"/>
    <cellStyle name="Normal 9 3 30 4" xfId="26427" xr:uid="{00000000-0005-0000-0000-0000625D0000}"/>
    <cellStyle name="Normal 9 3 30 4 2" xfId="26428" xr:uid="{00000000-0005-0000-0000-0000635D0000}"/>
    <cellStyle name="Normal 9 3 30 5" xfId="26429" xr:uid="{00000000-0005-0000-0000-0000645D0000}"/>
    <cellStyle name="Normal 9 3 30 6" xfId="26430" xr:uid="{00000000-0005-0000-0000-0000655D0000}"/>
    <cellStyle name="Normal 9 3 31" xfId="5177" xr:uid="{00000000-0005-0000-0000-0000665D0000}"/>
    <cellStyle name="Normal 9 3 31 2" xfId="7424" xr:uid="{00000000-0005-0000-0000-0000675D0000}"/>
    <cellStyle name="Normal 9 3 31 2 2" xfId="10963" xr:uid="{00000000-0005-0000-0000-0000685D0000}"/>
    <cellStyle name="Normal 9 3 31 2 2 2" xfId="26431" xr:uid="{00000000-0005-0000-0000-0000695D0000}"/>
    <cellStyle name="Normal 9 3 31 2 2 3" xfId="26432" xr:uid="{00000000-0005-0000-0000-00006A5D0000}"/>
    <cellStyle name="Normal 9 3 31 2 3" xfId="26433" xr:uid="{00000000-0005-0000-0000-00006B5D0000}"/>
    <cellStyle name="Normal 9 3 31 2 4" xfId="26434" xr:uid="{00000000-0005-0000-0000-00006C5D0000}"/>
    <cellStyle name="Normal 9 3 31 3" xfId="9202" xr:uid="{00000000-0005-0000-0000-00006D5D0000}"/>
    <cellStyle name="Normal 9 3 31 3 2" xfId="26435" xr:uid="{00000000-0005-0000-0000-00006E5D0000}"/>
    <cellStyle name="Normal 9 3 31 3 2 2" xfId="26436" xr:uid="{00000000-0005-0000-0000-00006F5D0000}"/>
    <cellStyle name="Normal 9 3 31 3 3" xfId="26437" xr:uid="{00000000-0005-0000-0000-0000705D0000}"/>
    <cellStyle name="Normal 9 3 31 3 4" xfId="26438" xr:uid="{00000000-0005-0000-0000-0000715D0000}"/>
    <cellStyle name="Normal 9 3 31 4" xfId="26439" xr:uid="{00000000-0005-0000-0000-0000725D0000}"/>
    <cellStyle name="Normal 9 3 31 4 2" xfId="26440" xr:uid="{00000000-0005-0000-0000-0000735D0000}"/>
    <cellStyle name="Normal 9 3 31 5" xfId="26441" xr:uid="{00000000-0005-0000-0000-0000745D0000}"/>
    <cellStyle name="Normal 9 3 31 6" xfId="26442" xr:uid="{00000000-0005-0000-0000-0000755D0000}"/>
    <cellStyle name="Normal 9 3 32" xfId="5178" xr:uid="{00000000-0005-0000-0000-0000765D0000}"/>
    <cellStyle name="Normal 9 3 32 2" xfId="7425" xr:uid="{00000000-0005-0000-0000-0000775D0000}"/>
    <cellStyle name="Normal 9 3 32 2 2" xfId="10964" xr:uid="{00000000-0005-0000-0000-0000785D0000}"/>
    <cellStyle name="Normal 9 3 32 2 2 2" xfId="26443" xr:uid="{00000000-0005-0000-0000-0000795D0000}"/>
    <cellStyle name="Normal 9 3 32 2 2 3" xfId="26444" xr:uid="{00000000-0005-0000-0000-00007A5D0000}"/>
    <cellStyle name="Normal 9 3 32 2 3" xfId="26445" xr:uid="{00000000-0005-0000-0000-00007B5D0000}"/>
    <cellStyle name="Normal 9 3 32 2 4" xfId="26446" xr:uid="{00000000-0005-0000-0000-00007C5D0000}"/>
    <cellStyle name="Normal 9 3 32 3" xfId="9203" xr:uid="{00000000-0005-0000-0000-00007D5D0000}"/>
    <cellStyle name="Normal 9 3 32 3 2" xfId="26447" xr:uid="{00000000-0005-0000-0000-00007E5D0000}"/>
    <cellStyle name="Normal 9 3 32 3 2 2" xfId="26448" xr:uid="{00000000-0005-0000-0000-00007F5D0000}"/>
    <cellStyle name="Normal 9 3 32 3 3" xfId="26449" xr:uid="{00000000-0005-0000-0000-0000805D0000}"/>
    <cellStyle name="Normal 9 3 32 3 4" xfId="26450" xr:uid="{00000000-0005-0000-0000-0000815D0000}"/>
    <cellStyle name="Normal 9 3 32 4" xfId="26451" xr:uid="{00000000-0005-0000-0000-0000825D0000}"/>
    <cellStyle name="Normal 9 3 32 4 2" xfId="26452" xr:uid="{00000000-0005-0000-0000-0000835D0000}"/>
    <cellStyle name="Normal 9 3 32 5" xfId="26453" xr:uid="{00000000-0005-0000-0000-0000845D0000}"/>
    <cellStyle name="Normal 9 3 32 6" xfId="26454" xr:uid="{00000000-0005-0000-0000-0000855D0000}"/>
    <cellStyle name="Normal 9 3 33" xfId="5179" xr:uid="{00000000-0005-0000-0000-0000865D0000}"/>
    <cellStyle name="Normal 9 3 33 2" xfId="7426" xr:uid="{00000000-0005-0000-0000-0000875D0000}"/>
    <cellStyle name="Normal 9 3 33 2 2" xfId="10965" xr:uid="{00000000-0005-0000-0000-0000885D0000}"/>
    <cellStyle name="Normal 9 3 33 2 2 2" xfId="26455" xr:uid="{00000000-0005-0000-0000-0000895D0000}"/>
    <cellStyle name="Normal 9 3 33 2 2 3" xfId="26456" xr:uid="{00000000-0005-0000-0000-00008A5D0000}"/>
    <cellStyle name="Normal 9 3 33 2 3" xfId="26457" xr:uid="{00000000-0005-0000-0000-00008B5D0000}"/>
    <cellStyle name="Normal 9 3 33 2 4" xfId="26458" xr:uid="{00000000-0005-0000-0000-00008C5D0000}"/>
    <cellStyle name="Normal 9 3 33 3" xfId="9204" xr:uid="{00000000-0005-0000-0000-00008D5D0000}"/>
    <cellStyle name="Normal 9 3 33 3 2" xfId="26459" xr:uid="{00000000-0005-0000-0000-00008E5D0000}"/>
    <cellStyle name="Normal 9 3 33 3 2 2" xfId="26460" xr:uid="{00000000-0005-0000-0000-00008F5D0000}"/>
    <cellStyle name="Normal 9 3 33 3 3" xfId="26461" xr:uid="{00000000-0005-0000-0000-0000905D0000}"/>
    <cellStyle name="Normal 9 3 33 3 4" xfId="26462" xr:uid="{00000000-0005-0000-0000-0000915D0000}"/>
    <cellStyle name="Normal 9 3 33 4" xfId="26463" xr:uid="{00000000-0005-0000-0000-0000925D0000}"/>
    <cellStyle name="Normal 9 3 33 4 2" xfId="26464" xr:uid="{00000000-0005-0000-0000-0000935D0000}"/>
    <cellStyle name="Normal 9 3 33 5" xfId="26465" xr:uid="{00000000-0005-0000-0000-0000945D0000}"/>
    <cellStyle name="Normal 9 3 33 6" xfId="26466" xr:uid="{00000000-0005-0000-0000-0000955D0000}"/>
    <cellStyle name="Normal 9 3 34" xfId="5180" xr:uid="{00000000-0005-0000-0000-0000965D0000}"/>
    <cellStyle name="Normal 9 3 34 2" xfId="7427" xr:uid="{00000000-0005-0000-0000-0000975D0000}"/>
    <cellStyle name="Normal 9 3 34 2 2" xfId="10966" xr:uid="{00000000-0005-0000-0000-0000985D0000}"/>
    <cellStyle name="Normal 9 3 34 2 2 2" xfId="26467" xr:uid="{00000000-0005-0000-0000-0000995D0000}"/>
    <cellStyle name="Normal 9 3 34 2 2 3" xfId="26468" xr:uid="{00000000-0005-0000-0000-00009A5D0000}"/>
    <cellStyle name="Normal 9 3 34 2 3" xfId="26469" xr:uid="{00000000-0005-0000-0000-00009B5D0000}"/>
    <cellStyle name="Normal 9 3 34 2 4" xfId="26470" xr:uid="{00000000-0005-0000-0000-00009C5D0000}"/>
    <cellStyle name="Normal 9 3 34 3" xfId="9205" xr:uid="{00000000-0005-0000-0000-00009D5D0000}"/>
    <cellStyle name="Normal 9 3 34 3 2" xfId="26471" xr:uid="{00000000-0005-0000-0000-00009E5D0000}"/>
    <cellStyle name="Normal 9 3 34 3 2 2" xfId="26472" xr:uid="{00000000-0005-0000-0000-00009F5D0000}"/>
    <cellStyle name="Normal 9 3 34 3 3" xfId="26473" xr:uid="{00000000-0005-0000-0000-0000A05D0000}"/>
    <cellStyle name="Normal 9 3 34 3 4" xfId="26474" xr:uid="{00000000-0005-0000-0000-0000A15D0000}"/>
    <cellStyle name="Normal 9 3 34 4" xfId="26475" xr:uid="{00000000-0005-0000-0000-0000A25D0000}"/>
    <cellStyle name="Normal 9 3 34 4 2" xfId="26476" xr:uid="{00000000-0005-0000-0000-0000A35D0000}"/>
    <cellStyle name="Normal 9 3 34 5" xfId="26477" xr:uid="{00000000-0005-0000-0000-0000A45D0000}"/>
    <cellStyle name="Normal 9 3 34 6" xfId="26478" xr:uid="{00000000-0005-0000-0000-0000A55D0000}"/>
    <cellStyle name="Normal 9 3 35" xfId="5181" xr:uid="{00000000-0005-0000-0000-0000A65D0000}"/>
    <cellStyle name="Normal 9 3 35 2" xfId="7428" xr:uid="{00000000-0005-0000-0000-0000A75D0000}"/>
    <cellStyle name="Normal 9 3 35 2 2" xfId="10967" xr:uid="{00000000-0005-0000-0000-0000A85D0000}"/>
    <cellStyle name="Normal 9 3 35 2 2 2" xfId="26479" xr:uid="{00000000-0005-0000-0000-0000A95D0000}"/>
    <cellStyle name="Normal 9 3 35 2 2 3" xfId="26480" xr:uid="{00000000-0005-0000-0000-0000AA5D0000}"/>
    <cellStyle name="Normal 9 3 35 2 3" xfId="26481" xr:uid="{00000000-0005-0000-0000-0000AB5D0000}"/>
    <cellStyle name="Normal 9 3 35 2 4" xfId="26482" xr:uid="{00000000-0005-0000-0000-0000AC5D0000}"/>
    <cellStyle name="Normal 9 3 35 3" xfId="9206" xr:uid="{00000000-0005-0000-0000-0000AD5D0000}"/>
    <cellStyle name="Normal 9 3 35 3 2" xfId="26483" xr:uid="{00000000-0005-0000-0000-0000AE5D0000}"/>
    <cellStyle name="Normal 9 3 35 3 2 2" xfId="26484" xr:uid="{00000000-0005-0000-0000-0000AF5D0000}"/>
    <cellStyle name="Normal 9 3 35 3 3" xfId="26485" xr:uid="{00000000-0005-0000-0000-0000B05D0000}"/>
    <cellStyle name="Normal 9 3 35 3 4" xfId="26486" xr:uid="{00000000-0005-0000-0000-0000B15D0000}"/>
    <cellStyle name="Normal 9 3 35 4" xfId="26487" xr:uid="{00000000-0005-0000-0000-0000B25D0000}"/>
    <cellStyle name="Normal 9 3 35 4 2" xfId="26488" xr:uid="{00000000-0005-0000-0000-0000B35D0000}"/>
    <cellStyle name="Normal 9 3 35 5" xfId="26489" xr:uid="{00000000-0005-0000-0000-0000B45D0000}"/>
    <cellStyle name="Normal 9 3 35 6" xfId="26490" xr:uid="{00000000-0005-0000-0000-0000B55D0000}"/>
    <cellStyle name="Normal 9 3 36" xfId="5182" xr:uid="{00000000-0005-0000-0000-0000B65D0000}"/>
    <cellStyle name="Normal 9 3 36 2" xfId="7429" xr:uid="{00000000-0005-0000-0000-0000B75D0000}"/>
    <cellStyle name="Normal 9 3 36 2 2" xfId="10968" xr:uid="{00000000-0005-0000-0000-0000B85D0000}"/>
    <cellStyle name="Normal 9 3 36 2 2 2" xfId="26491" xr:uid="{00000000-0005-0000-0000-0000B95D0000}"/>
    <cellStyle name="Normal 9 3 36 2 2 3" xfId="26492" xr:uid="{00000000-0005-0000-0000-0000BA5D0000}"/>
    <cellStyle name="Normal 9 3 36 2 3" xfId="26493" xr:uid="{00000000-0005-0000-0000-0000BB5D0000}"/>
    <cellStyle name="Normal 9 3 36 2 4" xfId="26494" xr:uid="{00000000-0005-0000-0000-0000BC5D0000}"/>
    <cellStyle name="Normal 9 3 36 3" xfId="9207" xr:uid="{00000000-0005-0000-0000-0000BD5D0000}"/>
    <cellStyle name="Normal 9 3 36 3 2" xfId="26495" xr:uid="{00000000-0005-0000-0000-0000BE5D0000}"/>
    <cellStyle name="Normal 9 3 36 3 2 2" xfId="26496" xr:uid="{00000000-0005-0000-0000-0000BF5D0000}"/>
    <cellStyle name="Normal 9 3 36 3 3" xfId="26497" xr:uid="{00000000-0005-0000-0000-0000C05D0000}"/>
    <cellStyle name="Normal 9 3 36 3 4" xfId="26498" xr:uid="{00000000-0005-0000-0000-0000C15D0000}"/>
    <cellStyle name="Normal 9 3 36 4" xfId="26499" xr:uid="{00000000-0005-0000-0000-0000C25D0000}"/>
    <cellStyle name="Normal 9 3 36 4 2" xfId="26500" xr:uid="{00000000-0005-0000-0000-0000C35D0000}"/>
    <cellStyle name="Normal 9 3 36 5" xfId="26501" xr:uid="{00000000-0005-0000-0000-0000C45D0000}"/>
    <cellStyle name="Normal 9 3 36 6" xfId="26502" xr:uid="{00000000-0005-0000-0000-0000C55D0000}"/>
    <cellStyle name="Normal 9 3 37" xfId="5183" xr:uid="{00000000-0005-0000-0000-0000C65D0000}"/>
    <cellStyle name="Normal 9 3 37 2" xfId="7430" xr:uid="{00000000-0005-0000-0000-0000C75D0000}"/>
    <cellStyle name="Normal 9 3 37 2 2" xfId="10969" xr:uid="{00000000-0005-0000-0000-0000C85D0000}"/>
    <cellStyle name="Normal 9 3 37 2 2 2" xfId="26503" xr:uid="{00000000-0005-0000-0000-0000C95D0000}"/>
    <cellStyle name="Normal 9 3 37 2 2 3" xfId="26504" xr:uid="{00000000-0005-0000-0000-0000CA5D0000}"/>
    <cellStyle name="Normal 9 3 37 2 3" xfId="26505" xr:uid="{00000000-0005-0000-0000-0000CB5D0000}"/>
    <cellStyle name="Normal 9 3 37 2 4" xfId="26506" xr:uid="{00000000-0005-0000-0000-0000CC5D0000}"/>
    <cellStyle name="Normal 9 3 37 3" xfId="9208" xr:uid="{00000000-0005-0000-0000-0000CD5D0000}"/>
    <cellStyle name="Normal 9 3 37 3 2" xfId="26507" xr:uid="{00000000-0005-0000-0000-0000CE5D0000}"/>
    <cellStyle name="Normal 9 3 37 3 2 2" xfId="26508" xr:uid="{00000000-0005-0000-0000-0000CF5D0000}"/>
    <cellStyle name="Normal 9 3 37 3 3" xfId="26509" xr:uid="{00000000-0005-0000-0000-0000D05D0000}"/>
    <cellStyle name="Normal 9 3 37 3 4" xfId="26510" xr:uid="{00000000-0005-0000-0000-0000D15D0000}"/>
    <cellStyle name="Normal 9 3 37 4" xfId="26511" xr:uid="{00000000-0005-0000-0000-0000D25D0000}"/>
    <cellStyle name="Normal 9 3 37 4 2" xfId="26512" xr:uid="{00000000-0005-0000-0000-0000D35D0000}"/>
    <cellStyle name="Normal 9 3 37 5" xfId="26513" xr:uid="{00000000-0005-0000-0000-0000D45D0000}"/>
    <cellStyle name="Normal 9 3 37 6" xfId="26514" xr:uid="{00000000-0005-0000-0000-0000D55D0000}"/>
    <cellStyle name="Normal 9 3 38" xfId="5184" xr:uid="{00000000-0005-0000-0000-0000D65D0000}"/>
    <cellStyle name="Normal 9 3 38 2" xfId="7431" xr:uid="{00000000-0005-0000-0000-0000D75D0000}"/>
    <cellStyle name="Normal 9 3 38 2 2" xfId="10970" xr:uid="{00000000-0005-0000-0000-0000D85D0000}"/>
    <cellStyle name="Normal 9 3 38 2 2 2" xfId="26515" xr:uid="{00000000-0005-0000-0000-0000D95D0000}"/>
    <cellStyle name="Normal 9 3 38 2 2 3" xfId="26516" xr:uid="{00000000-0005-0000-0000-0000DA5D0000}"/>
    <cellStyle name="Normal 9 3 38 2 3" xfId="26517" xr:uid="{00000000-0005-0000-0000-0000DB5D0000}"/>
    <cellStyle name="Normal 9 3 38 2 4" xfId="26518" xr:uid="{00000000-0005-0000-0000-0000DC5D0000}"/>
    <cellStyle name="Normal 9 3 38 3" xfId="9209" xr:uid="{00000000-0005-0000-0000-0000DD5D0000}"/>
    <cellStyle name="Normal 9 3 38 3 2" xfId="26519" xr:uid="{00000000-0005-0000-0000-0000DE5D0000}"/>
    <cellStyle name="Normal 9 3 38 3 2 2" xfId="26520" xr:uid="{00000000-0005-0000-0000-0000DF5D0000}"/>
    <cellStyle name="Normal 9 3 38 3 3" xfId="26521" xr:uid="{00000000-0005-0000-0000-0000E05D0000}"/>
    <cellStyle name="Normal 9 3 38 3 4" xfId="26522" xr:uid="{00000000-0005-0000-0000-0000E15D0000}"/>
    <cellStyle name="Normal 9 3 38 4" xfId="26523" xr:uid="{00000000-0005-0000-0000-0000E25D0000}"/>
    <cellStyle name="Normal 9 3 38 4 2" xfId="26524" xr:uid="{00000000-0005-0000-0000-0000E35D0000}"/>
    <cellStyle name="Normal 9 3 38 5" xfId="26525" xr:uid="{00000000-0005-0000-0000-0000E45D0000}"/>
    <cellStyle name="Normal 9 3 38 6" xfId="26526" xr:uid="{00000000-0005-0000-0000-0000E55D0000}"/>
    <cellStyle name="Normal 9 3 39" xfId="5185" xr:uid="{00000000-0005-0000-0000-0000E65D0000}"/>
    <cellStyle name="Normal 9 3 39 2" xfId="7432" xr:uid="{00000000-0005-0000-0000-0000E75D0000}"/>
    <cellStyle name="Normal 9 3 39 2 2" xfId="10971" xr:uid="{00000000-0005-0000-0000-0000E85D0000}"/>
    <cellStyle name="Normal 9 3 39 2 2 2" xfId="26527" xr:uid="{00000000-0005-0000-0000-0000E95D0000}"/>
    <cellStyle name="Normal 9 3 39 2 2 3" xfId="26528" xr:uid="{00000000-0005-0000-0000-0000EA5D0000}"/>
    <cellStyle name="Normal 9 3 39 2 3" xfId="26529" xr:uid="{00000000-0005-0000-0000-0000EB5D0000}"/>
    <cellStyle name="Normal 9 3 39 2 4" xfId="26530" xr:uid="{00000000-0005-0000-0000-0000EC5D0000}"/>
    <cellStyle name="Normal 9 3 39 3" xfId="9210" xr:uid="{00000000-0005-0000-0000-0000ED5D0000}"/>
    <cellStyle name="Normal 9 3 39 3 2" xfId="26531" xr:uid="{00000000-0005-0000-0000-0000EE5D0000}"/>
    <cellStyle name="Normal 9 3 39 3 2 2" xfId="26532" xr:uid="{00000000-0005-0000-0000-0000EF5D0000}"/>
    <cellStyle name="Normal 9 3 39 3 3" xfId="26533" xr:uid="{00000000-0005-0000-0000-0000F05D0000}"/>
    <cellStyle name="Normal 9 3 39 3 4" xfId="26534" xr:uid="{00000000-0005-0000-0000-0000F15D0000}"/>
    <cellStyle name="Normal 9 3 39 4" xfId="26535" xr:uid="{00000000-0005-0000-0000-0000F25D0000}"/>
    <cellStyle name="Normal 9 3 39 4 2" xfId="26536" xr:uid="{00000000-0005-0000-0000-0000F35D0000}"/>
    <cellStyle name="Normal 9 3 39 5" xfId="26537" xr:uid="{00000000-0005-0000-0000-0000F45D0000}"/>
    <cellStyle name="Normal 9 3 39 6" xfId="26538" xr:uid="{00000000-0005-0000-0000-0000F55D0000}"/>
    <cellStyle name="Normal 9 3 4" xfId="5186" xr:uid="{00000000-0005-0000-0000-0000F65D0000}"/>
    <cellStyle name="Normal 9 3 4 2" xfId="7433" xr:uid="{00000000-0005-0000-0000-0000F75D0000}"/>
    <cellStyle name="Normal 9 3 4 2 2" xfId="10972" xr:uid="{00000000-0005-0000-0000-0000F85D0000}"/>
    <cellStyle name="Normal 9 3 4 2 2 2" xfId="26539" xr:uid="{00000000-0005-0000-0000-0000F95D0000}"/>
    <cellStyle name="Normal 9 3 4 2 2 3" xfId="26540" xr:uid="{00000000-0005-0000-0000-0000FA5D0000}"/>
    <cellStyle name="Normal 9 3 4 2 3" xfId="26541" xr:uid="{00000000-0005-0000-0000-0000FB5D0000}"/>
    <cellStyle name="Normal 9 3 4 2 4" xfId="26542" xr:uid="{00000000-0005-0000-0000-0000FC5D0000}"/>
    <cellStyle name="Normal 9 3 4 3" xfId="9211" xr:uid="{00000000-0005-0000-0000-0000FD5D0000}"/>
    <cellStyle name="Normal 9 3 4 3 2" xfId="26543" xr:uid="{00000000-0005-0000-0000-0000FE5D0000}"/>
    <cellStyle name="Normal 9 3 4 3 2 2" xfId="26544" xr:uid="{00000000-0005-0000-0000-0000FF5D0000}"/>
    <cellStyle name="Normal 9 3 4 3 3" xfId="26545" xr:uid="{00000000-0005-0000-0000-0000005E0000}"/>
    <cellStyle name="Normal 9 3 4 3 4" xfId="26546" xr:uid="{00000000-0005-0000-0000-0000015E0000}"/>
    <cellStyle name="Normal 9 3 4 4" xfId="26547" xr:uid="{00000000-0005-0000-0000-0000025E0000}"/>
    <cellStyle name="Normal 9 3 4 4 2" xfId="26548" xr:uid="{00000000-0005-0000-0000-0000035E0000}"/>
    <cellStyle name="Normal 9 3 4 5" xfId="26549" xr:uid="{00000000-0005-0000-0000-0000045E0000}"/>
    <cellStyle name="Normal 9 3 4 6" xfId="26550" xr:uid="{00000000-0005-0000-0000-0000055E0000}"/>
    <cellStyle name="Normal 9 3 40" xfId="5187" xr:uid="{00000000-0005-0000-0000-0000065E0000}"/>
    <cellStyle name="Normal 9 3 40 2" xfId="7434" xr:uid="{00000000-0005-0000-0000-0000075E0000}"/>
    <cellStyle name="Normal 9 3 40 2 2" xfId="10973" xr:uid="{00000000-0005-0000-0000-0000085E0000}"/>
    <cellStyle name="Normal 9 3 40 2 2 2" xfId="26551" xr:uid="{00000000-0005-0000-0000-0000095E0000}"/>
    <cellStyle name="Normal 9 3 40 2 2 3" xfId="26552" xr:uid="{00000000-0005-0000-0000-00000A5E0000}"/>
    <cellStyle name="Normal 9 3 40 2 3" xfId="26553" xr:uid="{00000000-0005-0000-0000-00000B5E0000}"/>
    <cellStyle name="Normal 9 3 40 2 4" xfId="26554" xr:uid="{00000000-0005-0000-0000-00000C5E0000}"/>
    <cellStyle name="Normal 9 3 40 3" xfId="9212" xr:uid="{00000000-0005-0000-0000-00000D5E0000}"/>
    <cellStyle name="Normal 9 3 40 3 2" xfId="26555" xr:uid="{00000000-0005-0000-0000-00000E5E0000}"/>
    <cellStyle name="Normal 9 3 40 3 2 2" xfId="26556" xr:uid="{00000000-0005-0000-0000-00000F5E0000}"/>
    <cellStyle name="Normal 9 3 40 3 3" xfId="26557" xr:uid="{00000000-0005-0000-0000-0000105E0000}"/>
    <cellStyle name="Normal 9 3 40 3 4" xfId="26558" xr:uid="{00000000-0005-0000-0000-0000115E0000}"/>
    <cellStyle name="Normal 9 3 40 4" xfId="26559" xr:uid="{00000000-0005-0000-0000-0000125E0000}"/>
    <cellStyle name="Normal 9 3 40 4 2" xfId="26560" xr:uid="{00000000-0005-0000-0000-0000135E0000}"/>
    <cellStyle name="Normal 9 3 40 5" xfId="26561" xr:uid="{00000000-0005-0000-0000-0000145E0000}"/>
    <cellStyle name="Normal 9 3 40 6" xfId="26562" xr:uid="{00000000-0005-0000-0000-0000155E0000}"/>
    <cellStyle name="Normal 9 3 41" xfId="5188" xr:uid="{00000000-0005-0000-0000-0000165E0000}"/>
    <cellStyle name="Normal 9 3 41 2" xfId="7435" xr:uid="{00000000-0005-0000-0000-0000175E0000}"/>
    <cellStyle name="Normal 9 3 41 2 2" xfId="10974" xr:uid="{00000000-0005-0000-0000-0000185E0000}"/>
    <cellStyle name="Normal 9 3 41 2 2 2" xfId="26563" xr:uid="{00000000-0005-0000-0000-0000195E0000}"/>
    <cellStyle name="Normal 9 3 41 2 2 3" xfId="26564" xr:uid="{00000000-0005-0000-0000-00001A5E0000}"/>
    <cellStyle name="Normal 9 3 41 2 3" xfId="26565" xr:uid="{00000000-0005-0000-0000-00001B5E0000}"/>
    <cellStyle name="Normal 9 3 41 2 4" xfId="26566" xr:uid="{00000000-0005-0000-0000-00001C5E0000}"/>
    <cellStyle name="Normal 9 3 41 3" xfId="9213" xr:uid="{00000000-0005-0000-0000-00001D5E0000}"/>
    <cellStyle name="Normal 9 3 41 3 2" xfId="26567" xr:uid="{00000000-0005-0000-0000-00001E5E0000}"/>
    <cellStyle name="Normal 9 3 41 3 2 2" xfId="26568" xr:uid="{00000000-0005-0000-0000-00001F5E0000}"/>
    <cellStyle name="Normal 9 3 41 3 3" xfId="26569" xr:uid="{00000000-0005-0000-0000-0000205E0000}"/>
    <cellStyle name="Normal 9 3 41 3 4" xfId="26570" xr:uid="{00000000-0005-0000-0000-0000215E0000}"/>
    <cellStyle name="Normal 9 3 41 4" xfId="26571" xr:uid="{00000000-0005-0000-0000-0000225E0000}"/>
    <cellStyle name="Normal 9 3 41 4 2" xfId="26572" xr:uid="{00000000-0005-0000-0000-0000235E0000}"/>
    <cellStyle name="Normal 9 3 41 5" xfId="26573" xr:uid="{00000000-0005-0000-0000-0000245E0000}"/>
    <cellStyle name="Normal 9 3 41 6" xfId="26574" xr:uid="{00000000-0005-0000-0000-0000255E0000}"/>
    <cellStyle name="Normal 9 3 42" xfId="5189" xr:uid="{00000000-0005-0000-0000-0000265E0000}"/>
    <cellStyle name="Normal 9 3 42 2" xfId="7436" xr:uid="{00000000-0005-0000-0000-0000275E0000}"/>
    <cellStyle name="Normal 9 3 42 2 2" xfId="10975" xr:uid="{00000000-0005-0000-0000-0000285E0000}"/>
    <cellStyle name="Normal 9 3 42 2 2 2" xfId="26575" xr:uid="{00000000-0005-0000-0000-0000295E0000}"/>
    <cellStyle name="Normal 9 3 42 2 2 3" xfId="26576" xr:uid="{00000000-0005-0000-0000-00002A5E0000}"/>
    <cellStyle name="Normal 9 3 42 2 3" xfId="26577" xr:uid="{00000000-0005-0000-0000-00002B5E0000}"/>
    <cellStyle name="Normal 9 3 42 2 4" xfId="26578" xr:uid="{00000000-0005-0000-0000-00002C5E0000}"/>
    <cellStyle name="Normal 9 3 42 3" xfId="9214" xr:uid="{00000000-0005-0000-0000-00002D5E0000}"/>
    <cellStyle name="Normal 9 3 42 3 2" xfId="26579" xr:uid="{00000000-0005-0000-0000-00002E5E0000}"/>
    <cellStyle name="Normal 9 3 42 3 2 2" xfId="26580" xr:uid="{00000000-0005-0000-0000-00002F5E0000}"/>
    <cellStyle name="Normal 9 3 42 3 3" xfId="26581" xr:uid="{00000000-0005-0000-0000-0000305E0000}"/>
    <cellStyle name="Normal 9 3 42 3 4" xfId="26582" xr:uid="{00000000-0005-0000-0000-0000315E0000}"/>
    <cellStyle name="Normal 9 3 42 4" xfId="26583" xr:uid="{00000000-0005-0000-0000-0000325E0000}"/>
    <cellStyle name="Normal 9 3 42 4 2" xfId="26584" xr:uid="{00000000-0005-0000-0000-0000335E0000}"/>
    <cellStyle name="Normal 9 3 42 5" xfId="26585" xr:uid="{00000000-0005-0000-0000-0000345E0000}"/>
    <cellStyle name="Normal 9 3 42 6" xfId="26586" xr:uid="{00000000-0005-0000-0000-0000355E0000}"/>
    <cellStyle name="Normal 9 3 43" xfId="5190" xr:uid="{00000000-0005-0000-0000-0000365E0000}"/>
    <cellStyle name="Normal 9 3 43 2" xfId="7437" xr:uid="{00000000-0005-0000-0000-0000375E0000}"/>
    <cellStyle name="Normal 9 3 43 2 2" xfId="10976" xr:uid="{00000000-0005-0000-0000-0000385E0000}"/>
    <cellStyle name="Normal 9 3 43 2 2 2" xfId="26587" xr:uid="{00000000-0005-0000-0000-0000395E0000}"/>
    <cellStyle name="Normal 9 3 43 2 2 3" xfId="26588" xr:uid="{00000000-0005-0000-0000-00003A5E0000}"/>
    <cellStyle name="Normal 9 3 43 2 3" xfId="26589" xr:uid="{00000000-0005-0000-0000-00003B5E0000}"/>
    <cellStyle name="Normal 9 3 43 2 4" xfId="26590" xr:uid="{00000000-0005-0000-0000-00003C5E0000}"/>
    <cellStyle name="Normal 9 3 43 3" xfId="9215" xr:uid="{00000000-0005-0000-0000-00003D5E0000}"/>
    <cellStyle name="Normal 9 3 43 3 2" xfId="26591" xr:uid="{00000000-0005-0000-0000-00003E5E0000}"/>
    <cellStyle name="Normal 9 3 43 3 2 2" xfId="26592" xr:uid="{00000000-0005-0000-0000-00003F5E0000}"/>
    <cellStyle name="Normal 9 3 43 3 3" xfId="26593" xr:uid="{00000000-0005-0000-0000-0000405E0000}"/>
    <cellStyle name="Normal 9 3 43 3 4" xfId="26594" xr:uid="{00000000-0005-0000-0000-0000415E0000}"/>
    <cellStyle name="Normal 9 3 43 4" xfId="26595" xr:uid="{00000000-0005-0000-0000-0000425E0000}"/>
    <cellStyle name="Normal 9 3 43 4 2" xfId="26596" xr:uid="{00000000-0005-0000-0000-0000435E0000}"/>
    <cellStyle name="Normal 9 3 43 5" xfId="26597" xr:uid="{00000000-0005-0000-0000-0000445E0000}"/>
    <cellStyle name="Normal 9 3 43 6" xfId="26598" xr:uid="{00000000-0005-0000-0000-0000455E0000}"/>
    <cellStyle name="Normal 9 3 44" xfId="5191" xr:uid="{00000000-0005-0000-0000-0000465E0000}"/>
    <cellStyle name="Normal 9 3 44 2" xfId="7438" xr:uid="{00000000-0005-0000-0000-0000475E0000}"/>
    <cellStyle name="Normal 9 3 44 2 2" xfId="10977" xr:uid="{00000000-0005-0000-0000-0000485E0000}"/>
    <cellStyle name="Normal 9 3 44 2 2 2" xfId="26599" xr:uid="{00000000-0005-0000-0000-0000495E0000}"/>
    <cellStyle name="Normal 9 3 44 2 2 3" xfId="26600" xr:uid="{00000000-0005-0000-0000-00004A5E0000}"/>
    <cellStyle name="Normal 9 3 44 2 3" xfId="26601" xr:uid="{00000000-0005-0000-0000-00004B5E0000}"/>
    <cellStyle name="Normal 9 3 44 2 4" xfId="26602" xr:uid="{00000000-0005-0000-0000-00004C5E0000}"/>
    <cellStyle name="Normal 9 3 44 3" xfId="9216" xr:uid="{00000000-0005-0000-0000-00004D5E0000}"/>
    <cellStyle name="Normal 9 3 44 3 2" xfId="26603" xr:uid="{00000000-0005-0000-0000-00004E5E0000}"/>
    <cellStyle name="Normal 9 3 44 3 2 2" xfId="26604" xr:uid="{00000000-0005-0000-0000-00004F5E0000}"/>
    <cellStyle name="Normal 9 3 44 3 3" xfId="26605" xr:uid="{00000000-0005-0000-0000-0000505E0000}"/>
    <cellStyle name="Normal 9 3 44 3 4" xfId="26606" xr:uid="{00000000-0005-0000-0000-0000515E0000}"/>
    <cellStyle name="Normal 9 3 44 4" xfId="26607" xr:uid="{00000000-0005-0000-0000-0000525E0000}"/>
    <cellStyle name="Normal 9 3 44 4 2" xfId="26608" xr:uid="{00000000-0005-0000-0000-0000535E0000}"/>
    <cellStyle name="Normal 9 3 44 5" xfId="26609" xr:uid="{00000000-0005-0000-0000-0000545E0000}"/>
    <cellStyle name="Normal 9 3 44 6" xfId="26610" xr:uid="{00000000-0005-0000-0000-0000555E0000}"/>
    <cellStyle name="Normal 9 3 45" xfId="5192" xr:uid="{00000000-0005-0000-0000-0000565E0000}"/>
    <cellStyle name="Normal 9 3 45 2" xfId="7439" xr:uid="{00000000-0005-0000-0000-0000575E0000}"/>
    <cellStyle name="Normal 9 3 45 2 2" xfId="10978" xr:uid="{00000000-0005-0000-0000-0000585E0000}"/>
    <cellStyle name="Normal 9 3 45 2 2 2" xfId="26611" xr:uid="{00000000-0005-0000-0000-0000595E0000}"/>
    <cellStyle name="Normal 9 3 45 2 2 3" xfId="26612" xr:uid="{00000000-0005-0000-0000-00005A5E0000}"/>
    <cellStyle name="Normal 9 3 45 2 3" xfId="26613" xr:uid="{00000000-0005-0000-0000-00005B5E0000}"/>
    <cellStyle name="Normal 9 3 45 2 4" xfId="26614" xr:uid="{00000000-0005-0000-0000-00005C5E0000}"/>
    <cellStyle name="Normal 9 3 45 3" xfId="9217" xr:uid="{00000000-0005-0000-0000-00005D5E0000}"/>
    <cellStyle name="Normal 9 3 45 3 2" xfId="26615" xr:uid="{00000000-0005-0000-0000-00005E5E0000}"/>
    <cellStyle name="Normal 9 3 45 3 2 2" xfId="26616" xr:uid="{00000000-0005-0000-0000-00005F5E0000}"/>
    <cellStyle name="Normal 9 3 45 3 3" xfId="26617" xr:uid="{00000000-0005-0000-0000-0000605E0000}"/>
    <cellStyle name="Normal 9 3 45 3 4" xfId="26618" xr:uid="{00000000-0005-0000-0000-0000615E0000}"/>
    <cellStyle name="Normal 9 3 45 4" xfId="26619" xr:uid="{00000000-0005-0000-0000-0000625E0000}"/>
    <cellStyle name="Normal 9 3 45 4 2" xfId="26620" xr:uid="{00000000-0005-0000-0000-0000635E0000}"/>
    <cellStyle name="Normal 9 3 45 5" xfId="26621" xr:uid="{00000000-0005-0000-0000-0000645E0000}"/>
    <cellStyle name="Normal 9 3 45 6" xfId="26622" xr:uid="{00000000-0005-0000-0000-0000655E0000}"/>
    <cellStyle name="Normal 9 3 46" xfId="5193" xr:uid="{00000000-0005-0000-0000-0000665E0000}"/>
    <cellStyle name="Normal 9 3 46 2" xfId="7440" xr:uid="{00000000-0005-0000-0000-0000675E0000}"/>
    <cellStyle name="Normal 9 3 46 2 2" xfId="10979" xr:uid="{00000000-0005-0000-0000-0000685E0000}"/>
    <cellStyle name="Normal 9 3 46 2 2 2" xfId="26623" xr:uid="{00000000-0005-0000-0000-0000695E0000}"/>
    <cellStyle name="Normal 9 3 46 2 2 3" xfId="26624" xr:uid="{00000000-0005-0000-0000-00006A5E0000}"/>
    <cellStyle name="Normal 9 3 46 2 3" xfId="26625" xr:uid="{00000000-0005-0000-0000-00006B5E0000}"/>
    <cellStyle name="Normal 9 3 46 2 4" xfId="26626" xr:uid="{00000000-0005-0000-0000-00006C5E0000}"/>
    <cellStyle name="Normal 9 3 46 3" xfId="9218" xr:uid="{00000000-0005-0000-0000-00006D5E0000}"/>
    <cellStyle name="Normal 9 3 46 3 2" xfId="26627" xr:uid="{00000000-0005-0000-0000-00006E5E0000}"/>
    <cellStyle name="Normal 9 3 46 3 2 2" xfId="26628" xr:uid="{00000000-0005-0000-0000-00006F5E0000}"/>
    <cellStyle name="Normal 9 3 46 3 3" xfId="26629" xr:uid="{00000000-0005-0000-0000-0000705E0000}"/>
    <cellStyle name="Normal 9 3 46 3 4" xfId="26630" xr:uid="{00000000-0005-0000-0000-0000715E0000}"/>
    <cellStyle name="Normal 9 3 46 4" xfId="26631" xr:uid="{00000000-0005-0000-0000-0000725E0000}"/>
    <cellStyle name="Normal 9 3 46 4 2" xfId="26632" xr:uid="{00000000-0005-0000-0000-0000735E0000}"/>
    <cellStyle name="Normal 9 3 46 5" xfId="26633" xr:uid="{00000000-0005-0000-0000-0000745E0000}"/>
    <cellStyle name="Normal 9 3 46 6" xfId="26634" xr:uid="{00000000-0005-0000-0000-0000755E0000}"/>
    <cellStyle name="Normal 9 3 47" xfId="5194" xr:uid="{00000000-0005-0000-0000-0000765E0000}"/>
    <cellStyle name="Normal 9 3 47 2" xfId="7441" xr:uid="{00000000-0005-0000-0000-0000775E0000}"/>
    <cellStyle name="Normal 9 3 47 2 2" xfId="10980" xr:uid="{00000000-0005-0000-0000-0000785E0000}"/>
    <cellStyle name="Normal 9 3 47 2 2 2" xfId="26635" xr:uid="{00000000-0005-0000-0000-0000795E0000}"/>
    <cellStyle name="Normal 9 3 47 2 2 3" xfId="26636" xr:uid="{00000000-0005-0000-0000-00007A5E0000}"/>
    <cellStyle name="Normal 9 3 47 2 3" xfId="26637" xr:uid="{00000000-0005-0000-0000-00007B5E0000}"/>
    <cellStyle name="Normal 9 3 47 2 4" xfId="26638" xr:uid="{00000000-0005-0000-0000-00007C5E0000}"/>
    <cellStyle name="Normal 9 3 47 3" xfId="9219" xr:uid="{00000000-0005-0000-0000-00007D5E0000}"/>
    <cellStyle name="Normal 9 3 47 3 2" xfId="26639" xr:uid="{00000000-0005-0000-0000-00007E5E0000}"/>
    <cellStyle name="Normal 9 3 47 3 2 2" xfId="26640" xr:uid="{00000000-0005-0000-0000-00007F5E0000}"/>
    <cellStyle name="Normal 9 3 47 3 3" xfId="26641" xr:uid="{00000000-0005-0000-0000-0000805E0000}"/>
    <cellStyle name="Normal 9 3 47 3 4" xfId="26642" xr:uid="{00000000-0005-0000-0000-0000815E0000}"/>
    <cellStyle name="Normal 9 3 47 4" xfId="26643" xr:uid="{00000000-0005-0000-0000-0000825E0000}"/>
    <cellStyle name="Normal 9 3 47 4 2" xfId="26644" xr:uid="{00000000-0005-0000-0000-0000835E0000}"/>
    <cellStyle name="Normal 9 3 47 5" xfId="26645" xr:uid="{00000000-0005-0000-0000-0000845E0000}"/>
    <cellStyle name="Normal 9 3 47 6" xfId="26646" xr:uid="{00000000-0005-0000-0000-0000855E0000}"/>
    <cellStyle name="Normal 9 3 48" xfId="7400" xr:uid="{00000000-0005-0000-0000-0000865E0000}"/>
    <cellStyle name="Normal 9 3 48 2" xfId="10939" xr:uid="{00000000-0005-0000-0000-0000875E0000}"/>
    <cellStyle name="Normal 9 3 48 2 2" xfId="26647" xr:uid="{00000000-0005-0000-0000-0000885E0000}"/>
    <cellStyle name="Normal 9 3 48 2 3" xfId="26648" xr:uid="{00000000-0005-0000-0000-0000895E0000}"/>
    <cellStyle name="Normal 9 3 48 3" xfId="26649" xr:uid="{00000000-0005-0000-0000-00008A5E0000}"/>
    <cellStyle name="Normal 9 3 48 4" xfId="26650" xr:uid="{00000000-0005-0000-0000-00008B5E0000}"/>
    <cellStyle name="Normal 9 3 49" xfId="9178" xr:uid="{00000000-0005-0000-0000-00008C5E0000}"/>
    <cellStyle name="Normal 9 3 49 2" xfId="26651" xr:uid="{00000000-0005-0000-0000-00008D5E0000}"/>
    <cellStyle name="Normal 9 3 49 2 2" xfId="26652" xr:uid="{00000000-0005-0000-0000-00008E5E0000}"/>
    <cellStyle name="Normal 9 3 49 3" xfId="26653" xr:uid="{00000000-0005-0000-0000-00008F5E0000}"/>
    <cellStyle name="Normal 9 3 49 4" xfId="26654" xr:uid="{00000000-0005-0000-0000-0000905E0000}"/>
    <cellStyle name="Normal 9 3 5" xfId="5195" xr:uid="{00000000-0005-0000-0000-0000915E0000}"/>
    <cellStyle name="Normal 9 3 5 2" xfId="7442" xr:uid="{00000000-0005-0000-0000-0000925E0000}"/>
    <cellStyle name="Normal 9 3 5 2 2" xfId="10981" xr:uid="{00000000-0005-0000-0000-0000935E0000}"/>
    <cellStyle name="Normal 9 3 5 2 2 2" xfId="26655" xr:uid="{00000000-0005-0000-0000-0000945E0000}"/>
    <cellStyle name="Normal 9 3 5 2 2 3" xfId="26656" xr:uid="{00000000-0005-0000-0000-0000955E0000}"/>
    <cellStyle name="Normal 9 3 5 2 3" xfId="26657" xr:uid="{00000000-0005-0000-0000-0000965E0000}"/>
    <cellStyle name="Normal 9 3 5 2 4" xfId="26658" xr:uid="{00000000-0005-0000-0000-0000975E0000}"/>
    <cellStyle name="Normal 9 3 5 3" xfId="9220" xr:uid="{00000000-0005-0000-0000-0000985E0000}"/>
    <cellStyle name="Normal 9 3 5 3 2" xfId="26659" xr:uid="{00000000-0005-0000-0000-0000995E0000}"/>
    <cellStyle name="Normal 9 3 5 3 2 2" xfId="26660" xr:uid="{00000000-0005-0000-0000-00009A5E0000}"/>
    <cellStyle name="Normal 9 3 5 3 3" xfId="26661" xr:uid="{00000000-0005-0000-0000-00009B5E0000}"/>
    <cellStyle name="Normal 9 3 5 3 4" xfId="26662" xr:uid="{00000000-0005-0000-0000-00009C5E0000}"/>
    <cellStyle name="Normal 9 3 5 4" xfId="26663" xr:uid="{00000000-0005-0000-0000-00009D5E0000}"/>
    <cellStyle name="Normal 9 3 5 4 2" xfId="26664" xr:uid="{00000000-0005-0000-0000-00009E5E0000}"/>
    <cellStyle name="Normal 9 3 5 5" xfId="26665" xr:uid="{00000000-0005-0000-0000-00009F5E0000}"/>
    <cellStyle name="Normal 9 3 5 6" xfId="26666" xr:uid="{00000000-0005-0000-0000-0000A05E0000}"/>
    <cellStyle name="Normal 9 3 50" xfId="26667" xr:uid="{00000000-0005-0000-0000-0000A15E0000}"/>
    <cellStyle name="Normal 9 3 50 2" xfId="26668" xr:uid="{00000000-0005-0000-0000-0000A25E0000}"/>
    <cellStyle name="Normal 9 3 51" xfId="26669" xr:uid="{00000000-0005-0000-0000-0000A35E0000}"/>
    <cellStyle name="Normal 9 3 52" xfId="26670" xr:uid="{00000000-0005-0000-0000-0000A45E0000}"/>
    <cellStyle name="Normal 9 3 6" xfId="5196" xr:uid="{00000000-0005-0000-0000-0000A55E0000}"/>
    <cellStyle name="Normal 9 3 6 2" xfId="7443" xr:uid="{00000000-0005-0000-0000-0000A65E0000}"/>
    <cellStyle name="Normal 9 3 6 2 2" xfId="10982" xr:uid="{00000000-0005-0000-0000-0000A75E0000}"/>
    <cellStyle name="Normal 9 3 6 2 2 2" xfId="26671" xr:uid="{00000000-0005-0000-0000-0000A85E0000}"/>
    <cellStyle name="Normal 9 3 6 2 2 3" xfId="26672" xr:uid="{00000000-0005-0000-0000-0000A95E0000}"/>
    <cellStyle name="Normal 9 3 6 2 3" xfId="26673" xr:uid="{00000000-0005-0000-0000-0000AA5E0000}"/>
    <cellStyle name="Normal 9 3 6 2 4" xfId="26674" xr:uid="{00000000-0005-0000-0000-0000AB5E0000}"/>
    <cellStyle name="Normal 9 3 6 3" xfId="9221" xr:uid="{00000000-0005-0000-0000-0000AC5E0000}"/>
    <cellStyle name="Normal 9 3 6 3 2" xfId="26675" xr:uid="{00000000-0005-0000-0000-0000AD5E0000}"/>
    <cellStyle name="Normal 9 3 6 3 2 2" xfId="26676" xr:uid="{00000000-0005-0000-0000-0000AE5E0000}"/>
    <cellStyle name="Normal 9 3 6 3 3" xfId="26677" xr:uid="{00000000-0005-0000-0000-0000AF5E0000}"/>
    <cellStyle name="Normal 9 3 6 3 4" xfId="26678" xr:uid="{00000000-0005-0000-0000-0000B05E0000}"/>
    <cellStyle name="Normal 9 3 6 4" xfId="26679" xr:uid="{00000000-0005-0000-0000-0000B15E0000}"/>
    <cellStyle name="Normal 9 3 6 4 2" xfId="26680" xr:uid="{00000000-0005-0000-0000-0000B25E0000}"/>
    <cellStyle name="Normal 9 3 6 5" xfId="26681" xr:uid="{00000000-0005-0000-0000-0000B35E0000}"/>
    <cellStyle name="Normal 9 3 6 6" xfId="26682" xr:uid="{00000000-0005-0000-0000-0000B45E0000}"/>
    <cellStyle name="Normal 9 3 7" xfId="5197" xr:uid="{00000000-0005-0000-0000-0000B55E0000}"/>
    <cellStyle name="Normal 9 3 7 2" xfId="7444" xr:uid="{00000000-0005-0000-0000-0000B65E0000}"/>
    <cellStyle name="Normal 9 3 7 2 2" xfId="10983" xr:uid="{00000000-0005-0000-0000-0000B75E0000}"/>
    <cellStyle name="Normal 9 3 7 2 2 2" xfId="26683" xr:uid="{00000000-0005-0000-0000-0000B85E0000}"/>
    <cellStyle name="Normal 9 3 7 2 2 3" xfId="26684" xr:uid="{00000000-0005-0000-0000-0000B95E0000}"/>
    <cellStyle name="Normal 9 3 7 2 3" xfId="26685" xr:uid="{00000000-0005-0000-0000-0000BA5E0000}"/>
    <cellStyle name="Normal 9 3 7 2 4" xfId="26686" xr:uid="{00000000-0005-0000-0000-0000BB5E0000}"/>
    <cellStyle name="Normal 9 3 7 3" xfId="9222" xr:uid="{00000000-0005-0000-0000-0000BC5E0000}"/>
    <cellStyle name="Normal 9 3 7 3 2" xfId="26687" xr:uid="{00000000-0005-0000-0000-0000BD5E0000}"/>
    <cellStyle name="Normal 9 3 7 3 2 2" xfId="26688" xr:uid="{00000000-0005-0000-0000-0000BE5E0000}"/>
    <cellStyle name="Normal 9 3 7 3 3" xfId="26689" xr:uid="{00000000-0005-0000-0000-0000BF5E0000}"/>
    <cellStyle name="Normal 9 3 7 3 4" xfId="26690" xr:uid="{00000000-0005-0000-0000-0000C05E0000}"/>
    <cellStyle name="Normal 9 3 7 4" xfId="26691" xr:uid="{00000000-0005-0000-0000-0000C15E0000}"/>
    <cellStyle name="Normal 9 3 7 4 2" xfId="26692" xr:uid="{00000000-0005-0000-0000-0000C25E0000}"/>
    <cellStyle name="Normal 9 3 7 5" xfId="26693" xr:uid="{00000000-0005-0000-0000-0000C35E0000}"/>
    <cellStyle name="Normal 9 3 7 6" xfId="26694" xr:uid="{00000000-0005-0000-0000-0000C45E0000}"/>
    <cellStyle name="Normal 9 3 8" xfId="5198" xr:uid="{00000000-0005-0000-0000-0000C55E0000}"/>
    <cellStyle name="Normal 9 3 8 2" xfId="7445" xr:uid="{00000000-0005-0000-0000-0000C65E0000}"/>
    <cellStyle name="Normal 9 3 8 2 2" xfId="10984" xr:uid="{00000000-0005-0000-0000-0000C75E0000}"/>
    <cellStyle name="Normal 9 3 8 2 2 2" xfId="26695" xr:uid="{00000000-0005-0000-0000-0000C85E0000}"/>
    <cellStyle name="Normal 9 3 8 2 2 3" xfId="26696" xr:uid="{00000000-0005-0000-0000-0000C95E0000}"/>
    <cellStyle name="Normal 9 3 8 2 3" xfId="26697" xr:uid="{00000000-0005-0000-0000-0000CA5E0000}"/>
    <cellStyle name="Normal 9 3 8 2 4" xfId="26698" xr:uid="{00000000-0005-0000-0000-0000CB5E0000}"/>
    <cellStyle name="Normal 9 3 8 3" xfId="9223" xr:uid="{00000000-0005-0000-0000-0000CC5E0000}"/>
    <cellStyle name="Normal 9 3 8 3 2" xfId="26699" xr:uid="{00000000-0005-0000-0000-0000CD5E0000}"/>
    <cellStyle name="Normal 9 3 8 3 2 2" xfId="26700" xr:uid="{00000000-0005-0000-0000-0000CE5E0000}"/>
    <cellStyle name="Normal 9 3 8 3 3" xfId="26701" xr:uid="{00000000-0005-0000-0000-0000CF5E0000}"/>
    <cellStyle name="Normal 9 3 8 3 4" xfId="26702" xr:uid="{00000000-0005-0000-0000-0000D05E0000}"/>
    <cellStyle name="Normal 9 3 8 4" xfId="26703" xr:uid="{00000000-0005-0000-0000-0000D15E0000}"/>
    <cellStyle name="Normal 9 3 8 4 2" xfId="26704" xr:uid="{00000000-0005-0000-0000-0000D25E0000}"/>
    <cellStyle name="Normal 9 3 8 5" xfId="26705" xr:uid="{00000000-0005-0000-0000-0000D35E0000}"/>
    <cellStyle name="Normal 9 3 8 6" xfId="26706" xr:uid="{00000000-0005-0000-0000-0000D45E0000}"/>
    <cellStyle name="Normal 9 3 9" xfId="5199" xr:uid="{00000000-0005-0000-0000-0000D55E0000}"/>
    <cellStyle name="Normal 9 3 9 2" xfId="7446" xr:uid="{00000000-0005-0000-0000-0000D65E0000}"/>
    <cellStyle name="Normal 9 3 9 2 2" xfId="10985" xr:uid="{00000000-0005-0000-0000-0000D75E0000}"/>
    <cellStyle name="Normal 9 3 9 2 2 2" xfId="26707" xr:uid="{00000000-0005-0000-0000-0000D85E0000}"/>
    <cellStyle name="Normal 9 3 9 2 2 3" xfId="26708" xr:uid="{00000000-0005-0000-0000-0000D95E0000}"/>
    <cellStyle name="Normal 9 3 9 2 3" xfId="26709" xr:uid="{00000000-0005-0000-0000-0000DA5E0000}"/>
    <cellStyle name="Normal 9 3 9 2 4" xfId="26710" xr:uid="{00000000-0005-0000-0000-0000DB5E0000}"/>
    <cellStyle name="Normal 9 3 9 3" xfId="9224" xr:uid="{00000000-0005-0000-0000-0000DC5E0000}"/>
    <cellStyle name="Normal 9 3 9 3 2" xfId="26711" xr:uid="{00000000-0005-0000-0000-0000DD5E0000}"/>
    <cellStyle name="Normal 9 3 9 3 2 2" xfId="26712" xr:uid="{00000000-0005-0000-0000-0000DE5E0000}"/>
    <cellStyle name="Normal 9 3 9 3 3" xfId="26713" xr:uid="{00000000-0005-0000-0000-0000DF5E0000}"/>
    <cellStyle name="Normal 9 3 9 3 4" xfId="26714" xr:uid="{00000000-0005-0000-0000-0000E05E0000}"/>
    <cellStyle name="Normal 9 3 9 4" xfId="26715" xr:uid="{00000000-0005-0000-0000-0000E15E0000}"/>
    <cellStyle name="Normal 9 3 9 4 2" xfId="26716" xr:uid="{00000000-0005-0000-0000-0000E25E0000}"/>
    <cellStyle name="Normal 9 3 9 5" xfId="26717" xr:uid="{00000000-0005-0000-0000-0000E35E0000}"/>
    <cellStyle name="Normal 9 3 9 6" xfId="26718" xr:uid="{00000000-0005-0000-0000-0000E45E0000}"/>
    <cellStyle name="Normal 9 30" xfId="5200" xr:uid="{00000000-0005-0000-0000-0000E55E0000}"/>
    <cellStyle name="Normal 9 30 2" xfId="7447" xr:uid="{00000000-0005-0000-0000-0000E65E0000}"/>
    <cellStyle name="Normal 9 30 2 2" xfId="10986" xr:uid="{00000000-0005-0000-0000-0000E75E0000}"/>
    <cellStyle name="Normal 9 30 2 2 2" xfId="26719" xr:uid="{00000000-0005-0000-0000-0000E85E0000}"/>
    <cellStyle name="Normal 9 30 2 2 3" xfId="26720" xr:uid="{00000000-0005-0000-0000-0000E95E0000}"/>
    <cellStyle name="Normal 9 30 2 3" xfId="26721" xr:uid="{00000000-0005-0000-0000-0000EA5E0000}"/>
    <cellStyle name="Normal 9 30 2 4" xfId="26722" xr:uid="{00000000-0005-0000-0000-0000EB5E0000}"/>
    <cellStyle name="Normal 9 30 3" xfId="9225" xr:uid="{00000000-0005-0000-0000-0000EC5E0000}"/>
    <cellStyle name="Normal 9 30 3 2" xfId="26723" xr:uid="{00000000-0005-0000-0000-0000ED5E0000}"/>
    <cellStyle name="Normal 9 30 3 2 2" xfId="26724" xr:uid="{00000000-0005-0000-0000-0000EE5E0000}"/>
    <cellStyle name="Normal 9 30 3 3" xfId="26725" xr:uid="{00000000-0005-0000-0000-0000EF5E0000}"/>
    <cellStyle name="Normal 9 30 3 4" xfId="26726" xr:uid="{00000000-0005-0000-0000-0000F05E0000}"/>
    <cellStyle name="Normal 9 30 4" xfId="26727" xr:uid="{00000000-0005-0000-0000-0000F15E0000}"/>
    <cellStyle name="Normal 9 30 4 2" xfId="26728" xr:uid="{00000000-0005-0000-0000-0000F25E0000}"/>
    <cellStyle name="Normal 9 30 5" xfId="26729" xr:uid="{00000000-0005-0000-0000-0000F35E0000}"/>
    <cellStyle name="Normal 9 30 6" xfId="26730" xr:uid="{00000000-0005-0000-0000-0000F45E0000}"/>
    <cellStyle name="Normal 9 31" xfId="5201" xr:uid="{00000000-0005-0000-0000-0000F55E0000}"/>
    <cellStyle name="Normal 9 31 2" xfId="7448" xr:uid="{00000000-0005-0000-0000-0000F65E0000}"/>
    <cellStyle name="Normal 9 31 2 2" xfId="10987" xr:uid="{00000000-0005-0000-0000-0000F75E0000}"/>
    <cellStyle name="Normal 9 31 2 2 2" xfId="26731" xr:uid="{00000000-0005-0000-0000-0000F85E0000}"/>
    <cellStyle name="Normal 9 31 2 2 3" xfId="26732" xr:uid="{00000000-0005-0000-0000-0000F95E0000}"/>
    <cellStyle name="Normal 9 31 2 3" xfId="26733" xr:uid="{00000000-0005-0000-0000-0000FA5E0000}"/>
    <cellStyle name="Normal 9 31 2 4" xfId="26734" xr:uid="{00000000-0005-0000-0000-0000FB5E0000}"/>
    <cellStyle name="Normal 9 31 3" xfId="9226" xr:uid="{00000000-0005-0000-0000-0000FC5E0000}"/>
    <cellStyle name="Normal 9 31 3 2" xfId="26735" xr:uid="{00000000-0005-0000-0000-0000FD5E0000}"/>
    <cellStyle name="Normal 9 31 3 2 2" xfId="26736" xr:uid="{00000000-0005-0000-0000-0000FE5E0000}"/>
    <cellStyle name="Normal 9 31 3 3" xfId="26737" xr:uid="{00000000-0005-0000-0000-0000FF5E0000}"/>
    <cellStyle name="Normal 9 31 3 4" xfId="26738" xr:uid="{00000000-0005-0000-0000-0000005F0000}"/>
    <cellStyle name="Normal 9 31 4" xfId="26739" xr:uid="{00000000-0005-0000-0000-0000015F0000}"/>
    <cellStyle name="Normal 9 31 4 2" xfId="26740" xr:uid="{00000000-0005-0000-0000-0000025F0000}"/>
    <cellStyle name="Normal 9 31 5" xfId="26741" xr:uid="{00000000-0005-0000-0000-0000035F0000}"/>
    <cellStyle name="Normal 9 31 6" xfId="26742" xr:uid="{00000000-0005-0000-0000-0000045F0000}"/>
    <cellStyle name="Normal 9 32" xfId="5202" xr:uid="{00000000-0005-0000-0000-0000055F0000}"/>
    <cellStyle name="Normal 9 32 2" xfId="7449" xr:uid="{00000000-0005-0000-0000-0000065F0000}"/>
    <cellStyle name="Normal 9 32 2 2" xfId="10988" xr:uid="{00000000-0005-0000-0000-0000075F0000}"/>
    <cellStyle name="Normal 9 32 2 2 2" xfId="26743" xr:uid="{00000000-0005-0000-0000-0000085F0000}"/>
    <cellStyle name="Normal 9 32 2 2 3" xfId="26744" xr:uid="{00000000-0005-0000-0000-0000095F0000}"/>
    <cellStyle name="Normal 9 32 2 3" xfId="26745" xr:uid="{00000000-0005-0000-0000-00000A5F0000}"/>
    <cellStyle name="Normal 9 32 2 4" xfId="26746" xr:uid="{00000000-0005-0000-0000-00000B5F0000}"/>
    <cellStyle name="Normal 9 32 3" xfId="9227" xr:uid="{00000000-0005-0000-0000-00000C5F0000}"/>
    <cellStyle name="Normal 9 32 3 2" xfId="26747" xr:uid="{00000000-0005-0000-0000-00000D5F0000}"/>
    <cellStyle name="Normal 9 32 3 2 2" xfId="26748" xr:uid="{00000000-0005-0000-0000-00000E5F0000}"/>
    <cellStyle name="Normal 9 32 3 3" xfId="26749" xr:uid="{00000000-0005-0000-0000-00000F5F0000}"/>
    <cellStyle name="Normal 9 32 3 4" xfId="26750" xr:uid="{00000000-0005-0000-0000-0000105F0000}"/>
    <cellStyle name="Normal 9 32 4" xfId="26751" xr:uid="{00000000-0005-0000-0000-0000115F0000}"/>
    <cellStyle name="Normal 9 32 4 2" xfId="26752" xr:uid="{00000000-0005-0000-0000-0000125F0000}"/>
    <cellStyle name="Normal 9 32 5" xfId="26753" xr:uid="{00000000-0005-0000-0000-0000135F0000}"/>
    <cellStyle name="Normal 9 32 6" xfId="26754" xr:uid="{00000000-0005-0000-0000-0000145F0000}"/>
    <cellStyle name="Normal 9 33" xfId="5203" xr:uid="{00000000-0005-0000-0000-0000155F0000}"/>
    <cellStyle name="Normal 9 33 2" xfId="7450" xr:uid="{00000000-0005-0000-0000-0000165F0000}"/>
    <cellStyle name="Normal 9 33 2 2" xfId="10989" xr:uid="{00000000-0005-0000-0000-0000175F0000}"/>
    <cellStyle name="Normal 9 33 2 2 2" xfId="26755" xr:uid="{00000000-0005-0000-0000-0000185F0000}"/>
    <cellStyle name="Normal 9 33 2 2 3" xfId="26756" xr:uid="{00000000-0005-0000-0000-0000195F0000}"/>
    <cellStyle name="Normal 9 33 2 3" xfId="26757" xr:uid="{00000000-0005-0000-0000-00001A5F0000}"/>
    <cellStyle name="Normal 9 33 2 4" xfId="26758" xr:uid="{00000000-0005-0000-0000-00001B5F0000}"/>
    <cellStyle name="Normal 9 33 3" xfId="9228" xr:uid="{00000000-0005-0000-0000-00001C5F0000}"/>
    <cellStyle name="Normal 9 33 3 2" xfId="26759" xr:uid="{00000000-0005-0000-0000-00001D5F0000}"/>
    <cellStyle name="Normal 9 33 3 2 2" xfId="26760" xr:uid="{00000000-0005-0000-0000-00001E5F0000}"/>
    <cellStyle name="Normal 9 33 3 3" xfId="26761" xr:uid="{00000000-0005-0000-0000-00001F5F0000}"/>
    <cellStyle name="Normal 9 33 3 4" xfId="26762" xr:uid="{00000000-0005-0000-0000-0000205F0000}"/>
    <cellStyle name="Normal 9 33 4" xfId="26763" xr:uid="{00000000-0005-0000-0000-0000215F0000}"/>
    <cellStyle name="Normal 9 33 4 2" xfId="26764" xr:uid="{00000000-0005-0000-0000-0000225F0000}"/>
    <cellStyle name="Normal 9 33 5" xfId="26765" xr:uid="{00000000-0005-0000-0000-0000235F0000}"/>
    <cellStyle name="Normal 9 33 6" xfId="26766" xr:uid="{00000000-0005-0000-0000-0000245F0000}"/>
    <cellStyle name="Normal 9 34" xfId="5204" xr:uid="{00000000-0005-0000-0000-0000255F0000}"/>
    <cellStyle name="Normal 9 34 2" xfId="7451" xr:uid="{00000000-0005-0000-0000-0000265F0000}"/>
    <cellStyle name="Normal 9 34 2 2" xfId="10990" xr:uid="{00000000-0005-0000-0000-0000275F0000}"/>
    <cellStyle name="Normal 9 34 2 2 2" xfId="26767" xr:uid="{00000000-0005-0000-0000-0000285F0000}"/>
    <cellStyle name="Normal 9 34 2 2 3" xfId="26768" xr:uid="{00000000-0005-0000-0000-0000295F0000}"/>
    <cellStyle name="Normal 9 34 2 3" xfId="26769" xr:uid="{00000000-0005-0000-0000-00002A5F0000}"/>
    <cellStyle name="Normal 9 34 2 4" xfId="26770" xr:uid="{00000000-0005-0000-0000-00002B5F0000}"/>
    <cellStyle name="Normal 9 34 3" xfId="9229" xr:uid="{00000000-0005-0000-0000-00002C5F0000}"/>
    <cellStyle name="Normal 9 34 3 2" xfId="26771" xr:uid="{00000000-0005-0000-0000-00002D5F0000}"/>
    <cellStyle name="Normal 9 34 3 2 2" xfId="26772" xr:uid="{00000000-0005-0000-0000-00002E5F0000}"/>
    <cellStyle name="Normal 9 34 3 3" xfId="26773" xr:uid="{00000000-0005-0000-0000-00002F5F0000}"/>
    <cellStyle name="Normal 9 34 3 4" xfId="26774" xr:uid="{00000000-0005-0000-0000-0000305F0000}"/>
    <cellStyle name="Normal 9 34 4" xfId="26775" xr:uid="{00000000-0005-0000-0000-0000315F0000}"/>
    <cellStyle name="Normal 9 34 4 2" xfId="26776" xr:uid="{00000000-0005-0000-0000-0000325F0000}"/>
    <cellStyle name="Normal 9 34 5" xfId="26777" xr:uid="{00000000-0005-0000-0000-0000335F0000}"/>
    <cellStyle name="Normal 9 34 6" xfId="26778" xr:uid="{00000000-0005-0000-0000-0000345F0000}"/>
    <cellStyle name="Normal 9 35" xfId="5205" xr:uid="{00000000-0005-0000-0000-0000355F0000}"/>
    <cellStyle name="Normal 9 35 2" xfId="7452" xr:uid="{00000000-0005-0000-0000-0000365F0000}"/>
    <cellStyle name="Normal 9 35 2 2" xfId="10991" xr:uid="{00000000-0005-0000-0000-0000375F0000}"/>
    <cellStyle name="Normal 9 35 2 2 2" xfId="26779" xr:uid="{00000000-0005-0000-0000-0000385F0000}"/>
    <cellStyle name="Normal 9 35 2 2 3" xfId="26780" xr:uid="{00000000-0005-0000-0000-0000395F0000}"/>
    <cellStyle name="Normal 9 35 2 3" xfId="26781" xr:uid="{00000000-0005-0000-0000-00003A5F0000}"/>
    <cellStyle name="Normal 9 35 2 4" xfId="26782" xr:uid="{00000000-0005-0000-0000-00003B5F0000}"/>
    <cellStyle name="Normal 9 35 3" xfId="9230" xr:uid="{00000000-0005-0000-0000-00003C5F0000}"/>
    <cellStyle name="Normal 9 35 3 2" xfId="26783" xr:uid="{00000000-0005-0000-0000-00003D5F0000}"/>
    <cellStyle name="Normal 9 35 3 2 2" xfId="26784" xr:uid="{00000000-0005-0000-0000-00003E5F0000}"/>
    <cellStyle name="Normal 9 35 3 3" xfId="26785" xr:uid="{00000000-0005-0000-0000-00003F5F0000}"/>
    <cellStyle name="Normal 9 35 3 4" xfId="26786" xr:uid="{00000000-0005-0000-0000-0000405F0000}"/>
    <cellStyle name="Normal 9 35 4" xfId="26787" xr:uid="{00000000-0005-0000-0000-0000415F0000}"/>
    <cellStyle name="Normal 9 35 4 2" xfId="26788" xr:uid="{00000000-0005-0000-0000-0000425F0000}"/>
    <cellStyle name="Normal 9 35 5" xfId="26789" xr:uid="{00000000-0005-0000-0000-0000435F0000}"/>
    <cellStyle name="Normal 9 35 6" xfId="26790" xr:uid="{00000000-0005-0000-0000-0000445F0000}"/>
    <cellStyle name="Normal 9 36" xfId="5206" xr:uid="{00000000-0005-0000-0000-0000455F0000}"/>
    <cellStyle name="Normal 9 36 2" xfId="7453" xr:uid="{00000000-0005-0000-0000-0000465F0000}"/>
    <cellStyle name="Normal 9 36 2 2" xfId="10992" xr:uid="{00000000-0005-0000-0000-0000475F0000}"/>
    <cellStyle name="Normal 9 36 2 2 2" xfId="26791" xr:uid="{00000000-0005-0000-0000-0000485F0000}"/>
    <cellStyle name="Normal 9 36 2 2 3" xfId="26792" xr:uid="{00000000-0005-0000-0000-0000495F0000}"/>
    <cellStyle name="Normal 9 36 2 3" xfId="26793" xr:uid="{00000000-0005-0000-0000-00004A5F0000}"/>
    <cellStyle name="Normal 9 36 2 4" xfId="26794" xr:uid="{00000000-0005-0000-0000-00004B5F0000}"/>
    <cellStyle name="Normal 9 36 3" xfId="9231" xr:uid="{00000000-0005-0000-0000-00004C5F0000}"/>
    <cellStyle name="Normal 9 36 3 2" xfId="26795" xr:uid="{00000000-0005-0000-0000-00004D5F0000}"/>
    <cellStyle name="Normal 9 36 3 2 2" xfId="26796" xr:uid="{00000000-0005-0000-0000-00004E5F0000}"/>
    <cellStyle name="Normal 9 36 3 3" xfId="26797" xr:uid="{00000000-0005-0000-0000-00004F5F0000}"/>
    <cellStyle name="Normal 9 36 3 4" xfId="26798" xr:uid="{00000000-0005-0000-0000-0000505F0000}"/>
    <cellStyle name="Normal 9 36 4" xfId="26799" xr:uid="{00000000-0005-0000-0000-0000515F0000}"/>
    <cellStyle name="Normal 9 36 4 2" xfId="26800" xr:uid="{00000000-0005-0000-0000-0000525F0000}"/>
    <cellStyle name="Normal 9 36 5" xfId="26801" xr:uid="{00000000-0005-0000-0000-0000535F0000}"/>
    <cellStyle name="Normal 9 36 6" xfId="26802" xr:uid="{00000000-0005-0000-0000-0000545F0000}"/>
    <cellStyle name="Normal 9 37" xfId="5207" xr:uid="{00000000-0005-0000-0000-0000555F0000}"/>
    <cellStyle name="Normal 9 37 2" xfId="7454" xr:uid="{00000000-0005-0000-0000-0000565F0000}"/>
    <cellStyle name="Normal 9 37 2 2" xfId="10993" xr:uid="{00000000-0005-0000-0000-0000575F0000}"/>
    <cellStyle name="Normal 9 37 2 2 2" xfId="26803" xr:uid="{00000000-0005-0000-0000-0000585F0000}"/>
    <cellStyle name="Normal 9 37 2 2 3" xfId="26804" xr:uid="{00000000-0005-0000-0000-0000595F0000}"/>
    <cellStyle name="Normal 9 37 2 3" xfId="26805" xr:uid="{00000000-0005-0000-0000-00005A5F0000}"/>
    <cellStyle name="Normal 9 37 2 4" xfId="26806" xr:uid="{00000000-0005-0000-0000-00005B5F0000}"/>
    <cellStyle name="Normal 9 37 3" xfId="9232" xr:uid="{00000000-0005-0000-0000-00005C5F0000}"/>
    <cellStyle name="Normal 9 37 3 2" xfId="26807" xr:uid="{00000000-0005-0000-0000-00005D5F0000}"/>
    <cellStyle name="Normal 9 37 3 2 2" xfId="26808" xr:uid="{00000000-0005-0000-0000-00005E5F0000}"/>
    <cellStyle name="Normal 9 37 3 3" xfId="26809" xr:uid="{00000000-0005-0000-0000-00005F5F0000}"/>
    <cellStyle name="Normal 9 37 3 4" xfId="26810" xr:uid="{00000000-0005-0000-0000-0000605F0000}"/>
    <cellStyle name="Normal 9 37 4" xfId="26811" xr:uid="{00000000-0005-0000-0000-0000615F0000}"/>
    <cellStyle name="Normal 9 37 4 2" xfId="26812" xr:uid="{00000000-0005-0000-0000-0000625F0000}"/>
    <cellStyle name="Normal 9 37 5" xfId="26813" xr:uid="{00000000-0005-0000-0000-0000635F0000}"/>
    <cellStyle name="Normal 9 37 6" xfId="26814" xr:uid="{00000000-0005-0000-0000-0000645F0000}"/>
    <cellStyle name="Normal 9 38" xfId="5208" xr:uid="{00000000-0005-0000-0000-0000655F0000}"/>
    <cellStyle name="Normal 9 38 2" xfId="7455" xr:uid="{00000000-0005-0000-0000-0000665F0000}"/>
    <cellStyle name="Normal 9 38 2 2" xfId="10994" xr:uid="{00000000-0005-0000-0000-0000675F0000}"/>
    <cellStyle name="Normal 9 38 2 2 2" xfId="26815" xr:uid="{00000000-0005-0000-0000-0000685F0000}"/>
    <cellStyle name="Normal 9 38 2 2 3" xfId="26816" xr:uid="{00000000-0005-0000-0000-0000695F0000}"/>
    <cellStyle name="Normal 9 38 2 3" xfId="26817" xr:uid="{00000000-0005-0000-0000-00006A5F0000}"/>
    <cellStyle name="Normal 9 38 2 4" xfId="26818" xr:uid="{00000000-0005-0000-0000-00006B5F0000}"/>
    <cellStyle name="Normal 9 38 3" xfId="9233" xr:uid="{00000000-0005-0000-0000-00006C5F0000}"/>
    <cellStyle name="Normal 9 38 3 2" xfId="26819" xr:uid="{00000000-0005-0000-0000-00006D5F0000}"/>
    <cellStyle name="Normal 9 38 3 2 2" xfId="26820" xr:uid="{00000000-0005-0000-0000-00006E5F0000}"/>
    <cellStyle name="Normal 9 38 3 3" xfId="26821" xr:uid="{00000000-0005-0000-0000-00006F5F0000}"/>
    <cellStyle name="Normal 9 38 3 4" xfId="26822" xr:uid="{00000000-0005-0000-0000-0000705F0000}"/>
    <cellStyle name="Normal 9 38 4" xfId="26823" xr:uid="{00000000-0005-0000-0000-0000715F0000}"/>
    <cellStyle name="Normal 9 38 4 2" xfId="26824" xr:uid="{00000000-0005-0000-0000-0000725F0000}"/>
    <cellStyle name="Normal 9 38 5" xfId="26825" xr:uid="{00000000-0005-0000-0000-0000735F0000}"/>
    <cellStyle name="Normal 9 38 6" xfId="26826" xr:uid="{00000000-0005-0000-0000-0000745F0000}"/>
    <cellStyle name="Normal 9 39" xfId="5209" xr:uid="{00000000-0005-0000-0000-0000755F0000}"/>
    <cellStyle name="Normal 9 39 2" xfId="7456" xr:uid="{00000000-0005-0000-0000-0000765F0000}"/>
    <cellStyle name="Normal 9 39 2 2" xfId="10995" xr:uid="{00000000-0005-0000-0000-0000775F0000}"/>
    <cellStyle name="Normal 9 39 2 2 2" xfId="26827" xr:uid="{00000000-0005-0000-0000-0000785F0000}"/>
    <cellStyle name="Normal 9 39 2 2 3" xfId="26828" xr:uid="{00000000-0005-0000-0000-0000795F0000}"/>
    <cellStyle name="Normal 9 39 2 3" xfId="26829" xr:uid="{00000000-0005-0000-0000-00007A5F0000}"/>
    <cellStyle name="Normal 9 39 2 4" xfId="26830" xr:uid="{00000000-0005-0000-0000-00007B5F0000}"/>
    <cellStyle name="Normal 9 39 3" xfId="9234" xr:uid="{00000000-0005-0000-0000-00007C5F0000}"/>
    <cellStyle name="Normal 9 39 3 2" xfId="26831" xr:uid="{00000000-0005-0000-0000-00007D5F0000}"/>
    <cellStyle name="Normal 9 39 3 2 2" xfId="26832" xr:uid="{00000000-0005-0000-0000-00007E5F0000}"/>
    <cellStyle name="Normal 9 39 3 3" xfId="26833" xr:uid="{00000000-0005-0000-0000-00007F5F0000}"/>
    <cellStyle name="Normal 9 39 3 4" xfId="26834" xr:uid="{00000000-0005-0000-0000-0000805F0000}"/>
    <cellStyle name="Normal 9 39 4" xfId="26835" xr:uid="{00000000-0005-0000-0000-0000815F0000}"/>
    <cellStyle name="Normal 9 39 4 2" xfId="26836" xr:uid="{00000000-0005-0000-0000-0000825F0000}"/>
    <cellStyle name="Normal 9 39 5" xfId="26837" xr:uid="{00000000-0005-0000-0000-0000835F0000}"/>
    <cellStyle name="Normal 9 39 6" xfId="26838" xr:uid="{00000000-0005-0000-0000-0000845F0000}"/>
    <cellStyle name="Normal 9 4" xfId="5210" xr:uid="{00000000-0005-0000-0000-0000855F0000}"/>
    <cellStyle name="Normal 9 4 10" xfId="5211" xr:uid="{00000000-0005-0000-0000-0000865F0000}"/>
    <cellStyle name="Normal 9 4 10 2" xfId="7458" xr:uid="{00000000-0005-0000-0000-0000875F0000}"/>
    <cellStyle name="Normal 9 4 10 2 2" xfId="10997" xr:uid="{00000000-0005-0000-0000-0000885F0000}"/>
    <cellStyle name="Normal 9 4 10 2 2 2" xfId="26839" xr:uid="{00000000-0005-0000-0000-0000895F0000}"/>
    <cellStyle name="Normal 9 4 10 2 2 3" xfId="26840" xr:uid="{00000000-0005-0000-0000-00008A5F0000}"/>
    <cellStyle name="Normal 9 4 10 2 3" xfId="26841" xr:uid="{00000000-0005-0000-0000-00008B5F0000}"/>
    <cellStyle name="Normal 9 4 10 2 4" xfId="26842" xr:uid="{00000000-0005-0000-0000-00008C5F0000}"/>
    <cellStyle name="Normal 9 4 10 3" xfId="9236" xr:uid="{00000000-0005-0000-0000-00008D5F0000}"/>
    <cellStyle name="Normal 9 4 10 3 2" xfId="26843" xr:uid="{00000000-0005-0000-0000-00008E5F0000}"/>
    <cellStyle name="Normal 9 4 10 3 2 2" xfId="26844" xr:uid="{00000000-0005-0000-0000-00008F5F0000}"/>
    <cellStyle name="Normal 9 4 10 3 3" xfId="26845" xr:uid="{00000000-0005-0000-0000-0000905F0000}"/>
    <cellStyle name="Normal 9 4 10 3 4" xfId="26846" xr:uid="{00000000-0005-0000-0000-0000915F0000}"/>
    <cellStyle name="Normal 9 4 10 4" xfId="26847" xr:uid="{00000000-0005-0000-0000-0000925F0000}"/>
    <cellStyle name="Normal 9 4 10 4 2" xfId="26848" xr:uid="{00000000-0005-0000-0000-0000935F0000}"/>
    <cellStyle name="Normal 9 4 10 5" xfId="26849" xr:uid="{00000000-0005-0000-0000-0000945F0000}"/>
    <cellStyle name="Normal 9 4 10 6" xfId="26850" xr:uid="{00000000-0005-0000-0000-0000955F0000}"/>
    <cellStyle name="Normal 9 4 11" xfId="5212" xr:uid="{00000000-0005-0000-0000-0000965F0000}"/>
    <cellStyle name="Normal 9 4 11 2" xfId="7459" xr:uid="{00000000-0005-0000-0000-0000975F0000}"/>
    <cellStyle name="Normal 9 4 11 2 2" xfId="10998" xr:uid="{00000000-0005-0000-0000-0000985F0000}"/>
    <cellStyle name="Normal 9 4 11 2 2 2" xfId="26851" xr:uid="{00000000-0005-0000-0000-0000995F0000}"/>
    <cellStyle name="Normal 9 4 11 2 2 3" xfId="26852" xr:uid="{00000000-0005-0000-0000-00009A5F0000}"/>
    <cellStyle name="Normal 9 4 11 2 3" xfId="26853" xr:uid="{00000000-0005-0000-0000-00009B5F0000}"/>
    <cellStyle name="Normal 9 4 11 2 4" xfId="26854" xr:uid="{00000000-0005-0000-0000-00009C5F0000}"/>
    <cellStyle name="Normal 9 4 11 3" xfId="9237" xr:uid="{00000000-0005-0000-0000-00009D5F0000}"/>
    <cellStyle name="Normal 9 4 11 3 2" xfId="26855" xr:uid="{00000000-0005-0000-0000-00009E5F0000}"/>
    <cellStyle name="Normal 9 4 11 3 2 2" xfId="26856" xr:uid="{00000000-0005-0000-0000-00009F5F0000}"/>
    <cellStyle name="Normal 9 4 11 3 3" xfId="26857" xr:uid="{00000000-0005-0000-0000-0000A05F0000}"/>
    <cellStyle name="Normal 9 4 11 3 4" xfId="26858" xr:uid="{00000000-0005-0000-0000-0000A15F0000}"/>
    <cellStyle name="Normal 9 4 11 4" xfId="26859" xr:uid="{00000000-0005-0000-0000-0000A25F0000}"/>
    <cellStyle name="Normal 9 4 11 4 2" xfId="26860" xr:uid="{00000000-0005-0000-0000-0000A35F0000}"/>
    <cellStyle name="Normal 9 4 11 5" xfId="26861" xr:uid="{00000000-0005-0000-0000-0000A45F0000}"/>
    <cellStyle name="Normal 9 4 11 6" xfId="26862" xr:uid="{00000000-0005-0000-0000-0000A55F0000}"/>
    <cellStyle name="Normal 9 4 12" xfId="5213" xr:uid="{00000000-0005-0000-0000-0000A65F0000}"/>
    <cellStyle name="Normal 9 4 12 2" xfId="7460" xr:uid="{00000000-0005-0000-0000-0000A75F0000}"/>
    <cellStyle name="Normal 9 4 12 2 2" xfId="10999" xr:uid="{00000000-0005-0000-0000-0000A85F0000}"/>
    <cellStyle name="Normal 9 4 12 2 2 2" xfId="26863" xr:uid="{00000000-0005-0000-0000-0000A95F0000}"/>
    <cellStyle name="Normal 9 4 12 2 2 3" xfId="26864" xr:uid="{00000000-0005-0000-0000-0000AA5F0000}"/>
    <cellStyle name="Normal 9 4 12 2 3" xfId="26865" xr:uid="{00000000-0005-0000-0000-0000AB5F0000}"/>
    <cellStyle name="Normal 9 4 12 2 4" xfId="26866" xr:uid="{00000000-0005-0000-0000-0000AC5F0000}"/>
    <cellStyle name="Normal 9 4 12 3" xfId="9238" xr:uid="{00000000-0005-0000-0000-0000AD5F0000}"/>
    <cellStyle name="Normal 9 4 12 3 2" xfId="26867" xr:uid="{00000000-0005-0000-0000-0000AE5F0000}"/>
    <cellStyle name="Normal 9 4 12 3 2 2" xfId="26868" xr:uid="{00000000-0005-0000-0000-0000AF5F0000}"/>
    <cellStyle name="Normal 9 4 12 3 3" xfId="26869" xr:uid="{00000000-0005-0000-0000-0000B05F0000}"/>
    <cellStyle name="Normal 9 4 12 3 4" xfId="26870" xr:uid="{00000000-0005-0000-0000-0000B15F0000}"/>
    <cellStyle name="Normal 9 4 12 4" xfId="26871" xr:uid="{00000000-0005-0000-0000-0000B25F0000}"/>
    <cellStyle name="Normal 9 4 12 4 2" xfId="26872" xr:uid="{00000000-0005-0000-0000-0000B35F0000}"/>
    <cellStyle name="Normal 9 4 12 5" xfId="26873" xr:uid="{00000000-0005-0000-0000-0000B45F0000}"/>
    <cellStyle name="Normal 9 4 12 6" xfId="26874" xr:uid="{00000000-0005-0000-0000-0000B55F0000}"/>
    <cellStyle name="Normal 9 4 13" xfId="5214" xr:uid="{00000000-0005-0000-0000-0000B65F0000}"/>
    <cellStyle name="Normal 9 4 13 2" xfId="7461" xr:uid="{00000000-0005-0000-0000-0000B75F0000}"/>
    <cellStyle name="Normal 9 4 13 2 2" xfId="11000" xr:uid="{00000000-0005-0000-0000-0000B85F0000}"/>
    <cellStyle name="Normal 9 4 13 2 2 2" xfId="26875" xr:uid="{00000000-0005-0000-0000-0000B95F0000}"/>
    <cellStyle name="Normal 9 4 13 2 2 3" xfId="26876" xr:uid="{00000000-0005-0000-0000-0000BA5F0000}"/>
    <cellStyle name="Normal 9 4 13 2 3" xfId="26877" xr:uid="{00000000-0005-0000-0000-0000BB5F0000}"/>
    <cellStyle name="Normal 9 4 13 2 4" xfId="26878" xr:uid="{00000000-0005-0000-0000-0000BC5F0000}"/>
    <cellStyle name="Normal 9 4 13 3" xfId="9239" xr:uid="{00000000-0005-0000-0000-0000BD5F0000}"/>
    <cellStyle name="Normal 9 4 13 3 2" xfId="26879" xr:uid="{00000000-0005-0000-0000-0000BE5F0000}"/>
    <cellStyle name="Normal 9 4 13 3 2 2" xfId="26880" xr:uid="{00000000-0005-0000-0000-0000BF5F0000}"/>
    <cellStyle name="Normal 9 4 13 3 3" xfId="26881" xr:uid="{00000000-0005-0000-0000-0000C05F0000}"/>
    <cellStyle name="Normal 9 4 13 3 4" xfId="26882" xr:uid="{00000000-0005-0000-0000-0000C15F0000}"/>
    <cellStyle name="Normal 9 4 13 4" xfId="26883" xr:uid="{00000000-0005-0000-0000-0000C25F0000}"/>
    <cellStyle name="Normal 9 4 13 4 2" xfId="26884" xr:uid="{00000000-0005-0000-0000-0000C35F0000}"/>
    <cellStyle name="Normal 9 4 13 5" xfId="26885" xr:uid="{00000000-0005-0000-0000-0000C45F0000}"/>
    <cellStyle name="Normal 9 4 13 6" xfId="26886" xr:uid="{00000000-0005-0000-0000-0000C55F0000}"/>
    <cellStyle name="Normal 9 4 14" xfId="5215" xr:uid="{00000000-0005-0000-0000-0000C65F0000}"/>
    <cellStyle name="Normal 9 4 14 2" xfId="7462" xr:uid="{00000000-0005-0000-0000-0000C75F0000}"/>
    <cellStyle name="Normal 9 4 14 2 2" xfId="11001" xr:uid="{00000000-0005-0000-0000-0000C85F0000}"/>
    <cellStyle name="Normal 9 4 14 2 2 2" xfId="26887" xr:uid="{00000000-0005-0000-0000-0000C95F0000}"/>
    <cellStyle name="Normal 9 4 14 2 2 3" xfId="26888" xr:uid="{00000000-0005-0000-0000-0000CA5F0000}"/>
    <cellStyle name="Normal 9 4 14 2 3" xfId="26889" xr:uid="{00000000-0005-0000-0000-0000CB5F0000}"/>
    <cellStyle name="Normal 9 4 14 2 4" xfId="26890" xr:uid="{00000000-0005-0000-0000-0000CC5F0000}"/>
    <cellStyle name="Normal 9 4 14 3" xfId="9240" xr:uid="{00000000-0005-0000-0000-0000CD5F0000}"/>
    <cellStyle name="Normal 9 4 14 3 2" xfId="26891" xr:uid="{00000000-0005-0000-0000-0000CE5F0000}"/>
    <cellStyle name="Normal 9 4 14 3 2 2" xfId="26892" xr:uid="{00000000-0005-0000-0000-0000CF5F0000}"/>
    <cellStyle name="Normal 9 4 14 3 3" xfId="26893" xr:uid="{00000000-0005-0000-0000-0000D05F0000}"/>
    <cellStyle name="Normal 9 4 14 3 4" xfId="26894" xr:uid="{00000000-0005-0000-0000-0000D15F0000}"/>
    <cellStyle name="Normal 9 4 14 4" xfId="26895" xr:uid="{00000000-0005-0000-0000-0000D25F0000}"/>
    <cellStyle name="Normal 9 4 14 4 2" xfId="26896" xr:uid="{00000000-0005-0000-0000-0000D35F0000}"/>
    <cellStyle name="Normal 9 4 14 5" xfId="26897" xr:uid="{00000000-0005-0000-0000-0000D45F0000}"/>
    <cellStyle name="Normal 9 4 14 6" xfId="26898" xr:uid="{00000000-0005-0000-0000-0000D55F0000}"/>
    <cellStyle name="Normal 9 4 15" xfId="5216" xr:uid="{00000000-0005-0000-0000-0000D65F0000}"/>
    <cellStyle name="Normal 9 4 15 2" xfId="7463" xr:uid="{00000000-0005-0000-0000-0000D75F0000}"/>
    <cellStyle name="Normal 9 4 15 2 2" xfId="11002" xr:uid="{00000000-0005-0000-0000-0000D85F0000}"/>
    <cellStyle name="Normal 9 4 15 2 2 2" xfId="26899" xr:uid="{00000000-0005-0000-0000-0000D95F0000}"/>
    <cellStyle name="Normal 9 4 15 2 2 3" xfId="26900" xr:uid="{00000000-0005-0000-0000-0000DA5F0000}"/>
    <cellStyle name="Normal 9 4 15 2 3" xfId="26901" xr:uid="{00000000-0005-0000-0000-0000DB5F0000}"/>
    <cellStyle name="Normal 9 4 15 2 4" xfId="26902" xr:uid="{00000000-0005-0000-0000-0000DC5F0000}"/>
    <cellStyle name="Normal 9 4 15 3" xfId="9241" xr:uid="{00000000-0005-0000-0000-0000DD5F0000}"/>
    <cellStyle name="Normal 9 4 15 3 2" xfId="26903" xr:uid="{00000000-0005-0000-0000-0000DE5F0000}"/>
    <cellStyle name="Normal 9 4 15 3 2 2" xfId="26904" xr:uid="{00000000-0005-0000-0000-0000DF5F0000}"/>
    <cellStyle name="Normal 9 4 15 3 3" xfId="26905" xr:uid="{00000000-0005-0000-0000-0000E05F0000}"/>
    <cellStyle name="Normal 9 4 15 3 4" xfId="26906" xr:uid="{00000000-0005-0000-0000-0000E15F0000}"/>
    <cellStyle name="Normal 9 4 15 4" xfId="26907" xr:uid="{00000000-0005-0000-0000-0000E25F0000}"/>
    <cellStyle name="Normal 9 4 15 4 2" xfId="26908" xr:uid="{00000000-0005-0000-0000-0000E35F0000}"/>
    <cellStyle name="Normal 9 4 15 5" xfId="26909" xr:uid="{00000000-0005-0000-0000-0000E45F0000}"/>
    <cellStyle name="Normal 9 4 15 6" xfId="26910" xr:uid="{00000000-0005-0000-0000-0000E55F0000}"/>
    <cellStyle name="Normal 9 4 16" xfId="5217" xr:uid="{00000000-0005-0000-0000-0000E65F0000}"/>
    <cellStyle name="Normal 9 4 16 2" xfId="7464" xr:uid="{00000000-0005-0000-0000-0000E75F0000}"/>
    <cellStyle name="Normal 9 4 16 2 2" xfId="11003" xr:uid="{00000000-0005-0000-0000-0000E85F0000}"/>
    <cellStyle name="Normal 9 4 16 2 2 2" xfId="26911" xr:uid="{00000000-0005-0000-0000-0000E95F0000}"/>
    <cellStyle name="Normal 9 4 16 2 2 3" xfId="26912" xr:uid="{00000000-0005-0000-0000-0000EA5F0000}"/>
    <cellStyle name="Normal 9 4 16 2 3" xfId="26913" xr:uid="{00000000-0005-0000-0000-0000EB5F0000}"/>
    <cellStyle name="Normal 9 4 16 2 4" xfId="26914" xr:uid="{00000000-0005-0000-0000-0000EC5F0000}"/>
    <cellStyle name="Normal 9 4 16 3" xfId="9242" xr:uid="{00000000-0005-0000-0000-0000ED5F0000}"/>
    <cellStyle name="Normal 9 4 16 3 2" xfId="26915" xr:uid="{00000000-0005-0000-0000-0000EE5F0000}"/>
    <cellStyle name="Normal 9 4 16 3 2 2" xfId="26916" xr:uid="{00000000-0005-0000-0000-0000EF5F0000}"/>
    <cellStyle name="Normal 9 4 16 3 3" xfId="26917" xr:uid="{00000000-0005-0000-0000-0000F05F0000}"/>
    <cellStyle name="Normal 9 4 16 3 4" xfId="26918" xr:uid="{00000000-0005-0000-0000-0000F15F0000}"/>
    <cellStyle name="Normal 9 4 16 4" xfId="26919" xr:uid="{00000000-0005-0000-0000-0000F25F0000}"/>
    <cellStyle name="Normal 9 4 16 4 2" xfId="26920" xr:uid="{00000000-0005-0000-0000-0000F35F0000}"/>
    <cellStyle name="Normal 9 4 16 5" xfId="26921" xr:uid="{00000000-0005-0000-0000-0000F45F0000}"/>
    <cellStyle name="Normal 9 4 16 6" xfId="26922" xr:uid="{00000000-0005-0000-0000-0000F55F0000}"/>
    <cellStyle name="Normal 9 4 17" xfId="5218" xr:uid="{00000000-0005-0000-0000-0000F65F0000}"/>
    <cellStyle name="Normal 9 4 17 2" xfId="7465" xr:uid="{00000000-0005-0000-0000-0000F75F0000}"/>
    <cellStyle name="Normal 9 4 17 2 2" xfId="11004" xr:uid="{00000000-0005-0000-0000-0000F85F0000}"/>
    <cellStyle name="Normal 9 4 17 2 2 2" xfId="26923" xr:uid="{00000000-0005-0000-0000-0000F95F0000}"/>
    <cellStyle name="Normal 9 4 17 2 2 3" xfId="26924" xr:uid="{00000000-0005-0000-0000-0000FA5F0000}"/>
    <cellStyle name="Normal 9 4 17 2 3" xfId="26925" xr:uid="{00000000-0005-0000-0000-0000FB5F0000}"/>
    <cellStyle name="Normal 9 4 17 2 4" xfId="26926" xr:uid="{00000000-0005-0000-0000-0000FC5F0000}"/>
    <cellStyle name="Normal 9 4 17 3" xfId="9243" xr:uid="{00000000-0005-0000-0000-0000FD5F0000}"/>
    <cellStyle name="Normal 9 4 17 3 2" xfId="26927" xr:uid="{00000000-0005-0000-0000-0000FE5F0000}"/>
    <cellStyle name="Normal 9 4 17 3 2 2" xfId="26928" xr:uid="{00000000-0005-0000-0000-0000FF5F0000}"/>
    <cellStyle name="Normal 9 4 17 3 3" xfId="26929" xr:uid="{00000000-0005-0000-0000-000000600000}"/>
    <cellStyle name="Normal 9 4 17 3 4" xfId="26930" xr:uid="{00000000-0005-0000-0000-000001600000}"/>
    <cellStyle name="Normal 9 4 17 4" xfId="26931" xr:uid="{00000000-0005-0000-0000-000002600000}"/>
    <cellStyle name="Normal 9 4 17 4 2" xfId="26932" xr:uid="{00000000-0005-0000-0000-000003600000}"/>
    <cellStyle name="Normal 9 4 17 5" xfId="26933" xr:uid="{00000000-0005-0000-0000-000004600000}"/>
    <cellStyle name="Normal 9 4 17 6" xfId="26934" xr:uid="{00000000-0005-0000-0000-000005600000}"/>
    <cellStyle name="Normal 9 4 18" xfId="5219" xr:uid="{00000000-0005-0000-0000-000006600000}"/>
    <cellStyle name="Normal 9 4 18 2" xfId="7466" xr:uid="{00000000-0005-0000-0000-000007600000}"/>
    <cellStyle name="Normal 9 4 18 2 2" xfId="11005" xr:uid="{00000000-0005-0000-0000-000008600000}"/>
    <cellStyle name="Normal 9 4 18 2 2 2" xfId="26935" xr:uid="{00000000-0005-0000-0000-000009600000}"/>
    <cellStyle name="Normal 9 4 18 2 2 3" xfId="26936" xr:uid="{00000000-0005-0000-0000-00000A600000}"/>
    <cellStyle name="Normal 9 4 18 2 3" xfId="26937" xr:uid="{00000000-0005-0000-0000-00000B600000}"/>
    <cellStyle name="Normal 9 4 18 2 4" xfId="26938" xr:uid="{00000000-0005-0000-0000-00000C600000}"/>
    <cellStyle name="Normal 9 4 18 3" xfId="9244" xr:uid="{00000000-0005-0000-0000-00000D600000}"/>
    <cellStyle name="Normal 9 4 18 3 2" xfId="26939" xr:uid="{00000000-0005-0000-0000-00000E600000}"/>
    <cellStyle name="Normal 9 4 18 3 2 2" xfId="26940" xr:uid="{00000000-0005-0000-0000-00000F600000}"/>
    <cellStyle name="Normal 9 4 18 3 3" xfId="26941" xr:uid="{00000000-0005-0000-0000-000010600000}"/>
    <cellStyle name="Normal 9 4 18 3 4" xfId="26942" xr:uid="{00000000-0005-0000-0000-000011600000}"/>
    <cellStyle name="Normal 9 4 18 4" xfId="26943" xr:uid="{00000000-0005-0000-0000-000012600000}"/>
    <cellStyle name="Normal 9 4 18 4 2" xfId="26944" xr:uid="{00000000-0005-0000-0000-000013600000}"/>
    <cellStyle name="Normal 9 4 18 5" xfId="26945" xr:uid="{00000000-0005-0000-0000-000014600000}"/>
    <cellStyle name="Normal 9 4 18 6" xfId="26946" xr:uid="{00000000-0005-0000-0000-000015600000}"/>
    <cellStyle name="Normal 9 4 19" xfId="5220" xr:uid="{00000000-0005-0000-0000-000016600000}"/>
    <cellStyle name="Normal 9 4 19 2" xfId="7467" xr:uid="{00000000-0005-0000-0000-000017600000}"/>
    <cellStyle name="Normal 9 4 19 2 2" xfId="11006" xr:uid="{00000000-0005-0000-0000-000018600000}"/>
    <cellStyle name="Normal 9 4 19 2 2 2" xfId="26947" xr:uid="{00000000-0005-0000-0000-000019600000}"/>
    <cellStyle name="Normal 9 4 19 2 2 3" xfId="26948" xr:uid="{00000000-0005-0000-0000-00001A600000}"/>
    <cellStyle name="Normal 9 4 19 2 3" xfId="26949" xr:uid="{00000000-0005-0000-0000-00001B600000}"/>
    <cellStyle name="Normal 9 4 19 2 4" xfId="26950" xr:uid="{00000000-0005-0000-0000-00001C600000}"/>
    <cellStyle name="Normal 9 4 19 3" xfId="9245" xr:uid="{00000000-0005-0000-0000-00001D600000}"/>
    <cellStyle name="Normal 9 4 19 3 2" xfId="26951" xr:uid="{00000000-0005-0000-0000-00001E600000}"/>
    <cellStyle name="Normal 9 4 19 3 2 2" xfId="26952" xr:uid="{00000000-0005-0000-0000-00001F600000}"/>
    <cellStyle name="Normal 9 4 19 3 3" xfId="26953" xr:uid="{00000000-0005-0000-0000-000020600000}"/>
    <cellStyle name="Normal 9 4 19 3 4" xfId="26954" xr:uid="{00000000-0005-0000-0000-000021600000}"/>
    <cellStyle name="Normal 9 4 19 4" xfId="26955" xr:uid="{00000000-0005-0000-0000-000022600000}"/>
    <cellStyle name="Normal 9 4 19 4 2" xfId="26956" xr:uid="{00000000-0005-0000-0000-000023600000}"/>
    <cellStyle name="Normal 9 4 19 5" xfId="26957" xr:uid="{00000000-0005-0000-0000-000024600000}"/>
    <cellStyle name="Normal 9 4 19 6" xfId="26958" xr:uid="{00000000-0005-0000-0000-000025600000}"/>
    <cellStyle name="Normal 9 4 2" xfId="5221" xr:uid="{00000000-0005-0000-0000-000026600000}"/>
    <cellStyle name="Normal 9 4 2 2" xfId="7468" xr:uid="{00000000-0005-0000-0000-000027600000}"/>
    <cellStyle name="Normal 9 4 2 2 2" xfId="11007" xr:uid="{00000000-0005-0000-0000-000028600000}"/>
    <cellStyle name="Normal 9 4 2 2 2 2" xfId="26959" xr:uid="{00000000-0005-0000-0000-000029600000}"/>
    <cellStyle name="Normal 9 4 2 2 2 3" xfId="26960" xr:uid="{00000000-0005-0000-0000-00002A600000}"/>
    <cellStyle name="Normal 9 4 2 2 3" xfId="26961" xr:uid="{00000000-0005-0000-0000-00002B600000}"/>
    <cellStyle name="Normal 9 4 2 2 4" xfId="26962" xr:uid="{00000000-0005-0000-0000-00002C600000}"/>
    <cellStyle name="Normal 9 4 2 3" xfId="9246" xr:uid="{00000000-0005-0000-0000-00002D600000}"/>
    <cellStyle name="Normal 9 4 2 3 2" xfId="26963" xr:uid="{00000000-0005-0000-0000-00002E600000}"/>
    <cellStyle name="Normal 9 4 2 3 2 2" xfId="26964" xr:uid="{00000000-0005-0000-0000-00002F600000}"/>
    <cellStyle name="Normal 9 4 2 3 3" xfId="26965" xr:uid="{00000000-0005-0000-0000-000030600000}"/>
    <cellStyle name="Normal 9 4 2 3 4" xfId="26966" xr:uid="{00000000-0005-0000-0000-000031600000}"/>
    <cellStyle name="Normal 9 4 2 4" xfId="26967" xr:uid="{00000000-0005-0000-0000-000032600000}"/>
    <cellStyle name="Normal 9 4 2 4 2" xfId="26968" xr:uid="{00000000-0005-0000-0000-000033600000}"/>
    <cellStyle name="Normal 9 4 2 5" xfId="26969" xr:uid="{00000000-0005-0000-0000-000034600000}"/>
    <cellStyle name="Normal 9 4 2 6" xfId="26970" xr:uid="{00000000-0005-0000-0000-000035600000}"/>
    <cellStyle name="Normal 9 4 20" xfId="5222" xr:uid="{00000000-0005-0000-0000-000036600000}"/>
    <cellStyle name="Normal 9 4 20 2" xfId="7469" xr:uid="{00000000-0005-0000-0000-000037600000}"/>
    <cellStyle name="Normal 9 4 20 2 2" xfId="11008" xr:uid="{00000000-0005-0000-0000-000038600000}"/>
    <cellStyle name="Normal 9 4 20 2 2 2" xfId="26971" xr:uid="{00000000-0005-0000-0000-000039600000}"/>
    <cellStyle name="Normal 9 4 20 2 2 3" xfId="26972" xr:uid="{00000000-0005-0000-0000-00003A600000}"/>
    <cellStyle name="Normal 9 4 20 2 3" xfId="26973" xr:uid="{00000000-0005-0000-0000-00003B600000}"/>
    <cellStyle name="Normal 9 4 20 2 4" xfId="26974" xr:uid="{00000000-0005-0000-0000-00003C600000}"/>
    <cellStyle name="Normal 9 4 20 3" xfId="9247" xr:uid="{00000000-0005-0000-0000-00003D600000}"/>
    <cellStyle name="Normal 9 4 20 3 2" xfId="26975" xr:uid="{00000000-0005-0000-0000-00003E600000}"/>
    <cellStyle name="Normal 9 4 20 3 2 2" xfId="26976" xr:uid="{00000000-0005-0000-0000-00003F600000}"/>
    <cellStyle name="Normal 9 4 20 3 3" xfId="26977" xr:uid="{00000000-0005-0000-0000-000040600000}"/>
    <cellStyle name="Normal 9 4 20 3 4" xfId="26978" xr:uid="{00000000-0005-0000-0000-000041600000}"/>
    <cellStyle name="Normal 9 4 20 4" xfId="26979" xr:uid="{00000000-0005-0000-0000-000042600000}"/>
    <cellStyle name="Normal 9 4 20 4 2" xfId="26980" xr:uid="{00000000-0005-0000-0000-000043600000}"/>
    <cellStyle name="Normal 9 4 20 5" xfId="26981" xr:uid="{00000000-0005-0000-0000-000044600000}"/>
    <cellStyle name="Normal 9 4 20 6" xfId="26982" xr:uid="{00000000-0005-0000-0000-000045600000}"/>
    <cellStyle name="Normal 9 4 21" xfId="5223" xr:uid="{00000000-0005-0000-0000-000046600000}"/>
    <cellStyle name="Normal 9 4 21 2" xfId="7470" xr:uid="{00000000-0005-0000-0000-000047600000}"/>
    <cellStyle name="Normal 9 4 21 2 2" xfId="11009" xr:uid="{00000000-0005-0000-0000-000048600000}"/>
    <cellStyle name="Normal 9 4 21 2 2 2" xfId="26983" xr:uid="{00000000-0005-0000-0000-000049600000}"/>
    <cellStyle name="Normal 9 4 21 2 2 3" xfId="26984" xr:uid="{00000000-0005-0000-0000-00004A600000}"/>
    <cellStyle name="Normal 9 4 21 2 3" xfId="26985" xr:uid="{00000000-0005-0000-0000-00004B600000}"/>
    <cellStyle name="Normal 9 4 21 2 4" xfId="26986" xr:uid="{00000000-0005-0000-0000-00004C600000}"/>
    <cellStyle name="Normal 9 4 21 3" xfId="9248" xr:uid="{00000000-0005-0000-0000-00004D600000}"/>
    <cellStyle name="Normal 9 4 21 3 2" xfId="26987" xr:uid="{00000000-0005-0000-0000-00004E600000}"/>
    <cellStyle name="Normal 9 4 21 3 2 2" xfId="26988" xr:uid="{00000000-0005-0000-0000-00004F600000}"/>
    <cellStyle name="Normal 9 4 21 3 3" xfId="26989" xr:uid="{00000000-0005-0000-0000-000050600000}"/>
    <cellStyle name="Normal 9 4 21 3 4" xfId="26990" xr:uid="{00000000-0005-0000-0000-000051600000}"/>
    <cellStyle name="Normal 9 4 21 4" xfId="26991" xr:uid="{00000000-0005-0000-0000-000052600000}"/>
    <cellStyle name="Normal 9 4 21 4 2" xfId="26992" xr:uid="{00000000-0005-0000-0000-000053600000}"/>
    <cellStyle name="Normal 9 4 21 5" xfId="26993" xr:uid="{00000000-0005-0000-0000-000054600000}"/>
    <cellStyle name="Normal 9 4 21 6" xfId="26994" xr:uid="{00000000-0005-0000-0000-000055600000}"/>
    <cellStyle name="Normal 9 4 22" xfId="5224" xr:uid="{00000000-0005-0000-0000-000056600000}"/>
    <cellStyle name="Normal 9 4 22 2" xfId="7471" xr:uid="{00000000-0005-0000-0000-000057600000}"/>
    <cellStyle name="Normal 9 4 22 2 2" xfId="11010" xr:uid="{00000000-0005-0000-0000-000058600000}"/>
    <cellStyle name="Normal 9 4 22 2 2 2" xfId="26995" xr:uid="{00000000-0005-0000-0000-000059600000}"/>
    <cellStyle name="Normal 9 4 22 2 2 3" xfId="26996" xr:uid="{00000000-0005-0000-0000-00005A600000}"/>
    <cellStyle name="Normal 9 4 22 2 3" xfId="26997" xr:uid="{00000000-0005-0000-0000-00005B600000}"/>
    <cellStyle name="Normal 9 4 22 2 4" xfId="26998" xr:uid="{00000000-0005-0000-0000-00005C600000}"/>
    <cellStyle name="Normal 9 4 22 3" xfId="9249" xr:uid="{00000000-0005-0000-0000-00005D600000}"/>
    <cellStyle name="Normal 9 4 22 3 2" xfId="26999" xr:uid="{00000000-0005-0000-0000-00005E600000}"/>
    <cellStyle name="Normal 9 4 22 3 2 2" xfId="27000" xr:uid="{00000000-0005-0000-0000-00005F600000}"/>
    <cellStyle name="Normal 9 4 22 3 3" xfId="27001" xr:uid="{00000000-0005-0000-0000-000060600000}"/>
    <cellStyle name="Normal 9 4 22 3 4" xfId="27002" xr:uid="{00000000-0005-0000-0000-000061600000}"/>
    <cellStyle name="Normal 9 4 22 4" xfId="27003" xr:uid="{00000000-0005-0000-0000-000062600000}"/>
    <cellStyle name="Normal 9 4 22 4 2" xfId="27004" xr:uid="{00000000-0005-0000-0000-000063600000}"/>
    <cellStyle name="Normal 9 4 22 5" xfId="27005" xr:uid="{00000000-0005-0000-0000-000064600000}"/>
    <cellStyle name="Normal 9 4 22 6" xfId="27006" xr:uid="{00000000-0005-0000-0000-000065600000}"/>
    <cellStyle name="Normal 9 4 23" xfId="5225" xr:uid="{00000000-0005-0000-0000-000066600000}"/>
    <cellStyle name="Normal 9 4 23 2" xfId="7472" xr:uid="{00000000-0005-0000-0000-000067600000}"/>
    <cellStyle name="Normal 9 4 23 2 2" xfId="11011" xr:uid="{00000000-0005-0000-0000-000068600000}"/>
    <cellStyle name="Normal 9 4 23 2 2 2" xfId="27007" xr:uid="{00000000-0005-0000-0000-000069600000}"/>
    <cellStyle name="Normal 9 4 23 2 2 3" xfId="27008" xr:uid="{00000000-0005-0000-0000-00006A600000}"/>
    <cellStyle name="Normal 9 4 23 2 3" xfId="27009" xr:uid="{00000000-0005-0000-0000-00006B600000}"/>
    <cellStyle name="Normal 9 4 23 2 4" xfId="27010" xr:uid="{00000000-0005-0000-0000-00006C600000}"/>
    <cellStyle name="Normal 9 4 23 3" xfId="9250" xr:uid="{00000000-0005-0000-0000-00006D600000}"/>
    <cellStyle name="Normal 9 4 23 3 2" xfId="27011" xr:uid="{00000000-0005-0000-0000-00006E600000}"/>
    <cellStyle name="Normal 9 4 23 3 2 2" xfId="27012" xr:uid="{00000000-0005-0000-0000-00006F600000}"/>
    <cellStyle name="Normal 9 4 23 3 3" xfId="27013" xr:uid="{00000000-0005-0000-0000-000070600000}"/>
    <cellStyle name="Normal 9 4 23 3 4" xfId="27014" xr:uid="{00000000-0005-0000-0000-000071600000}"/>
    <cellStyle name="Normal 9 4 23 4" xfId="27015" xr:uid="{00000000-0005-0000-0000-000072600000}"/>
    <cellStyle name="Normal 9 4 23 4 2" xfId="27016" xr:uid="{00000000-0005-0000-0000-000073600000}"/>
    <cellStyle name="Normal 9 4 23 5" xfId="27017" xr:uid="{00000000-0005-0000-0000-000074600000}"/>
    <cellStyle name="Normal 9 4 23 6" xfId="27018" xr:uid="{00000000-0005-0000-0000-000075600000}"/>
    <cellStyle name="Normal 9 4 24" xfId="5226" xr:uid="{00000000-0005-0000-0000-000076600000}"/>
    <cellStyle name="Normal 9 4 24 2" xfId="7473" xr:uid="{00000000-0005-0000-0000-000077600000}"/>
    <cellStyle name="Normal 9 4 24 2 2" xfId="11012" xr:uid="{00000000-0005-0000-0000-000078600000}"/>
    <cellStyle name="Normal 9 4 24 2 2 2" xfId="27019" xr:uid="{00000000-0005-0000-0000-000079600000}"/>
    <cellStyle name="Normal 9 4 24 2 2 3" xfId="27020" xr:uid="{00000000-0005-0000-0000-00007A600000}"/>
    <cellStyle name="Normal 9 4 24 2 3" xfId="27021" xr:uid="{00000000-0005-0000-0000-00007B600000}"/>
    <cellStyle name="Normal 9 4 24 2 4" xfId="27022" xr:uid="{00000000-0005-0000-0000-00007C600000}"/>
    <cellStyle name="Normal 9 4 24 3" xfId="9251" xr:uid="{00000000-0005-0000-0000-00007D600000}"/>
    <cellStyle name="Normal 9 4 24 3 2" xfId="27023" xr:uid="{00000000-0005-0000-0000-00007E600000}"/>
    <cellStyle name="Normal 9 4 24 3 2 2" xfId="27024" xr:uid="{00000000-0005-0000-0000-00007F600000}"/>
    <cellStyle name="Normal 9 4 24 3 3" xfId="27025" xr:uid="{00000000-0005-0000-0000-000080600000}"/>
    <cellStyle name="Normal 9 4 24 3 4" xfId="27026" xr:uid="{00000000-0005-0000-0000-000081600000}"/>
    <cellStyle name="Normal 9 4 24 4" xfId="27027" xr:uid="{00000000-0005-0000-0000-000082600000}"/>
    <cellStyle name="Normal 9 4 24 4 2" xfId="27028" xr:uid="{00000000-0005-0000-0000-000083600000}"/>
    <cellStyle name="Normal 9 4 24 5" xfId="27029" xr:uid="{00000000-0005-0000-0000-000084600000}"/>
    <cellStyle name="Normal 9 4 24 6" xfId="27030" xr:uid="{00000000-0005-0000-0000-000085600000}"/>
    <cellStyle name="Normal 9 4 25" xfId="5227" xr:uid="{00000000-0005-0000-0000-000086600000}"/>
    <cellStyle name="Normal 9 4 25 2" xfId="7474" xr:uid="{00000000-0005-0000-0000-000087600000}"/>
    <cellStyle name="Normal 9 4 25 2 2" xfId="11013" xr:uid="{00000000-0005-0000-0000-000088600000}"/>
    <cellStyle name="Normal 9 4 25 2 2 2" xfId="27031" xr:uid="{00000000-0005-0000-0000-000089600000}"/>
    <cellStyle name="Normal 9 4 25 2 2 3" xfId="27032" xr:uid="{00000000-0005-0000-0000-00008A600000}"/>
    <cellStyle name="Normal 9 4 25 2 3" xfId="27033" xr:uid="{00000000-0005-0000-0000-00008B600000}"/>
    <cellStyle name="Normal 9 4 25 2 4" xfId="27034" xr:uid="{00000000-0005-0000-0000-00008C600000}"/>
    <cellStyle name="Normal 9 4 25 3" xfId="9252" xr:uid="{00000000-0005-0000-0000-00008D600000}"/>
    <cellStyle name="Normal 9 4 25 3 2" xfId="27035" xr:uid="{00000000-0005-0000-0000-00008E600000}"/>
    <cellStyle name="Normal 9 4 25 3 2 2" xfId="27036" xr:uid="{00000000-0005-0000-0000-00008F600000}"/>
    <cellStyle name="Normal 9 4 25 3 3" xfId="27037" xr:uid="{00000000-0005-0000-0000-000090600000}"/>
    <cellStyle name="Normal 9 4 25 3 4" xfId="27038" xr:uid="{00000000-0005-0000-0000-000091600000}"/>
    <cellStyle name="Normal 9 4 25 4" xfId="27039" xr:uid="{00000000-0005-0000-0000-000092600000}"/>
    <cellStyle name="Normal 9 4 25 4 2" xfId="27040" xr:uid="{00000000-0005-0000-0000-000093600000}"/>
    <cellStyle name="Normal 9 4 25 5" xfId="27041" xr:uid="{00000000-0005-0000-0000-000094600000}"/>
    <cellStyle name="Normal 9 4 25 6" xfId="27042" xr:uid="{00000000-0005-0000-0000-000095600000}"/>
    <cellStyle name="Normal 9 4 26" xfId="5228" xr:uid="{00000000-0005-0000-0000-000096600000}"/>
    <cellStyle name="Normal 9 4 26 2" xfId="7475" xr:uid="{00000000-0005-0000-0000-000097600000}"/>
    <cellStyle name="Normal 9 4 26 2 2" xfId="11014" xr:uid="{00000000-0005-0000-0000-000098600000}"/>
    <cellStyle name="Normal 9 4 26 2 2 2" xfId="27043" xr:uid="{00000000-0005-0000-0000-000099600000}"/>
    <cellStyle name="Normal 9 4 26 2 2 3" xfId="27044" xr:uid="{00000000-0005-0000-0000-00009A600000}"/>
    <cellStyle name="Normal 9 4 26 2 3" xfId="27045" xr:uid="{00000000-0005-0000-0000-00009B600000}"/>
    <cellStyle name="Normal 9 4 26 2 4" xfId="27046" xr:uid="{00000000-0005-0000-0000-00009C600000}"/>
    <cellStyle name="Normal 9 4 26 3" xfId="9253" xr:uid="{00000000-0005-0000-0000-00009D600000}"/>
    <cellStyle name="Normal 9 4 26 3 2" xfId="27047" xr:uid="{00000000-0005-0000-0000-00009E600000}"/>
    <cellStyle name="Normal 9 4 26 3 2 2" xfId="27048" xr:uid="{00000000-0005-0000-0000-00009F600000}"/>
    <cellStyle name="Normal 9 4 26 3 3" xfId="27049" xr:uid="{00000000-0005-0000-0000-0000A0600000}"/>
    <cellStyle name="Normal 9 4 26 3 4" xfId="27050" xr:uid="{00000000-0005-0000-0000-0000A1600000}"/>
    <cellStyle name="Normal 9 4 26 4" xfId="27051" xr:uid="{00000000-0005-0000-0000-0000A2600000}"/>
    <cellStyle name="Normal 9 4 26 4 2" xfId="27052" xr:uid="{00000000-0005-0000-0000-0000A3600000}"/>
    <cellStyle name="Normal 9 4 26 5" xfId="27053" xr:uid="{00000000-0005-0000-0000-0000A4600000}"/>
    <cellStyle name="Normal 9 4 26 6" xfId="27054" xr:uid="{00000000-0005-0000-0000-0000A5600000}"/>
    <cellStyle name="Normal 9 4 27" xfId="5229" xr:uid="{00000000-0005-0000-0000-0000A6600000}"/>
    <cellStyle name="Normal 9 4 27 2" xfId="7476" xr:uid="{00000000-0005-0000-0000-0000A7600000}"/>
    <cellStyle name="Normal 9 4 27 2 2" xfId="11015" xr:uid="{00000000-0005-0000-0000-0000A8600000}"/>
    <cellStyle name="Normal 9 4 27 2 2 2" xfId="27055" xr:uid="{00000000-0005-0000-0000-0000A9600000}"/>
    <cellStyle name="Normal 9 4 27 2 2 3" xfId="27056" xr:uid="{00000000-0005-0000-0000-0000AA600000}"/>
    <cellStyle name="Normal 9 4 27 2 3" xfId="27057" xr:uid="{00000000-0005-0000-0000-0000AB600000}"/>
    <cellStyle name="Normal 9 4 27 2 4" xfId="27058" xr:uid="{00000000-0005-0000-0000-0000AC600000}"/>
    <cellStyle name="Normal 9 4 27 3" xfId="9254" xr:uid="{00000000-0005-0000-0000-0000AD600000}"/>
    <cellStyle name="Normal 9 4 27 3 2" xfId="27059" xr:uid="{00000000-0005-0000-0000-0000AE600000}"/>
    <cellStyle name="Normal 9 4 27 3 2 2" xfId="27060" xr:uid="{00000000-0005-0000-0000-0000AF600000}"/>
    <cellStyle name="Normal 9 4 27 3 3" xfId="27061" xr:uid="{00000000-0005-0000-0000-0000B0600000}"/>
    <cellStyle name="Normal 9 4 27 3 4" xfId="27062" xr:uid="{00000000-0005-0000-0000-0000B1600000}"/>
    <cellStyle name="Normal 9 4 27 4" xfId="27063" xr:uid="{00000000-0005-0000-0000-0000B2600000}"/>
    <cellStyle name="Normal 9 4 27 4 2" xfId="27064" xr:uid="{00000000-0005-0000-0000-0000B3600000}"/>
    <cellStyle name="Normal 9 4 27 5" xfId="27065" xr:uid="{00000000-0005-0000-0000-0000B4600000}"/>
    <cellStyle name="Normal 9 4 27 6" xfId="27066" xr:uid="{00000000-0005-0000-0000-0000B5600000}"/>
    <cellStyle name="Normal 9 4 28" xfId="5230" xr:uid="{00000000-0005-0000-0000-0000B6600000}"/>
    <cellStyle name="Normal 9 4 28 2" xfId="7477" xr:uid="{00000000-0005-0000-0000-0000B7600000}"/>
    <cellStyle name="Normal 9 4 28 2 2" xfId="11016" xr:uid="{00000000-0005-0000-0000-0000B8600000}"/>
    <cellStyle name="Normal 9 4 28 2 2 2" xfId="27067" xr:uid="{00000000-0005-0000-0000-0000B9600000}"/>
    <cellStyle name="Normal 9 4 28 2 2 3" xfId="27068" xr:uid="{00000000-0005-0000-0000-0000BA600000}"/>
    <cellStyle name="Normal 9 4 28 2 3" xfId="27069" xr:uid="{00000000-0005-0000-0000-0000BB600000}"/>
    <cellStyle name="Normal 9 4 28 2 4" xfId="27070" xr:uid="{00000000-0005-0000-0000-0000BC600000}"/>
    <cellStyle name="Normal 9 4 28 3" xfId="9255" xr:uid="{00000000-0005-0000-0000-0000BD600000}"/>
    <cellStyle name="Normal 9 4 28 3 2" xfId="27071" xr:uid="{00000000-0005-0000-0000-0000BE600000}"/>
    <cellStyle name="Normal 9 4 28 3 2 2" xfId="27072" xr:uid="{00000000-0005-0000-0000-0000BF600000}"/>
    <cellStyle name="Normal 9 4 28 3 3" xfId="27073" xr:uid="{00000000-0005-0000-0000-0000C0600000}"/>
    <cellStyle name="Normal 9 4 28 3 4" xfId="27074" xr:uid="{00000000-0005-0000-0000-0000C1600000}"/>
    <cellStyle name="Normal 9 4 28 4" xfId="27075" xr:uid="{00000000-0005-0000-0000-0000C2600000}"/>
    <cellStyle name="Normal 9 4 28 4 2" xfId="27076" xr:uid="{00000000-0005-0000-0000-0000C3600000}"/>
    <cellStyle name="Normal 9 4 28 5" xfId="27077" xr:uid="{00000000-0005-0000-0000-0000C4600000}"/>
    <cellStyle name="Normal 9 4 28 6" xfId="27078" xr:uid="{00000000-0005-0000-0000-0000C5600000}"/>
    <cellStyle name="Normal 9 4 29" xfId="5231" xr:uid="{00000000-0005-0000-0000-0000C6600000}"/>
    <cellStyle name="Normal 9 4 29 2" xfId="7478" xr:uid="{00000000-0005-0000-0000-0000C7600000}"/>
    <cellStyle name="Normal 9 4 29 2 2" xfId="11017" xr:uid="{00000000-0005-0000-0000-0000C8600000}"/>
    <cellStyle name="Normal 9 4 29 2 2 2" xfId="27079" xr:uid="{00000000-0005-0000-0000-0000C9600000}"/>
    <cellStyle name="Normal 9 4 29 2 2 3" xfId="27080" xr:uid="{00000000-0005-0000-0000-0000CA600000}"/>
    <cellStyle name="Normal 9 4 29 2 3" xfId="27081" xr:uid="{00000000-0005-0000-0000-0000CB600000}"/>
    <cellStyle name="Normal 9 4 29 2 4" xfId="27082" xr:uid="{00000000-0005-0000-0000-0000CC600000}"/>
    <cellStyle name="Normal 9 4 29 3" xfId="9256" xr:uid="{00000000-0005-0000-0000-0000CD600000}"/>
    <cellStyle name="Normal 9 4 29 3 2" xfId="27083" xr:uid="{00000000-0005-0000-0000-0000CE600000}"/>
    <cellStyle name="Normal 9 4 29 3 2 2" xfId="27084" xr:uid="{00000000-0005-0000-0000-0000CF600000}"/>
    <cellStyle name="Normal 9 4 29 3 3" xfId="27085" xr:uid="{00000000-0005-0000-0000-0000D0600000}"/>
    <cellStyle name="Normal 9 4 29 3 4" xfId="27086" xr:uid="{00000000-0005-0000-0000-0000D1600000}"/>
    <cellStyle name="Normal 9 4 29 4" xfId="27087" xr:uid="{00000000-0005-0000-0000-0000D2600000}"/>
    <cellStyle name="Normal 9 4 29 4 2" xfId="27088" xr:uid="{00000000-0005-0000-0000-0000D3600000}"/>
    <cellStyle name="Normal 9 4 29 5" xfId="27089" xr:uid="{00000000-0005-0000-0000-0000D4600000}"/>
    <cellStyle name="Normal 9 4 29 6" xfId="27090" xr:uid="{00000000-0005-0000-0000-0000D5600000}"/>
    <cellStyle name="Normal 9 4 3" xfId="5232" xr:uid="{00000000-0005-0000-0000-0000D6600000}"/>
    <cellStyle name="Normal 9 4 3 2" xfId="7479" xr:uid="{00000000-0005-0000-0000-0000D7600000}"/>
    <cellStyle name="Normal 9 4 3 2 2" xfId="11018" xr:uid="{00000000-0005-0000-0000-0000D8600000}"/>
    <cellStyle name="Normal 9 4 3 2 2 2" xfId="27091" xr:uid="{00000000-0005-0000-0000-0000D9600000}"/>
    <cellStyle name="Normal 9 4 3 2 2 3" xfId="27092" xr:uid="{00000000-0005-0000-0000-0000DA600000}"/>
    <cellStyle name="Normal 9 4 3 2 3" xfId="27093" xr:uid="{00000000-0005-0000-0000-0000DB600000}"/>
    <cellStyle name="Normal 9 4 3 2 4" xfId="27094" xr:uid="{00000000-0005-0000-0000-0000DC600000}"/>
    <cellStyle name="Normal 9 4 3 3" xfId="9257" xr:uid="{00000000-0005-0000-0000-0000DD600000}"/>
    <cellStyle name="Normal 9 4 3 3 2" xfId="27095" xr:uid="{00000000-0005-0000-0000-0000DE600000}"/>
    <cellStyle name="Normal 9 4 3 3 2 2" xfId="27096" xr:uid="{00000000-0005-0000-0000-0000DF600000}"/>
    <cellStyle name="Normal 9 4 3 3 3" xfId="27097" xr:uid="{00000000-0005-0000-0000-0000E0600000}"/>
    <cellStyle name="Normal 9 4 3 3 4" xfId="27098" xr:uid="{00000000-0005-0000-0000-0000E1600000}"/>
    <cellStyle name="Normal 9 4 3 4" xfId="27099" xr:uid="{00000000-0005-0000-0000-0000E2600000}"/>
    <cellStyle name="Normal 9 4 3 4 2" xfId="27100" xr:uid="{00000000-0005-0000-0000-0000E3600000}"/>
    <cellStyle name="Normal 9 4 3 5" xfId="27101" xr:uid="{00000000-0005-0000-0000-0000E4600000}"/>
    <cellStyle name="Normal 9 4 3 6" xfId="27102" xr:uid="{00000000-0005-0000-0000-0000E5600000}"/>
    <cellStyle name="Normal 9 4 30" xfId="5233" xr:uid="{00000000-0005-0000-0000-0000E6600000}"/>
    <cellStyle name="Normal 9 4 30 2" xfId="7480" xr:uid="{00000000-0005-0000-0000-0000E7600000}"/>
    <cellStyle name="Normal 9 4 30 2 2" xfId="11019" xr:uid="{00000000-0005-0000-0000-0000E8600000}"/>
    <cellStyle name="Normal 9 4 30 2 2 2" xfId="27103" xr:uid="{00000000-0005-0000-0000-0000E9600000}"/>
    <cellStyle name="Normal 9 4 30 2 2 3" xfId="27104" xr:uid="{00000000-0005-0000-0000-0000EA600000}"/>
    <cellStyle name="Normal 9 4 30 2 3" xfId="27105" xr:uid="{00000000-0005-0000-0000-0000EB600000}"/>
    <cellStyle name="Normal 9 4 30 2 4" xfId="27106" xr:uid="{00000000-0005-0000-0000-0000EC600000}"/>
    <cellStyle name="Normal 9 4 30 3" xfId="9258" xr:uid="{00000000-0005-0000-0000-0000ED600000}"/>
    <cellStyle name="Normal 9 4 30 3 2" xfId="27107" xr:uid="{00000000-0005-0000-0000-0000EE600000}"/>
    <cellStyle name="Normal 9 4 30 3 2 2" xfId="27108" xr:uid="{00000000-0005-0000-0000-0000EF600000}"/>
    <cellStyle name="Normal 9 4 30 3 3" xfId="27109" xr:uid="{00000000-0005-0000-0000-0000F0600000}"/>
    <cellStyle name="Normal 9 4 30 3 4" xfId="27110" xr:uid="{00000000-0005-0000-0000-0000F1600000}"/>
    <cellStyle name="Normal 9 4 30 4" xfId="27111" xr:uid="{00000000-0005-0000-0000-0000F2600000}"/>
    <cellStyle name="Normal 9 4 30 4 2" xfId="27112" xr:uid="{00000000-0005-0000-0000-0000F3600000}"/>
    <cellStyle name="Normal 9 4 30 5" xfId="27113" xr:uid="{00000000-0005-0000-0000-0000F4600000}"/>
    <cellStyle name="Normal 9 4 30 6" xfId="27114" xr:uid="{00000000-0005-0000-0000-0000F5600000}"/>
    <cellStyle name="Normal 9 4 31" xfId="5234" xr:uid="{00000000-0005-0000-0000-0000F6600000}"/>
    <cellStyle name="Normal 9 4 31 2" xfId="7481" xr:uid="{00000000-0005-0000-0000-0000F7600000}"/>
    <cellStyle name="Normal 9 4 31 2 2" xfId="11020" xr:uid="{00000000-0005-0000-0000-0000F8600000}"/>
    <cellStyle name="Normal 9 4 31 2 2 2" xfId="27115" xr:uid="{00000000-0005-0000-0000-0000F9600000}"/>
    <cellStyle name="Normal 9 4 31 2 2 3" xfId="27116" xr:uid="{00000000-0005-0000-0000-0000FA600000}"/>
    <cellStyle name="Normal 9 4 31 2 3" xfId="27117" xr:uid="{00000000-0005-0000-0000-0000FB600000}"/>
    <cellStyle name="Normal 9 4 31 2 4" xfId="27118" xr:uid="{00000000-0005-0000-0000-0000FC600000}"/>
    <cellStyle name="Normal 9 4 31 3" xfId="9259" xr:uid="{00000000-0005-0000-0000-0000FD600000}"/>
    <cellStyle name="Normal 9 4 31 3 2" xfId="27119" xr:uid="{00000000-0005-0000-0000-0000FE600000}"/>
    <cellStyle name="Normal 9 4 31 3 2 2" xfId="27120" xr:uid="{00000000-0005-0000-0000-0000FF600000}"/>
    <cellStyle name="Normal 9 4 31 3 3" xfId="27121" xr:uid="{00000000-0005-0000-0000-000000610000}"/>
    <cellStyle name="Normal 9 4 31 3 4" xfId="27122" xr:uid="{00000000-0005-0000-0000-000001610000}"/>
    <cellStyle name="Normal 9 4 31 4" xfId="27123" xr:uid="{00000000-0005-0000-0000-000002610000}"/>
    <cellStyle name="Normal 9 4 31 4 2" xfId="27124" xr:uid="{00000000-0005-0000-0000-000003610000}"/>
    <cellStyle name="Normal 9 4 31 5" xfId="27125" xr:uid="{00000000-0005-0000-0000-000004610000}"/>
    <cellStyle name="Normal 9 4 31 6" xfId="27126" xr:uid="{00000000-0005-0000-0000-000005610000}"/>
    <cellStyle name="Normal 9 4 32" xfId="5235" xr:uid="{00000000-0005-0000-0000-000006610000}"/>
    <cellStyle name="Normal 9 4 32 2" xfId="7482" xr:uid="{00000000-0005-0000-0000-000007610000}"/>
    <cellStyle name="Normal 9 4 32 2 2" xfId="11021" xr:uid="{00000000-0005-0000-0000-000008610000}"/>
    <cellStyle name="Normal 9 4 32 2 2 2" xfId="27127" xr:uid="{00000000-0005-0000-0000-000009610000}"/>
    <cellStyle name="Normal 9 4 32 2 2 3" xfId="27128" xr:uid="{00000000-0005-0000-0000-00000A610000}"/>
    <cellStyle name="Normal 9 4 32 2 3" xfId="27129" xr:uid="{00000000-0005-0000-0000-00000B610000}"/>
    <cellStyle name="Normal 9 4 32 2 4" xfId="27130" xr:uid="{00000000-0005-0000-0000-00000C610000}"/>
    <cellStyle name="Normal 9 4 32 3" xfId="9260" xr:uid="{00000000-0005-0000-0000-00000D610000}"/>
    <cellStyle name="Normal 9 4 32 3 2" xfId="27131" xr:uid="{00000000-0005-0000-0000-00000E610000}"/>
    <cellStyle name="Normal 9 4 32 3 2 2" xfId="27132" xr:uid="{00000000-0005-0000-0000-00000F610000}"/>
    <cellStyle name="Normal 9 4 32 3 3" xfId="27133" xr:uid="{00000000-0005-0000-0000-000010610000}"/>
    <cellStyle name="Normal 9 4 32 3 4" xfId="27134" xr:uid="{00000000-0005-0000-0000-000011610000}"/>
    <cellStyle name="Normal 9 4 32 4" xfId="27135" xr:uid="{00000000-0005-0000-0000-000012610000}"/>
    <cellStyle name="Normal 9 4 32 4 2" xfId="27136" xr:uid="{00000000-0005-0000-0000-000013610000}"/>
    <cellStyle name="Normal 9 4 32 5" xfId="27137" xr:uid="{00000000-0005-0000-0000-000014610000}"/>
    <cellStyle name="Normal 9 4 32 6" xfId="27138" xr:uid="{00000000-0005-0000-0000-000015610000}"/>
    <cellStyle name="Normal 9 4 33" xfId="5236" xr:uid="{00000000-0005-0000-0000-000016610000}"/>
    <cellStyle name="Normal 9 4 33 2" xfId="7483" xr:uid="{00000000-0005-0000-0000-000017610000}"/>
    <cellStyle name="Normal 9 4 33 2 2" xfId="11022" xr:uid="{00000000-0005-0000-0000-000018610000}"/>
    <cellStyle name="Normal 9 4 33 2 2 2" xfId="27139" xr:uid="{00000000-0005-0000-0000-000019610000}"/>
    <cellStyle name="Normal 9 4 33 2 2 3" xfId="27140" xr:uid="{00000000-0005-0000-0000-00001A610000}"/>
    <cellStyle name="Normal 9 4 33 2 3" xfId="27141" xr:uid="{00000000-0005-0000-0000-00001B610000}"/>
    <cellStyle name="Normal 9 4 33 2 4" xfId="27142" xr:uid="{00000000-0005-0000-0000-00001C610000}"/>
    <cellStyle name="Normal 9 4 33 3" xfId="9261" xr:uid="{00000000-0005-0000-0000-00001D610000}"/>
    <cellStyle name="Normal 9 4 33 3 2" xfId="27143" xr:uid="{00000000-0005-0000-0000-00001E610000}"/>
    <cellStyle name="Normal 9 4 33 3 2 2" xfId="27144" xr:uid="{00000000-0005-0000-0000-00001F610000}"/>
    <cellStyle name="Normal 9 4 33 3 3" xfId="27145" xr:uid="{00000000-0005-0000-0000-000020610000}"/>
    <cellStyle name="Normal 9 4 33 3 4" xfId="27146" xr:uid="{00000000-0005-0000-0000-000021610000}"/>
    <cellStyle name="Normal 9 4 33 4" xfId="27147" xr:uid="{00000000-0005-0000-0000-000022610000}"/>
    <cellStyle name="Normal 9 4 33 4 2" xfId="27148" xr:uid="{00000000-0005-0000-0000-000023610000}"/>
    <cellStyle name="Normal 9 4 33 5" xfId="27149" xr:uid="{00000000-0005-0000-0000-000024610000}"/>
    <cellStyle name="Normal 9 4 33 6" xfId="27150" xr:uid="{00000000-0005-0000-0000-000025610000}"/>
    <cellStyle name="Normal 9 4 34" xfId="5237" xr:uid="{00000000-0005-0000-0000-000026610000}"/>
    <cellStyle name="Normal 9 4 34 2" xfId="7484" xr:uid="{00000000-0005-0000-0000-000027610000}"/>
    <cellStyle name="Normal 9 4 34 2 2" xfId="11023" xr:uid="{00000000-0005-0000-0000-000028610000}"/>
    <cellStyle name="Normal 9 4 34 2 2 2" xfId="27151" xr:uid="{00000000-0005-0000-0000-000029610000}"/>
    <cellStyle name="Normal 9 4 34 2 2 3" xfId="27152" xr:uid="{00000000-0005-0000-0000-00002A610000}"/>
    <cellStyle name="Normal 9 4 34 2 3" xfId="27153" xr:uid="{00000000-0005-0000-0000-00002B610000}"/>
    <cellStyle name="Normal 9 4 34 2 4" xfId="27154" xr:uid="{00000000-0005-0000-0000-00002C610000}"/>
    <cellStyle name="Normal 9 4 34 3" xfId="9262" xr:uid="{00000000-0005-0000-0000-00002D610000}"/>
    <cellStyle name="Normal 9 4 34 3 2" xfId="27155" xr:uid="{00000000-0005-0000-0000-00002E610000}"/>
    <cellStyle name="Normal 9 4 34 3 2 2" xfId="27156" xr:uid="{00000000-0005-0000-0000-00002F610000}"/>
    <cellStyle name="Normal 9 4 34 3 3" xfId="27157" xr:uid="{00000000-0005-0000-0000-000030610000}"/>
    <cellStyle name="Normal 9 4 34 3 4" xfId="27158" xr:uid="{00000000-0005-0000-0000-000031610000}"/>
    <cellStyle name="Normal 9 4 34 4" xfId="27159" xr:uid="{00000000-0005-0000-0000-000032610000}"/>
    <cellStyle name="Normal 9 4 34 4 2" xfId="27160" xr:uid="{00000000-0005-0000-0000-000033610000}"/>
    <cellStyle name="Normal 9 4 34 5" xfId="27161" xr:uid="{00000000-0005-0000-0000-000034610000}"/>
    <cellStyle name="Normal 9 4 34 6" xfId="27162" xr:uid="{00000000-0005-0000-0000-000035610000}"/>
    <cellStyle name="Normal 9 4 35" xfId="5238" xr:uid="{00000000-0005-0000-0000-000036610000}"/>
    <cellStyle name="Normal 9 4 35 2" xfId="7485" xr:uid="{00000000-0005-0000-0000-000037610000}"/>
    <cellStyle name="Normal 9 4 35 2 2" xfId="11024" xr:uid="{00000000-0005-0000-0000-000038610000}"/>
    <cellStyle name="Normal 9 4 35 2 2 2" xfId="27163" xr:uid="{00000000-0005-0000-0000-000039610000}"/>
    <cellStyle name="Normal 9 4 35 2 2 3" xfId="27164" xr:uid="{00000000-0005-0000-0000-00003A610000}"/>
    <cellStyle name="Normal 9 4 35 2 3" xfId="27165" xr:uid="{00000000-0005-0000-0000-00003B610000}"/>
    <cellStyle name="Normal 9 4 35 2 4" xfId="27166" xr:uid="{00000000-0005-0000-0000-00003C610000}"/>
    <cellStyle name="Normal 9 4 35 3" xfId="9263" xr:uid="{00000000-0005-0000-0000-00003D610000}"/>
    <cellStyle name="Normal 9 4 35 3 2" xfId="27167" xr:uid="{00000000-0005-0000-0000-00003E610000}"/>
    <cellStyle name="Normal 9 4 35 3 2 2" xfId="27168" xr:uid="{00000000-0005-0000-0000-00003F610000}"/>
    <cellStyle name="Normal 9 4 35 3 3" xfId="27169" xr:uid="{00000000-0005-0000-0000-000040610000}"/>
    <cellStyle name="Normal 9 4 35 3 4" xfId="27170" xr:uid="{00000000-0005-0000-0000-000041610000}"/>
    <cellStyle name="Normal 9 4 35 4" xfId="27171" xr:uid="{00000000-0005-0000-0000-000042610000}"/>
    <cellStyle name="Normal 9 4 35 4 2" xfId="27172" xr:uid="{00000000-0005-0000-0000-000043610000}"/>
    <cellStyle name="Normal 9 4 35 5" xfId="27173" xr:uid="{00000000-0005-0000-0000-000044610000}"/>
    <cellStyle name="Normal 9 4 35 6" xfId="27174" xr:uid="{00000000-0005-0000-0000-000045610000}"/>
    <cellStyle name="Normal 9 4 36" xfId="5239" xr:uid="{00000000-0005-0000-0000-000046610000}"/>
    <cellStyle name="Normal 9 4 36 2" xfId="7486" xr:uid="{00000000-0005-0000-0000-000047610000}"/>
    <cellStyle name="Normal 9 4 36 2 2" xfId="11025" xr:uid="{00000000-0005-0000-0000-000048610000}"/>
    <cellStyle name="Normal 9 4 36 2 2 2" xfId="27175" xr:uid="{00000000-0005-0000-0000-000049610000}"/>
    <cellStyle name="Normal 9 4 36 2 2 3" xfId="27176" xr:uid="{00000000-0005-0000-0000-00004A610000}"/>
    <cellStyle name="Normal 9 4 36 2 3" xfId="27177" xr:uid="{00000000-0005-0000-0000-00004B610000}"/>
    <cellStyle name="Normal 9 4 36 2 4" xfId="27178" xr:uid="{00000000-0005-0000-0000-00004C610000}"/>
    <cellStyle name="Normal 9 4 36 3" xfId="9264" xr:uid="{00000000-0005-0000-0000-00004D610000}"/>
    <cellStyle name="Normal 9 4 36 3 2" xfId="27179" xr:uid="{00000000-0005-0000-0000-00004E610000}"/>
    <cellStyle name="Normal 9 4 36 3 2 2" xfId="27180" xr:uid="{00000000-0005-0000-0000-00004F610000}"/>
    <cellStyle name="Normal 9 4 36 3 3" xfId="27181" xr:uid="{00000000-0005-0000-0000-000050610000}"/>
    <cellStyle name="Normal 9 4 36 3 4" xfId="27182" xr:uid="{00000000-0005-0000-0000-000051610000}"/>
    <cellStyle name="Normal 9 4 36 4" xfId="27183" xr:uid="{00000000-0005-0000-0000-000052610000}"/>
    <cellStyle name="Normal 9 4 36 4 2" xfId="27184" xr:uid="{00000000-0005-0000-0000-000053610000}"/>
    <cellStyle name="Normal 9 4 36 5" xfId="27185" xr:uid="{00000000-0005-0000-0000-000054610000}"/>
    <cellStyle name="Normal 9 4 36 6" xfId="27186" xr:uid="{00000000-0005-0000-0000-000055610000}"/>
    <cellStyle name="Normal 9 4 37" xfId="5240" xr:uid="{00000000-0005-0000-0000-000056610000}"/>
    <cellStyle name="Normal 9 4 37 2" xfId="7487" xr:uid="{00000000-0005-0000-0000-000057610000}"/>
    <cellStyle name="Normal 9 4 37 2 2" xfId="11026" xr:uid="{00000000-0005-0000-0000-000058610000}"/>
    <cellStyle name="Normal 9 4 37 2 2 2" xfId="27187" xr:uid="{00000000-0005-0000-0000-000059610000}"/>
    <cellStyle name="Normal 9 4 37 2 2 3" xfId="27188" xr:uid="{00000000-0005-0000-0000-00005A610000}"/>
    <cellStyle name="Normal 9 4 37 2 3" xfId="27189" xr:uid="{00000000-0005-0000-0000-00005B610000}"/>
    <cellStyle name="Normal 9 4 37 2 4" xfId="27190" xr:uid="{00000000-0005-0000-0000-00005C610000}"/>
    <cellStyle name="Normal 9 4 37 3" xfId="9265" xr:uid="{00000000-0005-0000-0000-00005D610000}"/>
    <cellStyle name="Normal 9 4 37 3 2" xfId="27191" xr:uid="{00000000-0005-0000-0000-00005E610000}"/>
    <cellStyle name="Normal 9 4 37 3 2 2" xfId="27192" xr:uid="{00000000-0005-0000-0000-00005F610000}"/>
    <cellStyle name="Normal 9 4 37 3 3" xfId="27193" xr:uid="{00000000-0005-0000-0000-000060610000}"/>
    <cellStyle name="Normal 9 4 37 3 4" xfId="27194" xr:uid="{00000000-0005-0000-0000-000061610000}"/>
    <cellStyle name="Normal 9 4 37 4" xfId="27195" xr:uid="{00000000-0005-0000-0000-000062610000}"/>
    <cellStyle name="Normal 9 4 37 4 2" xfId="27196" xr:uid="{00000000-0005-0000-0000-000063610000}"/>
    <cellStyle name="Normal 9 4 37 5" xfId="27197" xr:uid="{00000000-0005-0000-0000-000064610000}"/>
    <cellStyle name="Normal 9 4 37 6" xfId="27198" xr:uid="{00000000-0005-0000-0000-000065610000}"/>
    <cellStyle name="Normal 9 4 38" xfId="5241" xr:uid="{00000000-0005-0000-0000-000066610000}"/>
    <cellStyle name="Normal 9 4 38 2" xfId="7488" xr:uid="{00000000-0005-0000-0000-000067610000}"/>
    <cellStyle name="Normal 9 4 38 2 2" xfId="11027" xr:uid="{00000000-0005-0000-0000-000068610000}"/>
    <cellStyle name="Normal 9 4 38 2 2 2" xfId="27199" xr:uid="{00000000-0005-0000-0000-000069610000}"/>
    <cellStyle name="Normal 9 4 38 2 2 3" xfId="27200" xr:uid="{00000000-0005-0000-0000-00006A610000}"/>
    <cellStyle name="Normal 9 4 38 2 3" xfId="27201" xr:uid="{00000000-0005-0000-0000-00006B610000}"/>
    <cellStyle name="Normal 9 4 38 2 4" xfId="27202" xr:uid="{00000000-0005-0000-0000-00006C610000}"/>
    <cellStyle name="Normal 9 4 38 3" xfId="9266" xr:uid="{00000000-0005-0000-0000-00006D610000}"/>
    <cellStyle name="Normal 9 4 38 3 2" xfId="27203" xr:uid="{00000000-0005-0000-0000-00006E610000}"/>
    <cellStyle name="Normal 9 4 38 3 2 2" xfId="27204" xr:uid="{00000000-0005-0000-0000-00006F610000}"/>
    <cellStyle name="Normal 9 4 38 3 3" xfId="27205" xr:uid="{00000000-0005-0000-0000-000070610000}"/>
    <cellStyle name="Normal 9 4 38 3 4" xfId="27206" xr:uid="{00000000-0005-0000-0000-000071610000}"/>
    <cellStyle name="Normal 9 4 38 4" xfId="27207" xr:uid="{00000000-0005-0000-0000-000072610000}"/>
    <cellStyle name="Normal 9 4 38 4 2" xfId="27208" xr:uid="{00000000-0005-0000-0000-000073610000}"/>
    <cellStyle name="Normal 9 4 38 5" xfId="27209" xr:uid="{00000000-0005-0000-0000-000074610000}"/>
    <cellStyle name="Normal 9 4 38 6" xfId="27210" xr:uid="{00000000-0005-0000-0000-000075610000}"/>
    <cellStyle name="Normal 9 4 39" xfId="5242" xr:uid="{00000000-0005-0000-0000-000076610000}"/>
    <cellStyle name="Normal 9 4 39 2" xfId="7489" xr:uid="{00000000-0005-0000-0000-000077610000}"/>
    <cellStyle name="Normal 9 4 39 2 2" xfId="11028" xr:uid="{00000000-0005-0000-0000-000078610000}"/>
    <cellStyle name="Normal 9 4 39 2 2 2" xfId="27211" xr:uid="{00000000-0005-0000-0000-000079610000}"/>
    <cellStyle name="Normal 9 4 39 2 2 3" xfId="27212" xr:uid="{00000000-0005-0000-0000-00007A610000}"/>
    <cellStyle name="Normal 9 4 39 2 3" xfId="27213" xr:uid="{00000000-0005-0000-0000-00007B610000}"/>
    <cellStyle name="Normal 9 4 39 2 4" xfId="27214" xr:uid="{00000000-0005-0000-0000-00007C610000}"/>
    <cellStyle name="Normal 9 4 39 3" xfId="9267" xr:uid="{00000000-0005-0000-0000-00007D610000}"/>
    <cellStyle name="Normal 9 4 39 3 2" xfId="27215" xr:uid="{00000000-0005-0000-0000-00007E610000}"/>
    <cellStyle name="Normal 9 4 39 3 2 2" xfId="27216" xr:uid="{00000000-0005-0000-0000-00007F610000}"/>
    <cellStyle name="Normal 9 4 39 3 3" xfId="27217" xr:uid="{00000000-0005-0000-0000-000080610000}"/>
    <cellStyle name="Normal 9 4 39 3 4" xfId="27218" xr:uid="{00000000-0005-0000-0000-000081610000}"/>
    <cellStyle name="Normal 9 4 39 4" xfId="27219" xr:uid="{00000000-0005-0000-0000-000082610000}"/>
    <cellStyle name="Normal 9 4 39 4 2" xfId="27220" xr:uid="{00000000-0005-0000-0000-000083610000}"/>
    <cellStyle name="Normal 9 4 39 5" xfId="27221" xr:uid="{00000000-0005-0000-0000-000084610000}"/>
    <cellStyle name="Normal 9 4 39 6" xfId="27222" xr:uid="{00000000-0005-0000-0000-000085610000}"/>
    <cellStyle name="Normal 9 4 4" xfId="5243" xr:uid="{00000000-0005-0000-0000-000086610000}"/>
    <cellStyle name="Normal 9 4 4 2" xfId="7490" xr:uid="{00000000-0005-0000-0000-000087610000}"/>
    <cellStyle name="Normal 9 4 4 2 2" xfId="11029" xr:uid="{00000000-0005-0000-0000-000088610000}"/>
    <cellStyle name="Normal 9 4 4 2 2 2" xfId="27223" xr:uid="{00000000-0005-0000-0000-000089610000}"/>
    <cellStyle name="Normal 9 4 4 2 2 3" xfId="27224" xr:uid="{00000000-0005-0000-0000-00008A610000}"/>
    <cellStyle name="Normal 9 4 4 2 3" xfId="27225" xr:uid="{00000000-0005-0000-0000-00008B610000}"/>
    <cellStyle name="Normal 9 4 4 2 4" xfId="27226" xr:uid="{00000000-0005-0000-0000-00008C610000}"/>
    <cellStyle name="Normal 9 4 4 3" xfId="9268" xr:uid="{00000000-0005-0000-0000-00008D610000}"/>
    <cellStyle name="Normal 9 4 4 3 2" xfId="27227" xr:uid="{00000000-0005-0000-0000-00008E610000}"/>
    <cellStyle name="Normal 9 4 4 3 2 2" xfId="27228" xr:uid="{00000000-0005-0000-0000-00008F610000}"/>
    <cellStyle name="Normal 9 4 4 3 3" xfId="27229" xr:uid="{00000000-0005-0000-0000-000090610000}"/>
    <cellStyle name="Normal 9 4 4 3 4" xfId="27230" xr:uid="{00000000-0005-0000-0000-000091610000}"/>
    <cellStyle name="Normal 9 4 4 4" xfId="27231" xr:uid="{00000000-0005-0000-0000-000092610000}"/>
    <cellStyle name="Normal 9 4 4 4 2" xfId="27232" xr:uid="{00000000-0005-0000-0000-000093610000}"/>
    <cellStyle name="Normal 9 4 4 5" xfId="27233" xr:uid="{00000000-0005-0000-0000-000094610000}"/>
    <cellStyle name="Normal 9 4 4 6" xfId="27234" xr:uid="{00000000-0005-0000-0000-000095610000}"/>
    <cellStyle name="Normal 9 4 40" xfId="5244" xr:uid="{00000000-0005-0000-0000-000096610000}"/>
    <cellStyle name="Normal 9 4 40 2" xfId="7491" xr:uid="{00000000-0005-0000-0000-000097610000}"/>
    <cellStyle name="Normal 9 4 40 2 2" xfId="11030" xr:uid="{00000000-0005-0000-0000-000098610000}"/>
    <cellStyle name="Normal 9 4 40 2 2 2" xfId="27235" xr:uid="{00000000-0005-0000-0000-000099610000}"/>
    <cellStyle name="Normal 9 4 40 2 2 3" xfId="27236" xr:uid="{00000000-0005-0000-0000-00009A610000}"/>
    <cellStyle name="Normal 9 4 40 2 3" xfId="27237" xr:uid="{00000000-0005-0000-0000-00009B610000}"/>
    <cellStyle name="Normal 9 4 40 2 4" xfId="27238" xr:uid="{00000000-0005-0000-0000-00009C610000}"/>
    <cellStyle name="Normal 9 4 40 3" xfId="9269" xr:uid="{00000000-0005-0000-0000-00009D610000}"/>
    <cellStyle name="Normal 9 4 40 3 2" xfId="27239" xr:uid="{00000000-0005-0000-0000-00009E610000}"/>
    <cellStyle name="Normal 9 4 40 3 2 2" xfId="27240" xr:uid="{00000000-0005-0000-0000-00009F610000}"/>
    <cellStyle name="Normal 9 4 40 3 3" xfId="27241" xr:uid="{00000000-0005-0000-0000-0000A0610000}"/>
    <cellStyle name="Normal 9 4 40 3 4" xfId="27242" xr:uid="{00000000-0005-0000-0000-0000A1610000}"/>
    <cellStyle name="Normal 9 4 40 4" xfId="27243" xr:uid="{00000000-0005-0000-0000-0000A2610000}"/>
    <cellStyle name="Normal 9 4 40 4 2" xfId="27244" xr:uid="{00000000-0005-0000-0000-0000A3610000}"/>
    <cellStyle name="Normal 9 4 40 5" xfId="27245" xr:uid="{00000000-0005-0000-0000-0000A4610000}"/>
    <cellStyle name="Normal 9 4 40 6" xfId="27246" xr:uid="{00000000-0005-0000-0000-0000A5610000}"/>
    <cellStyle name="Normal 9 4 41" xfId="5245" xr:uid="{00000000-0005-0000-0000-0000A6610000}"/>
    <cellStyle name="Normal 9 4 41 2" xfId="7492" xr:uid="{00000000-0005-0000-0000-0000A7610000}"/>
    <cellStyle name="Normal 9 4 41 2 2" xfId="11031" xr:uid="{00000000-0005-0000-0000-0000A8610000}"/>
    <cellStyle name="Normal 9 4 41 2 2 2" xfId="27247" xr:uid="{00000000-0005-0000-0000-0000A9610000}"/>
    <cellStyle name="Normal 9 4 41 2 2 3" xfId="27248" xr:uid="{00000000-0005-0000-0000-0000AA610000}"/>
    <cellStyle name="Normal 9 4 41 2 3" xfId="27249" xr:uid="{00000000-0005-0000-0000-0000AB610000}"/>
    <cellStyle name="Normal 9 4 41 2 4" xfId="27250" xr:uid="{00000000-0005-0000-0000-0000AC610000}"/>
    <cellStyle name="Normal 9 4 41 3" xfId="9270" xr:uid="{00000000-0005-0000-0000-0000AD610000}"/>
    <cellStyle name="Normal 9 4 41 3 2" xfId="27251" xr:uid="{00000000-0005-0000-0000-0000AE610000}"/>
    <cellStyle name="Normal 9 4 41 3 2 2" xfId="27252" xr:uid="{00000000-0005-0000-0000-0000AF610000}"/>
    <cellStyle name="Normal 9 4 41 3 3" xfId="27253" xr:uid="{00000000-0005-0000-0000-0000B0610000}"/>
    <cellStyle name="Normal 9 4 41 3 4" xfId="27254" xr:uid="{00000000-0005-0000-0000-0000B1610000}"/>
    <cellStyle name="Normal 9 4 41 4" xfId="27255" xr:uid="{00000000-0005-0000-0000-0000B2610000}"/>
    <cellStyle name="Normal 9 4 41 4 2" xfId="27256" xr:uid="{00000000-0005-0000-0000-0000B3610000}"/>
    <cellStyle name="Normal 9 4 41 5" xfId="27257" xr:uid="{00000000-0005-0000-0000-0000B4610000}"/>
    <cellStyle name="Normal 9 4 41 6" xfId="27258" xr:uid="{00000000-0005-0000-0000-0000B5610000}"/>
    <cellStyle name="Normal 9 4 42" xfId="5246" xr:uid="{00000000-0005-0000-0000-0000B6610000}"/>
    <cellStyle name="Normal 9 4 42 2" xfId="7493" xr:uid="{00000000-0005-0000-0000-0000B7610000}"/>
    <cellStyle name="Normal 9 4 42 2 2" xfId="11032" xr:uid="{00000000-0005-0000-0000-0000B8610000}"/>
    <cellStyle name="Normal 9 4 42 2 2 2" xfId="27259" xr:uid="{00000000-0005-0000-0000-0000B9610000}"/>
    <cellStyle name="Normal 9 4 42 2 2 3" xfId="27260" xr:uid="{00000000-0005-0000-0000-0000BA610000}"/>
    <cellStyle name="Normal 9 4 42 2 3" xfId="27261" xr:uid="{00000000-0005-0000-0000-0000BB610000}"/>
    <cellStyle name="Normal 9 4 42 2 4" xfId="27262" xr:uid="{00000000-0005-0000-0000-0000BC610000}"/>
    <cellStyle name="Normal 9 4 42 3" xfId="9271" xr:uid="{00000000-0005-0000-0000-0000BD610000}"/>
    <cellStyle name="Normal 9 4 42 3 2" xfId="27263" xr:uid="{00000000-0005-0000-0000-0000BE610000}"/>
    <cellStyle name="Normal 9 4 42 3 2 2" xfId="27264" xr:uid="{00000000-0005-0000-0000-0000BF610000}"/>
    <cellStyle name="Normal 9 4 42 3 3" xfId="27265" xr:uid="{00000000-0005-0000-0000-0000C0610000}"/>
    <cellStyle name="Normal 9 4 42 3 4" xfId="27266" xr:uid="{00000000-0005-0000-0000-0000C1610000}"/>
    <cellStyle name="Normal 9 4 42 4" xfId="27267" xr:uid="{00000000-0005-0000-0000-0000C2610000}"/>
    <cellStyle name="Normal 9 4 42 4 2" xfId="27268" xr:uid="{00000000-0005-0000-0000-0000C3610000}"/>
    <cellStyle name="Normal 9 4 42 5" xfId="27269" xr:uid="{00000000-0005-0000-0000-0000C4610000}"/>
    <cellStyle name="Normal 9 4 42 6" xfId="27270" xr:uid="{00000000-0005-0000-0000-0000C5610000}"/>
    <cellStyle name="Normal 9 4 43" xfId="5247" xr:uid="{00000000-0005-0000-0000-0000C6610000}"/>
    <cellStyle name="Normal 9 4 43 2" xfId="7494" xr:uid="{00000000-0005-0000-0000-0000C7610000}"/>
    <cellStyle name="Normal 9 4 43 2 2" xfId="11033" xr:uid="{00000000-0005-0000-0000-0000C8610000}"/>
    <cellStyle name="Normal 9 4 43 2 2 2" xfId="27271" xr:uid="{00000000-0005-0000-0000-0000C9610000}"/>
    <cellStyle name="Normal 9 4 43 2 2 3" xfId="27272" xr:uid="{00000000-0005-0000-0000-0000CA610000}"/>
    <cellStyle name="Normal 9 4 43 2 3" xfId="27273" xr:uid="{00000000-0005-0000-0000-0000CB610000}"/>
    <cellStyle name="Normal 9 4 43 2 4" xfId="27274" xr:uid="{00000000-0005-0000-0000-0000CC610000}"/>
    <cellStyle name="Normal 9 4 43 3" xfId="9272" xr:uid="{00000000-0005-0000-0000-0000CD610000}"/>
    <cellStyle name="Normal 9 4 43 3 2" xfId="27275" xr:uid="{00000000-0005-0000-0000-0000CE610000}"/>
    <cellStyle name="Normal 9 4 43 3 2 2" xfId="27276" xr:uid="{00000000-0005-0000-0000-0000CF610000}"/>
    <cellStyle name="Normal 9 4 43 3 3" xfId="27277" xr:uid="{00000000-0005-0000-0000-0000D0610000}"/>
    <cellStyle name="Normal 9 4 43 3 4" xfId="27278" xr:uid="{00000000-0005-0000-0000-0000D1610000}"/>
    <cellStyle name="Normal 9 4 43 4" xfId="27279" xr:uid="{00000000-0005-0000-0000-0000D2610000}"/>
    <cellStyle name="Normal 9 4 43 4 2" xfId="27280" xr:uid="{00000000-0005-0000-0000-0000D3610000}"/>
    <cellStyle name="Normal 9 4 43 5" xfId="27281" xr:uid="{00000000-0005-0000-0000-0000D4610000}"/>
    <cellStyle name="Normal 9 4 43 6" xfId="27282" xr:uid="{00000000-0005-0000-0000-0000D5610000}"/>
    <cellStyle name="Normal 9 4 44" xfId="5248" xr:uid="{00000000-0005-0000-0000-0000D6610000}"/>
    <cellStyle name="Normal 9 4 44 2" xfId="7495" xr:uid="{00000000-0005-0000-0000-0000D7610000}"/>
    <cellStyle name="Normal 9 4 44 2 2" xfId="11034" xr:uid="{00000000-0005-0000-0000-0000D8610000}"/>
    <cellStyle name="Normal 9 4 44 2 2 2" xfId="27283" xr:uid="{00000000-0005-0000-0000-0000D9610000}"/>
    <cellStyle name="Normal 9 4 44 2 2 3" xfId="27284" xr:uid="{00000000-0005-0000-0000-0000DA610000}"/>
    <cellStyle name="Normal 9 4 44 2 3" xfId="27285" xr:uid="{00000000-0005-0000-0000-0000DB610000}"/>
    <cellStyle name="Normal 9 4 44 2 4" xfId="27286" xr:uid="{00000000-0005-0000-0000-0000DC610000}"/>
    <cellStyle name="Normal 9 4 44 3" xfId="9273" xr:uid="{00000000-0005-0000-0000-0000DD610000}"/>
    <cellStyle name="Normal 9 4 44 3 2" xfId="27287" xr:uid="{00000000-0005-0000-0000-0000DE610000}"/>
    <cellStyle name="Normal 9 4 44 3 2 2" xfId="27288" xr:uid="{00000000-0005-0000-0000-0000DF610000}"/>
    <cellStyle name="Normal 9 4 44 3 3" xfId="27289" xr:uid="{00000000-0005-0000-0000-0000E0610000}"/>
    <cellStyle name="Normal 9 4 44 3 4" xfId="27290" xr:uid="{00000000-0005-0000-0000-0000E1610000}"/>
    <cellStyle name="Normal 9 4 44 4" xfId="27291" xr:uid="{00000000-0005-0000-0000-0000E2610000}"/>
    <cellStyle name="Normal 9 4 44 4 2" xfId="27292" xr:uid="{00000000-0005-0000-0000-0000E3610000}"/>
    <cellStyle name="Normal 9 4 44 5" xfId="27293" xr:uid="{00000000-0005-0000-0000-0000E4610000}"/>
    <cellStyle name="Normal 9 4 44 6" xfId="27294" xr:uid="{00000000-0005-0000-0000-0000E5610000}"/>
    <cellStyle name="Normal 9 4 45" xfId="5249" xr:uid="{00000000-0005-0000-0000-0000E6610000}"/>
    <cellStyle name="Normal 9 4 45 2" xfId="7496" xr:uid="{00000000-0005-0000-0000-0000E7610000}"/>
    <cellStyle name="Normal 9 4 45 2 2" xfId="11035" xr:uid="{00000000-0005-0000-0000-0000E8610000}"/>
    <cellStyle name="Normal 9 4 45 2 2 2" xfId="27295" xr:uid="{00000000-0005-0000-0000-0000E9610000}"/>
    <cellStyle name="Normal 9 4 45 2 2 3" xfId="27296" xr:uid="{00000000-0005-0000-0000-0000EA610000}"/>
    <cellStyle name="Normal 9 4 45 2 3" xfId="27297" xr:uid="{00000000-0005-0000-0000-0000EB610000}"/>
    <cellStyle name="Normal 9 4 45 2 4" xfId="27298" xr:uid="{00000000-0005-0000-0000-0000EC610000}"/>
    <cellStyle name="Normal 9 4 45 3" xfId="9274" xr:uid="{00000000-0005-0000-0000-0000ED610000}"/>
    <cellStyle name="Normal 9 4 45 3 2" xfId="27299" xr:uid="{00000000-0005-0000-0000-0000EE610000}"/>
    <cellStyle name="Normal 9 4 45 3 2 2" xfId="27300" xr:uid="{00000000-0005-0000-0000-0000EF610000}"/>
    <cellStyle name="Normal 9 4 45 3 3" xfId="27301" xr:uid="{00000000-0005-0000-0000-0000F0610000}"/>
    <cellStyle name="Normal 9 4 45 3 4" xfId="27302" xr:uid="{00000000-0005-0000-0000-0000F1610000}"/>
    <cellStyle name="Normal 9 4 45 4" xfId="27303" xr:uid="{00000000-0005-0000-0000-0000F2610000}"/>
    <cellStyle name="Normal 9 4 45 4 2" xfId="27304" xr:uid="{00000000-0005-0000-0000-0000F3610000}"/>
    <cellStyle name="Normal 9 4 45 5" xfId="27305" xr:uid="{00000000-0005-0000-0000-0000F4610000}"/>
    <cellStyle name="Normal 9 4 45 6" xfId="27306" xr:uid="{00000000-0005-0000-0000-0000F5610000}"/>
    <cellStyle name="Normal 9 4 46" xfId="5250" xr:uid="{00000000-0005-0000-0000-0000F6610000}"/>
    <cellStyle name="Normal 9 4 46 2" xfId="7497" xr:uid="{00000000-0005-0000-0000-0000F7610000}"/>
    <cellStyle name="Normal 9 4 46 2 2" xfId="11036" xr:uid="{00000000-0005-0000-0000-0000F8610000}"/>
    <cellStyle name="Normal 9 4 46 2 2 2" xfId="27307" xr:uid="{00000000-0005-0000-0000-0000F9610000}"/>
    <cellStyle name="Normal 9 4 46 2 2 3" xfId="27308" xr:uid="{00000000-0005-0000-0000-0000FA610000}"/>
    <cellStyle name="Normal 9 4 46 2 3" xfId="27309" xr:uid="{00000000-0005-0000-0000-0000FB610000}"/>
    <cellStyle name="Normal 9 4 46 2 4" xfId="27310" xr:uid="{00000000-0005-0000-0000-0000FC610000}"/>
    <cellStyle name="Normal 9 4 46 3" xfId="9275" xr:uid="{00000000-0005-0000-0000-0000FD610000}"/>
    <cellStyle name="Normal 9 4 46 3 2" xfId="27311" xr:uid="{00000000-0005-0000-0000-0000FE610000}"/>
    <cellStyle name="Normal 9 4 46 3 2 2" xfId="27312" xr:uid="{00000000-0005-0000-0000-0000FF610000}"/>
    <cellStyle name="Normal 9 4 46 3 3" xfId="27313" xr:uid="{00000000-0005-0000-0000-000000620000}"/>
    <cellStyle name="Normal 9 4 46 3 4" xfId="27314" xr:uid="{00000000-0005-0000-0000-000001620000}"/>
    <cellStyle name="Normal 9 4 46 4" xfId="27315" xr:uid="{00000000-0005-0000-0000-000002620000}"/>
    <cellStyle name="Normal 9 4 46 4 2" xfId="27316" xr:uid="{00000000-0005-0000-0000-000003620000}"/>
    <cellStyle name="Normal 9 4 46 5" xfId="27317" xr:uid="{00000000-0005-0000-0000-000004620000}"/>
    <cellStyle name="Normal 9 4 46 6" xfId="27318" xr:uid="{00000000-0005-0000-0000-000005620000}"/>
    <cellStyle name="Normal 9 4 47" xfId="5251" xr:uid="{00000000-0005-0000-0000-000006620000}"/>
    <cellStyle name="Normal 9 4 47 2" xfId="7498" xr:uid="{00000000-0005-0000-0000-000007620000}"/>
    <cellStyle name="Normal 9 4 47 2 2" xfId="11037" xr:uid="{00000000-0005-0000-0000-000008620000}"/>
    <cellStyle name="Normal 9 4 47 2 2 2" xfId="27319" xr:uid="{00000000-0005-0000-0000-000009620000}"/>
    <cellStyle name="Normal 9 4 47 2 2 3" xfId="27320" xr:uid="{00000000-0005-0000-0000-00000A620000}"/>
    <cellStyle name="Normal 9 4 47 2 3" xfId="27321" xr:uid="{00000000-0005-0000-0000-00000B620000}"/>
    <cellStyle name="Normal 9 4 47 2 4" xfId="27322" xr:uid="{00000000-0005-0000-0000-00000C620000}"/>
    <cellStyle name="Normal 9 4 47 3" xfId="9276" xr:uid="{00000000-0005-0000-0000-00000D620000}"/>
    <cellStyle name="Normal 9 4 47 3 2" xfId="27323" xr:uid="{00000000-0005-0000-0000-00000E620000}"/>
    <cellStyle name="Normal 9 4 47 3 2 2" xfId="27324" xr:uid="{00000000-0005-0000-0000-00000F620000}"/>
    <cellStyle name="Normal 9 4 47 3 3" xfId="27325" xr:uid="{00000000-0005-0000-0000-000010620000}"/>
    <cellStyle name="Normal 9 4 47 3 4" xfId="27326" xr:uid="{00000000-0005-0000-0000-000011620000}"/>
    <cellStyle name="Normal 9 4 47 4" xfId="27327" xr:uid="{00000000-0005-0000-0000-000012620000}"/>
    <cellStyle name="Normal 9 4 47 4 2" xfId="27328" xr:uid="{00000000-0005-0000-0000-000013620000}"/>
    <cellStyle name="Normal 9 4 47 5" xfId="27329" xr:uid="{00000000-0005-0000-0000-000014620000}"/>
    <cellStyle name="Normal 9 4 47 6" xfId="27330" xr:uid="{00000000-0005-0000-0000-000015620000}"/>
    <cellStyle name="Normal 9 4 48" xfId="7457" xr:uid="{00000000-0005-0000-0000-000016620000}"/>
    <cellStyle name="Normal 9 4 48 2" xfId="10996" xr:uid="{00000000-0005-0000-0000-000017620000}"/>
    <cellStyle name="Normal 9 4 48 2 2" xfId="27331" xr:uid="{00000000-0005-0000-0000-000018620000}"/>
    <cellStyle name="Normal 9 4 48 2 3" xfId="27332" xr:uid="{00000000-0005-0000-0000-000019620000}"/>
    <cellStyle name="Normal 9 4 48 3" xfId="27333" xr:uid="{00000000-0005-0000-0000-00001A620000}"/>
    <cellStyle name="Normal 9 4 48 4" xfId="27334" xr:uid="{00000000-0005-0000-0000-00001B620000}"/>
    <cellStyle name="Normal 9 4 49" xfId="9235" xr:uid="{00000000-0005-0000-0000-00001C620000}"/>
    <cellStyle name="Normal 9 4 49 2" xfId="27335" xr:uid="{00000000-0005-0000-0000-00001D620000}"/>
    <cellStyle name="Normal 9 4 49 2 2" xfId="27336" xr:uid="{00000000-0005-0000-0000-00001E620000}"/>
    <cellStyle name="Normal 9 4 49 3" xfId="27337" xr:uid="{00000000-0005-0000-0000-00001F620000}"/>
    <cellStyle name="Normal 9 4 49 4" xfId="27338" xr:uid="{00000000-0005-0000-0000-000020620000}"/>
    <cellStyle name="Normal 9 4 5" xfId="5252" xr:uid="{00000000-0005-0000-0000-000021620000}"/>
    <cellStyle name="Normal 9 4 5 2" xfId="7499" xr:uid="{00000000-0005-0000-0000-000022620000}"/>
    <cellStyle name="Normal 9 4 5 2 2" xfId="11038" xr:uid="{00000000-0005-0000-0000-000023620000}"/>
    <cellStyle name="Normal 9 4 5 2 2 2" xfId="27339" xr:uid="{00000000-0005-0000-0000-000024620000}"/>
    <cellStyle name="Normal 9 4 5 2 2 3" xfId="27340" xr:uid="{00000000-0005-0000-0000-000025620000}"/>
    <cellStyle name="Normal 9 4 5 2 3" xfId="27341" xr:uid="{00000000-0005-0000-0000-000026620000}"/>
    <cellStyle name="Normal 9 4 5 2 4" xfId="27342" xr:uid="{00000000-0005-0000-0000-000027620000}"/>
    <cellStyle name="Normal 9 4 5 3" xfId="9277" xr:uid="{00000000-0005-0000-0000-000028620000}"/>
    <cellStyle name="Normal 9 4 5 3 2" xfId="27343" xr:uid="{00000000-0005-0000-0000-000029620000}"/>
    <cellStyle name="Normal 9 4 5 3 2 2" xfId="27344" xr:uid="{00000000-0005-0000-0000-00002A620000}"/>
    <cellStyle name="Normal 9 4 5 3 3" xfId="27345" xr:uid="{00000000-0005-0000-0000-00002B620000}"/>
    <cellStyle name="Normal 9 4 5 3 4" xfId="27346" xr:uid="{00000000-0005-0000-0000-00002C620000}"/>
    <cellStyle name="Normal 9 4 5 4" xfId="27347" xr:uid="{00000000-0005-0000-0000-00002D620000}"/>
    <cellStyle name="Normal 9 4 5 4 2" xfId="27348" xr:uid="{00000000-0005-0000-0000-00002E620000}"/>
    <cellStyle name="Normal 9 4 5 5" xfId="27349" xr:uid="{00000000-0005-0000-0000-00002F620000}"/>
    <cellStyle name="Normal 9 4 5 6" xfId="27350" xr:uid="{00000000-0005-0000-0000-000030620000}"/>
    <cellStyle name="Normal 9 4 50" xfId="27351" xr:uid="{00000000-0005-0000-0000-000031620000}"/>
    <cellStyle name="Normal 9 4 50 2" xfId="27352" xr:uid="{00000000-0005-0000-0000-000032620000}"/>
    <cellStyle name="Normal 9 4 51" xfId="27353" xr:uid="{00000000-0005-0000-0000-000033620000}"/>
    <cellStyle name="Normal 9 4 52" xfId="27354" xr:uid="{00000000-0005-0000-0000-000034620000}"/>
    <cellStyle name="Normal 9 4 6" xfId="5253" xr:uid="{00000000-0005-0000-0000-000035620000}"/>
    <cellStyle name="Normal 9 4 6 2" xfId="7500" xr:uid="{00000000-0005-0000-0000-000036620000}"/>
    <cellStyle name="Normal 9 4 6 2 2" xfId="11039" xr:uid="{00000000-0005-0000-0000-000037620000}"/>
    <cellStyle name="Normal 9 4 6 2 2 2" xfId="27355" xr:uid="{00000000-0005-0000-0000-000038620000}"/>
    <cellStyle name="Normal 9 4 6 2 2 3" xfId="27356" xr:uid="{00000000-0005-0000-0000-000039620000}"/>
    <cellStyle name="Normal 9 4 6 2 3" xfId="27357" xr:uid="{00000000-0005-0000-0000-00003A620000}"/>
    <cellStyle name="Normal 9 4 6 2 4" xfId="27358" xr:uid="{00000000-0005-0000-0000-00003B620000}"/>
    <cellStyle name="Normal 9 4 6 3" xfId="9278" xr:uid="{00000000-0005-0000-0000-00003C620000}"/>
    <cellStyle name="Normal 9 4 6 3 2" xfId="27359" xr:uid="{00000000-0005-0000-0000-00003D620000}"/>
    <cellStyle name="Normal 9 4 6 3 2 2" xfId="27360" xr:uid="{00000000-0005-0000-0000-00003E620000}"/>
    <cellStyle name="Normal 9 4 6 3 3" xfId="27361" xr:uid="{00000000-0005-0000-0000-00003F620000}"/>
    <cellStyle name="Normal 9 4 6 3 4" xfId="27362" xr:uid="{00000000-0005-0000-0000-000040620000}"/>
    <cellStyle name="Normal 9 4 6 4" xfId="27363" xr:uid="{00000000-0005-0000-0000-000041620000}"/>
    <cellStyle name="Normal 9 4 6 4 2" xfId="27364" xr:uid="{00000000-0005-0000-0000-000042620000}"/>
    <cellStyle name="Normal 9 4 6 5" xfId="27365" xr:uid="{00000000-0005-0000-0000-000043620000}"/>
    <cellStyle name="Normal 9 4 6 6" xfId="27366" xr:uid="{00000000-0005-0000-0000-000044620000}"/>
    <cellStyle name="Normal 9 4 7" xfId="5254" xr:uid="{00000000-0005-0000-0000-000045620000}"/>
    <cellStyle name="Normal 9 4 7 2" xfId="7501" xr:uid="{00000000-0005-0000-0000-000046620000}"/>
    <cellStyle name="Normal 9 4 7 2 2" xfId="11040" xr:uid="{00000000-0005-0000-0000-000047620000}"/>
    <cellStyle name="Normal 9 4 7 2 2 2" xfId="27367" xr:uid="{00000000-0005-0000-0000-000048620000}"/>
    <cellStyle name="Normal 9 4 7 2 2 3" xfId="27368" xr:uid="{00000000-0005-0000-0000-000049620000}"/>
    <cellStyle name="Normal 9 4 7 2 3" xfId="27369" xr:uid="{00000000-0005-0000-0000-00004A620000}"/>
    <cellStyle name="Normal 9 4 7 2 4" xfId="27370" xr:uid="{00000000-0005-0000-0000-00004B620000}"/>
    <cellStyle name="Normal 9 4 7 3" xfId="9279" xr:uid="{00000000-0005-0000-0000-00004C620000}"/>
    <cellStyle name="Normal 9 4 7 3 2" xfId="27371" xr:uid="{00000000-0005-0000-0000-00004D620000}"/>
    <cellStyle name="Normal 9 4 7 3 2 2" xfId="27372" xr:uid="{00000000-0005-0000-0000-00004E620000}"/>
    <cellStyle name="Normal 9 4 7 3 3" xfId="27373" xr:uid="{00000000-0005-0000-0000-00004F620000}"/>
    <cellStyle name="Normal 9 4 7 3 4" xfId="27374" xr:uid="{00000000-0005-0000-0000-000050620000}"/>
    <cellStyle name="Normal 9 4 7 4" xfId="27375" xr:uid="{00000000-0005-0000-0000-000051620000}"/>
    <cellStyle name="Normal 9 4 7 4 2" xfId="27376" xr:uid="{00000000-0005-0000-0000-000052620000}"/>
    <cellStyle name="Normal 9 4 7 5" xfId="27377" xr:uid="{00000000-0005-0000-0000-000053620000}"/>
    <cellStyle name="Normal 9 4 7 6" xfId="27378" xr:uid="{00000000-0005-0000-0000-000054620000}"/>
    <cellStyle name="Normal 9 4 8" xfId="5255" xr:uid="{00000000-0005-0000-0000-000055620000}"/>
    <cellStyle name="Normal 9 4 8 2" xfId="7502" xr:uid="{00000000-0005-0000-0000-000056620000}"/>
    <cellStyle name="Normal 9 4 8 2 2" xfId="11041" xr:uid="{00000000-0005-0000-0000-000057620000}"/>
    <cellStyle name="Normal 9 4 8 2 2 2" xfId="27379" xr:uid="{00000000-0005-0000-0000-000058620000}"/>
    <cellStyle name="Normal 9 4 8 2 2 3" xfId="27380" xr:uid="{00000000-0005-0000-0000-000059620000}"/>
    <cellStyle name="Normal 9 4 8 2 3" xfId="27381" xr:uid="{00000000-0005-0000-0000-00005A620000}"/>
    <cellStyle name="Normal 9 4 8 2 4" xfId="27382" xr:uid="{00000000-0005-0000-0000-00005B620000}"/>
    <cellStyle name="Normal 9 4 8 3" xfId="9280" xr:uid="{00000000-0005-0000-0000-00005C620000}"/>
    <cellStyle name="Normal 9 4 8 3 2" xfId="27383" xr:uid="{00000000-0005-0000-0000-00005D620000}"/>
    <cellStyle name="Normal 9 4 8 3 2 2" xfId="27384" xr:uid="{00000000-0005-0000-0000-00005E620000}"/>
    <cellStyle name="Normal 9 4 8 3 3" xfId="27385" xr:uid="{00000000-0005-0000-0000-00005F620000}"/>
    <cellStyle name="Normal 9 4 8 3 4" xfId="27386" xr:uid="{00000000-0005-0000-0000-000060620000}"/>
    <cellStyle name="Normal 9 4 8 4" xfId="27387" xr:uid="{00000000-0005-0000-0000-000061620000}"/>
    <cellStyle name="Normal 9 4 8 4 2" xfId="27388" xr:uid="{00000000-0005-0000-0000-000062620000}"/>
    <cellStyle name="Normal 9 4 8 5" xfId="27389" xr:uid="{00000000-0005-0000-0000-000063620000}"/>
    <cellStyle name="Normal 9 4 8 6" xfId="27390" xr:uid="{00000000-0005-0000-0000-000064620000}"/>
    <cellStyle name="Normal 9 4 9" xfId="5256" xr:uid="{00000000-0005-0000-0000-000065620000}"/>
    <cellStyle name="Normal 9 4 9 2" xfId="7503" xr:uid="{00000000-0005-0000-0000-000066620000}"/>
    <cellStyle name="Normal 9 4 9 2 2" xfId="11042" xr:uid="{00000000-0005-0000-0000-000067620000}"/>
    <cellStyle name="Normal 9 4 9 2 2 2" xfId="27391" xr:uid="{00000000-0005-0000-0000-000068620000}"/>
    <cellStyle name="Normal 9 4 9 2 2 3" xfId="27392" xr:uid="{00000000-0005-0000-0000-000069620000}"/>
    <cellStyle name="Normal 9 4 9 2 3" xfId="27393" xr:uid="{00000000-0005-0000-0000-00006A620000}"/>
    <cellStyle name="Normal 9 4 9 2 4" xfId="27394" xr:uid="{00000000-0005-0000-0000-00006B620000}"/>
    <cellStyle name="Normal 9 4 9 3" xfId="9281" xr:uid="{00000000-0005-0000-0000-00006C620000}"/>
    <cellStyle name="Normal 9 4 9 3 2" xfId="27395" xr:uid="{00000000-0005-0000-0000-00006D620000}"/>
    <cellStyle name="Normal 9 4 9 3 2 2" xfId="27396" xr:uid="{00000000-0005-0000-0000-00006E620000}"/>
    <cellStyle name="Normal 9 4 9 3 3" xfId="27397" xr:uid="{00000000-0005-0000-0000-00006F620000}"/>
    <cellStyle name="Normal 9 4 9 3 4" xfId="27398" xr:uid="{00000000-0005-0000-0000-000070620000}"/>
    <cellStyle name="Normal 9 4 9 4" xfId="27399" xr:uid="{00000000-0005-0000-0000-000071620000}"/>
    <cellStyle name="Normal 9 4 9 4 2" xfId="27400" xr:uid="{00000000-0005-0000-0000-000072620000}"/>
    <cellStyle name="Normal 9 4 9 5" xfId="27401" xr:uid="{00000000-0005-0000-0000-000073620000}"/>
    <cellStyle name="Normal 9 4 9 6" xfId="27402" xr:uid="{00000000-0005-0000-0000-000074620000}"/>
    <cellStyle name="Normal 9 40" xfId="5257" xr:uid="{00000000-0005-0000-0000-000075620000}"/>
    <cellStyle name="Normal 9 40 2" xfId="7504" xr:uid="{00000000-0005-0000-0000-000076620000}"/>
    <cellStyle name="Normal 9 40 2 2" xfId="11043" xr:uid="{00000000-0005-0000-0000-000077620000}"/>
    <cellStyle name="Normal 9 40 2 2 2" xfId="27403" xr:uid="{00000000-0005-0000-0000-000078620000}"/>
    <cellStyle name="Normal 9 40 2 2 3" xfId="27404" xr:uid="{00000000-0005-0000-0000-000079620000}"/>
    <cellStyle name="Normal 9 40 2 3" xfId="27405" xr:uid="{00000000-0005-0000-0000-00007A620000}"/>
    <cellStyle name="Normal 9 40 2 4" xfId="27406" xr:uid="{00000000-0005-0000-0000-00007B620000}"/>
    <cellStyle name="Normal 9 40 3" xfId="9282" xr:uid="{00000000-0005-0000-0000-00007C620000}"/>
    <cellStyle name="Normal 9 40 3 2" xfId="27407" xr:uid="{00000000-0005-0000-0000-00007D620000}"/>
    <cellStyle name="Normal 9 40 3 2 2" xfId="27408" xr:uid="{00000000-0005-0000-0000-00007E620000}"/>
    <cellStyle name="Normal 9 40 3 3" xfId="27409" xr:uid="{00000000-0005-0000-0000-00007F620000}"/>
    <cellStyle name="Normal 9 40 3 4" xfId="27410" xr:uid="{00000000-0005-0000-0000-000080620000}"/>
    <cellStyle name="Normal 9 40 4" xfId="27411" xr:uid="{00000000-0005-0000-0000-000081620000}"/>
    <cellStyle name="Normal 9 40 4 2" xfId="27412" xr:uid="{00000000-0005-0000-0000-000082620000}"/>
    <cellStyle name="Normal 9 40 5" xfId="27413" xr:uid="{00000000-0005-0000-0000-000083620000}"/>
    <cellStyle name="Normal 9 40 6" xfId="27414" xr:uid="{00000000-0005-0000-0000-000084620000}"/>
    <cellStyle name="Normal 9 41" xfId="5258" xr:uid="{00000000-0005-0000-0000-000085620000}"/>
    <cellStyle name="Normal 9 41 2" xfId="7505" xr:uid="{00000000-0005-0000-0000-000086620000}"/>
    <cellStyle name="Normal 9 41 2 2" xfId="11044" xr:uid="{00000000-0005-0000-0000-000087620000}"/>
    <cellStyle name="Normal 9 41 2 2 2" xfId="27415" xr:uid="{00000000-0005-0000-0000-000088620000}"/>
    <cellStyle name="Normal 9 41 2 2 3" xfId="27416" xr:uid="{00000000-0005-0000-0000-000089620000}"/>
    <cellStyle name="Normal 9 41 2 3" xfId="27417" xr:uid="{00000000-0005-0000-0000-00008A620000}"/>
    <cellStyle name="Normal 9 41 2 4" xfId="27418" xr:uid="{00000000-0005-0000-0000-00008B620000}"/>
    <cellStyle name="Normal 9 41 3" xfId="9283" xr:uid="{00000000-0005-0000-0000-00008C620000}"/>
    <cellStyle name="Normal 9 41 3 2" xfId="27419" xr:uid="{00000000-0005-0000-0000-00008D620000}"/>
    <cellStyle name="Normal 9 41 3 2 2" xfId="27420" xr:uid="{00000000-0005-0000-0000-00008E620000}"/>
    <cellStyle name="Normal 9 41 3 3" xfId="27421" xr:uid="{00000000-0005-0000-0000-00008F620000}"/>
    <cellStyle name="Normal 9 41 3 4" xfId="27422" xr:uid="{00000000-0005-0000-0000-000090620000}"/>
    <cellStyle name="Normal 9 41 4" xfId="27423" xr:uid="{00000000-0005-0000-0000-000091620000}"/>
    <cellStyle name="Normal 9 41 4 2" xfId="27424" xr:uid="{00000000-0005-0000-0000-000092620000}"/>
    <cellStyle name="Normal 9 41 5" xfId="27425" xr:uid="{00000000-0005-0000-0000-000093620000}"/>
    <cellStyle name="Normal 9 41 6" xfId="27426" xr:uid="{00000000-0005-0000-0000-000094620000}"/>
    <cellStyle name="Normal 9 42" xfId="5259" xr:uid="{00000000-0005-0000-0000-000095620000}"/>
    <cellStyle name="Normal 9 42 2" xfId="7506" xr:uid="{00000000-0005-0000-0000-000096620000}"/>
    <cellStyle name="Normal 9 42 2 2" xfId="11045" xr:uid="{00000000-0005-0000-0000-000097620000}"/>
    <cellStyle name="Normal 9 42 2 2 2" xfId="27427" xr:uid="{00000000-0005-0000-0000-000098620000}"/>
    <cellStyle name="Normal 9 42 2 2 3" xfId="27428" xr:uid="{00000000-0005-0000-0000-000099620000}"/>
    <cellStyle name="Normal 9 42 2 3" xfId="27429" xr:uid="{00000000-0005-0000-0000-00009A620000}"/>
    <cellStyle name="Normal 9 42 2 4" xfId="27430" xr:uid="{00000000-0005-0000-0000-00009B620000}"/>
    <cellStyle name="Normal 9 42 3" xfId="9284" xr:uid="{00000000-0005-0000-0000-00009C620000}"/>
    <cellStyle name="Normal 9 42 3 2" xfId="27431" xr:uid="{00000000-0005-0000-0000-00009D620000}"/>
    <cellStyle name="Normal 9 42 3 2 2" xfId="27432" xr:uid="{00000000-0005-0000-0000-00009E620000}"/>
    <cellStyle name="Normal 9 42 3 3" xfId="27433" xr:uid="{00000000-0005-0000-0000-00009F620000}"/>
    <cellStyle name="Normal 9 42 3 4" xfId="27434" xr:uid="{00000000-0005-0000-0000-0000A0620000}"/>
    <cellStyle name="Normal 9 42 4" xfId="27435" xr:uid="{00000000-0005-0000-0000-0000A1620000}"/>
    <cellStyle name="Normal 9 42 4 2" xfId="27436" xr:uid="{00000000-0005-0000-0000-0000A2620000}"/>
    <cellStyle name="Normal 9 42 5" xfId="27437" xr:uid="{00000000-0005-0000-0000-0000A3620000}"/>
    <cellStyle name="Normal 9 42 6" xfId="27438" xr:uid="{00000000-0005-0000-0000-0000A4620000}"/>
    <cellStyle name="Normal 9 43" xfId="5260" xr:uid="{00000000-0005-0000-0000-0000A5620000}"/>
    <cellStyle name="Normal 9 43 2" xfId="7507" xr:uid="{00000000-0005-0000-0000-0000A6620000}"/>
    <cellStyle name="Normal 9 43 2 2" xfId="11046" xr:uid="{00000000-0005-0000-0000-0000A7620000}"/>
    <cellStyle name="Normal 9 43 2 2 2" xfId="27439" xr:uid="{00000000-0005-0000-0000-0000A8620000}"/>
    <cellStyle name="Normal 9 43 2 2 3" xfId="27440" xr:uid="{00000000-0005-0000-0000-0000A9620000}"/>
    <cellStyle name="Normal 9 43 2 3" xfId="27441" xr:uid="{00000000-0005-0000-0000-0000AA620000}"/>
    <cellStyle name="Normal 9 43 2 4" xfId="27442" xr:uid="{00000000-0005-0000-0000-0000AB620000}"/>
    <cellStyle name="Normal 9 43 3" xfId="9285" xr:uid="{00000000-0005-0000-0000-0000AC620000}"/>
    <cellStyle name="Normal 9 43 3 2" xfId="27443" xr:uid="{00000000-0005-0000-0000-0000AD620000}"/>
    <cellStyle name="Normal 9 43 3 2 2" xfId="27444" xr:uid="{00000000-0005-0000-0000-0000AE620000}"/>
    <cellStyle name="Normal 9 43 3 3" xfId="27445" xr:uid="{00000000-0005-0000-0000-0000AF620000}"/>
    <cellStyle name="Normal 9 43 3 4" xfId="27446" xr:uid="{00000000-0005-0000-0000-0000B0620000}"/>
    <cellStyle name="Normal 9 43 4" xfId="27447" xr:uid="{00000000-0005-0000-0000-0000B1620000}"/>
    <cellStyle name="Normal 9 43 4 2" xfId="27448" xr:uid="{00000000-0005-0000-0000-0000B2620000}"/>
    <cellStyle name="Normal 9 43 5" xfId="27449" xr:uid="{00000000-0005-0000-0000-0000B3620000}"/>
    <cellStyle name="Normal 9 43 6" xfId="27450" xr:uid="{00000000-0005-0000-0000-0000B4620000}"/>
    <cellStyle name="Normal 9 44" xfId="5261" xr:uid="{00000000-0005-0000-0000-0000B5620000}"/>
    <cellStyle name="Normal 9 44 2" xfId="7508" xr:uid="{00000000-0005-0000-0000-0000B6620000}"/>
    <cellStyle name="Normal 9 44 2 2" xfId="11047" xr:uid="{00000000-0005-0000-0000-0000B7620000}"/>
    <cellStyle name="Normal 9 44 2 2 2" xfId="27451" xr:uid="{00000000-0005-0000-0000-0000B8620000}"/>
    <cellStyle name="Normal 9 44 2 2 3" xfId="27452" xr:uid="{00000000-0005-0000-0000-0000B9620000}"/>
    <cellStyle name="Normal 9 44 2 3" xfId="27453" xr:uid="{00000000-0005-0000-0000-0000BA620000}"/>
    <cellStyle name="Normal 9 44 2 4" xfId="27454" xr:uid="{00000000-0005-0000-0000-0000BB620000}"/>
    <cellStyle name="Normal 9 44 3" xfId="9286" xr:uid="{00000000-0005-0000-0000-0000BC620000}"/>
    <cellStyle name="Normal 9 44 3 2" xfId="27455" xr:uid="{00000000-0005-0000-0000-0000BD620000}"/>
    <cellStyle name="Normal 9 44 3 2 2" xfId="27456" xr:uid="{00000000-0005-0000-0000-0000BE620000}"/>
    <cellStyle name="Normal 9 44 3 3" xfId="27457" xr:uid="{00000000-0005-0000-0000-0000BF620000}"/>
    <cellStyle name="Normal 9 44 3 4" xfId="27458" xr:uid="{00000000-0005-0000-0000-0000C0620000}"/>
    <cellStyle name="Normal 9 44 4" xfId="27459" xr:uid="{00000000-0005-0000-0000-0000C1620000}"/>
    <cellStyle name="Normal 9 44 4 2" xfId="27460" xr:uid="{00000000-0005-0000-0000-0000C2620000}"/>
    <cellStyle name="Normal 9 44 5" xfId="27461" xr:uid="{00000000-0005-0000-0000-0000C3620000}"/>
    <cellStyle name="Normal 9 44 6" xfId="27462" xr:uid="{00000000-0005-0000-0000-0000C4620000}"/>
    <cellStyle name="Normal 9 45" xfId="5262" xr:uid="{00000000-0005-0000-0000-0000C5620000}"/>
    <cellStyle name="Normal 9 45 2" xfId="7509" xr:uid="{00000000-0005-0000-0000-0000C6620000}"/>
    <cellStyle name="Normal 9 45 2 2" xfId="11048" xr:uid="{00000000-0005-0000-0000-0000C7620000}"/>
    <cellStyle name="Normal 9 45 2 2 2" xfId="27463" xr:uid="{00000000-0005-0000-0000-0000C8620000}"/>
    <cellStyle name="Normal 9 45 2 2 3" xfId="27464" xr:uid="{00000000-0005-0000-0000-0000C9620000}"/>
    <cellStyle name="Normal 9 45 2 3" xfId="27465" xr:uid="{00000000-0005-0000-0000-0000CA620000}"/>
    <cellStyle name="Normal 9 45 2 4" xfId="27466" xr:uid="{00000000-0005-0000-0000-0000CB620000}"/>
    <cellStyle name="Normal 9 45 3" xfId="9287" xr:uid="{00000000-0005-0000-0000-0000CC620000}"/>
    <cellStyle name="Normal 9 45 3 2" xfId="27467" xr:uid="{00000000-0005-0000-0000-0000CD620000}"/>
    <cellStyle name="Normal 9 45 3 2 2" xfId="27468" xr:uid="{00000000-0005-0000-0000-0000CE620000}"/>
    <cellStyle name="Normal 9 45 3 3" xfId="27469" xr:uid="{00000000-0005-0000-0000-0000CF620000}"/>
    <cellStyle name="Normal 9 45 3 4" xfId="27470" xr:uid="{00000000-0005-0000-0000-0000D0620000}"/>
    <cellStyle name="Normal 9 45 4" xfId="27471" xr:uid="{00000000-0005-0000-0000-0000D1620000}"/>
    <cellStyle name="Normal 9 45 4 2" xfId="27472" xr:uid="{00000000-0005-0000-0000-0000D2620000}"/>
    <cellStyle name="Normal 9 45 5" xfId="27473" xr:uid="{00000000-0005-0000-0000-0000D3620000}"/>
    <cellStyle name="Normal 9 45 6" xfId="27474" xr:uid="{00000000-0005-0000-0000-0000D4620000}"/>
    <cellStyle name="Normal 9 46" xfId="5263" xr:uid="{00000000-0005-0000-0000-0000D5620000}"/>
    <cellStyle name="Normal 9 46 2" xfId="7510" xr:uid="{00000000-0005-0000-0000-0000D6620000}"/>
    <cellStyle name="Normal 9 46 2 2" xfId="11049" xr:uid="{00000000-0005-0000-0000-0000D7620000}"/>
    <cellStyle name="Normal 9 46 2 2 2" xfId="27475" xr:uid="{00000000-0005-0000-0000-0000D8620000}"/>
    <cellStyle name="Normal 9 46 2 2 3" xfId="27476" xr:uid="{00000000-0005-0000-0000-0000D9620000}"/>
    <cellStyle name="Normal 9 46 2 3" xfId="27477" xr:uid="{00000000-0005-0000-0000-0000DA620000}"/>
    <cellStyle name="Normal 9 46 2 4" xfId="27478" xr:uid="{00000000-0005-0000-0000-0000DB620000}"/>
    <cellStyle name="Normal 9 46 3" xfId="9288" xr:uid="{00000000-0005-0000-0000-0000DC620000}"/>
    <cellStyle name="Normal 9 46 3 2" xfId="27479" xr:uid="{00000000-0005-0000-0000-0000DD620000}"/>
    <cellStyle name="Normal 9 46 3 2 2" xfId="27480" xr:uid="{00000000-0005-0000-0000-0000DE620000}"/>
    <cellStyle name="Normal 9 46 3 3" xfId="27481" xr:uid="{00000000-0005-0000-0000-0000DF620000}"/>
    <cellStyle name="Normal 9 46 3 4" xfId="27482" xr:uid="{00000000-0005-0000-0000-0000E0620000}"/>
    <cellStyle name="Normal 9 46 4" xfId="27483" xr:uid="{00000000-0005-0000-0000-0000E1620000}"/>
    <cellStyle name="Normal 9 46 4 2" xfId="27484" xr:uid="{00000000-0005-0000-0000-0000E2620000}"/>
    <cellStyle name="Normal 9 46 5" xfId="27485" xr:uid="{00000000-0005-0000-0000-0000E3620000}"/>
    <cellStyle name="Normal 9 46 6" xfId="27486" xr:uid="{00000000-0005-0000-0000-0000E4620000}"/>
    <cellStyle name="Normal 9 47" xfId="5264" xr:uid="{00000000-0005-0000-0000-0000E5620000}"/>
    <cellStyle name="Normal 9 47 2" xfId="7511" xr:uid="{00000000-0005-0000-0000-0000E6620000}"/>
    <cellStyle name="Normal 9 47 2 2" xfId="11050" xr:uid="{00000000-0005-0000-0000-0000E7620000}"/>
    <cellStyle name="Normal 9 47 2 2 2" xfId="27487" xr:uid="{00000000-0005-0000-0000-0000E8620000}"/>
    <cellStyle name="Normal 9 47 2 2 3" xfId="27488" xr:uid="{00000000-0005-0000-0000-0000E9620000}"/>
    <cellStyle name="Normal 9 47 2 3" xfId="27489" xr:uid="{00000000-0005-0000-0000-0000EA620000}"/>
    <cellStyle name="Normal 9 47 2 4" xfId="27490" xr:uid="{00000000-0005-0000-0000-0000EB620000}"/>
    <cellStyle name="Normal 9 47 3" xfId="9289" xr:uid="{00000000-0005-0000-0000-0000EC620000}"/>
    <cellStyle name="Normal 9 47 3 2" xfId="27491" xr:uid="{00000000-0005-0000-0000-0000ED620000}"/>
    <cellStyle name="Normal 9 47 3 2 2" xfId="27492" xr:uid="{00000000-0005-0000-0000-0000EE620000}"/>
    <cellStyle name="Normal 9 47 3 3" xfId="27493" xr:uid="{00000000-0005-0000-0000-0000EF620000}"/>
    <cellStyle name="Normal 9 47 3 4" xfId="27494" xr:uid="{00000000-0005-0000-0000-0000F0620000}"/>
    <cellStyle name="Normal 9 47 4" xfId="27495" xr:uid="{00000000-0005-0000-0000-0000F1620000}"/>
    <cellStyle name="Normal 9 47 4 2" xfId="27496" xr:uid="{00000000-0005-0000-0000-0000F2620000}"/>
    <cellStyle name="Normal 9 47 5" xfId="27497" xr:uid="{00000000-0005-0000-0000-0000F3620000}"/>
    <cellStyle name="Normal 9 47 6" xfId="27498" xr:uid="{00000000-0005-0000-0000-0000F4620000}"/>
    <cellStyle name="Normal 9 48" xfId="5265" xr:uid="{00000000-0005-0000-0000-0000F5620000}"/>
    <cellStyle name="Normal 9 48 2" xfId="7512" xr:uid="{00000000-0005-0000-0000-0000F6620000}"/>
    <cellStyle name="Normal 9 48 2 2" xfId="11051" xr:uid="{00000000-0005-0000-0000-0000F7620000}"/>
    <cellStyle name="Normal 9 48 2 2 2" xfId="27499" xr:uid="{00000000-0005-0000-0000-0000F8620000}"/>
    <cellStyle name="Normal 9 48 2 2 3" xfId="27500" xr:uid="{00000000-0005-0000-0000-0000F9620000}"/>
    <cellStyle name="Normal 9 48 2 3" xfId="27501" xr:uid="{00000000-0005-0000-0000-0000FA620000}"/>
    <cellStyle name="Normal 9 48 2 4" xfId="27502" xr:uid="{00000000-0005-0000-0000-0000FB620000}"/>
    <cellStyle name="Normal 9 48 3" xfId="9290" xr:uid="{00000000-0005-0000-0000-0000FC620000}"/>
    <cellStyle name="Normal 9 48 3 2" xfId="27503" xr:uid="{00000000-0005-0000-0000-0000FD620000}"/>
    <cellStyle name="Normal 9 48 3 2 2" xfId="27504" xr:uid="{00000000-0005-0000-0000-0000FE620000}"/>
    <cellStyle name="Normal 9 48 3 3" xfId="27505" xr:uid="{00000000-0005-0000-0000-0000FF620000}"/>
    <cellStyle name="Normal 9 48 3 4" xfId="27506" xr:uid="{00000000-0005-0000-0000-000000630000}"/>
    <cellStyle name="Normal 9 48 4" xfId="27507" xr:uid="{00000000-0005-0000-0000-000001630000}"/>
    <cellStyle name="Normal 9 48 4 2" xfId="27508" xr:uid="{00000000-0005-0000-0000-000002630000}"/>
    <cellStyle name="Normal 9 48 5" xfId="27509" xr:uid="{00000000-0005-0000-0000-000003630000}"/>
    <cellStyle name="Normal 9 48 6" xfId="27510" xr:uid="{00000000-0005-0000-0000-000004630000}"/>
    <cellStyle name="Normal 9 49" xfId="5266" xr:uid="{00000000-0005-0000-0000-000005630000}"/>
    <cellStyle name="Normal 9 49 2" xfId="7513" xr:uid="{00000000-0005-0000-0000-000006630000}"/>
    <cellStyle name="Normal 9 49 2 2" xfId="11052" xr:uid="{00000000-0005-0000-0000-000007630000}"/>
    <cellStyle name="Normal 9 49 2 2 2" xfId="27511" xr:uid="{00000000-0005-0000-0000-000008630000}"/>
    <cellStyle name="Normal 9 49 2 2 3" xfId="27512" xr:uid="{00000000-0005-0000-0000-000009630000}"/>
    <cellStyle name="Normal 9 49 2 3" xfId="27513" xr:uid="{00000000-0005-0000-0000-00000A630000}"/>
    <cellStyle name="Normal 9 49 2 4" xfId="27514" xr:uid="{00000000-0005-0000-0000-00000B630000}"/>
    <cellStyle name="Normal 9 49 3" xfId="9291" xr:uid="{00000000-0005-0000-0000-00000C630000}"/>
    <cellStyle name="Normal 9 49 3 2" xfId="27515" xr:uid="{00000000-0005-0000-0000-00000D630000}"/>
    <cellStyle name="Normal 9 49 3 2 2" xfId="27516" xr:uid="{00000000-0005-0000-0000-00000E630000}"/>
    <cellStyle name="Normal 9 49 3 3" xfId="27517" xr:uid="{00000000-0005-0000-0000-00000F630000}"/>
    <cellStyle name="Normal 9 49 3 4" xfId="27518" xr:uid="{00000000-0005-0000-0000-000010630000}"/>
    <cellStyle name="Normal 9 49 4" xfId="27519" xr:uid="{00000000-0005-0000-0000-000011630000}"/>
    <cellStyle name="Normal 9 49 4 2" xfId="27520" xr:uid="{00000000-0005-0000-0000-000012630000}"/>
    <cellStyle name="Normal 9 49 5" xfId="27521" xr:uid="{00000000-0005-0000-0000-000013630000}"/>
    <cellStyle name="Normal 9 49 6" xfId="27522" xr:uid="{00000000-0005-0000-0000-000014630000}"/>
    <cellStyle name="Normal 9 5" xfId="5267" xr:uid="{00000000-0005-0000-0000-000015630000}"/>
    <cellStyle name="Normal 9 5 2" xfId="5268" xr:uid="{00000000-0005-0000-0000-000016630000}"/>
    <cellStyle name="Normal 9 5 2 10" xfId="5269" xr:uid="{00000000-0005-0000-0000-000017630000}"/>
    <cellStyle name="Normal 9 5 2 10 2" xfId="7516" xr:uid="{00000000-0005-0000-0000-000018630000}"/>
    <cellStyle name="Normal 9 5 2 10 2 2" xfId="11055" xr:uid="{00000000-0005-0000-0000-000019630000}"/>
    <cellStyle name="Normal 9 5 2 10 2 2 2" xfId="27523" xr:uid="{00000000-0005-0000-0000-00001A630000}"/>
    <cellStyle name="Normal 9 5 2 10 2 2 3" xfId="27524" xr:uid="{00000000-0005-0000-0000-00001B630000}"/>
    <cellStyle name="Normal 9 5 2 10 2 3" xfId="27525" xr:uid="{00000000-0005-0000-0000-00001C630000}"/>
    <cellStyle name="Normal 9 5 2 10 2 4" xfId="27526" xr:uid="{00000000-0005-0000-0000-00001D630000}"/>
    <cellStyle name="Normal 9 5 2 10 3" xfId="9294" xr:uid="{00000000-0005-0000-0000-00001E630000}"/>
    <cellStyle name="Normal 9 5 2 10 3 2" xfId="27527" xr:uid="{00000000-0005-0000-0000-00001F630000}"/>
    <cellStyle name="Normal 9 5 2 10 3 2 2" xfId="27528" xr:uid="{00000000-0005-0000-0000-000020630000}"/>
    <cellStyle name="Normal 9 5 2 10 3 3" xfId="27529" xr:uid="{00000000-0005-0000-0000-000021630000}"/>
    <cellStyle name="Normal 9 5 2 10 3 4" xfId="27530" xr:uid="{00000000-0005-0000-0000-000022630000}"/>
    <cellStyle name="Normal 9 5 2 10 4" xfId="27531" xr:uid="{00000000-0005-0000-0000-000023630000}"/>
    <cellStyle name="Normal 9 5 2 10 4 2" xfId="27532" xr:uid="{00000000-0005-0000-0000-000024630000}"/>
    <cellStyle name="Normal 9 5 2 10 5" xfId="27533" xr:uid="{00000000-0005-0000-0000-000025630000}"/>
    <cellStyle name="Normal 9 5 2 10 6" xfId="27534" xr:uid="{00000000-0005-0000-0000-000026630000}"/>
    <cellStyle name="Normal 9 5 2 11" xfId="5270" xr:uid="{00000000-0005-0000-0000-000027630000}"/>
    <cellStyle name="Normal 9 5 2 11 2" xfId="7517" xr:uid="{00000000-0005-0000-0000-000028630000}"/>
    <cellStyle name="Normal 9 5 2 11 2 2" xfId="11056" xr:uid="{00000000-0005-0000-0000-000029630000}"/>
    <cellStyle name="Normal 9 5 2 11 2 2 2" xfId="27535" xr:uid="{00000000-0005-0000-0000-00002A630000}"/>
    <cellStyle name="Normal 9 5 2 11 2 2 3" xfId="27536" xr:uid="{00000000-0005-0000-0000-00002B630000}"/>
    <cellStyle name="Normal 9 5 2 11 2 3" xfId="27537" xr:uid="{00000000-0005-0000-0000-00002C630000}"/>
    <cellStyle name="Normal 9 5 2 11 2 4" xfId="27538" xr:uid="{00000000-0005-0000-0000-00002D630000}"/>
    <cellStyle name="Normal 9 5 2 11 3" xfId="9295" xr:uid="{00000000-0005-0000-0000-00002E630000}"/>
    <cellStyle name="Normal 9 5 2 11 3 2" xfId="27539" xr:uid="{00000000-0005-0000-0000-00002F630000}"/>
    <cellStyle name="Normal 9 5 2 11 3 2 2" xfId="27540" xr:uid="{00000000-0005-0000-0000-000030630000}"/>
    <cellStyle name="Normal 9 5 2 11 3 3" xfId="27541" xr:uid="{00000000-0005-0000-0000-000031630000}"/>
    <cellStyle name="Normal 9 5 2 11 3 4" xfId="27542" xr:uid="{00000000-0005-0000-0000-000032630000}"/>
    <cellStyle name="Normal 9 5 2 11 4" xfId="27543" xr:uid="{00000000-0005-0000-0000-000033630000}"/>
    <cellStyle name="Normal 9 5 2 11 4 2" xfId="27544" xr:uid="{00000000-0005-0000-0000-000034630000}"/>
    <cellStyle name="Normal 9 5 2 11 5" xfId="27545" xr:uid="{00000000-0005-0000-0000-000035630000}"/>
    <cellStyle name="Normal 9 5 2 11 6" xfId="27546" xr:uid="{00000000-0005-0000-0000-000036630000}"/>
    <cellStyle name="Normal 9 5 2 12" xfId="5271" xr:uid="{00000000-0005-0000-0000-000037630000}"/>
    <cellStyle name="Normal 9 5 2 12 2" xfId="7518" xr:uid="{00000000-0005-0000-0000-000038630000}"/>
    <cellStyle name="Normal 9 5 2 12 2 2" xfId="11057" xr:uid="{00000000-0005-0000-0000-000039630000}"/>
    <cellStyle name="Normal 9 5 2 12 2 2 2" xfId="27547" xr:uid="{00000000-0005-0000-0000-00003A630000}"/>
    <cellStyle name="Normal 9 5 2 12 2 2 3" xfId="27548" xr:uid="{00000000-0005-0000-0000-00003B630000}"/>
    <cellStyle name="Normal 9 5 2 12 2 3" xfId="27549" xr:uid="{00000000-0005-0000-0000-00003C630000}"/>
    <cellStyle name="Normal 9 5 2 12 2 4" xfId="27550" xr:uid="{00000000-0005-0000-0000-00003D630000}"/>
    <cellStyle name="Normal 9 5 2 12 3" xfId="9296" xr:uid="{00000000-0005-0000-0000-00003E630000}"/>
    <cellStyle name="Normal 9 5 2 12 3 2" xfId="27551" xr:uid="{00000000-0005-0000-0000-00003F630000}"/>
    <cellStyle name="Normal 9 5 2 12 3 2 2" xfId="27552" xr:uid="{00000000-0005-0000-0000-000040630000}"/>
    <cellStyle name="Normal 9 5 2 12 3 3" xfId="27553" xr:uid="{00000000-0005-0000-0000-000041630000}"/>
    <cellStyle name="Normal 9 5 2 12 3 4" xfId="27554" xr:uid="{00000000-0005-0000-0000-000042630000}"/>
    <cellStyle name="Normal 9 5 2 12 4" xfId="27555" xr:uid="{00000000-0005-0000-0000-000043630000}"/>
    <cellStyle name="Normal 9 5 2 12 4 2" xfId="27556" xr:uid="{00000000-0005-0000-0000-000044630000}"/>
    <cellStyle name="Normal 9 5 2 12 5" xfId="27557" xr:uid="{00000000-0005-0000-0000-000045630000}"/>
    <cellStyle name="Normal 9 5 2 12 6" xfId="27558" xr:uid="{00000000-0005-0000-0000-000046630000}"/>
    <cellStyle name="Normal 9 5 2 13" xfId="5272" xr:uid="{00000000-0005-0000-0000-000047630000}"/>
    <cellStyle name="Normal 9 5 2 13 2" xfId="7519" xr:uid="{00000000-0005-0000-0000-000048630000}"/>
    <cellStyle name="Normal 9 5 2 13 2 2" xfId="11058" xr:uid="{00000000-0005-0000-0000-000049630000}"/>
    <cellStyle name="Normal 9 5 2 13 2 2 2" xfId="27559" xr:uid="{00000000-0005-0000-0000-00004A630000}"/>
    <cellStyle name="Normal 9 5 2 13 2 2 3" xfId="27560" xr:uid="{00000000-0005-0000-0000-00004B630000}"/>
    <cellStyle name="Normal 9 5 2 13 2 3" xfId="27561" xr:uid="{00000000-0005-0000-0000-00004C630000}"/>
    <cellStyle name="Normal 9 5 2 13 2 4" xfId="27562" xr:uid="{00000000-0005-0000-0000-00004D630000}"/>
    <cellStyle name="Normal 9 5 2 13 3" xfId="9297" xr:uid="{00000000-0005-0000-0000-00004E630000}"/>
    <cellStyle name="Normal 9 5 2 13 3 2" xfId="27563" xr:uid="{00000000-0005-0000-0000-00004F630000}"/>
    <cellStyle name="Normal 9 5 2 13 3 2 2" xfId="27564" xr:uid="{00000000-0005-0000-0000-000050630000}"/>
    <cellStyle name="Normal 9 5 2 13 3 3" xfId="27565" xr:uid="{00000000-0005-0000-0000-000051630000}"/>
    <cellStyle name="Normal 9 5 2 13 3 4" xfId="27566" xr:uid="{00000000-0005-0000-0000-000052630000}"/>
    <cellStyle name="Normal 9 5 2 13 4" xfId="27567" xr:uid="{00000000-0005-0000-0000-000053630000}"/>
    <cellStyle name="Normal 9 5 2 13 4 2" xfId="27568" xr:uid="{00000000-0005-0000-0000-000054630000}"/>
    <cellStyle name="Normal 9 5 2 13 5" xfId="27569" xr:uid="{00000000-0005-0000-0000-000055630000}"/>
    <cellStyle name="Normal 9 5 2 13 6" xfId="27570" xr:uid="{00000000-0005-0000-0000-000056630000}"/>
    <cellStyle name="Normal 9 5 2 14" xfId="5273" xr:uid="{00000000-0005-0000-0000-000057630000}"/>
    <cellStyle name="Normal 9 5 2 14 2" xfId="7520" xr:uid="{00000000-0005-0000-0000-000058630000}"/>
    <cellStyle name="Normal 9 5 2 14 2 2" xfId="11059" xr:uid="{00000000-0005-0000-0000-000059630000}"/>
    <cellStyle name="Normal 9 5 2 14 2 2 2" xfId="27571" xr:uid="{00000000-0005-0000-0000-00005A630000}"/>
    <cellStyle name="Normal 9 5 2 14 2 2 3" xfId="27572" xr:uid="{00000000-0005-0000-0000-00005B630000}"/>
    <cellStyle name="Normal 9 5 2 14 2 3" xfId="27573" xr:uid="{00000000-0005-0000-0000-00005C630000}"/>
    <cellStyle name="Normal 9 5 2 14 2 4" xfId="27574" xr:uid="{00000000-0005-0000-0000-00005D630000}"/>
    <cellStyle name="Normal 9 5 2 14 3" xfId="9298" xr:uid="{00000000-0005-0000-0000-00005E630000}"/>
    <cellStyle name="Normal 9 5 2 14 3 2" xfId="27575" xr:uid="{00000000-0005-0000-0000-00005F630000}"/>
    <cellStyle name="Normal 9 5 2 14 3 2 2" xfId="27576" xr:uid="{00000000-0005-0000-0000-000060630000}"/>
    <cellStyle name="Normal 9 5 2 14 3 3" xfId="27577" xr:uid="{00000000-0005-0000-0000-000061630000}"/>
    <cellStyle name="Normal 9 5 2 14 3 4" xfId="27578" xr:uid="{00000000-0005-0000-0000-000062630000}"/>
    <cellStyle name="Normal 9 5 2 14 4" xfId="27579" xr:uid="{00000000-0005-0000-0000-000063630000}"/>
    <cellStyle name="Normal 9 5 2 14 4 2" xfId="27580" xr:uid="{00000000-0005-0000-0000-000064630000}"/>
    <cellStyle name="Normal 9 5 2 14 5" xfId="27581" xr:uid="{00000000-0005-0000-0000-000065630000}"/>
    <cellStyle name="Normal 9 5 2 14 6" xfId="27582" xr:uid="{00000000-0005-0000-0000-000066630000}"/>
    <cellStyle name="Normal 9 5 2 15" xfId="5274" xr:uid="{00000000-0005-0000-0000-000067630000}"/>
    <cellStyle name="Normal 9 5 2 15 2" xfId="7521" xr:uid="{00000000-0005-0000-0000-000068630000}"/>
    <cellStyle name="Normal 9 5 2 15 2 2" xfId="11060" xr:uid="{00000000-0005-0000-0000-000069630000}"/>
    <cellStyle name="Normal 9 5 2 15 2 2 2" xfId="27583" xr:uid="{00000000-0005-0000-0000-00006A630000}"/>
    <cellStyle name="Normal 9 5 2 15 2 2 3" xfId="27584" xr:uid="{00000000-0005-0000-0000-00006B630000}"/>
    <cellStyle name="Normal 9 5 2 15 2 3" xfId="27585" xr:uid="{00000000-0005-0000-0000-00006C630000}"/>
    <cellStyle name="Normal 9 5 2 15 2 4" xfId="27586" xr:uid="{00000000-0005-0000-0000-00006D630000}"/>
    <cellStyle name="Normal 9 5 2 15 3" xfId="9299" xr:uid="{00000000-0005-0000-0000-00006E630000}"/>
    <cellStyle name="Normal 9 5 2 15 3 2" xfId="27587" xr:uid="{00000000-0005-0000-0000-00006F630000}"/>
    <cellStyle name="Normal 9 5 2 15 3 2 2" xfId="27588" xr:uid="{00000000-0005-0000-0000-000070630000}"/>
    <cellStyle name="Normal 9 5 2 15 3 3" xfId="27589" xr:uid="{00000000-0005-0000-0000-000071630000}"/>
    <cellStyle name="Normal 9 5 2 15 3 4" xfId="27590" xr:uid="{00000000-0005-0000-0000-000072630000}"/>
    <cellStyle name="Normal 9 5 2 15 4" xfId="27591" xr:uid="{00000000-0005-0000-0000-000073630000}"/>
    <cellStyle name="Normal 9 5 2 15 4 2" xfId="27592" xr:uid="{00000000-0005-0000-0000-000074630000}"/>
    <cellStyle name="Normal 9 5 2 15 5" xfId="27593" xr:uid="{00000000-0005-0000-0000-000075630000}"/>
    <cellStyle name="Normal 9 5 2 15 6" xfId="27594" xr:uid="{00000000-0005-0000-0000-000076630000}"/>
    <cellStyle name="Normal 9 5 2 16" xfId="5275" xr:uid="{00000000-0005-0000-0000-000077630000}"/>
    <cellStyle name="Normal 9 5 2 16 2" xfId="7522" xr:uid="{00000000-0005-0000-0000-000078630000}"/>
    <cellStyle name="Normal 9 5 2 16 2 2" xfId="11061" xr:uid="{00000000-0005-0000-0000-000079630000}"/>
    <cellStyle name="Normal 9 5 2 16 2 2 2" xfId="27595" xr:uid="{00000000-0005-0000-0000-00007A630000}"/>
    <cellStyle name="Normal 9 5 2 16 2 2 3" xfId="27596" xr:uid="{00000000-0005-0000-0000-00007B630000}"/>
    <cellStyle name="Normal 9 5 2 16 2 3" xfId="27597" xr:uid="{00000000-0005-0000-0000-00007C630000}"/>
    <cellStyle name="Normal 9 5 2 16 2 4" xfId="27598" xr:uid="{00000000-0005-0000-0000-00007D630000}"/>
    <cellStyle name="Normal 9 5 2 16 3" xfId="9300" xr:uid="{00000000-0005-0000-0000-00007E630000}"/>
    <cellStyle name="Normal 9 5 2 16 3 2" xfId="27599" xr:uid="{00000000-0005-0000-0000-00007F630000}"/>
    <cellStyle name="Normal 9 5 2 16 3 2 2" xfId="27600" xr:uid="{00000000-0005-0000-0000-000080630000}"/>
    <cellStyle name="Normal 9 5 2 16 3 3" xfId="27601" xr:uid="{00000000-0005-0000-0000-000081630000}"/>
    <cellStyle name="Normal 9 5 2 16 3 4" xfId="27602" xr:uid="{00000000-0005-0000-0000-000082630000}"/>
    <cellStyle name="Normal 9 5 2 16 4" xfId="27603" xr:uid="{00000000-0005-0000-0000-000083630000}"/>
    <cellStyle name="Normal 9 5 2 16 4 2" xfId="27604" xr:uid="{00000000-0005-0000-0000-000084630000}"/>
    <cellStyle name="Normal 9 5 2 16 5" xfId="27605" xr:uid="{00000000-0005-0000-0000-000085630000}"/>
    <cellStyle name="Normal 9 5 2 16 6" xfId="27606" xr:uid="{00000000-0005-0000-0000-000086630000}"/>
    <cellStyle name="Normal 9 5 2 17" xfId="5276" xr:uid="{00000000-0005-0000-0000-000087630000}"/>
    <cellStyle name="Normal 9 5 2 17 2" xfId="7523" xr:uid="{00000000-0005-0000-0000-000088630000}"/>
    <cellStyle name="Normal 9 5 2 17 2 2" xfId="11062" xr:uid="{00000000-0005-0000-0000-000089630000}"/>
    <cellStyle name="Normal 9 5 2 17 2 2 2" xfId="27607" xr:uid="{00000000-0005-0000-0000-00008A630000}"/>
    <cellStyle name="Normal 9 5 2 17 2 2 3" xfId="27608" xr:uid="{00000000-0005-0000-0000-00008B630000}"/>
    <cellStyle name="Normal 9 5 2 17 2 3" xfId="27609" xr:uid="{00000000-0005-0000-0000-00008C630000}"/>
    <cellStyle name="Normal 9 5 2 17 2 4" xfId="27610" xr:uid="{00000000-0005-0000-0000-00008D630000}"/>
    <cellStyle name="Normal 9 5 2 17 3" xfId="9301" xr:uid="{00000000-0005-0000-0000-00008E630000}"/>
    <cellStyle name="Normal 9 5 2 17 3 2" xfId="27611" xr:uid="{00000000-0005-0000-0000-00008F630000}"/>
    <cellStyle name="Normal 9 5 2 17 3 2 2" xfId="27612" xr:uid="{00000000-0005-0000-0000-000090630000}"/>
    <cellStyle name="Normal 9 5 2 17 3 3" xfId="27613" xr:uid="{00000000-0005-0000-0000-000091630000}"/>
    <cellStyle name="Normal 9 5 2 17 3 4" xfId="27614" xr:uid="{00000000-0005-0000-0000-000092630000}"/>
    <cellStyle name="Normal 9 5 2 17 4" xfId="27615" xr:uid="{00000000-0005-0000-0000-000093630000}"/>
    <cellStyle name="Normal 9 5 2 17 4 2" xfId="27616" xr:uid="{00000000-0005-0000-0000-000094630000}"/>
    <cellStyle name="Normal 9 5 2 17 5" xfId="27617" xr:uid="{00000000-0005-0000-0000-000095630000}"/>
    <cellStyle name="Normal 9 5 2 17 6" xfId="27618" xr:uid="{00000000-0005-0000-0000-000096630000}"/>
    <cellStyle name="Normal 9 5 2 18" xfId="5277" xr:uid="{00000000-0005-0000-0000-000097630000}"/>
    <cellStyle name="Normal 9 5 2 18 2" xfId="7524" xr:uid="{00000000-0005-0000-0000-000098630000}"/>
    <cellStyle name="Normal 9 5 2 18 2 2" xfId="11063" xr:uid="{00000000-0005-0000-0000-000099630000}"/>
    <cellStyle name="Normal 9 5 2 18 2 2 2" xfId="27619" xr:uid="{00000000-0005-0000-0000-00009A630000}"/>
    <cellStyle name="Normal 9 5 2 18 2 2 3" xfId="27620" xr:uid="{00000000-0005-0000-0000-00009B630000}"/>
    <cellStyle name="Normal 9 5 2 18 2 3" xfId="27621" xr:uid="{00000000-0005-0000-0000-00009C630000}"/>
    <cellStyle name="Normal 9 5 2 18 2 4" xfId="27622" xr:uid="{00000000-0005-0000-0000-00009D630000}"/>
    <cellStyle name="Normal 9 5 2 18 3" xfId="9302" xr:uid="{00000000-0005-0000-0000-00009E630000}"/>
    <cellStyle name="Normal 9 5 2 18 3 2" xfId="27623" xr:uid="{00000000-0005-0000-0000-00009F630000}"/>
    <cellStyle name="Normal 9 5 2 18 3 2 2" xfId="27624" xr:uid="{00000000-0005-0000-0000-0000A0630000}"/>
    <cellStyle name="Normal 9 5 2 18 3 3" xfId="27625" xr:uid="{00000000-0005-0000-0000-0000A1630000}"/>
    <cellStyle name="Normal 9 5 2 18 3 4" xfId="27626" xr:uid="{00000000-0005-0000-0000-0000A2630000}"/>
    <cellStyle name="Normal 9 5 2 18 4" xfId="27627" xr:uid="{00000000-0005-0000-0000-0000A3630000}"/>
    <cellStyle name="Normal 9 5 2 18 4 2" xfId="27628" xr:uid="{00000000-0005-0000-0000-0000A4630000}"/>
    <cellStyle name="Normal 9 5 2 18 5" xfId="27629" xr:uid="{00000000-0005-0000-0000-0000A5630000}"/>
    <cellStyle name="Normal 9 5 2 18 6" xfId="27630" xr:uid="{00000000-0005-0000-0000-0000A6630000}"/>
    <cellStyle name="Normal 9 5 2 19" xfId="5278" xr:uid="{00000000-0005-0000-0000-0000A7630000}"/>
    <cellStyle name="Normal 9 5 2 19 2" xfId="7525" xr:uid="{00000000-0005-0000-0000-0000A8630000}"/>
    <cellStyle name="Normal 9 5 2 19 2 2" xfId="11064" xr:uid="{00000000-0005-0000-0000-0000A9630000}"/>
    <cellStyle name="Normal 9 5 2 19 2 2 2" xfId="27631" xr:uid="{00000000-0005-0000-0000-0000AA630000}"/>
    <cellStyle name="Normal 9 5 2 19 2 2 3" xfId="27632" xr:uid="{00000000-0005-0000-0000-0000AB630000}"/>
    <cellStyle name="Normal 9 5 2 19 2 3" xfId="27633" xr:uid="{00000000-0005-0000-0000-0000AC630000}"/>
    <cellStyle name="Normal 9 5 2 19 2 4" xfId="27634" xr:uid="{00000000-0005-0000-0000-0000AD630000}"/>
    <cellStyle name="Normal 9 5 2 19 3" xfId="9303" xr:uid="{00000000-0005-0000-0000-0000AE630000}"/>
    <cellStyle name="Normal 9 5 2 19 3 2" xfId="27635" xr:uid="{00000000-0005-0000-0000-0000AF630000}"/>
    <cellStyle name="Normal 9 5 2 19 3 2 2" xfId="27636" xr:uid="{00000000-0005-0000-0000-0000B0630000}"/>
    <cellStyle name="Normal 9 5 2 19 3 3" xfId="27637" xr:uid="{00000000-0005-0000-0000-0000B1630000}"/>
    <cellStyle name="Normal 9 5 2 19 3 4" xfId="27638" xr:uid="{00000000-0005-0000-0000-0000B2630000}"/>
    <cellStyle name="Normal 9 5 2 19 4" xfId="27639" xr:uid="{00000000-0005-0000-0000-0000B3630000}"/>
    <cellStyle name="Normal 9 5 2 19 4 2" xfId="27640" xr:uid="{00000000-0005-0000-0000-0000B4630000}"/>
    <cellStyle name="Normal 9 5 2 19 5" xfId="27641" xr:uid="{00000000-0005-0000-0000-0000B5630000}"/>
    <cellStyle name="Normal 9 5 2 19 6" xfId="27642" xr:uid="{00000000-0005-0000-0000-0000B6630000}"/>
    <cellStyle name="Normal 9 5 2 2" xfId="5279" xr:uid="{00000000-0005-0000-0000-0000B7630000}"/>
    <cellStyle name="Normal 9 5 2 2 2" xfId="7526" xr:uid="{00000000-0005-0000-0000-0000B8630000}"/>
    <cellStyle name="Normal 9 5 2 2 2 2" xfId="11065" xr:uid="{00000000-0005-0000-0000-0000B9630000}"/>
    <cellStyle name="Normal 9 5 2 2 2 2 2" xfId="27643" xr:uid="{00000000-0005-0000-0000-0000BA630000}"/>
    <cellStyle name="Normal 9 5 2 2 2 2 3" xfId="27644" xr:uid="{00000000-0005-0000-0000-0000BB630000}"/>
    <cellStyle name="Normal 9 5 2 2 2 3" xfId="27645" xr:uid="{00000000-0005-0000-0000-0000BC630000}"/>
    <cellStyle name="Normal 9 5 2 2 2 4" xfId="27646" xr:uid="{00000000-0005-0000-0000-0000BD630000}"/>
    <cellStyle name="Normal 9 5 2 2 3" xfId="9304" xr:uid="{00000000-0005-0000-0000-0000BE630000}"/>
    <cellStyle name="Normal 9 5 2 2 3 2" xfId="27647" xr:uid="{00000000-0005-0000-0000-0000BF630000}"/>
    <cellStyle name="Normal 9 5 2 2 3 2 2" xfId="27648" xr:uid="{00000000-0005-0000-0000-0000C0630000}"/>
    <cellStyle name="Normal 9 5 2 2 3 3" xfId="27649" xr:uid="{00000000-0005-0000-0000-0000C1630000}"/>
    <cellStyle name="Normal 9 5 2 2 3 4" xfId="27650" xr:uid="{00000000-0005-0000-0000-0000C2630000}"/>
    <cellStyle name="Normal 9 5 2 2 4" xfId="27651" xr:uid="{00000000-0005-0000-0000-0000C3630000}"/>
    <cellStyle name="Normal 9 5 2 2 4 2" xfId="27652" xr:uid="{00000000-0005-0000-0000-0000C4630000}"/>
    <cellStyle name="Normal 9 5 2 2 5" xfId="27653" xr:uid="{00000000-0005-0000-0000-0000C5630000}"/>
    <cellStyle name="Normal 9 5 2 2 6" xfId="27654" xr:uid="{00000000-0005-0000-0000-0000C6630000}"/>
    <cellStyle name="Normal 9 5 2 20" xfId="5280" xr:uid="{00000000-0005-0000-0000-0000C7630000}"/>
    <cellStyle name="Normal 9 5 2 20 2" xfId="7527" xr:uid="{00000000-0005-0000-0000-0000C8630000}"/>
    <cellStyle name="Normal 9 5 2 20 2 2" xfId="11066" xr:uid="{00000000-0005-0000-0000-0000C9630000}"/>
    <cellStyle name="Normal 9 5 2 20 2 2 2" xfId="27655" xr:uid="{00000000-0005-0000-0000-0000CA630000}"/>
    <cellStyle name="Normal 9 5 2 20 2 2 3" xfId="27656" xr:uid="{00000000-0005-0000-0000-0000CB630000}"/>
    <cellStyle name="Normal 9 5 2 20 2 3" xfId="27657" xr:uid="{00000000-0005-0000-0000-0000CC630000}"/>
    <cellStyle name="Normal 9 5 2 20 2 4" xfId="27658" xr:uid="{00000000-0005-0000-0000-0000CD630000}"/>
    <cellStyle name="Normal 9 5 2 20 3" xfId="9305" xr:uid="{00000000-0005-0000-0000-0000CE630000}"/>
    <cellStyle name="Normal 9 5 2 20 3 2" xfId="27659" xr:uid="{00000000-0005-0000-0000-0000CF630000}"/>
    <cellStyle name="Normal 9 5 2 20 3 2 2" xfId="27660" xr:uid="{00000000-0005-0000-0000-0000D0630000}"/>
    <cellStyle name="Normal 9 5 2 20 3 3" xfId="27661" xr:uid="{00000000-0005-0000-0000-0000D1630000}"/>
    <cellStyle name="Normal 9 5 2 20 3 4" xfId="27662" xr:uid="{00000000-0005-0000-0000-0000D2630000}"/>
    <cellStyle name="Normal 9 5 2 20 4" xfId="27663" xr:uid="{00000000-0005-0000-0000-0000D3630000}"/>
    <cellStyle name="Normal 9 5 2 20 4 2" xfId="27664" xr:uid="{00000000-0005-0000-0000-0000D4630000}"/>
    <cellStyle name="Normal 9 5 2 20 5" xfId="27665" xr:uid="{00000000-0005-0000-0000-0000D5630000}"/>
    <cellStyle name="Normal 9 5 2 20 6" xfId="27666" xr:uid="{00000000-0005-0000-0000-0000D6630000}"/>
    <cellStyle name="Normal 9 5 2 21" xfId="5281" xr:uid="{00000000-0005-0000-0000-0000D7630000}"/>
    <cellStyle name="Normal 9 5 2 21 2" xfId="7528" xr:uid="{00000000-0005-0000-0000-0000D8630000}"/>
    <cellStyle name="Normal 9 5 2 21 2 2" xfId="11067" xr:uid="{00000000-0005-0000-0000-0000D9630000}"/>
    <cellStyle name="Normal 9 5 2 21 2 2 2" xfId="27667" xr:uid="{00000000-0005-0000-0000-0000DA630000}"/>
    <cellStyle name="Normal 9 5 2 21 2 2 3" xfId="27668" xr:uid="{00000000-0005-0000-0000-0000DB630000}"/>
    <cellStyle name="Normal 9 5 2 21 2 3" xfId="27669" xr:uid="{00000000-0005-0000-0000-0000DC630000}"/>
    <cellStyle name="Normal 9 5 2 21 2 4" xfId="27670" xr:uid="{00000000-0005-0000-0000-0000DD630000}"/>
    <cellStyle name="Normal 9 5 2 21 3" xfId="9306" xr:uid="{00000000-0005-0000-0000-0000DE630000}"/>
    <cellStyle name="Normal 9 5 2 21 3 2" xfId="27671" xr:uid="{00000000-0005-0000-0000-0000DF630000}"/>
    <cellStyle name="Normal 9 5 2 21 3 2 2" xfId="27672" xr:uid="{00000000-0005-0000-0000-0000E0630000}"/>
    <cellStyle name="Normal 9 5 2 21 3 3" xfId="27673" xr:uid="{00000000-0005-0000-0000-0000E1630000}"/>
    <cellStyle name="Normal 9 5 2 21 3 4" xfId="27674" xr:uid="{00000000-0005-0000-0000-0000E2630000}"/>
    <cellStyle name="Normal 9 5 2 21 4" xfId="27675" xr:uid="{00000000-0005-0000-0000-0000E3630000}"/>
    <cellStyle name="Normal 9 5 2 21 4 2" xfId="27676" xr:uid="{00000000-0005-0000-0000-0000E4630000}"/>
    <cellStyle name="Normal 9 5 2 21 5" xfId="27677" xr:uid="{00000000-0005-0000-0000-0000E5630000}"/>
    <cellStyle name="Normal 9 5 2 21 6" xfId="27678" xr:uid="{00000000-0005-0000-0000-0000E6630000}"/>
    <cellStyle name="Normal 9 5 2 22" xfId="5282" xr:uid="{00000000-0005-0000-0000-0000E7630000}"/>
    <cellStyle name="Normal 9 5 2 22 2" xfId="7529" xr:uid="{00000000-0005-0000-0000-0000E8630000}"/>
    <cellStyle name="Normal 9 5 2 22 2 2" xfId="11068" xr:uid="{00000000-0005-0000-0000-0000E9630000}"/>
    <cellStyle name="Normal 9 5 2 22 2 2 2" xfId="27679" xr:uid="{00000000-0005-0000-0000-0000EA630000}"/>
    <cellStyle name="Normal 9 5 2 22 2 2 3" xfId="27680" xr:uid="{00000000-0005-0000-0000-0000EB630000}"/>
    <cellStyle name="Normal 9 5 2 22 2 3" xfId="27681" xr:uid="{00000000-0005-0000-0000-0000EC630000}"/>
    <cellStyle name="Normal 9 5 2 22 2 4" xfId="27682" xr:uid="{00000000-0005-0000-0000-0000ED630000}"/>
    <cellStyle name="Normal 9 5 2 22 3" xfId="9307" xr:uid="{00000000-0005-0000-0000-0000EE630000}"/>
    <cellStyle name="Normal 9 5 2 22 3 2" xfId="27683" xr:uid="{00000000-0005-0000-0000-0000EF630000}"/>
    <cellStyle name="Normal 9 5 2 22 3 2 2" xfId="27684" xr:uid="{00000000-0005-0000-0000-0000F0630000}"/>
    <cellStyle name="Normal 9 5 2 22 3 3" xfId="27685" xr:uid="{00000000-0005-0000-0000-0000F1630000}"/>
    <cellStyle name="Normal 9 5 2 22 3 4" xfId="27686" xr:uid="{00000000-0005-0000-0000-0000F2630000}"/>
    <cellStyle name="Normal 9 5 2 22 4" xfId="27687" xr:uid="{00000000-0005-0000-0000-0000F3630000}"/>
    <cellStyle name="Normal 9 5 2 22 4 2" xfId="27688" xr:uid="{00000000-0005-0000-0000-0000F4630000}"/>
    <cellStyle name="Normal 9 5 2 22 5" xfId="27689" xr:uid="{00000000-0005-0000-0000-0000F5630000}"/>
    <cellStyle name="Normal 9 5 2 22 6" xfId="27690" xr:uid="{00000000-0005-0000-0000-0000F6630000}"/>
    <cellStyle name="Normal 9 5 2 23" xfId="5283" xr:uid="{00000000-0005-0000-0000-0000F7630000}"/>
    <cellStyle name="Normal 9 5 2 23 2" xfId="7530" xr:uid="{00000000-0005-0000-0000-0000F8630000}"/>
    <cellStyle name="Normal 9 5 2 23 2 2" xfId="11069" xr:uid="{00000000-0005-0000-0000-0000F9630000}"/>
    <cellStyle name="Normal 9 5 2 23 2 2 2" xfId="27691" xr:uid="{00000000-0005-0000-0000-0000FA630000}"/>
    <cellStyle name="Normal 9 5 2 23 2 2 3" xfId="27692" xr:uid="{00000000-0005-0000-0000-0000FB630000}"/>
    <cellStyle name="Normal 9 5 2 23 2 3" xfId="27693" xr:uid="{00000000-0005-0000-0000-0000FC630000}"/>
    <cellStyle name="Normal 9 5 2 23 2 4" xfId="27694" xr:uid="{00000000-0005-0000-0000-0000FD630000}"/>
    <cellStyle name="Normal 9 5 2 23 3" xfId="9308" xr:uid="{00000000-0005-0000-0000-0000FE630000}"/>
    <cellStyle name="Normal 9 5 2 23 3 2" xfId="27695" xr:uid="{00000000-0005-0000-0000-0000FF630000}"/>
    <cellStyle name="Normal 9 5 2 23 3 2 2" xfId="27696" xr:uid="{00000000-0005-0000-0000-000000640000}"/>
    <cellStyle name="Normal 9 5 2 23 3 3" xfId="27697" xr:uid="{00000000-0005-0000-0000-000001640000}"/>
    <cellStyle name="Normal 9 5 2 23 3 4" xfId="27698" xr:uid="{00000000-0005-0000-0000-000002640000}"/>
    <cellStyle name="Normal 9 5 2 23 4" xfId="27699" xr:uid="{00000000-0005-0000-0000-000003640000}"/>
    <cellStyle name="Normal 9 5 2 23 4 2" xfId="27700" xr:uid="{00000000-0005-0000-0000-000004640000}"/>
    <cellStyle name="Normal 9 5 2 23 5" xfId="27701" xr:uid="{00000000-0005-0000-0000-000005640000}"/>
    <cellStyle name="Normal 9 5 2 23 6" xfId="27702" xr:uid="{00000000-0005-0000-0000-000006640000}"/>
    <cellStyle name="Normal 9 5 2 24" xfId="5284" xr:uid="{00000000-0005-0000-0000-000007640000}"/>
    <cellStyle name="Normal 9 5 2 24 2" xfId="7531" xr:uid="{00000000-0005-0000-0000-000008640000}"/>
    <cellStyle name="Normal 9 5 2 24 2 2" xfId="11070" xr:uid="{00000000-0005-0000-0000-000009640000}"/>
    <cellStyle name="Normal 9 5 2 24 2 2 2" xfId="27703" xr:uid="{00000000-0005-0000-0000-00000A640000}"/>
    <cellStyle name="Normal 9 5 2 24 2 2 3" xfId="27704" xr:uid="{00000000-0005-0000-0000-00000B640000}"/>
    <cellStyle name="Normal 9 5 2 24 2 3" xfId="27705" xr:uid="{00000000-0005-0000-0000-00000C640000}"/>
    <cellStyle name="Normal 9 5 2 24 2 4" xfId="27706" xr:uid="{00000000-0005-0000-0000-00000D640000}"/>
    <cellStyle name="Normal 9 5 2 24 3" xfId="9309" xr:uid="{00000000-0005-0000-0000-00000E640000}"/>
    <cellStyle name="Normal 9 5 2 24 3 2" xfId="27707" xr:uid="{00000000-0005-0000-0000-00000F640000}"/>
    <cellStyle name="Normal 9 5 2 24 3 2 2" xfId="27708" xr:uid="{00000000-0005-0000-0000-000010640000}"/>
    <cellStyle name="Normal 9 5 2 24 3 3" xfId="27709" xr:uid="{00000000-0005-0000-0000-000011640000}"/>
    <cellStyle name="Normal 9 5 2 24 3 4" xfId="27710" xr:uid="{00000000-0005-0000-0000-000012640000}"/>
    <cellStyle name="Normal 9 5 2 24 4" xfId="27711" xr:uid="{00000000-0005-0000-0000-000013640000}"/>
    <cellStyle name="Normal 9 5 2 24 4 2" xfId="27712" xr:uid="{00000000-0005-0000-0000-000014640000}"/>
    <cellStyle name="Normal 9 5 2 24 5" xfId="27713" xr:uid="{00000000-0005-0000-0000-000015640000}"/>
    <cellStyle name="Normal 9 5 2 24 6" xfId="27714" xr:uid="{00000000-0005-0000-0000-000016640000}"/>
    <cellStyle name="Normal 9 5 2 25" xfId="5285" xr:uid="{00000000-0005-0000-0000-000017640000}"/>
    <cellStyle name="Normal 9 5 2 25 2" xfId="7532" xr:uid="{00000000-0005-0000-0000-000018640000}"/>
    <cellStyle name="Normal 9 5 2 25 2 2" xfId="11071" xr:uid="{00000000-0005-0000-0000-000019640000}"/>
    <cellStyle name="Normal 9 5 2 25 2 2 2" xfId="27715" xr:uid="{00000000-0005-0000-0000-00001A640000}"/>
    <cellStyle name="Normal 9 5 2 25 2 2 3" xfId="27716" xr:uid="{00000000-0005-0000-0000-00001B640000}"/>
    <cellStyle name="Normal 9 5 2 25 2 3" xfId="27717" xr:uid="{00000000-0005-0000-0000-00001C640000}"/>
    <cellStyle name="Normal 9 5 2 25 2 4" xfId="27718" xr:uid="{00000000-0005-0000-0000-00001D640000}"/>
    <cellStyle name="Normal 9 5 2 25 3" xfId="9310" xr:uid="{00000000-0005-0000-0000-00001E640000}"/>
    <cellStyle name="Normal 9 5 2 25 3 2" xfId="27719" xr:uid="{00000000-0005-0000-0000-00001F640000}"/>
    <cellStyle name="Normal 9 5 2 25 3 2 2" xfId="27720" xr:uid="{00000000-0005-0000-0000-000020640000}"/>
    <cellStyle name="Normal 9 5 2 25 3 3" xfId="27721" xr:uid="{00000000-0005-0000-0000-000021640000}"/>
    <cellStyle name="Normal 9 5 2 25 3 4" xfId="27722" xr:uid="{00000000-0005-0000-0000-000022640000}"/>
    <cellStyle name="Normal 9 5 2 25 4" xfId="27723" xr:uid="{00000000-0005-0000-0000-000023640000}"/>
    <cellStyle name="Normal 9 5 2 25 4 2" xfId="27724" xr:uid="{00000000-0005-0000-0000-000024640000}"/>
    <cellStyle name="Normal 9 5 2 25 5" xfId="27725" xr:uid="{00000000-0005-0000-0000-000025640000}"/>
    <cellStyle name="Normal 9 5 2 25 6" xfId="27726" xr:uid="{00000000-0005-0000-0000-000026640000}"/>
    <cellStyle name="Normal 9 5 2 26" xfId="5286" xr:uid="{00000000-0005-0000-0000-000027640000}"/>
    <cellStyle name="Normal 9 5 2 26 2" xfId="7533" xr:uid="{00000000-0005-0000-0000-000028640000}"/>
    <cellStyle name="Normal 9 5 2 26 2 2" xfId="11072" xr:uid="{00000000-0005-0000-0000-000029640000}"/>
    <cellStyle name="Normal 9 5 2 26 2 2 2" xfId="27727" xr:uid="{00000000-0005-0000-0000-00002A640000}"/>
    <cellStyle name="Normal 9 5 2 26 2 2 3" xfId="27728" xr:uid="{00000000-0005-0000-0000-00002B640000}"/>
    <cellStyle name="Normal 9 5 2 26 2 3" xfId="27729" xr:uid="{00000000-0005-0000-0000-00002C640000}"/>
    <cellStyle name="Normal 9 5 2 26 2 4" xfId="27730" xr:uid="{00000000-0005-0000-0000-00002D640000}"/>
    <cellStyle name="Normal 9 5 2 26 3" xfId="9311" xr:uid="{00000000-0005-0000-0000-00002E640000}"/>
    <cellStyle name="Normal 9 5 2 26 3 2" xfId="27731" xr:uid="{00000000-0005-0000-0000-00002F640000}"/>
    <cellStyle name="Normal 9 5 2 26 3 2 2" xfId="27732" xr:uid="{00000000-0005-0000-0000-000030640000}"/>
    <cellStyle name="Normal 9 5 2 26 3 3" xfId="27733" xr:uid="{00000000-0005-0000-0000-000031640000}"/>
    <cellStyle name="Normal 9 5 2 26 3 4" xfId="27734" xr:uid="{00000000-0005-0000-0000-000032640000}"/>
    <cellStyle name="Normal 9 5 2 26 4" xfId="27735" xr:uid="{00000000-0005-0000-0000-000033640000}"/>
    <cellStyle name="Normal 9 5 2 26 4 2" xfId="27736" xr:uid="{00000000-0005-0000-0000-000034640000}"/>
    <cellStyle name="Normal 9 5 2 26 5" xfId="27737" xr:uid="{00000000-0005-0000-0000-000035640000}"/>
    <cellStyle name="Normal 9 5 2 26 6" xfId="27738" xr:uid="{00000000-0005-0000-0000-000036640000}"/>
    <cellStyle name="Normal 9 5 2 27" xfId="5287" xr:uid="{00000000-0005-0000-0000-000037640000}"/>
    <cellStyle name="Normal 9 5 2 27 2" xfId="7534" xr:uid="{00000000-0005-0000-0000-000038640000}"/>
    <cellStyle name="Normal 9 5 2 27 2 2" xfId="11073" xr:uid="{00000000-0005-0000-0000-000039640000}"/>
    <cellStyle name="Normal 9 5 2 27 2 2 2" xfId="27739" xr:uid="{00000000-0005-0000-0000-00003A640000}"/>
    <cellStyle name="Normal 9 5 2 27 2 2 3" xfId="27740" xr:uid="{00000000-0005-0000-0000-00003B640000}"/>
    <cellStyle name="Normal 9 5 2 27 2 3" xfId="27741" xr:uid="{00000000-0005-0000-0000-00003C640000}"/>
    <cellStyle name="Normal 9 5 2 27 2 4" xfId="27742" xr:uid="{00000000-0005-0000-0000-00003D640000}"/>
    <cellStyle name="Normal 9 5 2 27 3" xfId="9312" xr:uid="{00000000-0005-0000-0000-00003E640000}"/>
    <cellStyle name="Normal 9 5 2 27 3 2" xfId="27743" xr:uid="{00000000-0005-0000-0000-00003F640000}"/>
    <cellStyle name="Normal 9 5 2 27 3 2 2" xfId="27744" xr:uid="{00000000-0005-0000-0000-000040640000}"/>
    <cellStyle name="Normal 9 5 2 27 3 3" xfId="27745" xr:uid="{00000000-0005-0000-0000-000041640000}"/>
    <cellStyle name="Normal 9 5 2 27 3 4" xfId="27746" xr:uid="{00000000-0005-0000-0000-000042640000}"/>
    <cellStyle name="Normal 9 5 2 27 4" xfId="27747" xr:uid="{00000000-0005-0000-0000-000043640000}"/>
    <cellStyle name="Normal 9 5 2 27 4 2" xfId="27748" xr:uid="{00000000-0005-0000-0000-000044640000}"/>
    <cellStyle name="Normal 9 5 2 27 5" xfId="27749" xr:uid="{00000000-0005-0000-0000-000045640000}"/>
    <cellStyle name="Normal 9 5 2 27 6" xfId="27750" xr:uid="{00000000-0005-0000-0000-000046640000}"/>
    <cellStyle name="Normal 9 5 2 28" xfId="5288" xr:uid="{00000000-0005-0000-0000-000047640000}"/>
    <cellStyle name="Normal 9 5 2 28 2" xfId="7535" xr:uid="{00000000-0005-0000-0000-000048640000}"/>
    <cellStyle name="Normal 9 5 2 28 2 2" xfId="11074" xr:uid="{00000000-0005-0000-0000-000049640000}"/>
    <cellStyle name="Normal 9 5 2 28 2 2 2" xfId="27751" xr:uid="{00000000-0005-0000-0000-00004A640000}"/>
    <cellStyle name="Normal 9 5 2 28 2 2 3" xfId="27752" xr:uid="{00000000-0005-0000-0000-00004B640000}"/>
    <cellStyle name="Normal 9 5 2 28 2 3" xfId="27753" xr:uid="{00000000-0005-0000-0000-00004C640000}"/>
    <cellStyle name="Normal 9 5 2 28 2 4" xfId="27754" xr:uid="{00000000-0005-0000-0000-00004D640000}"/>
    <cellStyle name="Normal 9 5 2 28 3" xfId="9313" xr:uid="{00000000-0005-0000-0000-00004E640000}"/>
    <cellStyle name="Normal 9 5 2 28 3 2" xfId="27755" xr:uid="{00000000-0005-0000-0000-00004F640000}"/>
    <cellStyle name="Normal 9 5 2 28 3 2 2" xfId="27756" xr:uid="{00000000-0005-0000-0000-000050640000}"/>
    <cellStyle name="Normal 9 5 2 28 3 3" xfId="27757" xr:uid="{00000000-0005-0000-0000-000051640000}"/>
    <cellStyle name="Normal 9 5 2 28 3 4" xfId="27758" xr:uid="{00000000-0005-0000-0000-000052640000}"/>
    <cellStyle name="Normal 9 5 2 28 4" xfId="27759" xr:uid="{00000000-0005-0000-0000-000053640000}"/>
    <cellStyle name="Normal 9 5 2 28 4 2" xfId="27760" xr:uid="{00000000-0005-0000-0000-000054640000}"/>
    <cellStyle name="Normal 9 5 2 28 5" xfId="27761" xr:uid="{00000000-0005-0000-0000-000055640000}"/>
    <cellStyle name="Normal 9 5 2 28 6" xfId="27762" xr:uid="{00000000-0005-0000-0000-000056640000}"/>
    <cellStyle name="Normal 9 5 2 29" xfId="5289" xr:uid="{00000000-0005-0000-0000-000057640000}"/>
    <cellStyle name="Normal 9 5 2 29 2" xfId="7536" xr:uid="{00000000-0005-0000-0000-000058640000}"/>
    <cellStyle name="Normal 9 5 2 29 2 2" xfId="11075" xr:uid="{00000000-0005-0000-0000-000059640000}"/>
    <cellStyle name="Normal 9 5 2 29 2 2 2" xfId="27763" xr:uid="{00000000-0005-0000-0000-00005A640000}"/>
    <cellStyle name="Normal 9 5 2 29 2 2 3" xfId="27764" xr:uid="{00000000-0005-0000-0000-00005B640000}"/>
    <cellStyle name="Normal 9 5 2 29 2 3" xfId="27765" xr:uid="{00000000-0005-0000-0000-00005C640000}"/>
    <cellStyle name="Normal 9 5 2 29 2 4" xfId="27766" xr:uid="{00000000-0005-0000-0000-00005D640000}"/>
    <cellStyle name="Normal 9 5 2 29 3" xfId="9314" xr:uid="{00000000-0005-0000-0000-00005E640000}"/>
    <cellStyle name="Normal 9 5 2 29 3 2" xfId="27767" xr:uid="{00000000-0005-0000-0000-00005F640000}"/>
    <cellStyle name="Normal 9 5 2 29 3 2 2" xfId="27768" xr:uid="{00000000-0005-0000-0000-000060640000}"/>
    <cellStyle name="Normal 9 5 2 29 3 3" xfId="27769" xr:uid="{00000000-0005-0000-0000-000061640000}"/>
    <cellStyle name="Normal 9 5 2 29 3 4" xfId="27770" xr:uid="{00000000-0005-0000-0000-000062640000}"/>
    <cellStyle name="Normal 9 5 2 29 4" xfId="27771" xr:uid="{00000000-0005-0000-0000-000063640000}"/>
    <cellStyle name="Normal 9 5 2 29 4 2" xfId="27772" xr:uid="{00000000-0005-0000-0000-000064640000}"/>
    <cellStyle name="Normal 9 5 2 29 5" xfId="27773" xr:uid="{00000000-0005-0000-0000-000065640000}"/>
    <cellStyle name="Normal 9 5 2 29 6" xfId="27774" xr:uid="{00000000-0005-0000-0000-000066640000}"/>
    <cellStyle name="Normal 9 5 2 3" xfId="5290" xr:uid="{00000000-0005-0000-0000-000067640000}"/>
    <cellStyle name="Normal 9 5 2 3 2" xfId="7537" xr:uid="{00000000-0005-0000-0000-000068640000}"/>
    <cellStyle name="Normal 9 5 2 3 2 2" xfId="11076" xr:uid="{00000000-0005-0000-0000-000069640000}"/>
    <cellStyle name="Normal 9 5 2 3 2 2 2" xfId="27775" xr:uid="{00000000-0005-0000-0000-00006A640000}"/>
    <cellStyle name="Normal 9 5 2 3 2 2 3" xfId="27776" xr:uid="{00000000-0005-0000-0000-00006B640000}"/>
    <cellStyle name="Normal 9 5 2 3 2 3" xfId="27777" xr:uid="{00000000-0005-0000-0000-00006C640000}"/>
    <cellStyle name="Normal 9 5 2 3 2 4" xfId="27778" xr:uid="{00000000-0005-0000-0000-00006D640000}"/>
    <cellStyle name="Normal 9 5 2 3 3" xfId="9315" xr:uid="{00000000-0005-0000-0000-00006E640000}"/>
    <cellStyle name="Normal 9 5 2 3 3 2" xfId="27779" xr:uid="{00000000-0005-0000-0000-00006F640000}"/>
    <cellStyle name="Normal 9 5 2 3 3 2 2" xfId="27780" xr:uid="{00000000-0005-0000-0000-000070640000}"/>
    <cellStyle name="Normal 9 5 2 3 3 3" xfId="27781" xr:uid="{00000000-0005-0000-0000-000071640000}"/>
    <cellStyle name="Normal 9 5 2 3 3 4" xfId="27782" xr:uid="{00000000-0005-0000-0000-000072640000}"/>
    <cellStyle name="Normal 9 5 2 3 4" xfId="27783" xr:uid="{00000000-0005-0000-0000-000073640000}"/>
    <cellStyle name="Normal 9 5 2 3 4 2" xfId="27784" xr:uid="{00000000-0005-0000-0000-000074640000}"/>
    <cellStyle name="Normal 9 5 2 3 5" xfId="27785" xr:uid="{00000000-0005-0000-0000-000075640000}"/>
    <cellStyle name="Normal 9 5 2 3 6" xfId="27786" xr:uid="{00000000-0005-0000-0000-000076640000}"/>
    <cellStyle name="Normal 9 5 2 30" xfId="5291" xr:uid="{00000000-0005-0000-0000-000077640000}"/>
    <cellStyle name="Normal 9 5 2 30 2" xfId="7538" xr:uid="{00000000-0005-0000-0000-000078640000}"/>
    <cellStyle name="Normal 9 5 2 30 2 2" xfId="11077" xr:uid="{00000000-0005-0000-0000-000079640000}"/>
    <cellStyle name="Normal 9 5 2 30 2 2 2" xfId="27787" xr:uid="{00000000-0005-0000-0000-00007A640000}"/>
    <cellStyle name="Normal 9 5 2 30 2 2 3" xfId="27788" xr:uid="{00000000-0005-0000-0000-00007B640000}"/>
    <cellStyle name="Normal 9 5 2 30 2 3" xfId="27789" xr:uid="{00000000-0005-0000-0000-00007C640000}"/>
    <cellStyle name="Normal 9 5 2 30 2 4" xfId="27790" xr:uid="{00000000-0005-0000-0000-00007D640000}"/>
    <cellStyle name="Normal 9 5 2 30 3" xfId="9316" xr:uid="{00000000-0005-0000-0000-00007E640000}"/>
    <cellStyle name="Normal 9 5 2 30 3 2" xfId="27791" xr:uid="{00000000-0005-0000-0000-00007F640000}"/>
    <cellStyle name="Normal 9 5 2 30 3 2 2" xfId="27792" xr:uid="{00000000-0005-0000-0000-000080640000}"/>
    <cellStyle name="Normal 9 5 2 30 3 3" xfId="27793" xr:uid="{00000000-0005-0000-0000-000081640000}"/>
    <cellStyle name="Normal 9 5 2 30 3 4" xfId="27794" xr:uid="{00000000-0005-0000-0000-000082640000}"/>
    <cellStyle name="Normal 9 5 2 30 4" xfId="27795" xr:uid="{00000000-0005-0000-0000-000083640000}"/>
    <cellStyle name="Normal 9 5 2 30 4 2" xfId="27796" xr:uid="{00000000-0005-0000-0000-000084640000}"/>
    <cellStyle name="Normal 9 5 2 30 5" xfId="27797" xr:uid="{00000000-0005-0000-0000-000085640000}"/>
    <cellStyle name="Normal 9 5 2 30 6" xfId="27798" xr:uid="{00000000-0005-0000-0000-000086640000}"/>
    <cellStyle name="Normal 9 5 2 31" xfId="5292" xr:uid="{00000000-0005-0000-0000-000087640000}"/>
    <cellStyle name="Normal 9 5 2 31 2" xfId="7539" xr:uid="{00000000-0005-0000-0000-000088640000}"/>
    <cellStyle name="Normal 9 5 2 31 2 2" xfId="11078" xr:uid="{00000000-0005-0000-0000-000089640000}"/>
    <cellStyle name="Normal 9 5 2 31 2 2 2" xfId="27799" xr:uid="{00000000-0005-0000-0000-00008A640000}"/>
    <cellStyle name="Normal 9 5 2 31 2 2 3" xfId="27800" xr:uid="{00000000-0005-0000-0000-00008B640000}"/>
    <cellStyle name="Normal 9 5 2 31 2 3" xfId="27801" xr:uid="{00000000-0005-0000-0000-00008C640000}"/>
    <cellStyle name="Normal 9 5 2 31 2 4" xfId="27802" xr:uid="{00000000-0005-0000-0000-00008D640000}"/>
    <cellStyle name="Normal 9 5 2 31 3" xfId="9317" xr:uid="{00000000-0005-0000-0000-00008E640000}"/>
    <cellStyle name="Normal 9 5 2 31 3 2" xfId="27803" xr:uid="{00000000-0005-0000-0000-00008F640000}"/>
    <cellStyle name="Normal 9 5 2 31 3 2 2" xfId="27804" xr:uid="{00000000-0005-0000-0000-000090640000}"/>
    <cellStyle name="Normal 9 5 2 31 3 3" xfId="27805" xr:uid="{00000000-0005-0000-0000-000091640000}"/>
    <cellStyle name="Normal 9 5 2 31 3 4" xfId="27806" xr:uid="{00000000-0005-0000-0000-000092640000}"/>
    <cellStyle name="Normal 9 5 2 31 4" xfId="27807" xr:uid="{00000000-0005-0000-0000-000093640000}"/>
    <cellStyle name="Normal 9 5 2 31 4 2" xfId="27808" xr:uid="{00000000-0005-0000-0000-000094640000}"/>
    <cellStyle name="Normal 9 5 2 31 5" xfId="27809" xr:uid="{00000000-0005-0000-0000-000095640000}"/>
    <cellStyle name="Normal 9 5 2 31 6" xfId="27810" xr:uid="{00000000-0005-0000-0000-000096640000}"/>
    <cellStyle name="Normal 9 5 2 32" xfId="5293" xr:uid="{00000000-0005-0000-0000-000097640000}"/>
    <cellStyle name="Normal 9 5 2 32 2" xfId="7540" xr:uid="{00000000-0005-0000-0000-000098640000}"/>
    <cellStyle name="Normal 9 5 2 32 2 2" xfId="11079" xr:uid="{00000000-0005-0000-0000-000099640000}"/>
    <cellStyle name="Normal 9 5 2 32 2 2 2" xfId="27811" xr:uid="{00000000-0005-0000-0000-00009A640000}"/>
    <cellStyle name="Normal 9 5 2 32 2 2 3" xfId="27812" xr:uid="{00000000-0005-0000-0000-00009B640000}"/>
    <cellStyle name="Normal 9 5 2 32 2 3" xfId="27813" xr:uid="{00000000-0005-0000-0000-00009C640000}"/>
    <cellStyle name="Normal 9 5 2 32 2 4" xfId="27814" xr:uid="{00000000-0005-0000-0000-00009D640000}"/>
    <cellStyle name="Normal 9 5 2 32 3" xfId="9318" xr:uid="{00000000-0005-0000-0000-00009E640000}"/>
    <cellStyle name="Normal 9 5 2 32 3 2" xfId="27815" xr:uid="{00000000-0005-0000-0000-00009F640000}"/>
    <cellStyle name="Normal 9 5 2 32 3 2 2" xfId="27816" xr:uid="{00000000-0005-0000-0000-0000A0640000}"/>
    <cellStyle name="Normal 9 5 2 32 3 3" xfId="27817" xr:uid="{00000000-0005-0000-0000-0000A1640000}"/>
    <cellStyle name="Normal 9 5 2 32 3 4" xfId="27818" xr:uid="{00000000-0005-0000-0000-0000A2640000}"/>
    <cellStyle name="Normal 9 5 2 32 4" xfId="27819" xr:uid="{00000000-0005-0000-0000-0000A3640000}"/>
    <cellStyle name="Normal 9 5 2 32 4 2" xfId="27820" xr:uid="{00000000-0005-0000-0000-0000A4640000}"/>
    <cellStyle name="Normal 9 5 2 32 5" xfId="27821" xr:uid="{00000000-0005-0000-0000-0000A5640000}"/>
    <cellStyle name="Normal 9 5 2 32 6" xfId="27822" xr:uid="{00000000-0005-0000-0000-0000A6640000}"/>
    <cellStyle name="Normal 9 5 2 33" xfId="5294" xr:uid="{00000000-0005-0000-0000-0000A7640000}"/>
    <cellStyle name="Normal 9 5 2 33 2" xfId="7541" xr:uid="{00000000-0005-0000-0000-0000A8640000}"/>
    <cellStyle name="Normal 9 5 2 33 2 2" xfId="11080" xr:uid="{00000000-0005-0000-0000-0000A9640000}"/>
    <cellStyle name="Normal 9 5 2 33 2 2 2" xfId="27823" xr:uid="{00000000-0005-0000-0000-0000AA640000}"/>
    <cellStyle name="Normal 9 5 2 33 2 2 3" xfId="27824" xr:uid="{00000000-0005-0000-0000-0000AB640000}"/>
    <cellStyle name="Normal 9 5 2 33 2 3" xfId="27825" xr:uid="{00000000-0005-0000-0000-0000AC640000}"/>
    <cellStyle name="Normal 9 5 2 33 2 4" xfId="27826" xr:uid="{00000000-0005-0000-0000-0000AD640000}"/>
    <cellStyle name="Normal 9 5 2 33 3" xfId="9319" xr:uid="{00000000-0005-0000-0000-0000AE640000}"/>
    <cellStyle name="Normal 9 5 2 33 3 2" xfId="27827" xr:uid="{00000000-0005-0000-0000-0000AF640000}"/>
    <cellStyle name="Normal 9 5 2 33 3 2 2" xfId="27828" xr:uid="{00000000-0005-0000-0000-0000B0640000}"/>
    <cellStyle name="Normal 9 5 2 33 3 3" xfId="27829" xr:uid="{00000000-0005-0000-0000-0000B1640000}"/>
    <cellStyle name="Normal 9 5 2 33 3 4" xfId="27830" xr:uid="{00000000-0005-0000-0000-0000B2640000}"/>
    <cellStyle name="Normal 9 5 2 33 4" xfId="27831" xr:uid="{00000000-0005-0000-0000-0000B3640000}"/>
    <cellStyle name="Normal 9 5 2 33 4 2" xfId="27832" xr:uid="{00000000-0005-0000-0000-0000B4640000}"/>
    <cellStyle name="Normal 9 5 2 33 5" xfId="27833" xr:uid="{00000000-0005-0000-0000-0000B5640000}"/>
    <cellStyle name="Normal 9 5 2 33 6" xfId="27834" xr:uid="{00000000-0005-0000-0000-0000B6640000}"/>
    <cellStyle name="Normal 9 5 2 34" xfId="5295" xr:uid="{00000000-0005-0000-0000-0000B7640000}"/>
    <cellStyle name="Normal 9 5 2 34 2" xfId="7542" xr:uid="{00000000-0005-0000-0000-0000B8640000}"/>
    <cellStyle name="Normal 9 5 2 34 2 2" xfId="11081" xr:uid="{00000000-0005-0000-0000-0000B9640000}"/>
    <cellStyle name="Normal 9 5 2 34 2 2 2" xfId="27835" xr:uid="{00000000-0005-0000-0000-0000BA640000}"/>
    <cellStyle name="Normal 9 5 2 34 2 2 3" xfId="27836" xr:uid="{00000000-0005-0000-0000-0000BB640000}"/>
    <cellStyle name="Normal 9 5 2 34 2 3" xfId="27837" xr:uid="{00000000-0005-0000-0000-0000BC640000}"/>
    <cellStyle name="Normal 9 5 2 34 2 4" xfId="27838" xr:uid="{00000000-0005-0000-0000-0000BD640000}"/>
    <cellStyle name="Normal 9 5 2 34 3" xfId="9320" xr:uid="{00000000-0005-0000-0000-0000BE640000}"/>
    <cellStyle name="Normal 9 5 2 34 3 2" xfId="27839" xr:uid="{00000000-0005-0000-0000-0000BF640000}"/>
    <cellStyle name="Normal 9 5 2 34 3 2 2" xfId="27840" xr:uid="{00000000-0005-0000-0000-0000C0640000}"/>
    <cellStyle name="Normal 9 5 2 34 3 3" xfId="27841" xr:uid="{00000000-0005-0000-0000-0000C1640000}"/>
    <cellStyle name="Normal 9 5 2 34 3 4" xfId="27842" xr:uid="{00000000-0005-0000-0000-0000C2640000}"/>
    <cellStyle name="Normal 9 5 2 34 4" xfId="27843" xr:uid="{00000000-0005-0000-0000-0000C3640000}"/>
    <cellStyle name="Normal 9 5 2 34 4 2" xfId="27844" xr:uid="{00000000-0005-0000-0000-0000C4640000}"/>
    <cellStyle name="Normal 9 5 2 34 5" xfId="27845" xr:uid="{00000000-0005-0000-0000-0000C5640000}"/>
    <cellStyle name="Normal 9 5 2 34 6" xfId="27846" xr:uid="{00000000-0005-0000-0000-0000C6640000}"/>
    <cellStyle name="Normal 9 5 2 35" xfId="5296" xr:uid="{00000000-0005-0000-0000-0000C7640000}"/>
    <cellStyle name="Normal 9 5 2 35 2" xfId="7543" xr:uid="{00000000-0005-0000-0000-0000C8640000}"/>
    <cellStyle name="Normal 9 5 2 35 2 2" xfId="11082" xr:uid="{00000000-0005-0000-0000-0000C9640000}"/>
    <cellStyle name="Normal 9 5 2 35 2 2 2" xfId="27847" xr:uid="{00000000-0005-0000-0000-0000CA640000}"/>
    <cellStyle name="Normal 9 5 2 35 2 2 3" xfId="27848" xr:uid="{00000000-0005-0000-0000-0000CB640000}"/>
    <cellStyle name="Normal 9 5 2 35 2 3" xfId="27849" xr:uid="{00000000-0005-0000-0000-0000CC640000}"/>
    <cellStyle name="Normal 9 5 2 35 2 4" xfId="27850" xr:uid="{00000000-0005-0000-0000-0000CD640000}"/>
    <cellStyle name="Normal 9 5 2 35 3" xfId="9321" xr:uid="{00000000-0005-0000-0000-0000CE640000}"/>
    <cellStyle name="Normal 9 5 2 35 3 2" xfId="27851" xr:uid="{00000000-0005-0000-0000-0000CF640000}"/>
    <cellStyle name="Normal 9 5 2 35 3 2 2" xfId="27852" xr:uid="{00000000-0005-0000-0000-0000D0640000}"/>
    <cellStyle name="Normal 9 5 2 35 3 3" xfId="27853" xr:uid="{00000000-0005-0000-0000-0000D1640000}"/>
    <cellStyle name="Normal 9 5 2 35 3 4" xfId="27854" xr:uid="{00000000-0005-0000-0000-0000D2640000}"/>
    <cellStyle name="Normal 9 5 2 35 4" xfId="27855" xr:uid="{00000000-0005-0000-0000-0000D3640000}"/>
    <cellStyle name="Normal 9 5 2 35 4 2" xfId="27856" xr:uid="{00000000-0005-0000-0000-0000D4640000}"/>
    <cellStyle name="Normal 9 5 2 35 5" xfId="27857" xr:uid="{00000000-0005-0000-0000-0000D5640000}"/>
    <cellStyle name="Normal 9 5 2 35 6" xfId="27858" xr:uid="{00000000-0005-0000-0000-0000D6640000}"/>
    <cellStyle name="Normal 9 5 2 36" xfId="5297" xr:uid="{00000000-0005-0000-0000-0000D7640000}"/>
    <cellStyle name="Normal 9 5 2 36 2" xfId="7544" xr:uid="{00000000-0005-0000-0000-0000D8640000}"/>
    <cellStyle name="Normal 9 5 2 36 2 2" xfId="11083" xr:uid="{00000000-0005-0000-0000-0000D9640000}"/>
    <cellStyle name="Normal 9 5 2 36 2 2 2" xfId="27859" xr:uid="{00000000-0005-0000-0000-0000DA640000}"/>
    <cellStyle name="Normal 9 5 2 36 2 2 3" xfId="27860" xr:uid="{00000000-0005-0000-0000-0000DB640000}"/>
    <cellStyle name="Normal 9 5 2 36 2 3" xfId="27861" xr:uid="{00000000-0005-0000-0000-0000DC640000}"/>
    <cellStyle name="Normal 9 5 2 36 2 4" xfId="27862" xr:uid="{00000000-0005-0000-0000-0000DD640000}"/>
    <cellStyle name="Normal 9 5 2 36 3" xfId="9322" xr:uid="{00000000-0005-0000-0000-0000DE640000}"/>
    <cellStyle name="Normal 9 5 2 36 3 2" xfId="27863" xr:uid="{00000000-0005-0000-0000-0000DF640000}"/>
    <cellStyle name="Normal 9 5 2 36 3 2 2" xfId="27864" xr:uid="{00000000-0005-0000-0000-0000E0640000}"/>
    <cellStyle name="Normal 9 5 2 36 3 3" xfId="27865" xr:uid="{00000000-0005-0000-0000-0000E1640000}"/>
    <cellStyle name="Normal 9 5 2 36 3 4" xfId="27866" xr:uid="{00000000-0005-0000-0000-0000E2640000}"/>
    <cellStyle name="Normal 9 5 2 36 4" xfId="27867" xr:uid="{00000000-0005-0000-0000-0000E3640000}"/>
    <cellStyle name="Normal 9 5 2 36 4 2" xfId="27868" xr:uid="{00000000-0005-0000-0000-0000E4640000}"/>
    <cellStyle name="Normal 9 5 2 36 5" xfId="27869" xr:uid="{00000000-0005-0000-0000-0000E5640000}"/>
    <cellStyle name="Normal 9 5 2 36 6" xfId="27870" xr:uid="{00000000-0005-0000-0000-0000E6640000}"/>
    <cellStyle name="Normal 9 5 2 37" xfId="5298" xr:uid="{00000000-0005-0000-0000-0000E7640000}"/>
    <cellStyle name="Normal 9 5 2 37 2" xfId="7545" xr:uid="{00000000-0005-0000-0000-0000E8640000}"/>
    <cellStyle name="Normal 9 5 2 37 2 2" xfId="11084" xr:uid="{00000000-0005-0000-0000-0000E9640000}"/>
    <cellStyle name="Normal 9 5 2 37 2 2 2" xfId="27871" xr:uid="{00000000-0005-0000-0000-0000EA640000}"/>
    <cellStyle name="Normal 9 5 2 37 2 2 3" xfId="27872" xr:uid="{00000000-0005-0000-0000-0000EB640000}"/>
    <cellStyle name="Normal 9 5 2 37 2 3" xfId="27873" xr:uid="{00000000-0005-0000-0000-0000EC640000}"/>
    <cellStyle name="Normal 9 5 2 37 2 4" xfId="27874" xr:uid="{00000000-0005-0000-0000-0000ED640000}"/>
    <cellStyle name="Normal 9 5 2 37 3" xfId="9323" xr:uid="{00000000-0005-0000-0000-0000EE640000}"/>
    <cellStyle name="Normal 9 5 2 37 3 2" xfId="27875" xr:uid="{00000000-0005-0000-0000-0000EF640000}"/>
    <cellStyle name="Normal 9 5 2 37 3 2 2" xfId="27876" xr:uid="{00000000-0005-0000-0000-0000F0640000}"/>
    <cellStyle name="Normal 9 5 2 37 3 3" xfId="27877" xr:uid="{00000000-0005-0000-0000-0000F1640000}"/>
    <cellStyle name="Normal 9 5 2 37 3 4" xfId="27878" xr:uid="{00000000-0005-0000-0000-0000F2640000}"/>
    <cellStyle name="Normal 9 5 2 37 4" xfId="27879" xr:uid="{00000000-0005-0000-0000-0000F3640000}"/>
    <cellStyle name="Normal 9 5 2 37 4 2" xfId="27880" xr:uid="{00000000-0005-0000-0000-0000F4640000}"/>
    <cellStyle name="Normal 9 5 2 37 5" xfId="27881" xr:uid="{00000000-0005-0000-0000-0000F5640000}"/>
    <cellStyle name="Normal 9 5 2 37 6" xfId="27882" xr:uid="{00000000-0005-0000-0000-0000F6640000}"/>
    <cellStyle name="Normal 9 5 2 38" xfId="5299" xr:uid="{00000000-0005-0000-0000-0000F7640000}"/>
    <cellStyle name="Normal 9 5 2 38 2" xfId="7546" xr:uid="{00000000-0005-0000-0000-0000F8640000}"/>
    <cellStyle name="Normal 9 5 2 38 2 2" xfId="11085" xr:uid="{00000000-0005-0000-0000-0000F9640000}"/>
    <cellStyle name="Normal 9 5 2 38 2 2 2" xfId="27883" xr:uid="{00000000-0005-0000-0000-0000FA640000}"/>
    <cellStyle name="Normal 9 5 2 38 2 2 3" xfId="27884" xr:uid="{00000000-0005-0000-0000-0000FB640000}"/>
    <cellStyle name="Normal 9 5 2 38 2 3" xfId="27885" xr:uid="{00000000-0005-0000-0000-0000FC640000}"/>
    <cellStyle name="Normal 9 5 2 38 2 4" xfId="27886" xr:uid="{00000000-0005-0000-0000-0000FD640000}"/>
    <cellStyle name="Normal 9 5 2 38 3" xfId="9324" xr:uid="{00000000-0005-0000-0000-0000FE640000}"/>
    <cellStyle name="Normal 9 5 2 38 3 2" xfId="27887" xr:uid="{00000000-0005-0000-0000-0000FF640000}"/>
    <cellStyle name="Normal 9 5 2 38 3 2 2" xfId="27888" xr:uid="{00000000-0005-0000-0000-000000650000}"/>
    <cellStyle name="Normal 9 5 2 38 3 3" xfId="27889" xr:uid="{00000000-0005-0000-0000-000001650000}"/>
    <cellStyle name="Normal 9 5 2 38 3 4" xfId="27890" xr:uid="{00000000-0005-0000-0000-000002650000}"/>
    <cellStyle name="Normal 9 5 2 38 4" xfId="27891" xr:uid="{00000000-0005-0000-0000-000003650000}"/>
    <cellStyle name="Normal 9 5 2 38 4 2" xfId="27892" xr:uid="{00000000-0005-0000-0000-000004650000}"/>
    <cellStyle name="Normal 9 5 2 38 5" xfId="27893" xr:uid="{00000000-0005-0000-0000-000005650000}"/>
    <cellStyle name="Normal 9 5 2 38 6" xfId="27894" xr:uid="{00000000-0005-0000-0000-000006650000}"/>
    <cellStyle name="Normal 9 5 2 39" xfId="5300" xr:uid="{00000000-0005-0000-0000-000007650000}"/>
    <cellStyle name="Normal 9 5 2 39 2" xfId="7547" xr:uid="{00000000-0005-0000-0000-000008650000}"/>
    <cellStyle name="Normal 9 5 2 39 2 2" xfId="11086" xr:uid="{00000000-0005-0000-0000-000009650000}"/>
    <cellStyle name="Normal 9 5 2 39 2 2 2" xfId="27895" xr:uid="{00000000-0005-0000-0000-00000A650000}"/>
    <cellStyle name="Normal 9 5 2 39 2 2 3" xfId="27896" xr:uid="{00000000-0005-0000-0000-00000B650000}"/>
    <cellStyle name="Normal 9 5 2 39 2 3" xfId="27897" xr:uid="{00000000-0005-0000-0000-00000C650000}"/>
    <cellStyle name="Normal 9 5 2 39 2 4" xfId="27898" xr:uid="{00000000-0005-0000-0000-00000D650000}"/>
    <cellStyle name="Normal 9 5 2 39 3" xfId="9325" xr:uid="{00000000-0005-0000-0000-00000E650000}"/>
    <cellStyle name="Normal 9 5 2 39 3 2" xfId="27899" xr:uid="{00000000-0005-0000-0000-00000F650000}"/>
    <cellStyle name="Normal 9 5 2 39 3 2 2" xfId="27900" xr:uid="{00000000-0005-0000-0000-000010650000}"/>
    <cellStyle name="Normal 9 5 2 39 3 3" xfId="27901" xr:uid="{00000000-0005-0000-0000-000011650000}"/>
    <cellStyle name="Normal 9 5 2 39 3 4" xfId="27902" xr:uid="{00000000-0005-0000-0000-000012650000}"/>
    <cellStyle name="Normal 9 5 2 39 4" xfId="27903" xr:uid="{00000000-0005-0000-0000-000013650000}"/>
    <cellStyle name="Normal 9 5 2 39 4 2" xfId="27904" xr:uid="{00000000-0005-0000-0000-000014650000}"/>
    <cellStyle name="Normal 9 5 2 39 5" xfId="27905" xr:uid="{00000000-0005-0000-0000-000015650000}"/>
    <cellStyle name="Normal 9 5 2 39 6" xfId="27906" xr:uid="{00000000-0005-0000-0000-000016650000}"/>
    <cellStyle name="Normal 9 5 2 4" xfId="5301" xr:uid="{00000000-0005-0000-0000-000017650000}"/>
    <cellStyle name="Normal 9 5 2 4 2" xfId="7548" xr:uid="{00000000-0005-0000-0000-000018650000}"/>
    <cellStyle name="Normal 9 5 2 4 2 2" xfId="11087" xr:uid="{00000000-0005-0000-0000-000019650000}"/>
    <cellStyle name="Normal 9 5 2 4 2 2 2" xfId="27907" xr:uid="{00000000-0005-0000-0000-00001A650000}"/>
    <cellStyle name="Normal 9 5 2 4 2 2 3" xfId="27908" xr:uid="{00000000-0005-0000-0000-00001B650000}"/>
    <cellStyle name="Normal 9 5 2 4 2 3" xfId="27909" xr:uid="{00000000-0005-0000-0000-00001C650000}"/>
    <cellStyle name="Normal 9 5 2 4 2 4" xfId="27910" xr:uid="{00000000-0005-0000-0000-00001D650000}"/>
    <cellStyle name="Normal 9 5 2 4 3" xfId="9326" xr:uid="{00000000-0005-0000-0000-00001E650000}"/>
    <cellStyle name="Normal 9 5 2 4 3 2" xfId="27911" xr:uid="{00000000-0005-0000-0000-00001F650000}"/>
    <cellStyle name="Normal 9 5 2 4 3 2 2" xfId="27912" xr:uid="{00000000-0005-0000-0000-000020650000}"/>
    <cellStyle name="Normal 9 5 2 4 3 3" xfId="27913" xr:uid="{00000000-0005-0000-0000-000021650000}"/>
    <cellStyle name="Normal 9 5 2 4 3 4" xfId="27914" xr:uid="{00000000-0005-0000-0000-000022650000}"/>
    <cellStyle name="Normal 9 5 2 4 4" xfId="27915" xr:uid="{00000000-0005-0000-0000-000023650000}"/>
    <cellStyle name="Normal 9 5 2 4 4 2" xfId="27916" xr:uid="{00000000-0005-0000-0000-000024650000}"/>
    <cellStyle name="Normal 9 5 2 4 5" xfId="27917" xr:uid="{00000000-0005-0000-0000-000025650000}"/>
    <cellStyle name="Normal 9 5 2 4 6" xfId="27918" xr:uid="{00000000-0005-0000-0000-000026650000}"/>
    <cellStyle name="Normal 9 5 2 40" xfId="5302" xr:uid="{00000000-0005-0000-0000-000027650000}"/>
    <cellStyle name="Normal 9 5 2 40 2" xfId="7549" xr:uid="{00000000-0005-0000-0000-000028650000}"/>
    <cellStyle name="Normal 9 5 2 40 2 2" xfId="11088" xr:uid="{00000000-0005-0000-0000-000029650000}"/>
    <cellStyle name="Normal 9 5 2 40 2 2 2" xfId="27919" xr:uid="{00000000-0005-0000-0000-00002A650000}"/>
    <cellStyle name="Normal 9 5 2 40 2 2 3" xfId="27920" xr:uid="{00000000-0005-0000-0000-00002B650000}"/>
    <cellStyle name="Normal 9 5 2 40 2 3" xfId="27921" xr:uid="{00000000-0005-0000-0000-00002C650000}"/>
    <cellStyle name="Normal 9 5 2 40 2 4" xfId="27922" xr:uid="{00000000-0005-0000-0000-00002D650000}"/>
    <cellStyle name="Normal 9 5 2 40 3" xfId="9327" xr:uid="{00000000-0005-0000-0000-00002E650000}"/>
    <cellStyle name="Normal 9 5 2 40 3 2" xfId="27923" xr:uid="{00000000-0005-0000-0000-00002F650000}"/>
    <cellStyle name="Normal 9 5 2 40 3 2 2" xfId="27924" xr:uid="{00000000-0005-0000-0000-000030650000}"/>
    <cellStyle name="Normal 9 5 2 40 3 3" xfId="27925" xr:uid="{00000000-0005-0000-0000-000031650000}"/>
    <cellStyle name="Normal 9 5 2 40 3 4" xfId="27926" xr:uid="{00000000-0005-0000-0000-000032650000}"/>
    <cellStyle name="Normal 9 5 2 40 4" xfId="27927" xr:uid="{00000000-0005-0000-0000-000033650000}"/>
    <cellStyle name="Normal 9 5 2 40 4 2" xfId="27928" xr:uid="{00000000-0005-0000-0000-000034650000}"/>
    <cellStyle name="Normal 9 5 2 40 5" xfId="27929" xr:uid="{00000000-0005-0000-0000-000035650000}"/>
    <cellStyle name="Normal 9 5 2 40 6" xfId="27930" xr:uid="{00000000-0005-0000-0000-000036650000}"/>
    <cellStyle name="Normal 9 5 2 41" xfId="5303" xr:uid="{00000000-0005-0000-0000-000037650000}"/>
    <cellStyle name="Normal 9 5 2 41 2" xfId="7550" xr:uid="{00000000-0005-0000-0000-000038650000}"/>
    <cellStyle name="Normal 9 5 2 41 2 2" xfId="11089" xr:uid="{00000000-0005-0000-0000-000039650000}"/>
    <cellStyle name="Normal 9 5 2 41 2 2 2" xfId="27931" xr:uid="{00000000-0005-0000-0000-00003A650000}"/>
    <cellStyle name="Normal 9 5 2 41 2 2 3" xfId="27932" xr:uid="{00000000-0005-0000-0000-00003B650000}"/>
    <cellStyle name="Normal 9 5 2 41 2 3" xfId="27933" xr:uid="{00000000-0005-0000-0000-00003C650000}"/>
    <cellStyle name="Normal 9 5 2 41 2 4" xfId="27934" xr:uid="{00000000-0005-0000-0000-00003D650000}"/>
    <cellStyle name="Normal 9 5 2 41 3" xfId="9328" xr:uid="{00000000-0005-0000-0000-00003E650000}"/>
    <cellStyle name="Normal 9 5 2 41 3 2" xfId="27935" xr:uid="{00000000-0005-0000-0000-00003F650000}"/>
    <cellStyle name="Normal 9 5 2 41 3 2 2" xfId="27936" xr:uid="{00000000-0005-0000-0000-000040650000}"/>
    <cellStyle name="Normal 9 5 2 41 3 3" xfId="27937" xr:uid="{00000000-0005-0000-0000-000041650000}"/>
    <cellStyle name="Normal 9 5 2 41 3 4" xfId="27938" xr:uid="{00000000-0005-0000-0000-000042650000}"/>
    <cellStyle name="Normal 9 5 2 41 4" xfId="27939" xr:uid="{00000000-0005-0000-0000-000043650000}"/>
    <cellStyle name="Normal 9 5 2 41 4 2" xfId="27940" xr:uid="{00000000-0005-0000-0000-000044650000}"/>
    <cellStyle name="Normal 9 5 2 41 5" xfId="27941" xr:uid="{00000000-0005-0000-0000-000045650000}"/>
    <cellStyle name="Normal 9 5 2 41 6" xfId="27942" xr:uid="{00000000-0005-0000-0000-000046650000}"/>
    <cellStyle name="Normal 9 5 2 42" xfId="5304" xr:uid="{00000000-0005-0000-0000-000047650000}"/>
    <cellStyle name="Normal 9 5 2 42 2" xfId="7551" xr:uid="{00000000-0005-0000-0000-000048650000}"/>
    <cellStyle name="Normal 9 5 2 42 2 2" xfId="11090" xr:uid="{00000000-0005-0000-0000-000049650000}"/>
    <cellStyle name="Normal 9 5 2 42 2 2 2" xfId="27943" xr:uid="{00000000-0005-0000-0000-00004A650000}"/>
    <cellStyle name="Normal 9 5 2 42 2 2 3" xfId="27944" xr:uid="{00000000-0005-0000-0000-00004B650000}"/>
    <cellStyle name="Normal 9 5 2 42 2 3" xfId="27945" xr:uid="{00000000-0005-0000-0000-00004C650000}"/>
    <cellStyle name="Normal 9 5 2 42 2 4" xfId="27946" xr:uid="{00000000-0005-0000-0000-00004D650000}"/>
    <cellStyle name="Normal 9 5 2 42 3" xfId="9329" xr:uid="{00000000-0005-0000-0000-00004E650000}"/>
    <cellStyle name="Normal 9 5 2 42 3 2" xfId="27947" xr:uid="{00000000-0005-0000-0000-00004F650000}"/>
    <cellStyle name="Normal 9 5 2 42 3 2 2" xfId="27948" xr:uid="{00000000-0005-0000-0000-000050650000}"/>
    <cellStyle name="Normal 9 5 2 42 3 3" xfId="27949" xr:uid="{00000000-0005-0000-0000-000051650000}"/>
    <cellStyle name="Normal 9 5 2 42 3 4" xfId="27950" xr:uid="{00000000-0005-0000-0000-000052650000}"/>
    <cellStyle name="Normal 9 5 2 42 4" xfId="27951" xr:uid="{00000000-0005-0000-0000-000053650000}"/>
    <cellStyle name="Normal 9 5 2 42 4 2" xfId="27952" xr:uid="{00000000-0005-0000-0000-000054650000}"/>
    <cellStyle name="Normal 9 5 2 42 5" xfId="27953" xr:uid="{00000000-0005-0000-0000-000055650000}"/>
    <cellStyle name="Normal 9 5 2 42 6" xfId="27954" xr:uid="{00000000-0005-0000-0000-000056650000}"/>
    <cellStyle name="Normal 9 5 2 43" xfId="5305" xr:uid="{00000000-0005-0000-0000-000057650000}"/>
    <cellStyle name="Normal 9 5 2 43 2" xfId="7552" xr:uid="{00000000-0005-0000-0000-000058650000}"/>
    <cellStyle name="Normal 9 5 2 43 2 2" xfId="11091" xr:uid="{00000000-0005-0000-0000-000059650000}"/>
    <cellStyle name="Normal 9 5 2 43 2 2 2" xfId="27955" xr:uid="{00000000-0005-0000-0000-00005A650000}"/>
    <cellStyle name="Normal 9 5 2 43 2 2 3" xfId="27956" xr:uid="{00000000-0005-0000-0000-00005B650000}"/>
    <cellStyle name="Normal 9 5 2 43 2 3" xfId="27957" xr:uid="{00000000-0005-0000-0000-00005C650000}"/>
    <cellStyle name="Normal 9 5 2 43 2 4" xfId="27958" xr:uid="{00000000-0005-0000-0000-00005D650000}"/>
    <cellStyle name="Normal 9 5 2 43 3" xfId="9330" xr:uid="{00000000-0005-0000-0000-00005E650000}"/>
    <cellStyle name="Normal 9 5 2 43 3 2" xfId="27959" xr:uid="{00000000-0005-0000-0000-00005F650000}"/>
    <cellStyle name="Normal 9 5 2 43 3 2 2" xfId="27960" xr:uid="{00000000-0005-0000-0000-000060650000}"/>
    <cellStyle name="Normal 9 5 2 43 3 3" xfId="27961" xr:uid="{00000000-0005-0000-0000-000061650000}"/>
    <cellStyle name="Normal 9 5 2 43 3 4" xfId="27962" xr:uid="{00000000-0005-0000-0000-000062650000}"/>
    <cellStyle name="Normal 9 5 2 43 4" xfId="27963" xr:uid="{00000000-0005-0000-0000-000063650000}"/>
    <cellStyle name="Normal 9 5 2 43 4 2" xfId="27964" xr:uid="{00000000-0005-0000-0000-000064650000}"/>
    <cellStyle name="Normal 9 5 2 43 5" xfId="27965" xr:uid="{00000000-0005-0000-0000-000065650000}"/>
    <cellStyle name="Normal 9 5 2 43 6" xfId="27966" xr:uid="{00000000-0005-0000-0000-000066650000}"/>
    <cellStyle name="Normal 9 5 2 44" xfId="5306" xr:uid="{00000000-0005-0000-0000-000067650000}"/>
    <cellStyle name="Normal 9 5 2 44 2" xfId="7553" xr:uid="{00000000-0005-0000-0000-000068650000}"/>
    <cellStyle name="Normal 9 5 2 44 2 2" xfId="11092" xr:uid="{00000000-0005-0000-0000-000069650000}"/>
    <cellStyle name="Normal 9 5 2 44 2 2 2" xfId="27967" xr:uid="{00000000-0005-0000-0000-00006A650000}"/>
    <cellStyle name="Normal 9 5 2 44 2 2 3" xfId="27968" xr:uid="{00000000-0005-0000-0000-00006B650000}"/>
    <cellStyle name="Normal 9 5 2 44 2 3" xfId="27969" xr:uid="{00000000-0005-0000-0000-00006C650000}"/>
    <cellStyle name="Normal 9 5 2 44 2 4" xfId="27970" xr:uid="{00000000-0005-0000-0000-00006D650000}"/>
    <cellStyle name="Normal 9 5 2 44 3" xfId="9331" xr:uid="{00000000-0005-0000-0000-00006E650000}"/>
    <cellStyle name="Normal 9 5 2 44 3 2" xfId="27971" xr:uid="{00000000-0005-0000-0000-00006F650000}"/>
    <cellStyle name="Normal 9 5 2 44 3 2 2" xfId="27972" xr:uid="{00000000-0005-0000-0000-000070650000}"/>
    <cellStyle name="Normal 9 5 2 44 3 3" xfId="27973" xr:uid="{00000000-0005-0000-0000-000071650000}"/>
    <cellStyle name="Normal 9 5 2 44 3 4" xfId="27974" xr:uid="{00000000-0005-0000-0000-000072650000}"/>
    <cellStyle name="Normal 9 5 2 44 4" xfId="27975" xr:uid="{00000000-0005-0000-0000-000073650000}"/>
    <cellStyle name="Normal 9 5 2 44 4 2" xfId="27976" xr:uid="{00000000-0005-0000-0000-000074650000}"/>
    <cellStyle name="Normal 9 5 2 44 5" xfId="27977" xr:uid="{00000000-0005-0000-0000-000075650000}"/>
    <cellStyle name="Normal 9 5 2 44 6" xfId="27978" xr:uid="{00000000-0005-0000-0000-000076650000}"/>
    <cellStyle name="Normal 9 5 2 45" xfId="5307" xr:uid="{00000000-0005-0000-0000-000077650000}"/>
    <cellStyle name="Normal 9 5 2 45 2" xfId="7554" xr:uid="{00000000-0005-0000-0000-000078650000}"/>
    <cellStyle name="Normal 9 5 2 45 2 2" xfId="11093" xr:uid="{00000000-0005-0000-0000-000079650000}"/>
    <cellStyle name="Normal 9 5 2 45 2 2 2" xfId="27979" xr:uid="{00000000-0005-0000-0000-00007A650000}"/>
    <cellStyle name="Normal 9 5 2 45 2 2 3" xfId="27980" xr:uid="{00000000-0005-0000-0000-00007B650000}"/>
    <cellStyle name="Normal 9 5 2 45 2 3" xfId="27981" xr:uid="{00000000-0005-0000-0000-00007C650000}"/>
    <cellStyle name="Normal 9 5 2 45 2 4" xfId="27982" xr:uid="{00000000-0005-0000-0000-00007D650000}"/>
    <cellStyle name="Normal 9 5 2 45 3" xfId="9332" xr:uid="{00000000-0005-0000-0000-00007E650000}"/>
    <cellStyle name="Normal 9 5 2 45 3 2" xfId="27983" xr:uid="{00000000-0005-0000-0000-00007F650000}"/>
    <cellStyle name="Normal 9 5 2 45 3 2 2" xfId="27984" xr:uid="{00000000-0005-0000-0000-000080650000}"/>
    <cellStyle name="Normal 9 5 2 45 3 3" xfId="27985" xr:uid="{00000000-0005-0000-0000-000081650000}"/>
    <cellStyle name="Normal 9 5 2 45 3 4" xfId="27986" xr:uid="{00000000-0005-0000-0000-000082650000}"/>
    <cellStyle name="Normal 9 5 2 45 4" xfId="27987" xr:uid="{00000000-0005-0000-0000-000083650000}"/>
    <cellStyle name="Normal 9 5 2 45 4 2" xfId="27988" xr:uid="{00000000-0005-0000-0000-000084650000}"/>
    <cellStyle name="Normal 9 5 2 45 5" xfId="27989" xr:uid="{00000000-0005-0000-0000-000085650000}"/>
    <cellStyle name="Normal 9 5 2 45 6" xfId="27990" xr:uid="{00000000-0005-0000-0000-000086650000}"/>
    <cellStyle name="Normal 9 5 2 46" xfId="7515" xr:uid="{00000000-0005-0000-0000-000087650000}"/>
    <cellStyle name="Normal 9 5 2 46 2" xfId="11054" xr:uid="{00000000-0005-0000-0000-000088650000}"/>
    <cellStyle name="Normal 9 5 2 46 2 2" xfId="27991" xr:uid="{00000000-0005-0000-0000-000089650000}"/>
    <cellStyle name="Normal 9 5 2 46 2 3" xfId="27992" xr:uid="{00000000-0005-0000-0000-00008A650000}"/>
    <cellStyle name="Normal 9 5 2 46 3" xfId="27993" xr:uid="{00000000-0005-0000-0000-00008B650000}"/>
    <cellStyle name="Normal 9 5 2 46 4" xfId="27994" xr:uid="{00000000-0005-0000-0000-00008C650000}"/>
    <cellStyle name="Normal 9 5 2 47" xfId="9293" xr:uid="{00000000-0005-0000-0000-00008D650000}"/>
    <cellStyle name="Normal 9 5 2 47 2" xfId="27995" xr:uid="{00000000-0005-0000-0000-00008E650000}"/>
    <cellStyle name="Normal 9 5 2 47 2 2" xfId="27996" xr:uid="{00000000-0005-0000-0000-00008F650000}"/>
    <cellStyle name="Normal 9 5 2 47 3" xfId="27997" xr:uid="{00000000-0005-0000-0000-000090650000}"/>
    <cellStyle name="Normal 9 5 2 47 4" xfId="27998" xr:uid="{00000000-0005-0000-0000-000091650000}"/>
    <cellStyle name="Normal 9 5 2 48" xfId="27999" xr:uid="{00000000-0005-0000-0000-000092650000}"/>
    <cellStyle name="Normal 9 5 2 48 2" xfId="28000" xr:uid="{00000000-0005-0000-0000-000093650000}"/>
    <cellStyle name="Normal 9 5 2 49" xfId="28001" xr:uid="{00000000-0005-0000-0000-000094650000}"/>
    <cellStyle name="Normal 9 5 2 5" xfId="5308" xr:uid="{00000000-0005-0000-0000-000095650000}"/>
    <cellStyle name="Normal 9 5 2 5 2" xfId="7555" xr:uid="{00000000-0005-0000-0000-000096650000}"/>
    <cellStyle name="Normal 9 5 2 5 2 2" xfId="11094" xr:uid="{00000000-0005-0000-0000-000097650000}"/>
    <cellStyle name="Normal 9 5 2 5 2 2 2" xfId="28002" xr:uid="{00000000-0005-0000-0000-000098650000}"/>
    <cellStyle name="Normal 9 5 2 5 2 2 3" xfId="28003" xr:uid="{00000000-0005-0000-0000-000099650000}"/>
    <cellStyle name="Normal 9 5 2 5 2 3" xfId="28004" xr:uid="{00000000-0005-0000-0000-00009A650000}"/>
    <cellStyle name="Normal 9 5 2 5 2 4" xfId="28005" xr:uid="{00000000-0005-0000-0000-00009B650000}"/>
    <cellStyle name="Normal 9 5 2 5 3" xfId="9333" xr:uid="{00000000-0005-0000-0000-00009C650000}"/>
    <cellStyle name="Normal 9 5 2 5 3 2" xfId="28006" xr:uid="{00000000-0005-0000-0000-00009D650000}"/>
    <cellStyle name="Normal 9 5 2 5 3 2 2" xfId="28007" xr:uid="{00000000-0005-0000-0000-00009E650000}"/>
    <cellStyle name="Normal 9 5 2 5 3 3" xfId="28008" xr:uid="{00000000-0005-0000-0000-00009F650000}"/>
    <cellStyle name="Normal 9 5 2 5 3 4" xfId="28009" xr:uid="{00000000-0005-0000-0000-0000A0650000}"/>
    <cellStyle name="Normal 9 5 2 5 4" xfId="28010" xr:uid="{00000000-0005-0000-0000-0000A1650000}"/>
    <cellStyle name="Normal 9 5 2 5 4 2" xfId="28011" xr:uid="{00000000-0005-0000-0000-0000A2650000}"/>
    <cellStyle name="Normal 9 5 2 5 5" xfId="28012" xr:uid="{00000000-0005-0000-0000-0000A3650000}"/>
    <cellStyle name="Normal 9 5 2 5 6" xfId="28013" xr:uid="{00000000-0005-0000-0000-0000A4650000}"/>
    <cellStyle name="Normal 9 5 2 50" xfId="28014" xr:uid="{00000000-0005-0000-0000-0000A5650000}"/>
    <cellStyle name="Normal 9 5 2 6" xfId="5309" xr:uid="{00000000-0005-0000-0000-0000A6650000}"/>
    <cellStyle name="Normal 9 5 2 6 2" xfId="7556" xr:uid="{00000000-0005-0000-0000-0000A7650000}"/>
    <cellStyle name="Normal 9 5 2 6 2 2" xfId="11095" xr:uid="{00000000-0005-0000-0000-0000A8650000}"/>
    <cellStyle name="Normal 9 5 2 6 2 2 2" xfId="28015" xr:uid="{00000000-0005-0000-0000-0000A9650000}"/>
    <cellStyle name="Normal 9 5 2 6 2 2 3" xfId="28016" xr:uid="{00000000-0005-0000-0000-0000AA650000}"/>
    <cellStyle name="Normal 9 5 2 6 2 3" xfId="28017" xr:uid="{00000000-0005-0000-0000-0000AB650000}"/>
    <cellStyle name="Normal 9 5 2 6 2 4" xfId="28018" xr:uid="{00000000-0005-0000-0000-0000AC650000}"/>
    <cellStyle name="Normal 9 5 2 6 3" xfId="9334" xr:uid="{00000000-0005-0000-0000-0000AD650000}"/>
    <cellStyle name="Normal 9 5 2 6 3 2" xfId="28019" xr:uid="{00000000-0005-0000-0000-0000AE650000}"/>
    <cellStyle name="Normal 9 5 2 6 3 2 2" xfId="28020" xr:uid="{00000000-0005-0000-0000-0000AF650000}"/>
    <cellStyle name="Normal 9 5 2 6 3 3" xfId="28021" xr:uid="{00000000-0005-0000-0000-0000B0650000}"/>
    <cellStyle name="Normal 9 5 2 6 3 4" xfId="28022" xr:uid="{00000000-0005-0000-0000-0000B1650000}"/>
    <cellStyle name="Normal 9 5 2 6 4" xfId="28023" xr:uid="{00000000-0005-0000-0000-0000B2650000}"/>
    <cellStyle name="Normal 9 5 2 6 4 2" xfId="28024" xr:uid="{00000000-0005-0000-0000-0000B3650000}"/>
    <cellStyle name="Normal 9 5 2 6 5" xfId="28025" xr:uid="{00000000-0005-0000-0000-0000B4650000}"/>
    <cellStyle name="Normal 9 5 2 6 6" xfId="28026" xr:uid="{00000000-0005-0000-0000-0000B5650000}"/>
    <cellStyle name="Normal 9 5 2 7" xfId="5310" xr:uid="{00000000-0005-0000-0000-0000B6650000}"/>
    <cellStyle name="Normal 9 5 2 7 2" xfId="7557" xr:uid="{00000000-0005-0000-0000-0000B7650000}"/>
    <cellStyle name="Normal 9 5 2 7 2 2" xfId="11096" xr:uid="{00000000-0005-0000-0000-0000B8650000}"/>
    <cellStyle name="Normal 9 5 2 7 2 2 2" xfId="28027" xr:uid="{00000000-0005-0000-0000-0000B9650000}"/>
    <cellStyle name="Normal 9 5 2 7 2 2 3" xfId="28028" xr:uid="{00000000-0005-0000-0000-0000BA650000}"/>
    <cellStyle name="Normal 9 5 2 7 2 3" xfId="28029" xr:uid="{00000000-0005-0000-0000-0000BB650000}"/>
    <cellStyle name="Normal 9 5 2 7 2 4" xfId="28030" xr:uid="{00000000-0005-0000-0000-0000BC650000}"/>
    <cellStyle name="Normal 9 5 2 7 3" xfId="9335" xr:uid="{00000000-0005-0000-0000-0000BD650000}"/>
    <cellStyle name="Normal 9 5 2 7 3 2" xfId="28031" xr:uid="{00000000-0005-0000-0000-0000BE650000}"/>
    <cellStyle name="Normal 9 5 2 7 3 2 2" xfId="28032" xr:uid="{00000000-0005-0000-0000-0000BF650000}"/>
    <cellStyle name="Normal 9 5 2 7 3 3" xfId="28033" xr:uid="{00000000-0005-0000-0000-0000C0650000}"/>
    <cellStyle name="Normal 9 5 2 7 3 4" xfId="28034" xr:uid="{00000000-0005-0000-0000-0000C1650000}"/>
    <cellStyle name="Normal 9 5 2 7 4" xfId="28035" xr:uid="{00000000-0005-0000-0000-0000C2650000}"/>
    <cellStyle name="Normal 9 5 2 7 4 2" xfId="28036" xr:uid="{00000000-0005-0000-0000-0000C3650000}"/>
    <cellStyle name="Normal 9 5 2 7 5" xfId="28037" xr:uid="{00000000-0005-0000-0000-0000C4650000}"/>
    <cellStyle name="Normal 9 5 2 7 6" xfId="28038" xr:uid="{00000000-0005-0000-0000-0000C5650000}"/>
    <cellStyle name="Normal 9 5 2 8" xfId="5311" xr:uid="{00000000-0005-0000-0000-0000C6650000}"/>
    <cellStyle name="Normal 9 5 2 8 2" xfId="7558" xr:uid="{00000000-0005-0000-0000-0000C7650000}"/>
    <cellStyle name="Normal 9 5 2 8 2 2" xfId="11097" xr:uid="{00000000-0005-0000-0000-0000C8650000}"/>
    <cellStyle name="Normal 9 5 2 8 2 2 2" xfId="28039" xr:uid="{00000000-0005-0000-0000-0000C9650000}"/>
    <cellStyle name="Normal 9 5 2 8 2 2 3" xfId="28040" xr:uid="{00000000-0005-0000-0000-0000CA650000}"/>
    <cellStyle name="Normal 9 5 2 8 2 3" xfId="28041" xr:uid="{00000000-0005-0000-0000-0000CB650000}"/>
    <cellStyle name="Normal 9 5 2 8 2 4" xfId="28042" xr:uid="{00000000-0005-0000-0000-0000CC650000}"/>
    <cellStyle name="Normal 9 5 2 8 3" xfId="9336" xr:uid="{00000000-0005-0000-0000-0000CD650000}"/>
    <cellStyle name="Normal 9 5 2 8 3 2" xfId="28043" xr:uid="{00000000-0005-0000-0000-0000CE650000}"/>
    <cellStyle name="Normal 9 5 2 8 3 2 2" xfId="28044" xr:uid="{00000000-0005-0000-0000-0000CF650000}"/>
    <cellStyle name="Normal 9 5 2 8 3 3" xfId="28045" xr:uid="{00000000-0005-0000-0000-0000D0650000}"/>
    <cellStyle name="Normal 9 5 2 8 3 4" xfId="28046" xr:uid="{00000000-0005-0000-0000-0000D1650000}"/>
    <cellStyle name="Normal 9 5 2 8 4" xfId="28047" xr:uid="{00000000-0005-0000-0000-0000D2650000}"/>
    <cellStyle name="Normal 9 5 2 8 4 2" xfId="28048" xr:uid="{00000000-0005-0000-0000-0000D3650000}"/>
    <cellStyle name="Normal 9 5 2 8 5" xfId="28049" xr:uid="{00000000-0005-0000-0000-0000D4650000}"/>
    <cellStyle name="Normal 9 5 2 8 6" xfId="28050" xr:uid="{00000000-0005-0000-0000-0000D5650000}"/>
    <cellStyle name="Normal 9 5 2 9" xfId="5312" xr:uid="{00000000-0005-0000-0000-0000D6650000}"/>
    <cellStyle name="Normal 9 5 2 9 2" xfId="7559" xr:uid="{00000000-0005-0000-0000-0000D7650000}"/>
    <cellStyle name="Normal 9 5 2 9 2 2" xfId="11098" xr:uid="{00000000-0005-0000-0000-0000D8650000}"/>
    <cellStyle name="Normal 9 5 2 9 2 2 2" xfId="28051" xr:uid="{00000000-0005-0000-0000-0000D9650000}"/>
    <cellStyle name="Normal 9 5 2 9 2 2 3" xfId="28052" xr:uid="{00000000-0005-0000-0000-0000DA650000}"/>
    <cellStyle name="Normal 9 5 2 9 2 3" xfId="28053" xr:uid="{00000000-0005-0000-0000-0000DB650000}"/>
    <cellStyle name="Normal 9 5 2 9 2 4" xfId="28054" xr:uid="{00000000-0005-0000-0000-0000DC650000}"/>
    <cellStyle name="Normal 9 5 2 9 3" xfId="9337" xr:uid="{00000000-0005-0000-0000-0000DD650000}"/>
    <cellStyle name="Normal 9 5 2 9 3 2" xfId="28055" xr:uid="{00000000-0005-0000-0000-0000DE650000}"/>
    <cellStyle name="Normal 9 5 2 9 3 2 2" xfId="28056" xr:uid="{00000000-0005-0000-0000-0000DF650000}"/>
    <cellStyle name="Normal 9 5 2 9 3 3" xfId="28057" xr:uid="{00000000-0005-0000-0000-0000E0650000}"/>
    <cellStyle name="Normal 9 5 2 9 3 4" xfId="28058" xr:uid="{00000000-0005-0000-0000-0000E1650000}"/>
    <cellStyle name="Normal 9 5 2 9 4" xfId="28059" xr:uid="{00000000-0005-0000-0000-0000E2650000}"/>
    <cellStyle name="Normal 9 5 2 9 4 2" xfId="28060" xr:uid="{00000000-0005-0000-0000-0000E3650000}"/>
    <cellStyle name="Normal 9 5 2 9 5" xfId="28061" xr:uid="{00000000-0005-0000-0000-0000E4650000}"/>
    <cellStyle name="Normal 9 5 2 9 6" xfId="28062" xr:uid="{00000000-0005-0000-0000-0000E5650000}"/>
    <cellStyle name="Normal 9 5 3" xfId="5313" xr:uid="{00000000-0005-0000-0000-0000E6650000}"/>
    <cellStyle name="Normal 9 5 3 2" xfId="7560" xr:uid="{00000000-0005-0000-0000-0000E7650000}"/>
    <cellStyle name="Normal 9 5 3 2 2" xfId="11099" xr:uid="{00000000-0005-0000-0000-0000E8650000}"/>
    <cellStyle name="Normal 9 5 3 2 2 2" xfId="28063" xr:uid="{00000000-0005-0000-0000-0000E9650000}"/>
    <cellStyle name="Normal 9 5 3 2 2 3" xfId="28064" xr:uid="{00000000-0005-0000-0000-0000EA650000}"/>
    <cellStyle name="Normal 9 5 3 2 3" xfId="28065" xr:uid="{00000000-0005-0000-0000-0000EB650000}"/>
    <cellStyle name="Normal 9 5 3 2 4" xfId="28066" xr:uid="{00000000-0005-0000-0000-0000EC650000}"/>
    <cellStyle name="Normal 9 5 3 3" xfId="9338" xr:uid="{00000000-0005-0000-0000-0000ED650000}"/>
    <cellStyle name="Normal 9 5 3 3 2" xfId="28067" xr:uid="{00000000-0005-0000-0000-0000EE650000}"/>
    <cellStyle name="Normal 9 5 3 3 2 2" xfId="28068" xr:uid="{00000000-0005-0000-0000-0000EF650000}"/>
    <cellStyle name="Normal 9 5 3 3 3" xfId="28069" xr:uid="{00000000-0005-0000-0000-0000F0650000}"/>
    <cellStyle name="Normal 9 5 3 3 4" xfId="28070" xr:uid="{00000000-0005-0000-0000-0000F1650000}"/>
    <cellStyle name="Normal 9 5 3 4" xfId="28071" xr:uid="{00000000-0005-0000-0000-0000F2650000}"/>
    <cellStyle name="Normal 9 5 3 4 2" xfId="28072" xr:uid="{00000000-0005-0000-0000-0000F3650000}"/>
    <cellStyle name="Normal 9 5 3 5" xfId="28073" xr:uid="{00000000-0005-0000-0000-0000F4650000}"/>
    <cellStyle name="Normal 9 5 3 6" xfId="28074" xr:uid="{00000000-0005-0000-0000-0000F5650000}"/>
    <cellStyle name="Normal 9 5 4" xfId="5314" xr:uid="{00000000-0005-0000-0000-0000F6650000}"/>
    <cellStyle name="Normal 9 5 4 2" xfId="7561" xr:uid="{00000000-0005-0000-0000-0000F7650000}"/>
    <cellStyle name="Normal 9 5 4 2 2" xfId="11100" xr:uid="{00000000-0005-0000-0000-0000F8650000}"/>
    <cellStyle name="Normal 9 5 4 2 2 2" xfId="28075" xr:uid="{00000000-0005-0000-0000-0000F9650000}"/>
    <cellStyle name="Normal 9 5 4 2 2 3" xfId="28076" xr:uid="{00000000-0005-0000-0000-0000FA650000}"/>
    <cellStyle name="Normal 9 5 4 2 3" xfId="28077" xr:uid="{00000000-0005-0000-0000-0000FB650000}"/>
    <cellStyle name="Normal 9 5 4 2 4" xfId="28078" xr:uid="{00000000-0005-0000-0000-0000FC650000}"/>
    <cellStyle name="Normal 9 5 4 3" xfId="9339" xr:uid="{00000000-0005-0000-0000-0000FD650000}"/>
    <cellStyle name="Normal 9 5 4 3 2" xfId="28079" xr:uid="{00000000-0005-0000-0000-0000FE650000}"/>
    <cellStyle name="Normal 9 5 4 3 2 2" xfId="28080" xr:uid="{00000000-0005-0000-0000-0000FF650000}"/>
    <cellStyle name="Normal 9 5 4 3 3" xfId="28081" xr:uid="{00000000-0005-0000-0000-000000660000}"/>
    <cellStyle name="Normal 9 5 4 3 4" xfId="28082" xr:uid="{00000000-0005-0000-0000-000001660000}"/>
    <cellStyle name="Normal 9 5 4 4" xfId="28083" xr:uid="{00000000-0005-0000-0000-000002660000}"/>
    <cellStyle name="Normal 9 5 4 4 2" xfId="28084" xr:uid="{00000000-0005-0000-0000-000003660000}"/>
    <cellStyle name="Normal 9 5 4 5" xfId="28085" xr:uid="{00000000-0005-0000-0000-000004660000}"/>
    <cellStyle name="Normal 9 5 4 6" xfId="28086" xr:uid="{00000000-0005-0000-0000-000005660000}"/>
    <cellStyle name="Normal 9 5 5" xfId="7514" xr:uid="{00000000-0005-0000-0000-000006660000}"/>
    <cellStyle name="Normal 9 5 5 2" xfId="11053" xr:uid="{00000000-0005-0000-0000-000007660000}"/>
    <cellStyle name="Normal 9 5 5 2 2" xfId="28087" xr:uid="{00000000-0005-0000-0000-000008660000}"/>
    <cellStyle name="Normal 9 5 5 2 3" xfId="28088" xr:uid="{00000000-0005-0000-0000-000009660000}"/>
    <cellStyle name="Normal 9 5 5 3" xfId="28089" xr:uid="{00000000-0005-0000-0000-00000A660000}"/>
    <cellStyle name="Normal 9 5 5 4" xfId="28090" xr:uid="{00000000-0005-0000-0000-00000B660000}"/>
    <cellStyle name="Normal 9 5 6" xfId="9292" xr:uid="{00000000-0005-0000-0000-00000C660000}"/>
    <cellStyle name="Normal 9 5 6 2" xfId="28091" xr:uid="{00000000-0005-0000-0000-00000D660000}"/>
    <cellStyle name="Normal 9 5 6 2 2" xfId="28092" xr:uid="{00000000-0005-0000-0000-00000E660000}"/>
    <cellStyle name="Normal 9 5 6 3" xfId="28093" xr:uid="{00000000-0005-0000-0000-00000F660000}"/>
    <cellStyle name="Normal 9 5 6 4" xfId="28094" xr:uid="{00000000-0005-0000-0000-000010660000}"/>
    <cellStyle name="Normal 9 5 7" xfId="28095" xr:uid="{00000000-0005-0000-0000-000011660000}"/>
    <cellStyle name="Normal 9 5 7 2" xfId="28096" xr:uid="{00000000-0005-0000-0000-000012660000}"/>
    <cellStyle name="Normal 9 5 8" xfId="28097" xr:uid="{00000000-0005-0000-0000-000013660000}"/>
    <cellStyle name="Normal 9 5 9" xfId="28098" xr:uid="{00000000-0005-0000-0000-000014660000}"/>
    <cellStyle name="Normal 9 50" xfId="5315" xr:uid="{00000000-0005-0000-0000-000015660000}"/>
    <cellStyle name="Normal 9 50 2" xfId="7562" xr:uid="{00000000-0005-0000-0000-000016660000}"/>
    <cellStyle name="Normal 9 50 2 2" xfId="11101" xr:uid="{00000000-0005-0000-0000-000017660000}"/>
    <cellStyle name="Normal 9 50 2 2 2" xfId="28099" xr:uid="{00000000-0005-0000-0000-000018660000}"/>
    <cellStyle name="Normal 9 50 2 2 3" xfId="28100" xr:uid="{00000000-0005-0000-0000-000019660000}"/>
    <cellStyle name="Normal 9 50 2 3" xfId="28101" xr:uid="{00000000-0005-0000-0000-00001A660000}"/>
    <cellStyle name="Normal 9 50 2 4" xfId="28102" xr:uid="{00000000-0005-0000-0000-00001B660000}"/>
    <cellStyle name="Normal 9 50 3" xfId="9340" xr:uid="{00000000-0005-0000-0000-00001C660000}"/>
    <cellStyle name="Normal 9 50 3 2" xfId="28103" xr:uid="{00000000-0005-0000-0000-00001D660000}"/>
    <cellStyle name="Normal 9 50 3 2 2" xfId="28104" xr:uid="{00000000-0005-0000-0000-00001E660000}"/>
    <cellStyle name="Normal 9 50 3 3" xfId="28105" xr:uid="{00000000-0005-0000-0000-00001F660000}"/>
    <cellStyle name="Normal 9 50 3 4" xfId="28106" xr:uid="{00000000-0005-0000-0000-000020660000}"/>
    <cellStyle name="Normal 9 50 4" xfId="28107" xr:uid="{00000000-0005-0000-0000-000021660000}"/>
    <cellStyle name="Normal 9 50 4 2" xfId="28108" xr:uid="{00000000-0005-0000-0000-000022660000}"/>
    <cellStyle name="Normal 9 50 5" xfId="28109" xr:uid="{00000000-0005-0000-0000-000023660000}"/>
    <cellStyle name="Normal 9 50 6" xfId="28110" xr:uid="{00000000-0005-0000-0000-000024660000}"/>
    <cellStyle name="Normal 9 51" xfId="5316" xr:uid="{00000000-0005-0000-0000-000025660000}"/>
    <cellStyle name="Normal 9 51 2" xfId="7563" xr:uid="{00000000-0005-0000-0000-000026660000}"/>
    <cellStyle name="Normal 9 51 2 2" xfId="11102" xr:uid="{00000000-0005-0000-0000-000027660000}"/>
    <cellStyle name="Normal 9 51 2 2 2" xfId="28111" xr:uid="{00000000-0005-0000-0000-000028660000}"/>
    <cellStyle name="Normal 9 51 2 2 3" xfId="28112" xr:uid="{00000000-0005-0000-0000-000029660000}"/>
    <cellStyle name="Normal 9 51 2 3" xfId="28113" xr:uid="{00000000-0005-0000-0000-00002A660000}"/>
    <cellStyle name="Normal 9 51 2 4" xfId="28114" xr:uid="{00000000-0005-0000-0000-00002B660000}"/>
    <cellStyle name="Normal 9 51 3" xfId="9341" xr:uid="{00000000-0005-0000-0000-00002C660000}"/>
    <cellStyle name="Normal 9 51 3 2" xfId="28115" xr:uid="{00000000-0005-0000-0000-00002D660000}"/>
    <cellStyle name="Normal 9 51 3 2 2" xfId="28116" xr:uid="{00000000-0005-0000-0000-00002E660000}"/>
    <cellStyle name="Normal 9 51 3 3" xfId="28117" xr:uid="{00000000-0005-0000-0000-00002F660000}"/>
    <cellStyle name="Normal 9 51 3 4" xfId="28118" xr:uid="{00000000-0005-0000-0000-000030660000}"/>
    <cellStyle name="Normal 9 51 4" xfId="28119" xr:uid="{00000000-0005-0000-0000-000031660000}"/>
    <cellStyle name="Normal 9 51 4 2" xfId="28120" xr:uid="{00000000-0005-0000-0000-000032660000}"/>
    <cellStyle name="Normal 9 51 5" xfId="28121" xr:uid="{00000000-0005-0000-0000-000033660000}"/>
    <cellStyle name="Normal 9 51 6" xfId="28122" xr:uid="{00000000-0005-0000-0000-000034660000}"/>
    <cellStyle name="Normal 9 52" xfId="5317" xr:uid="{00000000-0005-0000-0000-000035660000}"/>
    <cellStyle name="Normal 9 52 2" xfId="7564" xr:uid="{00000000-0005-0000-0000-000036660000}"/>
    <cellStyle name="Normal 9 52 2 2" xfId="11103" xr:uid="{00000000-0005-0000-0000-000037660000}"/>
    <cellStyle name="Normal 9 52 2 2 2" xfId="28123" xr:uid="{00000000-0005-0000-0000-000038660000}"/>
    <cellStyle name="Normal 9 52 2 2 3" xfId="28124" xr:uid="{00000000-0005-0000-0000-000039660000}"/>
    <cellStyle name="Normal 9 52 2 3" xfId="28125" xr:uid="{00000000-0005-0000-0000-00003A660000}"/>
    <cellStyle name="Normal 9 52 2 4" xfId="28126" xr:uid="{00000000-0005-0000-0000-00003B660000}"/>
    <cellStyle name="Normal 9 52 3" xfId="9342" xr:uid="{00000000-0005-0000-0000-00003C660000}"/>
    <cellStyle name="Normal 9 52 3 2" xfId="28127" xr:uid="{00000000-0005-0000-0000-00003D660000}"/>
    <cellStyle name="Normal 9 52 3 2 2" xfId="28128" xr:uid="{00000000-0005-0000-0000-00003E660000}"/>
    <cellStyle name="Normal 9 52 3 3" xfId="28129" xr:uid="{00000000-0005-0000-0000-00003F660000}"/>
    <cellStyle name="Normal 9 52 3 4" xfId="28130" xr:uid="{00000000-0005-0000-0000-000040660000}"/>
    <cellStyle name="Normal 9 52 4" xfId="28131" xr:uid="{00000000-0005-0000-0000-000041660000}"/>
    <cellStyle name="Normal 9 52 4 2" xfId="28132" xr:uid="{00000000-0005-0000-0000-000042660000}"/>
    <cellStyle name="Normal 9 52 5" xfId="28133" xr:uid="{00000000-0005-0000-0000-000043660000}"/>
    <cellStyle name="Normal 9 52 6" xfId="28134" xr:uid="{00000000-0005-0000-0000-000044660000}"/>
    <cellStyle name="Normal 9 53" xfId="7282" xr:uid="{00000000-0005-0000-0000-000045660000}"/>
    <cellStyle name="Normal 9 53 2" xfId="10821" xr:uid="{00000000-0005-0000-0000-000046660000}"/>
    <cellStyle name="Normal 9 53 2 2" xfId="28135" xr:uid="{00000000-0005-0000-0000-000047660000}"/>
    <cellStyle name="Normal 9 53 2 3" xfId="28136" xr:uid="{00000000-0005-0000-0000-000048660000}"/>
    <cellStyle name="Normal 9 53 3" xfId="28137" xr:uid="{00000000-0005-0000-0000-000049660000}"/>
    <cellStyle name="Normal 9 53 4" xfId="28138" xr:uid="{00000000-0005-0000-0000-00004A660000}"/>
    <cellStyle name="Normal 9 54" xfId="9060" xr:uid="{00000000-0005-0000-0000-00004B660000}"/>
    <cellStyle name="Normal 9 54 2" xfId="28139" xr:uid="{00000000-0005-0000-0000-00004C660000}"/>
    <cellStyle name="Normal 9 54 2 2" xfId="28140" xr:uid="{00000000-0005-0000-0000-00004D660000}"/>
    <cellStyle name="Normal 9 54 3" xfId="28141" xr:uid="{00000000-0005-0000-0000-00004E660000}"/>
    <cellStyle name="Normal 9 54 4" xfId="28142" xr:uid="{00000000-0005-0000-0000-00004F660000}"/>
    <cellStyle name="Normal 9 55" xfId="28143" xr:uid="{00000000-0005-0000-0000-000050660000}"/>
    <cellStyle name="Normal 9 55 2" xfId="28144" xr:uid="{00000000-0005-0000-0000-000051660000}"/>
    <cellStyle name="Normal 9 56" xfId="28145" xr:uid="{00000000-0005-0000-0000-000052660000}"/>
    <cellStyle name="Normal 9 57" xfId="28146" xr:uid="{00000000-0005-0000-0000-000053660000}"/>
    <cellStyle name="Normal 9 58" xfId="5035" xr:uid="{00000000-0005-0000-0000-000054660000}"/>
    <cellStyle name="Normal 9 6" xfId="5318" xr:uid="{00000000-0005-0000-0000-000055660000}"/>
    <cellStyle name="Normal 9 6 10" xfId="5319" xr:uid="{00000000-0005-0000-0000-000056660000}"/>
    <cellStyle name="Normal 9 6 10 2" xfId="7566" xr:uid="{00000000-0005-0000-0000-000057660000}"/>
    <cellStyle name="Normal 9 6 10 2 2" xfId="11105" xr:uid="{00000000-0005-0000-0000-000058660000}"/>
    <cellStyle name="Normal 9 6 10 2 2 2" xfId="28147" xr:uid="{00000000-0005-0000-0000-000059660000}"/>
    <cellStyle name="Normal 9 6 10 2 2 3" xfId="28148" xr:uid="{00000000-0005-0000-0000-00005A660000}"/>
    <cellStyle name="Normal 9 6 10 2 3" xfId="28149" xr:uid="{00000000-0005-0000-0000-00005B660000}"/>
    <cellStyle name="Normal 9 6 10 2 4" xfId="28150" xr:uid="{00000000-0005-0000-0000-00005C660000}"/>
    <cellStyle name="Normal 9 6 10 3" xfId="9344" xr:uid="{00000000-0005-0000-0000-00005D660000}"/>
    <cellStyle name="Normal 9 6 10 3 2" xfId="28151" xr:uid="{00000000-0005-0000-0000-00005E660000}"/>
    <cellStyle name="Normal 9 6 10 3 2 2" xfId="28152" xr:uid="{00000000-0005-0000-0000-00005F660000}"/>
    <cellStyle name="Normal 9 6 10 3 3" xfId="28153" xr:uid="{00000000-0005-0000-0000-000060660000}"/>
    <cellStyle name="Normal 9 6 10 3 4" xfId="28154" xr:uid="{00000000-0005-0000-0000-000061660000}"/>
    <cellStyle name="Normal 9 6 10 4" xfId="28155" xr:uid="{00000000-0005-0000-0000-000062660000}"/>
    <cellStyle name="Normal 9 6 10 4 2" xfId="28156" xr:uid="{00000000-0005-0000-0000-000063660000}"/>
    <cellStyle name="Normal 9 6 10 5" xfId="28157" xr:uid="{00000000-0005-0000-0000-000064660000}"/>
    <cellStyle name="Normal 9 6 10 6" xfId="28158" xr:uid="{00000000-0005-0000-0000-000065660000}"/>
    <cellStyle name="Normal 9 6 11" xfId="5320" xr:uid="{00000000-0005-0000-0000-000066660000}"/>
    <cellStyle name="Normal 9 6 11 2" xfId="7567" xr:uid="{00000000-0005-0000-0000-000067660000}"/>
    <cellStyle name="Normal 9 6 11 2 2" xfId="11106" xr:uid="{00000000-0005-0000-0000-000068660000}"/>
    <cellStyle name="Normal 9 6 11 2 2 2" xfId="28159" xr:uid="{00000000-0005-0000-0000-000069660000}"/>
    <cellStyle name="Normal 9 6 11 2 2 3" xfId="28160" xr:uid="{00000000-0005-0000-0000-00006A660000}"/>
    <cellStyle name="Normal 9 6 11 2 3" xfId="28161" xr:uid="{00000000-0005-0000-0000-00006B660000}"/>
    <cellStyle name="Normal 9 6 11 2 4" xfId="28162" xr:uid="{00000000-0005-0000-0000-00006C660000}"/>
    <cellStyle name="Normal 9 6 11 3" xfId="9345" xr:uid="{00000000-0005-0000-0000-00006D660000}"/>
    <cellStyle name="Normal 9 6 11 3 2" xfId="28163" xr:uid="{00000000-0005-0000-0000-00006E660000}"/>
    <cellStyle name="Normal 9 6 11 3 2 2" xfId="28164" xr:uid="{00000000-0005-0000-0000-00006F660000}"/>
    <cellStyle name="Normal 9 6 11 3 3" xfId="28165" xr:uid="{00000000-0005-0000-0000-000070660000}"/>
    <cellStyle name="Normal 9 6 11 3 4" xfId="28166" xr:uid="{00000000-0005-0000-0000-000071660000}"/>
    <cellStyle name="Normal 9 6 11 4" xfId="28167" xr:uid="{00000000-0005-0000-0000-000072660000}"/>
    <cellStyle name="Normal 9 6 11 4 2" xfId="28168" xr:uid="{00000000-0005-0000-0000-000073660000}"/>
    <cellStyle name="Normal 9 6 11 5" xfId="28169" xr:uid="{00000000-0005-0000-0000-000074660000}"/>
    <cellStyle name="Normal 9 6 11 6" xfId="28170" xr:uid="{00000000-0005-0000-0000-000075660000}"/>
    <cellStyle name="Normal 9 6 12" xfId="5321" xr:uid="{00000000-0005-0000-0000-000076660000}"/>
    <cellStyle name="Normal 9 6 12 2" xfId="7568" xr:uid="{00000000-0005-0000-0000-000077660000}"/>
    <cellStyle name="Normal 9 6 12 2 2" xfId="11107" xr:uid="{00000000-0005-0000-0000-000078660000}"/>
    <cellStyle name="Normal 9 6 12 2 2 2" xfId="28171" xr:uid="{00000000-0005-0000-0000-000079660000}"/>
    <cellStyle name="Normal 9 6 12 2 2 3" xfId="28172" xr:uid="{00000000-0005-0000-0000-00007A660000}"/>
    <cellStyle name="Normal 9 6 12 2 3" xfId="28173" xr:uid="{00000000-0005-0000-0000-00007B660000}"/>
    <cellStyle name="Normal 9 6 12 2 4" xfId="28174" xr:uid="{00000000-0005-0000-0000-00007C660000}"/>
    <cellStyle name="Normal 9 6 12 3" xfId="9346" xr:uid="{00000000-0005-0000-0000-00007D660000}"/>
    <cellStyle name="Normal 9 6 12 3 2" xfId="28175" xr:uid="{00000000-0005-0000-0000-00007E660000}"/>
    <cellStyle name="Normal 9 6 12 3 2 2" xfId="28176" xr:uid="{00000000-0005-0000-0000-00007F660000}"/>
    <cellStyle name="Normal 9 6 12 3 3" xfId="28177" xr:uid="{00000000-0005-0000-0000-000080660000}"/>
    <cellStyle name="Normal 9 6 12 3 4" xfId="28178" xr:uid="{00000000-0005-0000-0000-000081660000}"/>
    <cellStyle name="Normal 9 6 12 4" xfId="28179" xr:uid="{00000000-0005-0000-0000-000082660000}"/>
    <cellStyle name="Normal 9 6 12 4 2" xfId="28180" xr:uid="{00000000-0005-0000-0000-000083660000}"/>
    <cellStyle name="Normal 9 6 12 5" xfId="28181" xr:uid="{00000000-0005-0000-0000-000084660000}"/>
    <cellStyle name="Normal 9 6 12 6" xfId="28182" xr:uid="{00000000-0005-0000-0000-000085660000}"/>
    <cellStyle name="Normal 9 6 13" xfId="5322" xr:uid="{00000000-0005-0000-0000-000086660000}"/>
    <cellStyle name="Normal 9 6 13 2" xfId="7569" xr:uid="{00000000-0005-0000-0000-000087660000}"/>
    <cellStyle name="Normal 9 6 13 2 2" xfId="11108" xr:uid="{00000000-0005-0000-0000-000088660000}"/>
    <cellStyle name="Normal 9 6 13 2 2 2" xfId="28183" xr:uid="{00000000-0005-0000-0000-000089660000}"/>
    <cellStyle name="Normal 9 6 13 2 2 3" xfId="28184" xr:uid="{00000000-0005-0000-0000-00008A660000}"/>
    <cellStyle name="Normal 9 6 13 2 3" xfId="28185" xr:uid="{00000000-0005-0000-0000-00008B660000}"/>
    <cellStyle name="Normal 9 6 13 2 4" xfId="28186" xr:uid="{00000000-0005-0000-0000-00008C660000}"/>
    <cellStyle name="Normal 9 6 13 3" xfId="9347" xr:uid="{00000000-0005-0000-0000-00008D660000}"/>
    <cellStyle name="Normal 9 6 13 3 2" xfId="28187" xr:uid="{00000000-0005-0000-0000-00008E660000}"/>
    <cellStyle name="Normal 9 6 13 3 2 2" xfId="28188" xr:uid="{00000000-0005-0000-0000-00008F660000}"/>
    <cellStyle name="Normal 9 6 13 3 3" xfId="28189" xr:uid="{00000000-0005-0000-0000-000090660000}"/>
    <cellStyle name="Normal 9 6 13 3 4" xfId="28190" xr:uid="{00000000-0005-0000-0000-000091660000}"/>
    <cellStyle name="Normal 9 6 13 4" xfId="28191" xr:uid="{00000000-0005-0000-0000-000092660000}"/>
    <cellStyle name="Normal 9 6 13 4 2" xfId="28192" xr:uid="{00000000-0005-0000-0000-000093660000}"/>
    <cellStyle name="Normal 9 6 13 5" xfId="28193" xr:uid="{00000000-0005-0000-0000-000094660000}"/>
    <cellStyle name="Normal 9 6 13 6" xfId="28194" xr:uid="{00000000-0005-0000-0000-000095660000}"/>
    <cellStyle name="Normal 9 6 14" xfId="5323" xr:uid="{00000000-0005-0000-0000-000096660000}"/>
    <cellStyle name="Normal 9 6 14 2" xfId="7570" xr:uid="{00000000-0005-0000-0000-000097660000}"/>
    <cellStyle name="Normal 9 6 14 2 2" xfId="11109" xr:uid="{00000000-0005-0000-0000-000098660000}"/>
    <cellStyle name="Normal 9 6 14 2 2 2" xfId="28195" xr:uid="{00000000-0005-0000-0000-000099660000}"/>
    <cellStyle name="Normal 9 6 14 2 2 3" xfId="28196" xr:uid="{00000000-0005-0000-0000-00009A660000}"/>
    <cellStyle name="Normal 9 6 14 2 3" xfId="28197" xr:uid="{00000000-0005-0000-0000-00009B660000}"/>
    <cellStyle name="Normal 9 6 14 2 4" xfId="28198" xr:uid="{00000000-0005-0000-0000-00009C660000}"/>
    <cellStyle name="Normal 9 6 14 3" xfId="9348" xr:uid="{00000000-0005-0000-0000-00009D660000}"/>
    <cellStyle name="Normal 9 6 14 3 2" xfId="28199" xr:uid="{00000000-0005-0000-0000-00009E660000}"/>
    <cellStyle name="Normal 9 6 14 3 2 2" xfId="28200" xr:uid="{00000000-0005-0000-0000-00009F660000}"/>
    <cellStyle name="Normal 9 6 14 3 3" xfId="28201" xr:uid="{00000000-0005-0000-0000-0000A0660000}"/>
    <cellStyle name="Normal 9 6 14 3 4" xfId="28202" xr:uid="{00000000-0005-0000-0000-0000A1660000}"/>
    <cellStyle name="Normal 9 6 14 4" xfId="28203" xr:uid="{00000000-0005-0000-0000-0000A2660000}"/>
    <cellStyle name="Normal 9 6 14 4 2" xfId="28204" xr:uid="{00000000-0005-0000-0000-0000A3660000}"/>
    <cellStyle name="Normal 9 6 14 5" xfId="28205" xr:uid="{00000000-0005-0000-0000-0000A4660000}"/>
    <cellStyle name="Normal 9 6 14 6" xfId="28206" xr:uid="{00000000-0005-0000-0000-0000A5660000}"/>
    <cellStyle name="Normal 9 6 15" xfId="5324" xr:uid="{00000000-0005-0000-0000-0000A6660000}"/>
    <cellStyle name="Normal 9 6 15 2" xfId="7571" xr:uid="{00000000-0005-0000-0000-0000A7660000}"/>
    <cellStyle name="Normal 9 6 15 2 2" xfId="11110" xr:uid="{00000000-0005-0000-0000-0000A8660000}"/>
    <cellStyle name="Normal 9 6 15 2 2 2" xfId="28207" xr:uid="{00000000-0005-0000-0000-0000A9660000}"/>
    <cellStyle name="Normal 9 6 15 2 2 3" xfId="28208" xr:uid="{00000000-0005-0000-0000-0000AA660000}"/>
    <cellStyle name="Normal 9 6 15 2 3" xfId="28209" xr:uid="{00000000-0005-0000-0000-0000AB660000}"/>
    <cellStyle name="Normal 9 6 15 2 4" xfId="28210" xr:uid="{00000000-0005-0000-0000-0000AC660000}"/>
    <cellStyle name="Normal 9 6 15 3" xfId="9349" xr:uid="{00000000-0005-0000-0000-0000AD660000}"/>
    <cellStyle name="Normal 9 6 15 3 2" xfId="28211" xr:uid="{00000000-0005-0000-0000-0000AE660000}"/>
    <cellStyle name="Normal 9 6 15 3 2 2" xfId="28212" xr:uid="{00000000-0005-0000-0000-0000AF660000}"/>
    <cellStyle name="Normal 9 6 15 3 3" xfId="28213" xr:uid="{00000000-0005-0000-0000-0000B0660000}"/>
    <cellStyle name="Normal 9 6 15 3 4" xfId="28214" xr:uid="{00000000-0005-0000-0000-0000B1660000}"/>
    <cellStyle name="Normal 9 6 15 4" xfId="28215" xr:uid="{00000000-0005-0000-0000-0000B2660000}"/>
    <cellStyle name="Normal 9 6 15 4 2" xfId="28216" xr:uid="{00000000-0005-0000-0000-0000B3660000}"/>
    <cellStyle name="Normal 9 6 15 5" xfId="28217" xr:uid="{00000000-0005-0000-0000-0000B4660000}"/>
    <cellStyle name="Normal 9 6 15 6" xfId="28218" xr:uid="{00000000-0005-0000-0000-0000B5660000}"/>
    <cellStyle name="Normal 9 6 16" xfId="5325" xr:uid="{00000000-0005-0000-0000-0000B6660000}"/>
    <cellStyle name="Normal 9 6 16 2" xfId="7572" xr:uid="{00000000-0005-0000-0000-0000B7660000}"/>
    <cellStyle name="Normal 9 6 16 2 2" xfId="11111" xr:uid="{00000000-0005-0000-0000-0000B8660000}"/>
    <cellStyle name="Normal 9 6 16 2 2 2" xfId="28219" xr:uid="{00000000-0005-0000-0000-0000B9660000}"/>
    <cellStyle name="Normal 9 6 16 2 2 3" xfId="28220" xr:uid="{00000000-0005-0000-0000-0000BA660000}"/>
    <cellStyle name="Normal 9 6 16 2 3" xfId="28221" xr:uid="{00000000-0005-0000-0000-0000BB660000}"/>
    <cellStyle name="Normal 9 6 16 2 4" xfId="28222" xr:uid="{00000000-0005-0000-0000-0000BC660000}"/>
    <cellStyle name="Normal 9 6 16 3" xfId="9350" xr:uid="{00000000-0005-0000-0000-0000BD660000}"/>
    <cellStyle name="Normal 9 6 16 3 2" xfId="28223" xr:uid="{00000000-0005-0000-0000-0000BE660000}"/>
    <cellStyle name="Normal 9 6 16 3 2 2" xfId="28224" xr:uid="{00000000-0005-0000-0000-0000BF660000}"/>
    <cellStyle name="Normal 9 6 16 3 3" xfId="28225" xr:uid="{00000000-0005-0000-0000-0000C0660000}"/>
    <cellStyle name="Normal 9 6 16 3 4" xfId="28226" xr:uid="{00000000-0005-0000-0000-0000C1660000}"/>
    <cellStyle name="Normal 9 6 16 4" xfId="28227" xr:uid="{00000000-0005-0000-0000-0000C2660000}"/>
    <cellStyle name="Normal 9 6 16 4 2" xfId="28228" xr:uid="{00000000-0005-0000-0000-0000C3660000}"/>
    <cellStyle name="Normal 9 6 16 5" xfId="28229" xr:uid="{00000000-0005-0000-0000-0000C4660000}"/>
    <cellStyle name="Normal 9 6 16 6" xfId="28230" xr:uid="{00000000-0005-0000-0000-0000C5660000}"/>
    <cellStyle name="Normal 9 6 17" xfId="5326" xr:uid="{00000000-0005-0000-0000-0000C6660000}"/>
    <cellStyle name="Normal 9 6 17 2" xfId="7573" xr:uid="{00000000-0005-0000-0000-0000C7660000}"/>
    <cellStyle name="Normal 9 6 17 2 2" xfId="11112" xr:uid="{00000000-0005-0000-0000-0000C8660000}"/>
    <cellStyle name="Normal 9 6 17 2 2 2" xfId="28231" xr:uid="{00000000-0005-0000-0000-0000C9660000}"/>
    <cellStyle name="Normal 9 6 17 2 2 3" xfId="28232" xr:uid="{00000000-0005-0000-0000-0000CA660000}"/>
    <cellStyle name="Normal 9 6 17 2 3" xfId="28233" xr:uid="{00000000-0005-0000-0000-0000CB660000}"/>
    <cellStyle name="Normal 9 6 17 2 4" xfId="28234" xr:uid="{00000000-0005-0000-0000-0000CC660000}"/>
    <cellStyle name="Normal 9 6 17 3" xfId="9351" xr:uid="{00000000-0005-0000-0000-0000CD660000}"/>
    <cellStyle name="Normal 9 6 17 3 2" xfId="28235" xr:uid="{00000000-0005-0000-0000-0000CE660000}"/>
    <cellStyle name="Normal 9 6 17 3 2 2" xfId="28236" xr:uid="{00000000-0005-0000-0000-0000CF660000}"/>
    <cellStyle name="Normal 9 6 17 3 3" xfId="28237" xr:uid="{00000000-0005-0000-0000-0000D0660000}"/>
    <cellStyle name="Normal 9 6 17 3 4" xfId="28238" xr:uid="{00000000-0005-0000-0000-0000D1660000}"/>
    <cellStyle name="Normal 9 6 17 4" xfId="28239" xr:uid="{00000000-0005-0000-0000-0000D2660000}"/>
    <cellStyle name="Normal 9 6 17 4 2" xfId="28240" xr:uid="{00000000-0005-0000-0000-0000D3660000}"/>
    <cellStyle name="Normal 9 6 17 5" xfId="28241" xr:uid="{00000000-0005-0000-0000-0000D4660000}"/>
    <cellStyle name="Normal 9 6 17 6" xfId="28242" xr:uid="{00000000-0005-0000-0000-0000D5660000}"/>
    <cellStyle name="Normal 9 6 18" xfId="5327" xr:uid="{00000000-0005-0000-0000-0000D6660000}"/>
    <cellStyle name="Normal 9 6 18 2" xfId="7574" xr:uid="{00000000-0005-0000-0000-0000D7660000}"/>
    <cellStyle name="Normal 9 6 18 2 2" xfId="11113" xr:uid="{00000000-0005-0000-0000-0000D8660000}"/>
    <cellStyle name="Normal 9 6 18 2 2 2" xfId="28243" xr:uid="{00000000-0005-0000-0000-0000D9660000}"/>
    <cellStyle name="Normal 9 6 18 2 2 3" xfId="28244" xr:uid="{00000000-0005-0000-0000-0000DA660000}"/>
    <cellStyle name="Normal 9 6 18 2 3" xfId="28245" xr:uid="{00000000-0005-0000-0000-0000DB660000}"/>
    <cellStyle name="Normal 9 6 18 2 4" xfId="28246" xr:uid="{00000000-0005-0000-0000-0000DC660000}"/>
    <cellStyle name="Normal 9 6 18 3" xfId="9352" xr:uid="{00000000-0005-0000-0000-0000DD660000}"/>
    <cellStyle name="Normal 9 6 18 3 2" xfId="28247" xr:uid="{00000000-0005-0000-0000-0000DE660000}"/>
    <cellStyle name="Normal 9 6 18 3 2 2" xfId="28248" xr:uid="{00000000-0005-0000-0000-0000DF660000}"/>
    <cellStyle name="Normal 9 6 18 3 3" xfId="28249" xr:uid="{00000000-0005-0000-0000-0000E0660000}"/>
    <cellStyle name="Normal 9 6 18 3 4" xfId="28250" xr:uid="{00000000-0005-0000-0000-0000E1660000}"/>
    <cellStyle name="Normal 9 6 18 4" xfId="28251" xr:uid="{00000000-0005-0000-0000-0000E2660000}"/>
    <cellStyle name="Normal 9 6 18 4 2" xfId="28252" xr:uid="{00000000-0005-0000-0000-0000E3660000}"/>
    <cellStyle name="Normal 9 6 18 5" xfId="28253" xr:uid="{00000000-0005-0000-0000-0000E4660000}"/>
    <cellStyle name="Normal 9 6 18 6" xfId="28254" xr:uid="{00000000-0005-0000-0000-0000E5660000}"/>
    <cellStyle name="Normal 9 6 19" xfId="5328" xr:uid="{00000000-0005-0000-0000-0000E6660000}"/>
    <cellStyle name="Normal 9 6 19 2" xfId="7575" xr:uid="{00000000-0005-0000-0000-0000E7660000}"/>
    <cellStyle name="Normal 9 6 19 2 2" xfId="11114" xr:uid="{00000000-0005-0000-0000-0000E8660000}"/>
    <cellStyle name="Normal 9 6 19 2 2 2" xfId="28255" xr:uid="{00000000-0005-0000-0000-0000E9660000}"/>
    <cellStyle name="Normal 9 6 19 2 2 3" xfId="28256" xr:uid="{00000000-0005-0000-0000-0000EA660000}"/>
    <cellStyle name="Normal 9 6 19 2 3" xfId="28257" xr:uid="{00000000-0005-0000-0000-0000EB660000}"/>
    <cellStyle name="Normal 9 6 19 2 4" xfId="28258" xr:uid="{00000000-0005-0000-0000-0000EC660000}"/>
    <cellStyle name="Normal 9 6 19 3" xfId="9353" xr:uid="{00000000-0005-0000-0000-0000ED660000}"/>
    <cellStyle name="Normal 9 6 19 3 2" xfId="28259" xr:uid="{00000000-0005-0000-0000-0000EE660000}"/>
    <cellStyle name="Normal 9 6 19 3 2 2" xfId="28260" xr:uid="{00000000-0005-0000-0000-0000EF660000}"/>
    <cellStyle name="Normal 9 6 19 3 3" xfId="28261" xr:uid="{00000000-0005-0000-0000-0000F0660000}"/>
    <cellStyle name="Normal 9 6 19 3 4" xfId="28262" xr:uid="{00000000-0005-0000-0000-0000F1660000}"/>
    <cellStyle name="Normal 9 6 19 4" xfId="28263" xr:uid="{00000000-0005-0000-0000-0000F2660000}"/>
    <cellStyle name="Normal 9 6 19 4 2" xfId="28264" xr:uid="{00000000-0005-0000-0000-0000F3660000}"/>
    <cellStyle name="Normal 9 6 19 5" xfId="28265" xr:uid="{00000000-0005-0000-0000-0000F4660000}"/>
    <cellStyle name="Normal 9 6 19 6" xfId="28266" xr:uid="{00000000-0005-0000-0000-0000F5660000}"/>
    <cellStyle name="Normal 9 6 2" xfId="5329" xr:uid="{00000000-0005-0000-0000-0000F6660000}"/>
    <cellStyle name="Normal 9 6 2 2" xfId="7576" xr:uid="{00000000-0005-0000-0000-0000F7660000}"/>
    <cellStyle name="Normal 9 6 2 2 2" xfId="11115" xr:uid="{00000000-0005-0000-0000-0000F8660000}"/>
    <cellStyle name="Normal 9 6 2 2 2 2" xfId="28267" xr:uid="{00000000-0005-0000-0000-0000F9660000}"/>
    <cellStyle name="Normal 9 6 2 2 2 3" xfId="28268" xr:uid="{00000000-0005-0000-0000-0000FA660000}"/>
    <cellStyle name="Normal 9 6 2 2 3" xfId="28269" xr:uid="{00000000-0005-0000-0000-0000FB660000}"/>
    <cellStyle name="Normal 9 6 2 2 4" xfId="28270" xr:uid="{00000000-0005-0000-0000-0000FC660000}"/>
    <cellStyle name="Normal 9 6 2 3" xfId="9354" xr:uid="{00000000-0005-0000-0000-0000FD660000}"/>
    <cellStyle name="Normal 9 6 2 3 2" xfId="28271" xr:uid="{00000000-0005-0000-0000-0000FE660000}"/>
    <cellStyle name="Normal 9 6 2 3 2 2" xfId="28272" xr:uid="{00000000-0005-0000-0000-0000FF660000}"/>
    <cellStyle name="Normal 9 6 2 3 3" xfId="28273" xr:uid="{00000000-0005-0000-0000-000000670000}"/>
    <cellStyle name="Normal 9 6 2 3 4" xfId="28274" xr:uid="{00000000-0005-0000-0000-000001670000}"/>
    <cellStyle name="Normal 9 6 2 4" xfId="28275" xr:uid="{00000000-0005-0000-0000-000002670000}"/>
    <cellStyle name="Normal 9 6 2 4 2" xfId="28276" xr:uid="{00000000-0005-0000-0000-000003670000}"/>
    <cellStyle name="Normal 9 6 2 5" xfId="28277" xr:uid="{00000000-0005-0000-0000-000004670000}"/>
    <cellStyle name="Normal 9 6 2 6" xfId="28278" xr:uid="{00000000-0005-0000-0000-000005670000}"/>
    <cellStyle name="Normal 9 6 20" xfId="5330" xr:uid="{00000000-0005-0000-0000-000006670000}"/>
    <cellStyle name="Normal 9 6 20 2" xfId="7577" xr:uid="{00000000-0005-0000-0000-000007670000}"/>
    <cellStyle name="Normal 9 6 20 2 2" xfId="11116" xr:uid="{00000000-0005-0000-0000-000008670000}"/>
    <cellStyle name="Normal 9 6 20 2 2 2" xfId="28279" xr:uid="{00000000-0005-0000-0000-000009670000}"/>
    <cellStyle name="Normal 9 6 20 2 2 3" xfId="28280" xr:uid="{00000000-0005-0000-0000-00000A670000}"/>
    <cellStyle name="Normal 9 6 20 2 3" xfId="28281" xr:uid="{00000000-0005-0000-0000-00000B670000}"/>
    <cellStyle name="Normal 9 6 20 2 4" xfId="28282" xr:uid="{00000000-0005-0000-0000-00000C670000}"/>
    <cellStyle name="Normal 9 6 20 3" xfId="9355" xr:uid="{00000000-0005-0000-0000-00000D670000}"/>
    <cellStyle name="Normal 9 6 20 3 2" xfId="28283" xr:uid="{00000000-0005-0000-0000-00000E670000}"/>
    <cellStyle name="Normal 9 6 20 3 2 2" xfId="28284" xr:uid="{00000000-0005-0000-0000-00000F670000}"/>
    <cellStyle name="Normal 9 6 20 3 3" xfId="28285" xr:uid="{00000000-0005-0000-0000-000010670000}"/>
    <cellStyle name="Normal 9 6 20 3 4" xfId="28286" xr:uid="{00000000-0005-0000-0000-000011670000}"/>
    <cellStyle name="Normal 9 6 20 4" xfId="28287" xr:uid="{00000000-0005-0000-0000-000012670000}"/>
    <cellStyle name="Normal 9 6 20 4 2" xfId="28288" xr:uid="{00000000-0005-0000-0000-000013670000}"/>
    <cellStyle name="Normal 9 6 20 5" xfId="28289" xr:uid="{00000000-0005-0000-0000-000014670000}"/>
    <cellStyle name="Normal 9 6 20 6" xfId="28290" xr:uid="{00000000-0005-0000-0000-000015670000}"/>
    <cellStyle name="Normal 9 6 21" xfId="5331" xr:uid="{00000000-0005-0000-0000-000016670000}"/>
    <cellStyle name="Normal 9 6 21 2" xfId="7578" xr:uid="{00000000-0005-0000-0000-000017670000}"/>
    <cellStyle name="Normal 9 6 21 2 2" xfId="11117" xr:uid="{00000000-0005-0000-0000-000018670000}"/>
    <cellStyle name="Normal 9 6 21 2 2 2" xfId="28291" xr:uid="{00000000-0005-0000-0000-000019670000}"/>
    <cellStyle name="Normal 9 6 21 2 2 3" xfId="28292" xr:uid="{00000000-0005-0000-0000-00001A670000}"/>
    <cellStyle name="Normal 9 6 21 2 3" xfId="28293" xr:uid="{00000000-0005-0000-0000-00001B670000}"/>
    <cellStyle name="Normal 9 6 21 2 4" xfId="28294" xr:uid="{00000000-0005-0000-0000-00001C670000}"/>
    <cellStyle name="Normal 9 6 21 3" xfId="9356" xr:uid="{00000000-0005-0000-0000-00001D670000}"/>
    <cellStyle name="Normal 9 6 21 3 2" xfId="28295" xr:uid="{00000000-0005-0000-0000-00001E670000}"/>
    <cellStyle name="Normal 9 6 21 3 2 2" xfId="28296" xr:uid="{00000000-0005-0000-0000-00001F670000}"/>
    <cellStyle name="Normal 9 6 21 3 3" xfId="28297" xr:uid="{00000000-0005-0000-0000-000020670000}"/>
    <cellStyle name="Normal 9 6 21 3 4" xfId="28298" xr:uid="{00000000-0005-0000-0000-000021670000}"/>
    <cellStyle name="Normal 9 6 21 4" xfId="28299" xr:uid="{00000000-0005-0000-0000-000022670000}"/>
    <cellStyle name="Normal 9 6 21 4 2" xfId="28300" xr:uid="{00000000-0005-0000-0000-000023670000}"/>
    <cellStyle name="Normal 9 6 21 5" xfId="28301" xr:uid="{00000000-0005-0000-0000-000024670000}"/>
    <cellStyle name="Normal 9 6 21 6" xfId="28302" xr:uid="{00000000-0005-0000-0000-000025670000}"/>
    <cellStyle name="Normal 9 6 22" xfId="5332" xr:uid="{00000000-0005-0000-0000-000026670000}"/>
    <cellStyle name="Normal 9 6 22 2" xfId="7579" xr:uid="{00000000-0005-0000-0000-000027670000}"/>
    <cellStyle name="Normal 9 6 22 2 2" xfId="11118" xr:uid="{00000000-0005-0000-0000-000028670000}"/>
    <cellStyle name="Normal 9 6 22 2 2 2" xfId="28303" xr:uid="{00000000-0005-0000-0000-000029670000}"/>
    <cellStyle name="Normal 9 6 22 2 2 3" xfId="28304" xr:uid="{00000000-0005-0000-0000-00002A670000}"/>
    <cellStyle name="Normal 9 6 22 2 3" xfId="28305" xr:uid="{00000000-0005-0000-0000-00002B670000}"/>
    <cellStyle name="Normal 9 6 22 2 4" xfId="28306" xr:uid="{00000000-0005-0000-0000-00002C670000}"/>
    <cellStyle name="Normal 9 6 22 3" xfId="9357" xr:uid="{00000000-0005-0000-0000-00002D670000}"/>
    <cellStyle name="Normal 9 6 22 3 2" xfId="28307" xr:uid="{00000000-0005-0000-0000-00002E670000}"/>
    <cellStyle name="Normal 9 6 22 3 2 2" xfId="28308" xr:uid="{00000000-0005-0000-0000-00002F670000}"/>
    <cellStyle name="Normal 9 6 22 3 3" xfId="28309" xr:uid="{00000000-0005-0000-0000-000030670000}"/>
    <cellStyle name="Normal 9 6 22 3 4" xfId="28310" xr:uid="{00000000-0005-0000-0000-000031670000}"/>
    <cellStyle name="Normal 9 6 22 4" xfId="28311" xr:uid="{00000000-0005-0000-0000-000032670000}"/>
    <cellStyle name="Normal 9 6 22 4 2" xfId="28312" xr:uid="{00000000-0005-0000-0000-000033670000}"/>
    <cellStyle name="Normal 9 6 22 5" xfId="28313" xr:uid="{00000000-0005-0000-0000-000034670000}"/>
    <cellStyle name="Normal 9 6 22 6" xfId="28314" xr:uid="{00000000-0005-0000-0000-000035670000}"/>
    <cellStyle name="Normal 9 6 23" xfId="5333" xr:uid="{00000000-0005-0000-0000-000036670000}"/>
    <cellStyle name="Normal 9 6 23 2" xfId="7580" xr:uid="{00000000-0005-0000-0000-000037670000}"/>
    <cellStyle name="Normal 9 6 23 2 2" xfId="11119" xr:uid="{00000000-0005-0000-0000-000038670000}"/>
    <cellStyle name="Normal 9 6 23 2 2 2" xfId="28315" xr:uid="{00000000-0005-0000-0000-000039670000}"/>
    <cellStyle name="Normal 9 6 23 2 2 3" xfId="28316" xr:uid="{00000000-0005-0000-0000-00003A670000}"/>
    <cellStyle name="Normal 9 6 23 2 3" xfId="28317" xr:uid="{00000000-0005-0000-0000-00003B670000}"/>
    <cellStyle name="Normal 9 6 23 2 4" xfId="28318" xr:uid="{00000000-0005-0000-0000-00003C670000}"/>
    <cellStyle name="Normal 9 6 23 3" xfId="9358" xr:uid="{00000000-0005-0000-0000-00003D670000}"/>
    <cellStyle name="Normal 9 6 23 3 2" xfId="28319" xr:uid="{00000000-0005-0000-0000-00003E670000}"/>
    <cellStyle name="Normal 9 6 23 3 2 2" xfId="28320" xr:uid="{00000000-0005-0000-0000-00003F670000}"/>
    <cellStyle name="Normal 9 6 23 3 3" xfId="28321" xr:uid="{00000000-0005-0000-0000-000040670000}"/>
    <cellStyle name="Normal 9 6 23 3 4" xfId="28322" xr:uid="{00000000-0005-0000-0000-000041670000}"/>
    <cellStyle name="Normal 9 6 23 4" xfId="28323" xr:uid="{00000000-0005-0000-0000-000042670000}"/>
    <cellStyle name="Normal 9 6 23 4 2" xfId="28324" xr:uid="{00000000-0005-0000-0000-000043670000}"/>
    <cellStyle name="Normal 9 6 23 5" xfId="28325" xr:uid="{00000000-0005-0000-0000-000044670000}"/>
    <cellStyle name="Normal 9 6 23 6" xfId="28326" xr:uid="{00000000-0005-0000-0000-000045670000}"/>
    <cellStyle name="Normal 9 6 24" xfId="5334" xr:uid="{00000000-0005-0000-0000-000046670000}"/>
    <cellStyle name="Normal 9 6 24 2" xfId="7581" xr:uid="{00000000-0005-0000-0000-000047670000}"/>
    <cellStyle name="Normal 9 6 24 2 2" xfId="11120" xr:uid="{00000000-0005-0000-0000-000048670000}"/>
    <cellStyle name="Normal 9 6 24 2 2 2" xfId="28327" xr:uid="{00000000-0005-0000-0000-000049670000}"/>
    <cellStyle name="Normal 9 6 24 2 2 3" xfId="28328" xr:uid="{00000000-0005-0000-0000-00004A670000}"/>
    <cellStyle name="Normal 9 6 24 2 3" xfId="28329" xr:uid="{00000000-0005-0000-0000-00004B670000}"/>
    <cellStyle name="Normal 9 6 24 2 4" xfId="28330" xr:uid="{00000000-0005-0000-0000-00004C670000}"/>
    <cellStyle name="Normal 9 6 24 3" xfId="9359" xr:uid="{00000000-0005-0000-0000-00004D670000}"/>
    <cellStyle name="Normal 9 6 24 3 2" xfId="28331" xr:uid="{00000000-0005-0000-0000-00004E670000}"/>
    <cellStyle name="Normal 9 6 24 3 2 2" xfId="28332" xr:uid="{00000000-0005-0000-0000-00004F670000}"/>
    <cellStyle name="Normal 9 6 24 3 3" xfId="28333" xr:uid="{00000000-0005-0000-0000-000050670000}"/>
    <cellStyle name="Normal 9 6 24 3 4" xfId="28334" xr:uid="{00000000-0005-0000-0000-000051670000}"/>
    <cellStyle name="Normal 9 6 24 4" xfId="28335" xr:uid="{00000000-0005-0000-0000-000052670000}"/>
    <cellStyle name="Normal 9 6 24 4 2" xfId="28336" xr:uid="{00000000-0005-0000-0000-000053670000}"/>
    <cellStyle name="Normal 9 6 24 5" xfId="28337" xr:uid="{00000000-0005-0000-0000-000054670000}"/>
    <cellStyle name="Normal 9 6 24 6" xfId="28338" xr:uid="{00000000-0005-0000-0000-000055670000}"/>
    <cellStyle name="Normal 9 6 25" xfId="5335" xr:uid="{00000000-0005-0000-0000-000056670000}"/>
    <cellStyle name="Normal 9 6 25 2" xfId="7582" xr:uid="{00000000-0005-0000-0000-000057670000}"/>
    <cellStyle name="Normal 9 6 25 2 2" xfId="11121" xr:uid="{00000000-0005-0000-0000-000058670000}"/>
    <cellStyle name="Normal 9 6 25 2 2 2" xfId="28339" xr:uid="{00000000-0005-0000-0000-000059670000}"/>
    <cellStyle name="Normal 9 6 25 2 2 3" xfId="28340" xr:uid="{00000000-0005-0000-0000-00005A670000}"/>
    <cellStyle name="Normal 9 6 25 2 3" xfId="28341" xr:uid="{00000000-0005-0000-0000-00005B670000}"/>
    <cellStyle name="Normal 9 6 25 2 4" xfId="28342" xr:uid="{00000000-0005-0000-0000-00005C670000}"/>
    <cellStyle name="Normal 9 6 25 3" xfId="9360" xr:uid="{00000000-0005-0000-0000-00005D670000}"/>
    <cellStyle name="Normal 9 6 25 3 2" xfId="28343" xr:uid="{00000000-0005-0000-0000-00005E670000}"/>
    <cellStyle name="Normal 9 6 25 3 2 2" xfId="28344" xr:uid="{00000000-0005-0000-0000-00005F670000}"/>
    <cellStyle name="Normal 9 6 25 3 3" xfId="28345" xr:uid="{00000000-0005-0000-0000-000060670000}"/>
    <cellStyle name="Normal 9 6 25 3 4" xfId="28346" xr:uid="{00000000-0005-0000-0000-000061670000}"/>
    <cellStyle name="Normal 9 6 25 4" xfId="28347" xr:uid="{00000000-0005-0000-0000-000062670000}"/>
    <cellStyle name="Normal 9 6 25 4 2" xfId="28348" xr:uid="{00000000-0005-0000-0000-000063670000}"/>
    <cellStyle name="Normal 9 6 25 5" xfId="28349" xr:uid="{00000000-0005-0000-0000-000064670000}"/>
    <cellStyle name="Normal 9 6 25 6" xfId="28350" xr:uid="{00000000-0005-0000-0000-000065670000}"/>
    <cellStyle name="Normal 9 6 26" xfId="5336" xr:uid="{00000000-0005-0000-0000-000066670000}"/>
    <cellStyle name="Normal 9 6 26 2" xfId="7583" xr:uid="{00000000-0005-0000-0000-000067670000}"/>
    <cellStyle name="Normal 9 6 26 2 2" xfId="11122" xr:uid="{00000000-0005-0000-0000-000068670000}"/>
    <cellStyle name="Normal 9 6 26 2 2 2" xfId="28351" xr:uid="{00000000-0005-0000-0000-000069670000}"/>
    <cellStyle name="Normal 9 6 26 2 2 3" xfId="28352" xr:uid="{00000000-0005-0000-0000-00006A670000}"/>
    <cellStyle name="Normal 9 6 26 2 3" xfId="28353" xr:uid="{00000000-0005-0000-0000-00006B670000}"/>
    <cellStyle name="Normal 9 6 26 2 4" xfId="28354" xr:uid="{00000000-0005-0000-0000-00006C670000}"/>
    <cellStyle name="Normal 9 6 26 3" xfId="9361" xr:uid="{00000000-0005-0000-0000-00006D670000}"/>
    <cellStyle name="Normal 9 6 26 3 2" xfId="28355" xr:uid="{00000000-0005-0000-0000-00006E670000}"/>
    <cellStyle name="Normal 9 6 26 3 2 2" xfId="28356" xr:uid="{00000000-0005-0000-0000-00006F670000}"/>
    <cellStyle name="Normal 9 6 26 3 3" xfId="28357" xr:uid="{00000000-0005-0000-0000-000070670000}"/>
    <cellStyle name="Normal 9 6 26 3 4" xfId="28358" xr:uid="{00000000-0005-0000-0000-000071670000}"/>
    <cellStyle name="Normal 9 6 26 4" xfId="28359" xr:uid="{00000000-0005-0000-0000-000072670000}"/>
    <cellStyle name="Normal 9 6 26 4 2" xfId="28360" xr:uid="{00000000-0005-0000-0000-000073670000}"/>
    <cellStyle name="Normal 9 6 26 5" xfId="28361" xr:uid="{00000000-0005-0000-0000-000074670000}"/>
    <cellStyle name="Normal 9 6 26 6" xfId="28362" xr:uid="{00000000-0005-0000-0000-000075670000}"/>
    <cellStyle name="Normal 9 6 27" xfId="5337" xr:uid="{00000000-0005-0000-0000-000076670000}"/>
    <cellStyle name="Normal 9 6 27 2" xfId="7584" xr:uid="{00000000-0005-0000-0000-000077670000}"/>
    <cellStyle name="Normal 9 6 27 2 2" xfId="11123" xr:uid="{00000000-0005-0000-0000-000078670000}"/>
    <cellStyle name="Normal 9 6 27 2 2 2" xfId="28363" xr:uid="{00000000-0005-0000-0000-000079670000}"/>
    <cellStyle name="Normal 9 6 27 2 2 3" xfId="28364" xr:uid="{00000000-0005-0000-0000-00007A670000}"/>
    <cellStyle name="Normal 9 6 27 2 3" xfId="28365" xr:uid="{00000000-0005-0000-0000-00007B670000}"/>
    <cellStyle name="Normal 9 6 27 2 4" xfId="28366" xr:uid="{00000000-0005-0000-0000-00007C670000}"/>
    <cellStyle name="Normal 9 6 27 3" xfId="9362" xr:uid="{00000000-0005-0000-0000-00007D670000}"/>
    <cellStyle name="Normal 9 6 27 3 2" xfId="28367" xr:uid="{00000000-0005-0000-0000-00007E670000}"/>
    <cellStyle name="Normal 9 6 27 3 2 2" xfId="28368" xr:uid="{00000000-0005-0000-0000-00007F670000}"/>
    <cellStyle name="Normal 9 6 27 3 3" xfId="28369" xr:uid="{00000000-0005-0000-0000-000080670000}"/>
    <cellStyle name="Normal 9 6 27 3 4" xfId="28370" xr:uid="{00000000-0005-0000-0000-000081670000}"/>
    <cellStyle name="Normal 9 6 27 4" xfId="28371" xr:uid="{00000000-0005-0000-0000-000082670000}"/>
    <cellStyle name="Normal 9 6 27 4 2" xfId="28372" xr:uid="{00000000-0005-0000-0000-000083670000}"/>
    <cellStyle name="Normal 9 6 27 5" xfId="28373" xr:uid="{00000000-0005-0000-0000-000084670000}"/>
    <cellStyle name="Normal 9 6 27 6" xfId="28374" xr:uid="{00000000-0005-0000-0000-000085670000}"/>
    <cellStyle name="Normal 9 6 28" xfId="5338" xr:uid="{00000000-0005-0000-0000-000086670000}"/>
    <cellStyle name="Normal 9 6 28 2" xfId="7585" xr:uid="{00000000-0005-0000-0000-000087670000}"/>
    <cellStyle name="Normal 9 6 28 2 2" xfId="11124" xr:uid="{00000000-0005-0000-0000-000088670000}"/>
    <cellStyle name="Normal 9 6 28 2 2 2" xfId="28375" xr:uid="{00000000-0005-0000-0000-000089670000}"/>
    <cellStyle name="Normal 9 6 28 2 2 3" xfId="28376" xr:uid="{00000000-0005-0000-0000-00008A670000}"/>
    <cellStyle name="Normal 9 6 28 2 3" xfId="28377" xr:uid="{00000000-0005-0000-0000-00008B670000}"/>
    <cellStyle name="Normal 9 6 28 2 4" xfId="28378" xr:uid="{00000000-0005-0000-0000-00008C670000}"/>
    <cellStyle name="Normal 9 6 28 3" xfId="9363" xr:uid="{00000000-0005-0000-0000-00008D670000}"/>
    <cellStyle name="Normal 9 6 28 3 2" xfId="28379" xr:uid="{00000000-0005-0000-0000-00008E670000}"/>
    <cellStyle name="Normal 9 6 28 3 2 2" xfId="28380" xr:uid="{00000000-0005-0000-0000-00008F670000}"/>
    <cellStyle name="Normal 9 6 28 3 3" xfId="28381" xr:uid="{00000000-0005-0000-0000-000090670000}"/>
    <cellStyle name="Normal 9 6 28 3 4" xfId="28382" xr:uid="{00000000-0005-0000-0000-000091670000}"/>
    <cellStyle name="Normal 9 6 28 4" xfId="28383" xr:uid="{00000000-0005-0000-0000-000092670000}"/>
    <cellStyle name="Normal 9 6 28 4 2" xfId="28384" xr:uid="{00000000-0005-0000-0000-000093670000}"/>
    <cellStyle name="Normal 9 6 28 5" xfId="28385" xr:uid="{00000000-0005-0000-0000-000094670000}"/>
    <cellStyle name="Normal 9 6 28 6" xfId="28386" xr:uid="{00000000-0005-0000-0000-000095670000}"/>
    <cellStyle name="Normal 9 6 29" xfId="5339" xr:uid="{00000000-0005-0000-0000-000096670000}"/>
    <cellStyle name="Normal 9 6 29 2" xfId="7586" xr:uid="{00000000-0005-0000-0000-000097670000}"/>
    <cellStyle name="Normal 9 6 29 2 2" xfId="11125" xr:uid="{00000000-0005-0000-0000-000098670000}"/>
    <cellStyle name="Normal 9 6 29 2 2 2" xfId="28387" xr:uid="{00000000-0005-0000-0000-000099670000}"/>
    <cellStyle name="Normal 9 6 29 2 2 3" xfId="28388" xr:uid="{00000000-0005-0000-0000-00009A670000}"/>
    <cellStyle name="Normal 9 6 29 2 3" xfId="28389" xr:uid="{00000000-0005-0000-0000-00009B670000}"/>
    <cellStyle name="Normal 9 6 29 2 4" xfId="28390" xr:uid="{00000000-0005-0000-0000-00009C670000}"/>
    <cellStyle name="Normal 9 6 29 3" xfId="9364" xr:uid="{00000000-0005-0000-0000-00009D670000}"/>
    <cellStyle name="Normal 9 6 29 3 2" xfId="28391" xr:uid="{00000000-0005-0000-0000-00009E670000}"/>
    <cellStyle name="Normal 9 6 29 3 2 2" xfId="28392" xr:uid="{00000000-0005-0000-0000-00009F670000}"/>
    <cellStyle name="Normal 9 6 29 3 3" xfId="28393" xr:uid="{00000000-0005-0000-0000-0000A0670000}"/>
    <cellStyle name="Normal 9 6 29 3 4" xfId="28394" xr:uid="{00000000-0005-0000-0000-0000A1670000}"/>
    <cellStyle name="Normal 9 6 29 4" xfId="28395" xr:uid="{00000000-0005-0000-0000-0000A2670000}"/>
    <cellStyle name="Normal 9 6 29 4 2" xfId="28396" xr:uid="{00000000-0005-0000-0000-0000A3670000}"/>
    <cellStyle name="Normal 9 6 29 5" xfId="28397" xr:uid="{00000000-0005-0000-0000-0000A4670000}"/>
    <cellStyle name="Normal 9 6 29 6" xfId="28398" xr:uid="{00000000-0005-0000-0000-0000A5670000}"/>
    <cellStyle name="Normal 9 6 3" xfId="5340" xr:uid="{00000000-0005-0000-0000-0000A6670000}"/>
    <cellStyle name="Normal 9 6 3 2" xfId="7587" xr:uid="{00000000-0005-0000-0000-0000A7670000}"/>
    <cellStyle name="Normal 9 6 3 2 2" xfId="11126" xr:uid="{00000000-0005-0000-0000-0000A8670000}"/>
    <cellStyle name="Normal 9 6 3 2 2 2" xfId="28399" xr:uid="{00000000-0005-0000-0000-0000A9670000}"/>
    <cellStyle name="Normal 9 6 3 2 2 3" xfId="28400" xr:uid="{00000000-0005-0000-0000-0000AA670000}"/>
    <cellStyle name="Normal 9 6 3 2 3" xfId="28401" xr:uid="{00000000-0005-0000-0000-0000AB670000}"/>
    <cellStyle name="Normal 9 6 3 2 4" xfId="28402" xr:uid="{00000000-0005-0000-0000-0000AC670000}"/>
    <cellStyle name="Normal 9 6 3 3" xfId="9365" xr:uid="{00000000-0005-0000-0000-0000AD670000}"/>
    <cellStyle name="Normal 9 6 3 3 2" xfId="28403" xr:uid="{00000000-0005-0000-0000-0000AE670000}"/>
    <cellStyle name="Normal 9 6 3 3 2 2" xfId="28404" xr:uid="{00000000-0005-0000-0000-0000AF670000}"/>
    <cellStyle name="Normal 9 6 3 3 3" xfId="28405" xr:uid="{00000000-0005-0000-0000-0000B0670000}"/>
    <cellStyle name="Normal 9 6 3 3 4" xfId="28406" xr:uid="{00000000-0005-0000-0000-0000B1670000}"/>
    <cellStyle name="Normal 9 6 3 4" xfId="28407" xr:uid="{00000000-0005-0000-0000-0000B2670000}"/>
    <cellStyle name="Normal 9 6 3 4 2" xfId="28408" xr:uid="{00000000-0005-0000-0000-0000B3670000}"/>
    <cellStyle name="Normal 9 6 3 5" xfId="28409" xr:uid="{00000000-0005-0000-0000-0000B4670000}"/>
    <cellStyle name="Normal 9 6 3 6" xfId="28410" xr:uid="{00000000-0005-0000-0000-0000B5670000}"/>
    <cellStyle name="Normal 9 6 30" xfId="5341" xr:uid="{00000000-0005-0000-0000-0000B6670000}"/>
    <cellStyle name="Normal 9 6 30 2" xfId="7588" xr:uid="{00000000-0005-0000-0000-0000B7670000}"/>
    <cellStyle name="Normal 9 6 30 2 2" xfId="11127" xr:uid="{00000000-0005-0000-0000-0000B8670000}"/>
    <cellStyle name="Normal 9 6 30 2 2 2" xfId="28411" xr:uid="{00000000-0005-0000-0000-0000B9670000}"/>
    <cellStyle name="Normal 9 6 30 2 2 3" xfId="28412" xr:uid="{00000000-0005-0000-0000-0000BA670000}"/>
    <cellStyle name="Normal 9 6 30 2 3" xfId="28413" xr:uid="{00000000-0005-0000-0000-0000BB670000}"/>
    <cellStyle name="Normal 9 6 30 2 4" xfId="28414" xr:uid="{00000000-0005-0000-0000-0000BC670000}"/>
    <cellStyle name="Normal 9 6 30 3" xfId="9366" xr:uid="{00000000-0005-0000-0000-0000BD670000}"/>
    <cellStyle name="Normal 9 6 30 3 2" xfId="28415" xr:uid="{00000000-0005-0000-0000-0000BE670000}"/>
    <cellStyle name="Normal 9 6 30 3 2 2" xfId="28416" xr:uid="{00000000-0005-0000-0000-0000BF670000}"/>
    <cellStyle name="Normal 9 6 30 3 3" xfId="28417" xr:uid="{00000000-0005-0000-0000-0000C0670000}"/>
    <cellStyle name="Normal 9 6 30 3 4" xfId="28418" xr:uid="{00000000-0005-0000-0000-0000C1670000}"/>
    <cellStyle name="Normal 9 6 30 4" xfId="28419" xr:uid="{00000000-0005-0000-0000-0000C2670000}"/>
    <cellStyle name="Normal 9 6 30 4 2" xfId="28420" xr:uid="{00000000-0005-0000-0000-0000C3670000}"/>
    <cellStyle name="Normal 9 6 30 5" xfId="28421" xr:uid="{00000000-0005-0000-0000-0000C4670000}"/>
    <cellStyle name="Normal 9 6 30 6" xfId="28422" xr:uid="{00000000-0005-0000-0000-0000C5670000}"/>
    <cellStyle name="Normal 9 6 31" xfId="5342" xr:uid="{00000000-0005-0000-0000-0000C6670000}"/>
    <cellStyle name="Normal 9 6 31 2" xfId="7589" xr:uid="{00000000-0005-0000-0000-0000C7670000}"/>
    <cellStyle name="Normal 9 6 31 2 2" xfId="11128" xr:uid="{00000000-0005-0000-0000-0000C8670000}"/>
    <cellStyle name="Normal 9 6 31 2 2 2" xfId="28423" xr:uid="{00000000-0005-0000-0000-0000C9670000}"/>
    <cellStyle name="Normal 9 6 31 2 2 3" xfId="28424" xr:uid="{00000000-0005-0000-0000-0000CA670000}"/>
    <cellStyle name="Normal 9 6 31 2 3" xfId="28425" xr:uid="{00000000-0005-0000-0000-0000CB670000}"/>
    <cellStyle name="Normal 9 6 31 2 4" xfId="28426" xr:uid="{00000000-0005-0000-0000-0000CC670000}"/>
    <cellStyle name="Normal 9 6 31 3" xfId="9367" xr:uid="{00000000-0005-0000-0000-0000CD670000}"/>
    <cellStyle name="Normal 9 6 31 3 2" xfId="28427" xr:uid="{00000000-0005-0000-0000-0000CE670000}"/>
    <cellStyle name="Normal 9 6 31 3 2 2" xfId="28428" xr:uid="{00000000-0005-0000-0000-0000CF670000}"/>
    <cellStyle name="Normal 9 6 31 3 3" xfId="28429" xr:uid="{00000000-0005-0000-0000-0000D0670000}"/>
    <cellStyle name="Normal 9 6 31 3 4" xfId="28430" xr:uid="{00000000-0005-0000-0000-0000D1670000}"/>
    <cellStyle name="Normal 9 6 31 4" xfId="28431" xr:uid="{00000000-0005-0000-0000-0000D2670000}"/>
    <cellStyle name="Normal 9 6 31 4 2" xfId="28432" xr:uid="{00000000-0005-0000-0000-0000D3670000}"/>
    <cellStyle name="Normal 9 6 31 5" xfId="28433" xr:uid="{00000000-0005-0000-0000-0000D4670000}"/>
    <cellStyle name="Normal 9 6 31 6" xfId="28434" xr:uid="{00000000-0005-0000-0000-0000D5670000}"/>
    <cellStyle name="Normal 9 6 32" xfId="5343" xr:uid="{00000000-0005-0000-0000-0000D6670000}"/>
    <cellStyle name="Normal 9 6 32 2" xfId="7590" xr:uid="{00000000-0005-0000-0000-0000D7670000}"/>
    <cellStyle name="Normal 9 6 32 2 2" xfId="11129" xr:uid="{00000000-0005-0000-0000-0000D8670000}"/>
    <cellStyle name="Normal 9 6 32 2 2 2" xfId="28435" xr:uid="{00000000-0005-0000-0000-0000D9670000}"/>
    <cellStyle name="Normal 9 6 32 2 2 3" xfId="28436" xr:uid="{00000000-0005-0000-0000-0000DA670000}"/>
    <cellStyle name="Normal 9 6 32 2 3" xfId="28437" xr:uid="{00000000-0005-0000-0000-0000DB670000}"/>
    <cellStyle name="Normal 9 6 32 2 4" xfId="28438" xr:uid="{00000000-0005-0000-0000-0000DC670000}"/>
    <cellStyle name="Normal 9 6 32 3" xfId="9368" xr:uid="{00000000-0005-0000-0000-0000DD670000}"/>
    <cellStyle name="Normal 9 6 32 3 2" xfId="28439" xr:uid="{00000000-0005-0000-0000-0000DE670000}"/>
    <cellStyle name="Normal 9 6 32 3 2 2" xfId="28440" xr:uid="{00000000-0005-0000-0000-0000DF670000}"/>
    <cellStyle name="Normal 9 6 32 3 3" xfId="28441" xr:uid="{00000000-0005-0000-0000-0000E0670000}"/>
    <cellStyle name="Normal 9 6 32 3 4" xfId="28442" xr:uid="{00000000-0005-0000-0000-0000E1670000}"/>
    <cellStyle name="Normal 9 6 32 4" xfId="28443" xr:uid="{00000000-0005-0000-0000-0000E2670000}"/>
    <cellStyle name="Normal 9 6 32 4 2" xfId="28444" xr:uid="{00000000-0005-0000-0000-0000E3670000}"/>
    <cellStyle name="Normal 9 6 32 5" xfId="28445" xr:uid="{00000000-0005-0000-0000-0000E4670000}"/>
    <cellStyle name="Normal 9 6 32 6" xfId="28446" xr:uid="{00000000-0005-0000-0000-0000E5670000}"/>
    <cellStyle name="Normal 9 6 33" xfId="5344" xr:uid="{00000000-0005-0000-0000-0000E6670000}"/>
    <cellStyle name="Normal 9 6 33 2" xfId="7591" xr:uid="{00000000-0005-0000-0000-0000E7670000}"/>
    <cellStyle name="Normal 9 6 33 2 2" xfId="11130" xr:uid="{00000000-0005-0000-0000-0000E8670000}"/>
    <cellStyle name="Normal 9 6 33 2 2 2" xfId="28447" xr:uid="{00000000-0005-0000-0000-0000E9670000}"/>
    <cellStyle name="Normal 9 6 33 2 2 3" xfId="28448" xr:uid="{00000000-0005-0000-0000-0000EA670000}"/>
    <cellStyle name="Normal 9 6 33 2 3" xfId="28449" xr:uid="{00000000-0005-0000-0000-0000EB670000}"/>
    <cellStyle name="Normal 9 6 33 2 4" xfId="28450" xr:uid="{00000000-0005-0000-0000-0000EC670000}"/>
    <cellStyle name="Normal 9 6 33 3" xfId="9369" xr:uid="{00000000-0005-0000-0000-0000ED670000}"/>
    <cellStyle name="Normal 9 6 33 3 2" xfId="28451" xr:uid="{00000000-0005-0000-0000-0000EE670000}"/>
    <cellStyle name="Normal 9 6 33 3 2 2" xfId="28452" xr:uid="{00000000-0005-0000-0000-0000EF670000}"/>
    <cellStyle name="Normal 9 6 33 3 3" xfId="28453" xr:uid="{00000000-0005-0000-0000-0000F0670000}"/>
    <cellStyle name="Normal 9 6 33 3 4" xfId="28454" xr:uid="{00000000-0005-0000-0000-0000F1670000}"/>
    <cellStyle name="Normal 9 6 33 4" xfId="28455" xr:uid="{00000000-0005-0000-0000-0000F2670000}"/>
    <cellStyle name="Normal 9 6 33 4 2" xfId="28456" xr:uid="{00000000-0005-0000-0000-0000F3670000}"/>
    <cellStyle name="Normal 9 6 33 5" xfId="28457" xr:uid="{00000000-0005-0000-0000-0000F4670000}"/>
    <cellStyle name="Normal 9 6 33 6" xfId="28458" xr:uid="{00000000-0005-0000-0000-0000F5670000}"/>
    <cellStyle name="Normal 9 6 34" xfId="5345" xr:uid="{00000000-0005-0000-0000-0000F6670000}"/>
    <cellStyle name="Normal 9 6 34 2" xfId="7592" xr:uid="{00000000-0005-0000-0000-0000F7670000}"/>
    <cellStyle name="Normal 9 6 34 2 2" xfId="11131" xr:uid="{00000000-0005-0000-0000-0000F8670000}"/>
    <cellStyle name="Normal 9 6 34 2 2 2" xfId="28459" xr:uid="{00000000-0005-0000-0000-0000F9670000}"/>
    <cellStyle name="Normal 9 6 34 2 2 3" xfId="28460" xr:uid="{00000000-0005-0000-0000-0000FA670000}"/>
    <cellStyle name="Normal 9 6 34 2 3" xfId="28461" xr:uid="{00000000-0005-0000-0000-0000FB670000}"/>
    <cellStyle name="Normal 9 6 34 2 4" xfId="28462" xr:uid="{00000000-0005-0000-0000-0000FC670000}"/>
    <cellStyle name="Normal 9 6 34 3" xfId="9370" xr:uid="{00000000-0005-0000-0000-0000FD670000}"/>
    <cellStyle name="Normal 9 6 34 3 2" xfId="28463" xr:uid="{00000000-0005-0000-0000-0000FE670000}"/>
    <cellStyle name="Normal 9 6 34 3 2 2" xfId="28464" xr:uid="{00000000-0005-0000-0000-0000FF670000}"/>
    <cellStyle name="Normal 9 6 34 3 3" xfId="28465" xr:uid="{00000000-0005-0000-0000-000000680000}"/>
    <cellStyle name="Normal 9 6 34 3 4" xfId="28466" xr:uid="{00000000-0005-0000-0000-000001680000}"/>
    <cellStyle name="Normal 9 6 34 4" xfId="28467" xr:uid="{00000000-0005-0000-0000-000002680000}"/>
    <cellStyle name="Normal 9 6 34 4 2" xfId="28468" xr:uid="{00000000-0005-0000-0000-000003680000}"/>
    <cellStyle name="Normal 9 6 34 5" xfId="28469" xr:uid="{00000000-0005-0000-0000-000004680000}"/>
    <cellStyle name="Normal 9 6 34 6" xfId="28470" xr:uid="{00000000-0005-0000-0000-000005680000}"/>
    <cellStyle name="Normal 9 6 35" xfId="5346" xr:uid="{00000000-0005-0000-0000-000006680000}"/>
    <cellStyle name="Normal 9 6 35 2" xfId="7593" xr:uid="{00000000-0005-0000-0000-000007680000}"/>
    <cellStyle name="Normal 9 6 35 2 2" xfId="11132" xr:uid="{00000000-0005-0000-0000-000008680000}"/>
    <cellStyle name="Normal 9 6 35 2 2 2" xfId="28471" xr:uid="{00000000-0005-0000-0000-000009680000}"/>
    <cellStyle name="Normal 9 6 35 2 2 3" xfId="28472" xr:uid="{00000000-0005-0000-0000-00000A680000}"/>
    <cellStyle name="Normal 9 6 35 2 3" xfId="28473" xr:uid="{00000000-0005-0000-0000-00000B680000}"/>
    <cellStyle name="Normal 9 6 35 2 4" xfId="28474" xr:uid="{00000000-0005-0000-0000-00000C680000}"/>
    <cellStyle name="Normal 9 6 35 3" xfId="9371" xr:uid="{00000000-0005-0000-0000-00000D680000}"/>
    <cellStyle name="Normal 9 6 35 3 2" xfId="28475" xr:uid="{00000000-0005-0000-0000-00000E680000}"/>
    <cellStyle name="Normal 9 6 35 3 2 2" xfId="28476" xr:uid="{00000000-0005-0000-0000-00000F680000}"/>
    <cellStyle name="Normal 9 6 35 3 3" xfId="28477" xr:uid="{00000000-0005-0000-0000-000010680000}"/>
    <cellStyle name="Normal 9 6 35 3 4" xfId="28478" xr:uid="{00000000-0005-0000-0000-000011680000}"/>
    <cellStyle name="Normal 9 6 35 4" xfId="28479" xr:uid="{00000000-0005-0000-0000-000012680000}"/>
    <cellStyle name="Normal 9 6 35 4 2" xfId="28480" xr:uid="{00000000-0005-0000-0000-000013680000}"/>
    <cellStyle name="Normal 9 6 35 5" xfId="28481" xr:uid="{00000000-0005-0000-0000-000014680000}"/>
    <cellStyle name="Normal 9 6 35 6" xfId="28482" xr:uid="{00000000-0005-0000-0000-000015680000}"/>
    <cellStyle name="Normal 9 6 36" xfId="5347" xr:uid="{00000000-0005-0000-0000-000016680000}"/>
    <cellStyle name="Normal 9 6 36 2" xfId="7594" xr:uid="{00000000-0005-0000-0000-000017680000}"/>
    <cellStyle name="Normal 9 6 36 2 2" xfId="11133" xr:uid="{00000000-0005-0000-0000-000018680000}"/>
    <cellStyle name="Normal 9 6 36 2 2 2" xfId="28483" xr:uid="{00000000-0005-0000-0000-000019680000}"/>
    <cellStyle name="Normal 9 6 36 2 2 3" xfId="28484" xr:uid="{00000000-0005-0000-0000-00001A680000}"/>
    <cellStyle name="Normal 9 6 36 2 3" xfId="28485" xr:uid="{00000000-0005-0000-0000-00001B680000}"/>
    <cellStyle name="Normal 9 6 36 2 4" xfId="28486" xr:uid="{00000000-0005-0000-0000-00001C680000}"/>
    <cellStyle name="Normal 9 6 36 3" xfId="9372" xr:uid="{00000000-0005-0000-0000-00001D680000}"/>
    <cellStyle name="Normal 9 6 36 3 2" xfId="28487" xr:uid="{00000000-0005-0000-0000-00001E680000}"/>
    <cellStyle name="Normal 9 6 36 3 2 2" xfId="28488" xr:uid="{00000000-0005-0000-0000-00001F680000}"/>
    <cellStyle name="Normal 9 6 36 3 3" xfId="28489" xr:uid="{00000000-0005-0000-0000-000020680000}"/>
    <cellStyle name="Normal 9 6 36 3 4" xfId="28490" xr:uid="{00000000-0005-0000-0000-000021680000}"/>
    <cellStyle name="Normal 9 6 36 4" xfId="28491" xr:uid="{00000000-0005-0000-0000-000022680000}"/>
    <cellStyle name="Normal 9 6 36 4 2" xfId="28492" xr:uid="{00000000-0005-0000-0000-000023680000}"/>
    <cellStyle name="Normal 9 6 36 5" xfId="28493" xr:uid="{00000000-0005-0000-0000-000024680000}"/>
    <cellStyle name="Normal 9 6 36 6" xfId="28494" xr:uid="{00000000-0005-0000-0000-000025680000}"/>
    <cellStyle name="Normal 9 6 37" xfId="5348" xr:uid="{00000000-0005-0000-0000-000026680000}"/>
    <cellStyle name="Normal 9 6 37 2" xfId="7595" xr:uid="{00000000-0005-0000-0000-000027680000}"/>
    <cellStyle name="Normal 9 6 37 2 2" xfId="11134" xr:uid="{00000000-0005-0000-0000-000028680000}"/>
    <cellStyle name="Normal 9 6 37 2 2 2" xfId="28495" xr:uid="{00000000-0005-0000-0000-000029680000}"/>
    <cellStyle name="Normal 9 6 37 2 2 3" xfId="28496" xr:uid="{00000000-0005-0000-0000-00002A680000}"/>
    <cellStyle name="Normal 9 6 37 2 3" xfId="28497" xr:uid="{00000000-0005-0000-0000-00002B680000}"/>
    <cellStyle name="Normal 9 6 37 2 4" xfId="28498" xr:uid="{00000000-0005-0000-0000-00002C680000}"/>
    <cellStyle name="Normal 9 6 37 3" xfId="9373" xr:uid="{00000000-0005-0000-0000-00002D680000}"/>
    <cellStyle name="Normal 9 6 37 3 2" xfId="28499" xr:uid="{00000000-0005-0000-0000-00002E680000}"/>
    <cellStyle name="Normal 9 6 37 3 2 2" xfId="28500" xr:uid="{00000000-0005-0000-0000-00002F680000}"/>
    <cellStyle name="Normal 9 6 37 3 3" xfId="28501" xr:uid="{00000000-0005-0000-0000-000030680000}"/>
    <cellStyle name="Normal 9 6 37 3 4" xfId="28502" xr:uid="{00000000-0005-0000-0000-000031680000}"/>
    <cellStyle name="Normal 9 6 37 4" xfId="28503" xr:uid="{00000000-0005-0000-0000-000032680000}"/>
    <cellStyle name="Normal 9 6 37 4 2" xfId="28504" xr:uid="{00000000-0005-0000-0000-000033680000}"/>
    <cellStyle name="Normal 9 6 37 5" xfId="28505" xr:uid="{00000000-0005-0000-0000-000034680000}"/>
    <cellStyle name="Normal 9 6 37 6" xfId="28506" xr:uid="{00000000-0005-0000-0000-000035680000}"/>
    <cellStyle name="Normal 9 6 38" xfId="5349" xr:uid="{00000000-0005-0000-0000-000036680000}"/>
    <cellStyle name="Normal 9 6 38 2" xfId="7596" xr:uid="{00000000-0005-0000-0000-000037680000}"/>
    <cellStyle name="Normal 9 6 38 2 2" xfId="11135" xr:uid="{00000000-0005-0000-0000-000038680000}"/>
    <cellStyle name="Normal 9 6 38 2 2 2" xfId="28507" xr:uid="{00000000-0005-0000-0000-000039680000}"/>
    <cellStyle name="Normal 9 6 38 2 2 3" xfId="28508" xr:uid="{00000000-0005-0000-0000-00003A680000}"/>
    <cellStyle name="Normal 9 6 38 2 3" xfId="28509" xr:uid="{00000000-0005-0000-0000-00003B680000}"/>
    <cellStyle name="Normal 9 6 38 2 4" xfId="28510" xr:uid="{00000000-0005-0000-0000-00003C680000}"/>
    <cellStyle name="Normal 9 6 38 3" xfId="9374" xr:uid="{00000000-0005-0000-0000-00003D680000}"/>
    <cellStyle name="Normal 9 6 38 3 2" xfId="28511" xr:uid="{00000000-0005-0000-0000-00003E680000}"/>
    <cellStyle name="Normal 9 6 38 3 2 2" xfId="28512" xr:uid="{00000000-0005-0000-0000-00003F680000}"/>
    <cellStyle name="Normal 9 6 38 3 3" xfId="28513" xr:uid="{00000000-0005-0000-0000-000040680000}"/>
    <cellStyle name="Normal 9 6 38 3 4" xfId="28514" xr:uid="{00000000-0005-0000-0000-000041680000}"/>
    <cellStyle name="Normal 9 6 38 4" xfId="28515" xr:uid="{00000000-0005-0000-0000-000042680000}"/>
    <cellStyle name="Normal 9 6 38 4 2" xfId="28516" xr:uid="{00000000-0005-0000-0000-000043680000}"/>
    <cellStyle name="Normal 9 6 38 5" xfId="28517" xr:uid="{00000000-0005-0000-0000-000044680000}"/>
    <cellStyle name="Normal 9 6 38 6" xfId="28518" xr:uid="{00000000-0005-0000-0000-000045680000}"/>
    <cellStyle name="Normal 9 6 39" xfId="5350" xr:uid="{00000000-0005-0000-0000-000046680000}"/>
    <cellStyle name="Normal 9 6 39 2" xfId="7597" xr:uid="{00000000-0005-0000-0000-000047680000}"/>
    <cellStyle name="Normal 9 6 39 2 2" xfId="11136" xr:uid="{00000000-0005-0000-0000-000048680000}"/>
    <cellStyle name="Normal 9 6 39 2 2 2" xfId="28519" xr:uid="{00000000-0005-0000-0000-000049680000}"/>
    <cellStyle name="Normal 9 6 39 2 2 3" xfId="28520" xr:uid="{00000000-0005-0000-0000-00004A680000}"/>
    <cellStyle name="Normal 9 6 39 2 3" xfId="28521" xr:uid="{00000000-0005-0000-0000-00004B680000}"/>
    <cellStyle name="Normal 9 6 39 2 4" xfId="28522" xr:uid="{00000000-0005-0000-0000-00004C680000}"/>
    <cellStyle name="Normal 9 6 39 3" xfId="9375" xr:uid="{00000000-0005-0000-0000-00004D680000}"/>
    <cellStyle name="Normal 9 6 39 3 2" xfId="28523" xr:uid="{00000000-0005-0000-0000-00004E680000}"/>
    <cellStyle name="Normal 9 6 39 3 2 2" xfId="28524" xr:uid="{00000000-0005-0000-0000-00004F680000}"/>
    <cellStyle name="Normal 9 6 39 3 3" xfId="28525" xr:uid="{00000000-0005-0000-0000-000050680000}"/>
    <cellStyle name="Normal 9 6 39 3 4" xfId="28526" xr:uid="{00000000-0005-0000-0000-000051680000}"/>
    <cellStyle name="Normal 9 6 39 4" xfId="28527" xr:uid="{00000000-0005-0000-0000-000052680000}"/>
    <cellStyle name="Normal 9 6 39 4 2" xfId="28528" xr:uid="{00000000-0005-0000-0000-000053680000}"/>
    <cellStyle name="Normal 9 6 39 5" xfId="28529" xr:uid="{00000000-0005-0000-0000-000054680000}"/>
    <cellStyle name="Normal 9 6 39 6" xfId="28530" xr:uid="{00000000-0005-0000-0000-000055680000}"/>
    <cellStyle name="Normal 9 6 4" xfId="5351" xr:uid="{00000000-0005-0000-0000-000056680000}"/>
    <cellStyle name="Normal 9 6 4 2" xfId="7598" xr:uid="{00000000-0005-0000-0000-000057680000}"/>
    <cellStyle name="Normal 9 6 4 2 2" xfId="11137" xr:uid="{00000000-0005-0000-0000-000058680000}"/>
    <cellStyle name="Normal 9 6 4 2 2 2" xfId="28531" xr:uid="{00000000-0005-0000-0000-000059680000}"/>
    <cellStyle name="Normal 9 6 4 2 2 3" xfId="28532" xr:uid="{00000000-0005-0000-0000-00005A680000}"/>
    <cellStyle name="Normal 9 6 4 2 3" xfId="28533" xr:uid="{00000000-0005-0000-0000-00005B680000}"/>
    <cellStyle name="Normal 9 6 4 2 4" xfId="28534" xr:uid="{00000000-0005-0000-0000-00005C680000}"/>
    <cellStyle name="Normal 9 6 4 3" xfId="9376" xr:uid="{00000000-0005-0000-0000-00005D680000}"/>
    <cellStyle name="Normal 9 6 4 3 2" xfId="28535" xr:uid="{00000000-0005-0000-0000-00005E680000}"/>
    <cellStyle name="Normal 9 6 4 3 2 2" xfId="28536" xr:uid="{00000000-0005-0000-0000-00005F680000}"/>
    <cellStyle name="Normal 9 6 4 3 3" xfId="28537" xr:uid="{00000000-0005-0000-0000-000060680000}"/>
    <cellStyle name="Normal 9 6 4 3 4" xfId="28538" xr:uid="{00000000-0005-0000-0000-000061680000}"/>
    <cellStyle name="Normal 9 6 4 4" xfId="28539" xr:uid="{00000000-0005-0000-0000-000062680000}"/>
    <cellStyle name="Normal 9 6 4 4 2" xfId="28540" xr:uid="{00000000-0005-0000-0000-000063680000}"/>
    <cellStyle name="Normal 9 6 4 5" xfId="28541" xr:uid="{00000000-0005-0000-0000-000064680000}"/>
    <cellStyle name="Normal 9 6 4 6" xfId="28542" xr:uid="{00000000-0005-0000-0000-000065680000}"/>
    <cellStyle name="Normal 9 6 40" xfId="5352" xr:uid="{00000000-0005-0000-0000-000066680000}"/>
    <cellStyle name="Normal 9 6 40 2" xfId="7599" xr:uid="{00000000-0005-0000-0000-000067680000}"/>
    <cellStyle name="Normal 9 6 40 2 2" xfId="11138" xr:uid="{00000000-0005-0000-0000-000068680000}"/>
    <cellStyle name="Normal 9 6 40 2 2 2" xfId="28543" xr:uid="{00000000-0005-0000-0000-000069680000}"/>
    <cellStyle name="Normal 9 6 40 2 2 3" xfId="28544" xr:uid="{00000000-0005-0000-0000-00006A680000}"/>
    <cellStyle name="Normal 9 6 40 2 3" xfId="28545" xr:uid="{00000000-0005-0000-0000-00006B680000}"/>
    <cellStyle name="Normal 9 6 40 2 4" xfId="28546" xr:uid="{00000000-0005-0000-0000-00006C680000}"/>
    <cellStyle name="Normal 9 6 40 3" xfId="9377" xr:uid="{00000000-0005-0000-0000-00006D680000}"/>
    <cellStyle name="Normal 9 6 40 3 2" xfId="28547" xr:uid="{00000000-0005-0000-0000-00006E680000}"/>
    <cellStyle name="Normal 9 6 40 3 2 2" xfId="28548" xr:uid="{00000000-0005-0000-0000-00006F680000}"/>
    <cellStyle name="Normal 9 6 40 3 3" xfId="28549" xr:uid="{00000000-0005-0000-0000-000070680000}"/>
    <cellStyle name="Normal 9 6 40 3 4" xfId="28550" xr:uid="{00000000-0005-0000-0000-000071680000}"/>
    <cellStyle name="Normal 9 6 40 4" xfId="28551" xr:uid="{00000000-0005-0000-0000-000072680000}"/>
    <cellStyle name="Normal 9 6 40 4 2" xfId="28552" xr:uid="{00000000-0005-0000-0000-000073680000}"/>
    <cellStyle name="Normal 9 6 40 5" xfId="28553" xr:uid="{00000000-0005-0000-0000-000074680000}"/>
    <cellStyle name="Normal 9 6 40 6" xfId="28554" xr:uid="{00000000-0005-0000-0000-000075680000}"/>
    <cellStyle name="Normal 9 6 41" xfId="5353" xr:uid="{00000000-0005-0000-0000-000076680000}"/>
    <cellStyle name="Normal 9 6 41 2" xfId="7600" xr:uid="{00000000-0005-0000-0000-000077680000}"/>
    <cellStyle name="Normal 9 6 41 2 2" xfId="11139" xr:uid="{00000000-0005-0000-0000-000078680000}"/>
    <cellStyle name="Normal 9 6 41 2 2 2" xfId="28555" xr:uid="{00000000-0005-0000-0000-000079680000}"/>
    <cellStyle name="Normal 9 6 41 2 2 3" xfId="28556" xr:uid="{00000000-0005-0000-0000-00007A680000}"/>
    <cellStyle name="Normal 9 6 41 2 3" xfId="28557" xr:uid="{00000000-0005-0000-0000-00007B680000}"/>
    <cellStyle name="Normal 9 6 41 2 4" xfId="28558" xr:uid="{00000000-0005-0000-0000-00007C680000}"/>
    <cellStyle name="Normal 9 6 41 3" xfId="9378" xr:uid="{00000000-0005-0000-0000-00007D680000}"/>
    <cellStyle name="Normal 9 6 41 3 2" xfId="28559" xr:uid="{00000000-0005-0000-0000-00007E680000}"/>
    <cellStyle name="Normal 9 6 41 3 2 2" xfId="28560" xr:uid="{00000000-0005-0000-0000-00007F680000}"/>
    <cellStyle name="Normal 9 6 41 3 3" xfId="28561" xr:uid="{00000000-0005-0000-0000-000080680000}"/>
    <cellStyle name="Normal 9 6 41 3 4" xfId="28562" xr:uid="{00000000-0005-0000-0000-000081680000}"/>
    <cellStyle name="Normal 9 6 41 4" xfId="28563" xr:uid="{00000000-0005-0000-0000-000082680000}"/>
    <cellStyle name="Normal 9 6 41 4 2" xfId="28564" xr:uid="{00000000-0005-0000-0000-000083680000}"/>
    <cellStyle name="Normal 9 6 41 5" xfId="28565" xr:uid="{00000000-0005-0000-0000-000084680000}"/>
    <cellStyle name="Normal 9 6 41 6" xfId="28566" xr:uid="{00000000-0005-0000-0000-000085680000}"/>
    <cellStyle name="Normal 9 6 42" xfId="5354" xr:uid="{00000000-0005-0000-0000-000086680000}"/>
    <cellStyle name="Normal 9 6 42 2" xfId="7601" xr:uid="{00000000-0005-0000-0000-000087680000}"/>
    <cellStyle name="Normal 9 6 42 2 2" xfId="11140" xr:uid="{00000000-0005-0000-0000-000088680000}"/>
    <cellStyle name="Normal 9 6 42 2 2 2" xfId="28567" xr:uid="{00000000-0005-0000-0000-000089680000}"/>
    <cellStyle name="Normal 9 6 42 2 2 3" xfId="28568" xr:uid="{00000000-0005-0000-0000-00008A680000}"/>
    <cellStyle name="Normal 9 6 42 2 3" xfId="28569" xr:uid="{00000000-0005-0000-0000-00008B680000}"/>
    <cellStyle name="Normal 9 6 42 2 4" xfId="28570" xr:uid="{00000000-0005-0000-0000-00008C680000}"/>
    <cellStyle name="Normal 9 6 42 3" xfId="9379" xr:uid="{00000000-0005-0000-0000-00008D680000}"/>
    <cellStyle name="Normal 9 6 42 3 2" xfId="28571" xr:uid="{00000000-0005-0000-0000-00008E680000}"/>
    <cellStyle name="Normal 9 6 42 3 2 2" xfId="28572" xr:uid="{00000000-0005-0000-0000-00008F680000}"/>
    <cellStyle name="Normal 9 6 42 3 3" xfId="28573" xr:uid="{00000000-0005-0000-0000-000090680000}"/>
    <cellStyle name="Normal 9 6 42 3 4" xfId="28574" xr:uid="{00000000-0005-0000-0000-000091680000}"/>
    <cellStyle name="Normal 9 6 42 4" xfId="28575" xr:uid="{00000000-0005-0000-0000-000092680000}"/>
    <cellStyle name="Normal 9 6 42 4 2" xfId="28576" xr:uid="{00000000-0005-0000-0000-000093680000}"/>
    <cellStyle name="Normal 9 6 42 5" xfId="28577" xr:uid="{00000000-0005-0000-0000-000094680000}"/>
    <cellStyle name="Normal 9 6 42 6" xfId="28578" xr:uid="{00000000-0005-0000-0000-000095680000}"/>
    <cellStyle name="Normal 9 6 43" xfId="5355" xr:uid="{00000000-0005-0000-0000-000096680000}"/>
    <cellStyle name="Normal 9 6 43 2" xfId="7602" xr:uid="{00000000-0005-0000-0000-000097680000}"/>
    <cellStyle name="Normal 9 6 43 2 2" xfId="11141" xr:uid="{00000000-0005-0000-0000-000098680000}"/>
    <cellStyle name="Normal 9 6 43 2 2 2" xfId="28579" xr:uid="{00000000-0005-0000-0000-000099680000}"/>
    <cellStyle name="Normal 9 6 43 2 2 3" xfId="28580" xr:uid="{00000000-0005-0000-0000-00009A680000}"/>
    <cellStyle name="Normal 9 6 43 2 3" xfId="28581" xr:uid="{00000000-0005-0000-0000-00009B680000}"/>
    <cellStyle name="Normal 9 6 43 2 4" xfId="28582" xr:uid="{00000000-0005-0000-0000-00009C680000}"/>
    <cellStyle name="Normal 9 6 43 3" xfId="9380" xr:uid="{00000000-0005-0000-0000-00009D680000}"/>
    <cellStyle name="Normal 9 6 43 3 2" xfId="28583" xr:uid="{00000000-0005-0000-0000-00009E680000}"/>
    <cellStyle name="Normal 9 6 43 3 2 2" xfId="28584" xr:uid="{00000000-0005-0000-0000-00009F680000}"/>
    <cellStyle name="Normal 9 6 43 3 3" xfId="28585" xr:uid="{00000000-0005-0000-0000-0000A0680000}"/>
    <cellStyle name="Normal 9 6 43 3 4" xfId="28586" xr:uid="{00000000-0005-0000-0000-0000A1680000}"/>
    <cellStyle name="Normal 9 6 43 4" xfId="28587" xr:uid="{00000000-0005-0000-0000-0000A2680000}"/>
    <cellStyle name="Normal 9 6 43 4 2" xfId="28588" xr:uid="{00000000-0005-0000-0000-0000A3680000}"/>
    <cellStyle name="Normal 9 6 43 5" xfId="28589" xr:uid="{00000000-0005-0000-0000-0000A4680000}"/>
    <cellStyle name="Normal 9 6 43 6" xfId="28590" xr:uid="{00000000-0005-0000-0000-0000A5680000}"/>
    <cellStyle name="Normal 9 6 44" xfId="5356" xr:uid="{00000000-0005-0000-0000-0000A6680000}"/>
    <cellStyle name="Normal 9 6 44 2" xfId="7603" xr:uid="{00000000-0005-0000-0000-0000A7680000}"/>
    <cellStyle name="Normal 9 6 44 2 2" xfId="11142" xr:uid="{00000000-0005-0000-0000-0000A8680000}"/>
    <cellStyle name="Normal 9 6 44 2 2 2" xfId="28591" xr:uid="{00000000-0005-0000-0000-0000A9680000}"/>
    <cellStyle name="Normal 9 6 44 2 2 3" xfId="28592" xr:uid="{00000000-0005-0000-0000-0000AA680000}"/>
    <cellStyle name="Normal 9 6 44 2 3" xfId="28593" xr:uid="{00000000-0005-0000-0000-0000AB680000}"/>
    <cellStyle name="Normal 9 6 44 2 4" xfId="28594" xr:uid="{00000000-0005-0000-0000-0000AC680000}"/>
    <cellStyle name="Normal 9 6 44 3" xfId="9381" xr:uid="{00000000-0005-0000-0000-0000AD680000}"/>
    <cellStyle name="Normal 9 6 44 3 2" xfId="28595" xr:uid="{00000000-0005-0000-0000-0000AE680000}"/>
    <cellStyle name="Normal 9 6 44 3 2 2" xfId="28596" xr:uid="{00000000-0005-0000-0000-0000AF680000}"/>
    <cellStyle name="Normal 9 6 44 3 3" xfId="28597" xr:uid="{00000000-0005-0000-0000-0000B0680000}"/>
    <cellStyle name="Normal 9 6 44 3 4" xfId="28598" xr:uid="{00000000-0005-0000-0000-0000B1680000}"/>
    <cellStyle name="Normal 9 6 44 4" xfId="28599" xr:uid="{00000000-0005-0000-0000-0000B2680000}"/>
    <cellStyle name="Normal 9 6 44 4 2" xfId="28600" xr:uid="{00000000-0005-0000-0000-0000B3680000}"/>
    <cellStyle name="Normal 9 6 44 5" xfId="28601" xr:uid="{00000000-0005-0000-0000-0000B4680000}"/>
    <cellStyle name="Normal 9 6 44 6" xfId="28602" xr:uid="{00000000-0005-0000-0000-0000B5680000}"/>
    <cellStyle name="Normal 9 6 45" xfId="5357" xr:uid="{00000000-0005-0000-0000-0000B6680000}"/>
    <cellStyle name="Normal 9 6 45 2" xfId="7604" xr:uid="{00000000-0005-0000-0000-0000B7680000}"/>
    <cellStyle name="Normal 9 6 45 2 2" xfId="11143" xr:uid="{00000000-0005-0000-0000-0000B8680000}"/>
    <cellStyle name="Normal 9 6 45 2 2 2" xfId="28603" xr:uid="{00000000-0005-0000-0000-0000B9680000}"/>
    <cellStyle name="Normal 9 6 45 2 2 3" xfId="28604" xr:uid="{00000000-0005-0000-0000-0000BA680000}"/>
    <cellStyle name="Normal 9 6 45 2 3" xfId="28605" xr:uid="{00000000-0005-0000-0000-0000BB680000}"/>
    <cellStyle name="Normal 9 6 45 2 4" xfId="28606" xr:uid="{00000000-0005-0000-0000-0000BC680000}"/>
    <cellStyle name="Normal 9 6 45 3" xfId="9382" xr:uid="{00000000-0005-0000-0000-0000BD680000}"/>
    <cellStyle name="Normal 9 6 45 3 2" xfId="28607" xr:uid="{00000000-0005-0000-0000-0000BE680000}"/>
    <cellStyle name="Normal 9 6 45 3 2 2" xfId="28608" xr:uid="{00000000-0005-0000-0000-0000BF680000}"/>
    <cellStyle name="Normal 9 6 45 3 3" xfId="28609" xr:uid="{00000000-0005-0000-0000-0000C0680000}"/>
    <cellStyle name="Normal 9 6 45 3 4" xfId="28610" xr:uid="{00000000-0005-0000-0000-0000C1680000}"/>
    <cellStyle name="Normal 9 6 45 4" xfId="28611" xr:uid="{00000000-0005-0000-0000-0000C2680000}"/>
    <cellStyle name="Normal 9 6 45 4 2" xfId="28612" xr:uid="{00000000-0005-0000-0000-0000C3680000}"/>
    <cellStyle name="Normal 9 6 45 5" xfId="28613" xr:uid="{00000000-0005-0000-0000-0000C4680000}"/>
    <cellStyle name="Normal 9 6 45 6" xfId="28614" xr:uid="{00000000-0005-0000-0000-0000C5680000}"/>
    <cellStyle name="Normal 9 6 46" xfId="5358" xr:uid="{00000000-0005-0000-0000-0000C6680000}"/>
    <cellStyle name="Normal 9 6 46 2" xfId="7605" xr:uid="{00000000-0005-0000-0000-0000C7680000}"/>
    <cellStyle name="Normal 9 6 46 2 2" xfId="11144" xr:uid="{00000000-0005-0000-0000-0000C8680000}"/>
    <cellStyle name="Normal 9 6 46 2 2 2" xfId="28615" xr:uid="{00000000-0005-0000-0000-0000C9680000}"/>
    <cellStyle name="Normal 9 6 46 2 2 3" xfId="28616" xr:uid="{00000000-0005-0000-0000-0000CA680000}"/>
    <cellStyle name="Normal 9 6 46 2 3" xfId="28617" xr:uid="{00000000-0005-0000-0000-0000CB680000}"/>
    <cellStyle name="Normal 9 6 46 2 4" xfId="28618" xr:uid="{00000000-0005-0000-0000-0000CC680000}"/>
    <cellStyle name="Normal 9 6 46 3" xfId="9383" xr:uid="{00000000-0005-0000-0000-0000CD680000}"/>
    <cellStyle name="Normal 9 6 46 3 2" xfId="28619" xr:uid="{00000000-0005-0000-0000-0000CE680000}"/>
    <cellStyle name="Normal 9 6 46 3 2 2" xfId="28620" xr:uid="{00000000-0005-0000-0000-0000CF680000}"/>
    <cellStyle name="Normal 9 6 46 3 3" xfId="28621" xr:uid="{00000000-0005-0000-0000-0000D0680000}"/>
    <cellStyle name="Normal 9 6 46 3 4" xfId="28622" xr:uid="{00000000-0005-0000-0000-0000D1680000}"/>
    <cellStyle name="Normal 9 6 46 4" xfId="28623" xr:uid="{00000000-0005-0000-0000-0000D2680000}"/>
    <cellStyle name="Normal 9 6 46 4 2" xfId="28624" xr:uid="{00000000-0005-0000-0000-0000D3680000}"/>
    <cellStyle name="Normal 9 6 46 5" xfId="28625" xr:uid="{00000000-0005-0000-0000-0000D4680000}"/>
    <cellStyle name="Normal 9 6 46 6" xfId="28626" xr:uid="{00000000-0005-0000-0000-0000D5680000}"/>
    <cellStyle name="Normal 9 6 47" xfId="5359" xr:uid="{00000000-0005-0000-0000-0000D6680000}"/>
    <cellStyle name="Normal 9 6 47 2" xfId="7606" xr:uid="{00000000-0005-0000-0000-0000D7680000}"/>
    <cellStyle name="Normal 9 6 47 2 2" xfId="11145" xr:uid="{00000000-0005-0000-0000-0000D8680000}"/>
    <cellStyle name="Normal 9 6 47 2 2 2" xfId="28627" xr:uid="{00000000-0005-0000-0000-0000D9680000}"/>
    <cellStyle name="Normal 9 6 47 2 2 3" xfId="28628" xr:uid="{00000000-0005-0000-0000-0000DA680000}"/>
    <cellStyle name="Normal 9 6 47 2 3" xfId="28629" xr:uid="{00000000-0005-0000-0000-0000DB680000}"/>
    <cellStyle name="Normal 9 6 47 2 4" xfId="28630" xr:uid="{00000000-0005-0000-0000-0000DC680000}"/>
    <cellStyle name="Normal 9 6 47 3" xfId="9384" xr:uid="{00000000-0005-0000-0000-0000DD680000}"/>
    <cellStyle name="Normal 9 6 47 3 2" xfId="28631" xr:uid="{00000000-0005-0000-0000-0000DE680000}"/>
    <cellStyle name="Normal 9 6 47 3 2 2" xfId="28632" xr:uid="{00000000-0005-0000-0000-0000DF680000}"/>
    <cellStyle name="Normal 9 6 47 3 3" xfId="28633" xr:uid="{00000000-0005-0000-0000-0000E0680000}"/>
    <cellStyle name="Normal 9 6 47 3 4" xfId="28634" xr:uid="{00000000-0005-0000-0000-0000E1680000}"/>
    <cellStyle name="Normal 9 6 47 4" xfId="28635" xr:uid="{00000000-0005-0000-0000-0000E2680000}"/>
    <cellStyle name="Normal 9 6 47 4 2" xfId="28636" xr:uid="{00000000-0005-0000-0000-0000E3680000}"/>
    <cellStyle name="Normal 9 6 47 5" xfId="28637" xr:uid="{00000000-0005-0000-0000-0000E4680000}"/>
    <cellStyle name="Normal 9 6 47 6" xfId="28638" xr:uid="{00000000-0005-0000-0000-0000E5680000}"/>
    <cellStyle name="Normal 9 6 48" xfId="7565" xr:uid="{00000000-0005-0000-0000-0000E6680000}"/>
    <cellStyle name="Normal 9 6 48 2" xfId="11104" xr:uid="{00000000-0005-0000-0000-0000E7680000}"/>
    <cellStyle name="Normal 9 6 48 2 2" xfId="28639" xr:uid="{00000000-0005-0000-0000-0000E8680000}"/>
    <cellStyle name="Normal 9 6 48 2 3" xfId="28640" xr:uid="{00000000-0005-0000-0000-0000E9680000}"/>
    <cellStyle name="Normal 9 6 48 3" xfId="28641" xr:uid="{00000000-0005-0000-0000-0000EA680000}"/>
    <cellStyle name="Normal 9 6 48 4" xfId="28642" xr:uid="{00000000-0005-0000-0000-0000EB680000}"/>
    <cellStyle name="Normal 9 6 49" xfId="9343" xr:uid="{00000000-0005-0000-0000-0000EC680000}"/>
    <cellStyle name="Normal 9 6 49 2" xfId="28643" xr:uid="{00000000-0005-0000-0000-0000ED680000}"/>
    <cellStyle name="Normal 9 6 49 2 2" xfId="28644" xr:uid="{00000000-0005-0000-0000-0000EE680000}"/>
    <cellStyle name="Normal 9 6 49 3" xfId="28645" xr:uid="{00000000-0005-0000-0000-0000EF680000}"/>
    <cellStyle name="Normal 9 6 49 4" xfId="28646" xr:uid="{00000000-0005-0000-0000-0000F0680000}"/>
    <cellStyle name="Normal 9 6 5" xfId="5360" xr:uid="{00000000-0005-0000-0000-0000F1680000}"/>
    <cellStyle name="Normal 9 6 5 2" xfId="7607" xr:uid="{00000000-0005-0000-0000-0000F2680000}"/>
    <cellStyle name="Normal 9 6 5 2 2" xfId="11146" xr:uid="{00000000-0005-0000-0000-0000F3680000}"/>
    <cellStyle name="Normal 9 6 5 2 2 2" xfId="28647" xr:uid="{00000000-0005-0000-0000-0000F4680000}"/>
    <cellStyle name="Normal 9 6 5 2 2 3" xfId="28648" xr:uid="{00000000-0005-0000-0000-0000F5680000}"/>
    <cellStyle name="Normal 9 6 5 2 3" xfId="28649" xr:uid="{00000000-0005-0000-0000-0000F6680000}"/>
    <cellStyle name="Normal 9 6 5 2 4" xfId="28650" xr:uid="{00000000-0005-0000-0000-0000F7680000}"/>
    <cellStyle name="Normal 9 6 5 3" xfId="9385" xr:uid="{00000000-0005-0000-0000-0000F8680000}"/>
    <cellStyle name="Normal 9 6 5 3 2" xfId="28651" xr:uid="{00000000-0005-0000-0000-0000F9680000}"/>
    <cellStyle name="Normal 9 6 5 3 2 2" xfId="28652" xr:uid="{00000000-0005-0000-0000-0000FA680000}"/>
    <cellStyle name="Normal 9 6 5 3 3" xfId="28653" xr:uid="{00000000-0005-0000-0000-0000FB680000}"/>
    <cellStyle name="Normal 9 6 5 3 4" xfId="28654" xr:uid="{00000000-0005-0000-0000-0000FC680000}"/>
    <cellStyle name="Normal 9 6 5 4" xfId="28655" xr:uid="{00000000-0005-0000-0000-0000FD680000}"/>
    <cellStyle name="Normal 9 6 5 4 2" xfId="28656" xr:uid="{00000000-0005-0000-0000-0000FE680000}"/>
    <cellStyle name="Normal 9 6 5 5" xfId="28657" xr:uid="{00000000-0005-0000-0000-0000FF680000}"/>
    <cellStyle name="Normal 9 6 5 6" xfId="28658" xr:uid="{00000000-0005-0000-0000-000000690000}"/>
    <cellStyle name="Normal 9 6 50" xfId="28659" xr:uid="{00000000-0005-0000-0000-000001690000}"/>
    <cellStyle name="Normal 9 6 50 2" xfId="28660" xr:uid="{00000000-0005-0000-0000-000002690000}"/>
    <cellStyle name="Normal 9 6 51" xfId="28661" xr:uid="{00000000-0005-0000-0000-000003690000}"/>
    <cellStyle name="Normal 9 6 52" xfId="28662" xr:uid="{00000000-0005-0000-0000-000004690000}"/>
    <cellStyle name="Normal 9 6 6" xfId="5361" xr:uid="{00000000-0005-0000-0000-000005690000}"/>
    <cellStyle name="Normal 9 6 6 2" xfId="7608" xr:uid="{00000000-0005-0000-0000-000006690000}"/>
    <cellStyle name="Normal 9 6 6 2 2" xfId="11147" xr:uid="{00000000-0005-0000-0000-000007690000}"/>
    <cellStyle name="Normal 9 6 6 2 2 2" xfId="28663" xr:uid="{00000000-0005-0000-0000-000008690000}"/>
    <cellStyle name="Normal 9 6 6 2 2 3" xfId="28664" xr:uid="{00000000-0005-0000-0000-000009690000}"/>
    <cellStyle name="Normal 9 6 6 2 3" xfId="28665" xr:uid="{00000000-0005-0000-0000-00000A690000}"/>
    <cellStyle name="Normal 9 6 6 2 4" xfId="28666" xr:uid="{00000000-0005-0000-0000-00000B690000}"/>
    <cellStyle name="Normal 9 6 6 3" xfId="9386" xr:uid="{00000000-0005-0000-0000-00000C690000}"/>
    <cellStyle name="Normal 9 6 6 3 2" xfId="28667" xr:uid="{00000000-0005-0000-0000-00000D690000}"/>
    <cellStyle name="Normal 9 6 6 3 2 2" xfId="28668" xr:uid="{00000000-0005-0000-0000-00000E690000}"/>
    <cellStyle name="Normal 9 6 6 3 3" xfId="28669" xr:uid="{00000000-0005-0000-0000-00000F690000}"/>
    <cellStyle name="Normal 9 6 6 3 4" xfId="28670" xr:uid="{00000000-0005-0000-0000-000010690000}"/>
    <cellStyle name="Normal 9 6 6 4" xfId="28671" xr:uid="{00000000-0005-0000-0000-000011690000}"/>
    <cellStyle name="Normal 9 6 6 4 2" xfId="28672" xr:uid="{00000000-0005-0000-0000-000012690000}"/>
    <cellStyle name="Normal 9 6 6 5" xfId="28673" xr:uid="{00000000-0005-0000-0000-000013690000}"/>
    <cellStyle name="Normal 9 6 6 6" xfId="28674" xr:uid="{00000000-0005-0000-0000-000014690000}"/>
    <cellStyle name="Normal 9 6 7" xfId="5362" xr:uid="{00000000-0005-0000-0000-000015690000}"/>
    <cellStyle name="Normal 9 6 7 2" xfId="7609" xr:uid="{00000000-0005-0000-0000-000016690000}"/>
    <cellStyle name="Normal 9 6 7 2 2" xfId="11148" xr:uid="{00000000-0005-0000-0000-000017690000}"/>
    <cellStyle name="Normal 9 6 7 2 2 2" xfId="28675" xr:uid="{00000000-0005-0000-0000-000018690000}"/>
    <cellStyle name="Normal 9 6 7 2 2 3" xfId="28676" xr:uid="{00000000-0005-0000-0000-000019690000}"/>
    <cellStyle name="Normal 9 6 7 2 3" xfId="28677" xr:uid="{00000000-0005-0000-0000-00001A690000}"/>
    <cellStyle name="Normal 9 6 7 2 4" xfId="28678" xr:uid="{00000000-0005-0000-0000-00001B690000}"/>
    <cellStyle name="Normal 9 6 7 3" xfId="9387" xr:uid="{00000000-0005-0000-0000-00001C690000}"/>
    <cellStyle name="Normal 9 6 7 3 2" xfId="28679" xr:uid="{00000000-0005-0000-0000-00001D690000}"/>
    <cellStyle name="Normal 9 6 7 3 2 2" xfId="28680" xr:uid="{00000000-0005-0000-0000-00001E690000}"/>
    <cellStyle name="Normal 9 6 7 3 3" xfId="28681" xr:uid="{00000000-0005-0000-0000-00001F690000}"/>
    <cellStyle name="Normal 9 6 7 3 4" xfId="28682" xr:uid="{00000000-0005-0000-0000-000020690000}"/>
    <cellStyle name="Normal 9 6 7 4" xfId="28683" xr:uid="{00000000-0005-0000-0000-000021690000}"/>
    <cellStyle name="Normal 9 6 7 4 2" xfId="28684" xr:uid="{00000000-0005-0000-0000-000022690000}"/>
    <cellStyle name="Normal 9 6 7 5" xfId="28685" xr:uid="{00000000-0005-0000-0000-000023690000}"/>
    <cellStyle name="Normal 9 6 7 6" xfId="28686" xr:uid="{00000000-0005-0000-0000-000024690000}"/>
    <cellStyle name="Normal 9 6 8" xfId="5363" xr:uid="{00000000-0005-0000-0000-000025690000}"/>
    <cellStyle name="Normal 9 6 8 2" xfId="7610" xr:uid="{00000000-0005-0000-0000-000026690000}"/>
    <cellStyle name="Normal 9 6 8 2 2" xfId="11149" xr:uid="{00000000-0005-0000-0000-000027690000}"/>
    <cellStyle name="Normal 9 6 8 2 2 2" xfId="28687" xr:uid="{00000000-0005-0000-0000-000028690000}"/>
    <cellStyle name="Normal 9 6 8 2 2 3" xfId="28688" xr:uid="{00000000-0005-0000-0000-000029690000}"/>
    <cellStyle name="Normal 9 6 8 2 3" xfId="28689" xr:uid="{00000000-0005-0000-0000-00002A690000}"/>
    <cellStyle name="Normal 9 6 8 2 4" xfId="28690" xr:uid="{00000000-0005-0000-0000-00002B690000}"/>
    <cellStyle name="Normal 9 6 8 3" xfId="9388" xr:uid="{00000000-0005-0000-0000-00002C690000}"/>
    <cellStyle name="Normal 9 6 8 3 2" xfId="28691" xr:uid="{00000000-0005-0000-0000-00002D690000}"/>
    <cellStyle name="Normal 9 6 8 3 2 2" xfId="28692" xr:uid="{00000000-0005-0000-0000-00002E690000}"/>
    <cellStyle name="Normal 9 6 8 3 3" xfId="28693" xr:uid="{00000000-0005-0000-0000-00002F690000}"/>
    <cellStyle name="Normal 9 6 8 3 4" xfId="28694" xr:uid="{00000000-0005-0000-0000-000030690000}"/>
    <cellStyle name="Normal 9 6 8 4" xfId="28695" xr:uid="{00000000-0005-0000-0000-000031690000}"/>
    <cellStyle name="Normal 9 6 8 4 2" xfId="28696" xr:uid="{00000000-0005-0000-0000-000032690000}"/>
    <cellStyle name="Normal 9 6 8 5" xfId="28697" xr:uid="{00000000-0005-0000-0000-000033690000}"/>
    <cellStyle name="Normal 9 6 8 6" xfId="28698" xr:uid="{00000000-0005-0000-0000-000034690000}"/>
    <cellStyle name="Normal 9 6 9" xfId="5364" xr:uid="{00000000-0005-0000-0000-000035690000}"/>
    <cellStyle name="Normal 9 6 9 2" xfId="7611" xr:uid="{00000000-0005-0000-0000-000036690000}"/>
    <cellStyle name="Normal 9 6 9 2 2" xfId="11150" xr:uid="{00000000-0005-0000-0000-000037690000}"/>
    <cellStyle name="Normal 9 6 9 2 2 2" xfId="28699" xr:uid="{00000000-0005-0000-0000-000038690000}"/>
    <cellStyle name="Normal 9 6 9 2 2 3" xfId="28700" xr:uid="{00000000-0005-0000-0000-000039690000}"/>
    <cellStyle name="Normal 9 6 9 2 3" xfId="28701" xr:uid="{00000000-0005-0000-0000-00003A690000}"/>
    <cellStyle name="Normal 9 6 9 2 4" xfId="28702" xr:uid="{00000000-0005-0000-0000-00003B690000}"/>
    <cellStyle name="Normal 9 6 9 3" xfId="9389" xr:uid="{00000000-0005-0000-0000-00003C690000}"/>
    <cellStyle name="Normal 9 6 9 3 2" xfId="28703" xr:uid="{00000000-0005-0000-0000-00003D690000}"/>
    <cellStyle name="Normal 9 6 9 3 2 2" xfId="28704" xr:uid="{00000000-0005-0000-0000-00003E690000}"/>
    <cellStyle name="Normal 9 6 9 3 3" xfId="28705" xr:uid="{00000000-0005-0000-0000-00003F690000}"/>
    <cellStyle name="Normal 9 6 9 3 4" xfId="28706" xr:uid="{00000000-0005-0000-0000-000040690000}"/>
    <cellStyle name="Normal 9 6 9 4" xfId="28707" xr:uid="{00000000-0005-0000-0000-000041690000}"/>
    <cellStyle name="Normal 9 6 9 4 2" xfId="28708" xr:uid="{00000000-0005-0000-0000-000042690000}"/>
    <cellStyle name="Normal 9 6 9 5" xfId="28709" xr:uid="{00000000-0005-0000-0000-000043690000}"/>
    <cellStyle name="Normal 9 6 9 6" xfId="28710" xr:uid="{00000000-0005-0000-0000-000044690000}"/>
    <cellStyle name="Normal 9 7" xfId="5365" xr:uid="{00000000-0005-0000-0000-000045690000}"/>
    <cellStyle name="Normal 9 7 2" xfId="7612" xr:uid="{00000000-0005-0000-0000-000046690000}"/>
    <cellStyle name="Normal 9 7 2 2" xfId="11151" xr:uid="{00000000-0005-0000-0000-000047690000}"/>
    <cellStyle name="Normal 9 7 2 2 2" xfId="28711" xr:uid="{00000000-0005-0000-0000-000048690000}"/>
    <cellStyle name="Normal 9 7 2 2 3" xfId="28712" xr:uid="{00000000-0005-0000-0000-000049690000}"/>
    <cellStyle name="Normal 9 7 2 3" xfId="28713" xr:uid="{00000000-0005-0000-0000-00004A690000}"/>
    <cellStyle name="Normal 9 7 2 4" xfId="28714" xr:uid="{00000000-0005-0000-0000-00004B690000}"/>
    <cellStyle name="Normal 9 7 3" xfId="9390" xr:uid="{00000000-0005-0000-0000-00004C690000}"/>
    <cellStyle name="Normal 9 7 3 2" xfId="28715" xr:uid="{00000000-0005-0000-0000-00004D690000}"/>
    <cellStyle name="Normal 9 7 3 2 2" xfId="28716" xr:uid="{00000000-0005-0000-0000-00004E690000}"/>
    <cellStyle name="Normal 9 7 3 3" xfId="28717" xr:uid="{00000000-0005-0000-0000-00004F690000}"/>
    <cellStyle name="Normal 9 7 3 4" xfId="28718" xr:uid="{00000000-0005-0000-0000-000050690000}"/>
    <cellStyle name="Normal 9 7 4" xfId="28719" xr:uid="{00000000-0005-0000-0000-000051690000}"/>
    <cellStyle name="Normal 9 7 4 2" xfId="28720" xr:uid="{00000000-0005-0000-0000-000052690000}"/>
    <cellStyle name="Normal 9 7 5" xfId="28721" xr:uid="{00000000-0005-0000-0000-000053690000}"/>
    <cellStyle name="Normal 9 7 6" xfId="28722" xr:uid="{00000000-0005-0000-0000-000054690000}"/>
    <cellStyle name="Normal 9 8" xfId="5366" xr:uid="{00000000-0005-0000-0000-000055690000}"/>
    <cellStyle name="Normal 9 8 2" xfId="7613" xr:uid="{00000000-0005-0000-0000-000056690000}"/>
    <cellStyle name="Normal 9 8 2 2" xfId="11152" xr:uid="{00000000-0005-0000-0000-000057690000}"/>
    <cellStyle name="Normal 9 8 2 2 2" xfId="28723" xr:uid="{00000000-0005-0000-0000-000058690000}"/>
    <cellStyle name="Normal 9 8 2 2 3" xfId="28724" xr:uid="{00000000-0005-0000-0000-000059690000}"/>
    <cellStyle name="Normal 9 8 2 3" xfId="28725" xr:uid="{00000000-0005-0000-0000-00005A690000}"/>
    <cellStyle name="Normal 9 8 2 4" xfId="28726" xr:uid="{00000000-0005-0000-0000-00005B690000}"/>
    <cellStyle name="Normal 9 8 3" xfId="9391" xr:uid="{00000000-0005-0000-0000-00005C690000}"/>
    <cellStyle name="Normal 9 8 3 2" xfId="28727" xr:uid="{00000000-0005-0000-0000-00005D690000}"/>
    <cellStyle name="Normal 9 8 3 2 2" xfId="28728" xr:uid="{00000000-0005-0000-0000-00005E690000}"/>
    <cellStyle name="Normal 9 8 3 3" xfId="28729" xr:uid="{00000000-0005-0000-0000-00005F690000}"/>
    <cellStyle name="Normal 9 8 3 4" xfId="28730" xr:uid="{00000000-0005-0000-0000-000060690000}"/>
    <cellStyle name="Normal 9 8 4" xfId="28731" xr:uid="{00000000-0005-0000-0000-000061690000}"/>
    <cellStyle name="Normal 9 8 4 2" xfId="28732" xr:uid="{00000000-0005-0000-0000-000062690000}"/>
    <cellStyle name="Normal 9 8 5" xfId="28733" xr:uid="{00000000-0005-0000-0000-000063690000}"/>
    <cellStyle name="Normal 9 8 6" xfId="28734" xr:uid="{00000000-0005-0000-0000-000064690000}"/>
    <cellStyle name="Normal 9 9" xfId="5367" xr:uid="{00000000-0005-0000-0000-000065690000}"/>
    <cellStyle name="Normal 9 9 2" xfId="7614" xr:uid="{00000000-0005-0000-0000-000066690000}"/>
    <cellStyle name="Normal 9 9 2 2" xfId="11153" xr:uid="{00000000-0005-0000-0000-000067690000}"/>
    <cellStyle name="Normal 9 9 2 2 2" xfId="28735" xr:uid="{00000000-0005-0000-0000-000068690000}"/>
    <cellStyle name="Normal 9 9 2 2 3" xfId="28736" xr:uid="{00000000-0005-0000-0000-000069690000}"/>
    <cellStyle name="Normal 9 9 2 3" xfId="28737" xr:uid="{00000000-0005-0000-0000-00006A690000}"/>
    <cellStyle name="Normal 9 9 2 4" xfId="28738" xr:uid="{00000000-0005-0000-0000-00006B690000}"/>
    <cellStyle name="Normal 9 9 3" xfId="9392" xr:uid="{00000000-0005-0000-0000-00006C690000}"/>
    <cellStyle name="Normal 9 9 3 2" xfId="28739" xr:uid="{00000000-0005-0000-0000-00006D690000}"/>
    <cellStyle name="Normal 9 9 3 2 2" xfId="28740" xr:uid="{00000000-0005-0000-0000-00006E690000}"/>
    <cellStyle name="Normal 9 9 3 3" xfId="28741" xr:uid="{00000000-0005-0000-0000-00006F690000}"/>
    <cellStyle name="Normal 9 9 3 4" xfId="28742" xr:uid="{00000000-0005-0000-0000-000070690000}"/>
    <cellStyle name="Normal 9 9 4" xfId="28743" xr:uid="{00000000-0005-0000-0000-000071690000}"/>
    <cellStyle name="Normal 9 9 4 2" xfId="28744" xr:uid="{00000000-0005-0000-0000-000072690000}"/>
    <cellStyle name="Normal 9 9 5" xfId="28745" xr:uid="{00000000-0005-0000-0000-000073690000}"/>
    <cellStyle name="Normal 9 9 6" xfId="28746" xr:uid="{00000000-0005-0000-0000-000074690000}"/>
    <cellStyle name="Normal 90" xfId="28747" xr:uid="{00000000-0005-0000-0000-000075690000}"/>
    <cellStyle name="Normal 91" xfId="28748" xr:uid="{00000000-0005-0000-0000-000076690000}"/>
    <cellStyle name="Normal 92" xfId="28749" xr:uid="{00000000-0005-0000-0000-000077690000}"/>
    <cellStyle name="Normal 93" xfId="28750" xr:uid="{00000000-0005-0000-0000-000078690000}"/>
    <cellStyle name="Normal 94" xfId="28751" xr:uid="{00000000-0005-0000-0000-000079690000}"/>
    <cellStyle name="Normal 95" xfId="28752" xr:uid="{00000000-0005-0000-0000-00007A690000}"/>
    <cellStyle name="Normal 96" xfId="28753" xr:uid="{00000000-0005-0000-0000-00007B690000}"/>
    <cellStyle name="Normal 97" xfId="28754" xr:uid="{00000000-0005-0000-0000-00007C690000}"/>
    <cellStyle name="Normal 98" xfId="28755" xr:uid="{00000000-0005-0000-0000-00007D690000}"/>
    <cellStyle name="Normal 99" xfId="6228" xr:uid="{00000000-0005-0000-0000-00007E690000}"/>
    <cellStyle name="Notas 1" xfId="6229" xr:uid="{00000000-0005-0000-0000-00007F690000}"/>
    <cellStyle name="Notas 10" xfId="5368" xr:uid="{00000000-0005-0000-0000-000080690000}"/>
    <cellStyle name="Notas 10 1" xfId="28756" xr:uid="{00000000-0005-0000-0000-000081690000}"/>
    <cellStyle name="Notas 10 10" xfId="5369" xr:uid="{00000000-0005-0000-0000-000082690000}"/>
    <cellStyle name="Notas 10 10 2" xfId="7616" xr:uid="{00000000-0005-0000-0000-000083690000}"/>
    <cellStyle name="Notas 10 10 2 2" xfId="11155" xr:uid="{00000000-0005-0000-0000-000084690000}"/>
    <cellStyle name="Notas 10 10 2 2 2" xfId="28757" xr:uid="{00000000-0005-0000-0000-000085690000}"/>
    <cellStyle name="Notas 10 10 2 2 3" xfId="28758" xr:uid="{00000000-0005-0000-0000-000086690000}"/>
    <cellStyle name="Notas 10 10 2 3" xfId="28759" xr:uid="{00000000-0005-0000-0000-000087690000}"/>
    <cellStyle name="Notas 10 10 2 4" xfId="28760" xr:uid="{00000000-0005-0000-0000-000088690000}"/>
    <cellStyle name="Notas 10 10 3" xfId="9394" xr:uid="{00000000-0005-0000-0000-000089690000}"/>
    <cellStyle name="Notas 10 10 3 2" xfId="28761" xr:uid="{00000000-0005-0000-0000-00008A690000}"/>
    <cellStyle name="Notas 10 10 3 2 2" xfId="28762" xr:uid="{00000000-0005-0000-0000-00008B690000}"/>
    <cellStyle name="Notas 10 10 3 3" xfId="28763" xr:uid="{00000000-0005-0000-0000-00008C690000}"/>
    <cellStyle name="Notas 10 10 3 4" xfId="28764" xr:uid="{00000000-0005-0000-0000-00008D690000}"/>
    <cellStyle name="Notas 10 10 4" xfId="28765" xr:uid="{00000000-0005-0000-0000-00008E690000}"/>
    <cellStyle name="Notas 10 10 4 2" xfId="28766" xr:uid="{00000000-0005-0000-0000-00008F690000}"/>
    <cellStyle name="Notas 10 10 5" xfId="28767" xr:uid="{00000000-0005-0000-0000-000090690000}"/>
    <cellStyle name="Notas 10 10 6" xfId="28768" xr:uid="{00000000-0005-0000-0000-000091690000}"/>
    <cellStyle name="Notas 10 11" xfId="5370" xr:uid="{00000000-0005-0000-0000-000092690000}"/>
    <cellStyle name="Notas 10 11 2" xfId="7617" xr:uid="{00000000-0005-0000-0000-000093690000}"/>
    <cellStyle name="Notas 10 11 2 2" xfId="11156" xr:uid="{00000000-0005-0000-0000-000094690000}"/>
    <cellStyle name="Notas 10 11 2 2 2" xfId="28769" xr:uid="{00000000-0005-0000-0000-000095690000}"/>
    <cellStyle name="Notas 10 11 2 2 3" xfId="28770" xr:uid="{00000000-0005-0000-0000-000096690000}"/>
    <cellStyle name="Notas 10 11 2 3" xfId="28771" xr:uid="{00000000-0005-0000-0000-000097690000}"/>
    <cellStyle name="Notas 10 11 2 4" xfId="28772" xr:uid="{00000000-0005-0000-0000-000098690000}"/>
    <cellStyle name="Notas 10 11 3" xfId="9395" xr:uid="{00000000-0005-0000-0000-000099690000}"/>
    <cellStyle name="Notas 10 11 3 2" xfId="28773" xr:uid="{00000000-0005-0000-0000-00009A690000}"/>
    <cellStyle name="Notas 10 11 3 2 2" xfId="28774" xr:uid="{00000000-0005-0000-0000-00009B690000}"/>
    <cellStyle name="Notas 10 11 3 3" xfId="28775" xr:uid="{00000000-0005-0000-0000-00009C690000}"/>
    <cellStyle name="Notas 10 11 3 4" xfId="28776" xr:uid="{00000000-0005-0000-0000-00009D690000}"/>
    <cellStyle name="Notas 10 11 4" xfId="28777" xr:uid="{00000000-0005-0000-0000-00009E690000}"/>
    <cellStyle name="Notas 10 11 4 2" xfId="28778" xr:uid="{00000000-0005-0000-0000-00009F690000}"/>
    <cellStyle name="Notas 10 11 5" xfId="28779" xr:uid="{00000000-0005-0000-0000-0000A0690000}"/>
    <cellStyle name="Notas 10 11 6" xfId="28780" xr:uid="{00000000-0005-0000-0000-0000A1690000}"/>
    <cellStyle name="Notas 10 12" xfId="5371" xr:uid="{00000000-0005-0000-0000-0000A2690000}"/>
    <cellStyle name="Notas 10 12 2" xfId="7618" xr:uid="{00000000-0005-0000-0000-0000A3690000}"/>
    <cellStyle name="Notas 10 12 2 2" xfId="11157" xr:uid="{00000000-0005-0000-0000-0000A4690000}"/>
    <cellStyle name="Notas 10 12 2 2 2" xfId="28781" xr:uid="{00000000-0005-0000-0000-0000A5690000}"/>
    <cellStyle name="Notas 10 12 2 2 3" xfId="28782" xr:uid="{00000000-0005-0000-0000-0000A6690000}"/>
    <cellStyle name="Notas 10 12 2 3" xfId="28783" xr:uid="{00000000-0005-0000-0000-0000A7690000}"/>
    <cellStyle name="Notas 10 12 2 4" xfId="28784" xr:uid="{00000000-0005-0000-0000-0000A8690000}"/>
    <cellStyle name="Notas 10 12 3" xfId="9396" xr:uid="{00000000-0005-0000-0000-0000A9690000}"/>
    <cellStyle name="Notas 10 12 3 2" xfId="28785" xr:uid="{00000000-0005-0000-0000-0000AA690000}"/>
    <cellStyle name="Notas 10 12 3 2 2" xfId="28786" xr:uid="{00000000-0005-0000-0000-0000AB690000}"/>
    <cellStyle name="Notas 10 12 3 3" xfId="28787" xr:uid="{00000000-0005-0000-0000-0000AC690000}"/>
    <cellStyle name="Notas 10 12 3 4" xfId="28788" xr:uid="{00000000-0005-0000-0000-0000AD690000}"/>
    <cellStyle name="Notas 10 12 4" xfId="28789" xr:uid="{00000000-0005-0000-0000-0000AE690000}"/>
    <cellStyle name="Notas 10 12 4 2" xfId="28790" xr:uid="{00000000-0005-0000-0000-0000AF690000}"/>
    <cellStyle name="Notas 10 12 5" xfId="28791" xr:uid="{00000000-0005-0000-0000-0000B0690000}"/>
    <cellStyle name="Notas 10 12 6" xfId="28792" xr:uid="{00000000-0005-0000-0000-0000B1690000}"/>
    <cellStyle name="Notas 10 13" xfId="5372" xr:uid="{00000000-0005-0000-0000-0000B2690000}"/>
    <cellStyle name="Notas 10 13 2" xfId="7619" xr:uid="{00000000-0005-0000-0000-0000B3690000}"/>
    <cellStyle name="Notas 10 13 2 2" xfId="11158" xr:uid="{00000000-0005-0000-0000-0000B4690000}"/>
    <cellStyle name="Notas 10 13 2 2 2" xfId="28793" xr:uid="{00000000-0005-0000-0000-0000B5690000}"/>
    <cellStyle name="Notas 10 13 2 2 3" xfId="28794" xr:uid="{00000000-0005-0000-0000-0000B6690000}"/>
    <cellStyle name="Notas 10 13 2 3" xfId="28795" xr:uid="{00000000-0005-0000-0000-0000B7690000}"/>
    <cellStyle name="Notas 10 13 2 4" xfId="28796" xr:uid="{00000000-0005-0000-0000-0000B8690000}"/>
    <cellStyle name="Notas 10 13 3" xfId="9397" xr:uid="{00000000-0005-0000-0000-0000B9690000}"/>
    <cellStyle name="Notas 10 13 3 2" xfId="28797" xr:uid="{00000000-0005-0000-0000-0000BA690000}"/>
    <cellStyle name="Notas 10 13 3 2 2" xfId="28798" xr:uid="{00000000-0005-0000-0000-0000BB690000}"/>
    <cellStyle name="Notas 10 13 3 3" xfId="28799" xr:uid="{00000000-0005-0000-0000-0000BC690000}"/>
    <cellStyle name="Notas 10 13 3 4" xfId="28800" xr:uid="{00000000-0005-0000-0000-0000BD690000}"/>
    <cellStyle name="Notas 10 13 4" xfId="28801" xr:uid="{00000000-0005-0000-0000-0000BE690000}"/>
    <cellStyle name="Notas 10 13 4 2" xfId="28802" xr:uid="{00000000-0005-0000-0000-0000BF690000}"/>
    <cellStyle name="Notas 10 13 5" xfId="28803" xr:uid="{00000000-0005-0000-0000-0000C0690000}"/>
    <cellStyle name="Notas 10 13 6" xfId="28804" xr:uid="{00000000-0005-0000-0000-0000C1690000}"/>
    <cellStyle name="Notas 10 14" xfId="5373" xr:uid="{00000000-0005-0000-0000-0000C2690000}"/>
    <cellStyle name="Notas 10 14 2" xfId="7620" xr:uid="{00000000-0005-0000-0000-0000C3690000}"/>
    <cellStyle name="Notas 10 14 2 2" xfId="11159" xr:uid="{00000000-0005-0000-0000-0000C4690000}"/>
    <cellStyle name="Notas 10 14 2 2 2" xfId="28805" xr:uid="{00000000-0005-0000-0000-0000C5690000}"/>
    <cellStyle name="Notas 10 14 2 2 3" xfId="28806" xr:uid="{00000000-0005-0000-0000-0000C6690000}"/>
    <cellStyle name="Notas 10 14 2 3" xfId="28807" xr:uid="{00000000-0005-0000-0000-0000C7690000}"/>
    <cellStyle name="Notas 10 14 2 4" xfId="28808" xr:uid="{00000000-0005-0000-0000-0000C8690000}"/>
    <cellStyle name="Notas 10 14 3" xfId="9398" xr:uid="{00000000-0005-0000-0000-0000C9690000}"/>
    <cellStyle name="Notas 10 14 3 2" xfId="28809" xr:uid="{00000000-0005-0000-0000-0000CA690000}"/>
    <cellStyle name="Notas 10 14 3 2 2" xfId="28810" xr:uid="{00000000-0005-0000-0000-0000CB690000}"/>
    <cellStyle name="Notas 10 14 3 3" xfId="28811" xr:uid="{00000000-0005-0000-0000-0000CC690000}"/>
    <cellStyle name="Notas 10 14 3 4" xfId="28812" xr:uid="{00000000-0005-0000-0000-0000CD690000}"/>
    <cellStyle name="Notas 10 14 4" xfId="28813" xr:uid="{00000000-0005-0000-0000-0000CE690000}"/>
    <cellStyle name="Notas 10 14 4 2" xfId="28814" xr:uid="{00000000-0005-0000-0000-0000CF690000}"/>
    <cellStyle name="Notas 10 14 5" xfId="28815" xr:uid="{00000000-0005-0000-0000-0000D0690000}"/>
    <cellStyle name="Notas 10 14 6" xfId="28816" xr:uid="{00000000-0005-0000-0000-0000D1690000}"/>
    <cellStyle name="Notas 10 15" xfId="5374" xr:uid="{00000000-0005-0000-0000-0000D2690000}"/>
    <cellStyle name="Notas 10 15 2" xfId="7621" xr:uid="{00000000-0005-0000-0000-0000D3690000}"/>
    <cellStyle name="Notas 10 15 2 2" xfId="11160" xr:uid="{00000000-0005-0000-0000-0000D4690000}"/>
    <cellStyle name="Notas 10 15 2 2 2" xfId="28817" xr:uid="{00000000-0005-0000-0000-0000D5690000}"/>
    <cellStyle name="Notas 10 15 2 2 3" xfId="28818" xr:uid="{00000000-0005-0000-0000-0000D6690000}"/>
    <cellStyle name="Notas 10 15 2 3" xfId="28819" xr:uid="{00000000-0005-0000-0000-0000D7690000}"/>
    <cellStyle name="Notas 10 15 2 4" xfId="28820" xr:uid="{00000000-0005-0000-0000-0000D8690000}"/>
    <cellStyle name="Notas 10 15 3" xfId="9399" xr:uid="{00000000-0005-0000-0000-0000D9690000}"/>
    <cellStyle name="Notas 10 15 3 2" xfId="28821" xr:uid="{00000000-0005-0000-0000-0000DA690000}"/>
    <cellStyle name="Notas 10 15 3 2 2" xfId="28822" xr:uid="{00000000-0005-0000-0000-0000DB690000}"/>
    <cellStyle name="Notas 10 15 3 3" xfId="28823" xr:uid="{00000000-0005-0000-0000-0000DC690000}"/>
    <cellStyle name="Notas 10 15 3 4" xfId="28824" xr:uid="{00000000-0005-0000-0000-0000DD690000}"/>
    <cellStyle name="Notas 10 15 4" xfId="28825" xr:uid="{00000000-0005-0000-0000-0000DE690000}"/>
    <cellStyle name="Notas 10 15 4 2" xfId="28826" xr:uid="{00000000-0005-0000-0000-0000DF690000}"/>
    <cellStyle name="Notas 10 15 5" xfId="28827" xr:uid="{00000000-0005-0000-0000-0000E0690000}"/>
    <cellStyle name="Notas 10 15 6" xfId="28828" xr:uid="{00000000-0005-0000-0000-0000E1690000}"/>
    <cellStyle name="Notas 10 16" xfId="5375" xr:uid="{00000000-0005-0000-0000-0000E2690000}"/>
    <cellStyle name="Notas 10 16 2" xfId="7622" xr:uid="{00000000-0005-0000-0000-0000E3690000}"/>
    <cellStyle name="Notas 10 16 2 2" xfId="11161" xr:uid="{00000000-0005-0000-0000-0000E4690000}"/>
    <cellStyle name="Notas 10 16 2 2 2" xfId="28829" xr:uid="{00000000-0005-0000-0000-0000E5690000}"/>
    <cellStyle name="Notas 10 16 2 2 3" xfId="28830" xr:uid="{00000000-0005-0000-0000-0000E6690000}"/>
    <cellStyle name="Notas 10 16 2 3" xfId="28831" xr:uid="{00000000-0005-0000-0000-0000E7690000}"/>
    <cellStyle name="Notas 10 16 2 4" xfId="28832" xr:uid="{00000000-0005-0000-0000-0000E8690000}"/>
    <cellStyle name="Notas 10 16 3" xfId="9400" xr:uid="{00000000-0005-0000-0000-0000E9690000}"/>
    <cellStyle name="Notas 10 16 3 2" xfId="28833" xr:uid="{00000000-0005-0000-0000-0000EA690000}"/>
    <cellStyle name="Notas 10 16 3 2 2" xfId="28834" xr:uid="{00000000-0005-0000-0000-0000EB690000}"/>
    <cellStyle name="Notas 10 16 3 3" xfId="28835" xr:uid="{00000000-0005-0000-0000-0000EC690000}"/>
    <cellStyle name="Notas 10 16 3 4" xfId="28836" xr:uid="{00000000-0005-0000-0000-0000ED690000}"/>
    <cellStyle name="Notas 10 16 4" xfId="28837" xr:uid="{00000000-0005-0000-0000-0000EE690000}"/>
    <cellStyle name="Notas 10 16 4 2" xfId="28838" xr:uid="{00000000-0005-0000-0000-0000EF690000}"/>
    <cellStyle name="Notas 10 16 5" xfId="28839" xr:uid="{00000000-0005-0000-0000-0000F0690000}"/>
    <cellStyle name="Notas 10 16 6" xfId="28840" xr:uid="{00000000-0005-0000-0000-0000F1690000}"/>
    <cellStyle name="Notas 10 17" xfId="5376" xr:uid="{00000000-0005-0000-0000-0000F2690000}"/>
    <cellStyle name="Notas 10 17 2" xfId="7623" xr:uid="{00000000-0005-0000-0000-0000F3690000}"/>
    <cellStyle name="Notas 10 17 2 2" xfId="11162" xr:uid="{00000000-0005-0000-0000-0000F4690000}"/>
    <cellStyle name="Notas 10 17 2 2 2" xfId="28841" xr:uid="{00000000-0005-0000-0000-0000F5690000}"/>
    <cellStyle name="Notas 10 17 2 2 3" xfId="28842" xr:uid="{00000000-0005-0000-0000-0000F6690000}"/>
    <cellStyle name="Notas 10 17 2 3" xfId="28843" xr:uid="{00000000-0005-0000-0000-0000F7690000}"/>
    <cellStyle name="Notas 10 17 2 4" xfId="28844" xr:uid="{00000000-0005-0000-0000-0000F8690000}"/>
    <cellStyle name="Notas 10 17 3" xfId="9401" xr:uid="{00000000-0005-0000-0000-0000F9690000}"/>
    <cellStyle name="Notas 10 17 3 2" xfId="28845" xr:uid="{00000000-0005-0000-0000-0000FA690000}"/>
    <cellStyle name="Notas 10 17 3 2 2" xfId="28846" xr:uid="{00000000-0005-0000-0000-0000FB690000}"/>
    <cellStyle name="Notas 10 17 3 3" xfId="28847" xr:uid="{00000000-0005-0000-0000-0000FC690000}"/>
    <cellStyle name="Notas 10 17 3 4" xfId="28848" xr:uid="{00000000-0005-0000-0000-0000FD690000}"/>
    <cellStyle name="Notas 10 17 4" xfId="28849" xr:uid="{00000000-0005-0000-0000-0000FE690000}"/>
    <cellStyle name="Notas 10 17 4 2" xfId="28850" xr:uid="{00000000-0005-0000-0000-0000FF690000}"/>
    <cellStyle name="Notas 10 17 5" xfId="28851" xr:uid="{00000000-0005-0000-0000-0000006A0000}"/>
    <cellStyle name="Notas 10 17 6" xfId="28852" xr:uid="{00000000-0005-0000-0000-0000016A0000}"/>
    <cellStyle name="Notas 10 18" xfId="5377" xr:uid="{00000000-0005-0000-0000-0000026A0000}"/>
    <cellStyle name="Notas 10 18 2" xfId="7624" xr:uid="{00000000-0005-0000-0000-0000036A0000}"/>
    <cellStyle name="Notas 10 18 2 2" xfId="11163" xr:uid="{00000000-0005-0000-0000-0000046A0000}"/>
    <cellStyle name="Notas 10 18 2 2 2" xfId="28853" xr:uid="{00000000-0005-0000-0000-0000056A0000}"/>
    <cellStyle name="Notas 10 18 2 2 3" xfId="28854" xr:uid="{00000000-0005-0000-0000-0000066A0000}"/>
    <cellStyle name="Notas 10 18 2 3" xfId="28855" xr:uid="{00000000-0005-0000-0000-0000076A0000}"/>
    <cellStyle name="Notas 10 18 2 4" xfId="28856" xr:uid="{00000000-0005-0000-0000-0000086A0000}"/>
    <cellStyle name="Notas 10 18 3" xfId="9402" xr:uid="{00000000-0005-0000-0000-0000096A0000}"/>
    <cellStyle name="Notas 10 18 3 2" xfId="28857" xr:uid="{00000000-0005-0000-0000-00000A6A0000}"/>
    <cellStyle name="Notas 10 18 3 2 2" xfId="28858" xr:uid="{00000000-0005-0000-0000-00000B6A0000}"/>
    <cellStyle name="Notas 10 18 3 3" xfId="28859" xr:uid="{00000000-0005-0000-0000-00000C6A0000}"/>
    <cellStyle name="Notas 10 18 3 4" xfId="28860" xr:uid="{00000000-0005-0000-0000-00000D6A0000}"/>
    <cellStyle name="Notas 10 18 4" xfId="28861" xr:uid="{00000000-0005-0000-0000-00000E6A0000}"/>
    <cellStyle name="Notas 10 18 4 2" xfId="28862" xr:uid="{00000000-0005-0000-0000-00000F6A0000}"/>
    <cellStyle name="Notas 10 18 5" xfId="28863" xr:uid="{00000000-0005-0000-0000-0000106A0000}"/>
    <cellStyle name="Notas 10 18 6" xfId="28864" xr:uid="{00000000-0005-0000-0000-0000116A0000}"/>
    <cellStyle name="Notas 10 19" xfId="5378" xr:uid="{00000000-0005-0000-0000-0000126A0000}"/>
    <cellStyle name="Notas 10 19 2" xfId="7625" xr:uid="{00000000-0005-0000-0000-0000136A0000}"/>
    <cellStyle name="Notas 10 19 2 2" xfId="11164" xr:uid="{00000000-0005-0000-0000-0000146A0000}"/>
    <cellStyle name="Notas 10 19 2 2 2" xfId="28865" xr:uid="{00000000-0005-0000-0000-0000156A0000}"/>
    <cellStyle name="Notas 10 19 2 2 3" xfId="28866" xr:uid="{00000000-0005-0000-0000-0000166A0000}"/>
    <cellStyle name="Notas 10 19 2 3" xfId="28867" xr:uid="{00000000-0005-0000-0000-0000176A0000}"/>
    <cellStyle name="Notas 10 19 2 4" xfId="28868" xr:uid="{00000000-0005-0000-0000-0000186A0000}"/>
    <cellStyle name="Notas 10 19 3" xfId="9403" xr:uid="{00000000-0005-0000-0000-0000196A0000}"/>
    <cellStyle name="Notas 10 19 3 2" xfId="28869" xr:uid="{00000000-0005-0000-0000-00001A6A0000}"/>
    <cellStyle name="Notas 10 19 3 2 2" xfId="28870" xr:uid="{00000000-0005-0000-0000-00001B6A0000}"/>
    <cellStyle name="Notas 10 19 3 3" xfId="28871" xr:uid="{00000000-0005-0000-0000-00001C6A0000}"/>
    <cellStyle name="Notas 10 19 3 4" xfId="28872" xr:uid="{00000000-0005-0000-0000-00001D6A0000}"/>
    <cellStyle name="Notas 10 19 4" xfId="28873" xr:uid="{00000000-0005-0000-0000-00001E6A0000}"/>
    <cellStyle name="Notas 10 19 4 2" xfId="28874" xr:uid="{00000000-0005-0000-0000-00001F6A0000}"/>
    <cellStyle name="Notas 10 19 5" xfId="28875" xr:uid="{00000000-0005-0000-0000-0000206A0000}"/>
    <cellStyle name="Notas 10 19 6" xfId="28876" xr:uid="{00000000-0005-0000-0000-0000216A0000}"/>
    <cellStyle name="Notas 10 2" xfId="5379" xr:uid="{00000000-0005-0000-0000-0000226A0000}"/>
    <cellStyle name="Notas 10 2 2" xfId="7626" xr:uid="{00000000-0005-0000-0000-0000236A0000}"/>
    <cellStyle name="Notas 10 2 2 2" xfId="11165" xr:uid="{00000000-0005-0000-0000-0000246A0000}"/>
    <cellStyle name="Notas 10 2 2 2 2" xfId="28877" xr:uid="{00000000-0005-0000-0000-0000256A0000}"/>
    <cellStyle name="Notas 10 2 2 2 3" xfId="28878" xr:uid="{00000000-0005-0000-0000-0000266A0000}"/>
    <cellStyle name="Notas 10 2 2 3" xfId="28879" xr:uid="{00000000-0005-0000-0000-0000276A0000}"/>
    <cellStyle name="Notas 10 2 2 4" xfId="28880" xr:uid="{00000000-0005-0000-0000-0000286A0000}"/>
    <cellStyle name="Notas 10 2 3" xfId="9404" xr:uid="{00000000-0005-0000-0000-0000296A0000}"/>
    <cellStyle name="Notas 10 2 3 2" xfId="28881" xr:uid="{00000000-0005-0000-0000-00002A6A0000}"/>
    <cellStyle name="Notas 10 2 3 2 2" xfId="28882" xr:uid="{00000000-0005-0000-0000-00002B6A0000}"/>
    <cellStyle name="Notas 10 2 3 3" xfId="28883" xr:uid="{00000000-0005-0000-0000-00002C6A0000}"/>
    <cellStyle name="Notas 10 2 3 4" xfId="28884" xr:uid="{00000000-0005-0000-0000-00002D6A0000}"/>
    <cellStyle name="Notas 10 2 4" xfId="28885" xr:uid="{00000000-0005-0000-0000-00002E6A0000}"/>
    <cellStyle name="Notas 10 2 4 2" xfId="28886" xr:uid="{00000000-0005-0000-0000-00002F6A0000}"/>
    <cellStyle name="Notas 10 2 5" xfId="28887" xr:uid="{00000000-0005-0000-0000-0000306A0000}"/>
    <cellStyle name="Notas 10 2 6" xfId="28888" xr:uid="{00000000-0005-0000-0000-0000316A0000}"/>
    <cellStyle name="Notas 10 20" xfId="5380" xr:uid="{00000000-0005-0000-0000-0000326A0000}"/>
    <cellStyle name="Notas 10 20 2" xfId="7627" xr:uid="{00000000-0005-0000-0000-0000336A0000}"/>
    <cellStyle name="Notas 10 20 2 2" xfId="11166" xr:uid="{00000000-0005-0000-0000-0000346A0000}"/>
    <cellStyle name="Notas 10 20 2 2 2" xfId="28889" xr:uid="{00000000-0005-0000-0000-0000356A0000}"/>
    <cellStyle name="Notas 10 20 2 2 3" xfId="28890" xr:uid="{00000000-0005-0000-0000-0000366A0000}"/>
    <cellStyle name="Notas 10 20 2 3" xfId="28891" xr:uid="{00000000-0005-0000-0000-0000376A0000}"/>
    <cellStyle name="Notas 10 20 2 4" xfId="28892" xr:uid="{00000000-0005-0000-0000-0000386A0000}"/>
    <cellStyle name="Notas 10 20 3" xfId="9405" xr:uid="{00000000-0005-0000-0000-0000396A0000}"/>
    <cellStyle name="Notas 10 20 3 2" xfId="28893" xr:uid="{00000000-0005-0000-0000-00003A6A0000}"/>
    <cellStyle name="Notas 10 20 3 2 2" xfId="28894" xr:uid="{00000000-0005-0000-0000-00003B6A0000}"/>
    <cellStyle name="Notas 10 20 3 3" xfId="28895" xr:uid="{00000000-0005-0000-0000-00003C6A0000}"/>
    <cellStyle name="Notas 10 20 3 4" xfId="28896" xr:uid="{00000000-0005-0000-0000-00003D6A0000}"/>
    <cellStyle name="Notas 10 20 4" xfId="28897" xr:uid="{00000000-0005-0000-0000-00003E6A0000}"/>
    <cellStyle name="Notas 10 20 4 2" xfId="28898" xr:uid="{00000000-0005-0000-0000-00003F6A0000}"/>
    <cellStyle name="Notas 10 20 5" xfId="28899" xr:uid="{00000000-0005-0000-0000-0000406A0000}"/>
    <cellStyle name="Notas 10 20 6" xfId="28900" xr:uid="{00000000-0005-0000-0000-0000416A0000}"/>
    <cellStyle name="Notas 10 21" xfId="5381" xr:uid="{00000000-0005-0000-0000-0000426A0000}"/>
    <cellStyle name="Notas 10 21 2" xfId="7628" xr:uid="{00000000-0005-0000-0000-0000436A0000}"/>
    <cellStyle name="Notas 10 21 2 2" xfId="11167" xr:uid="{00000000-0005-0000-0000-0000446A0000}"/>
    <cellStyle name="Notas 10 21 2 2 2" xfId="28901" xr:uid="{00000000-0005-0000-0000-0000456A0000}"/>
    <cellStyle name="Notas 10 21 2 2 3" xfId="28902" xr:uid="{00000000-0005-0000-0000-0000466A0000}"/>
    <cellStyle name="Notas 10 21 2 3" xfId="28903" xr:uid="{00000000-0005-0000-0000-0000476A0000}"/>
    <cellStyle name="Notas 10 21 2 4" xfId="28904" xr:uid="{00000000-0005-0000-0000-0000486A0000}"/>
    <cellStyle name="Notas 10 21 3" xfId="9406" xr:uid="{00000000-0005-0000-0000-0000496A0000}"/>
    <cellStyle name="Notas 10 21 3 2" xfId="28905" xr:uid="{00000000-0005-0000-0000-00004A6A0000}"/>
    <cellStyle name="Notas 10 21 3 2 2" xfId="28906" xr:uid="{00000000-0005-0000-0000-00004B6A0000}"/>
    <cellStyle name="Notas 10 21 3 3" xfId="28907" xr:uid="{00000000-0005-0000-0000-00004C6A0000}"/>
    <cellStyle name="Notas 10 21 3 4" xfId="28908" xr:uid="{00000000-0005-0000-0000-00004D6A0000}"/>
    <cellStyle name="Notas 10 21 4" xfId="28909" xr:uid="{00000000-0005-0000-0000-00004E6A0000}"/>
    <cellStyle name="Notas 10 21 4 2" xfId="28910" xr:uid="{00000000-0005-0000-0000-00004F6A0000}"/>
    <cellStyle name="Notas 10 21 5" xfId="28911" xr:uid="{00000000-0005-0000-0000-0000506A0000}"/>
    <cellStyle name="Notas 10 21 6" xfId="28912" xr:uid="{00000000-0005-0000-0000-0000516A0000}"/>
    <cellStyle name="Notas 10 22" xfId="5382" xr:uid="{00000000-0005-0000-0000-0000526A0000}"/>
    <cellStyle name="Notas 10 22 2" xfId="7629" xr:uid="{00000000-0005-0000-0000-0000536A0000}"/>
    <cellStyle name="Notas 10 22 2 2" xfId="11168" xr:uid="{00000000-0005-0000-0000-0000546A0000}"/>
    <cellStyle name="Notas 10 22 2 2 2" xfId="28913" xr:uid="{00000000-0005-0000-0000-0000556A0000}"/>
    <cellStyle name="Notas 10 22 2 2 3" xfId="28914" xr:uid="{00000000-0005-0000-0000-0000566A0000}"/>
    <cellStyle name="Notas 10 22 2 3" xfId="28915" xr:uid="{00000000-0005-0000-0000-0000576A0000}"/>
    <cellStyle name="Notas 10 22 2 4" xfId="28916" xr:uid="{00000000-0005-0000-0000-0000586A0000}"/>
    <cellStyle name="Notas 10 22 3" xfId="9407" xr:uid="{00000000-0005-0000-0000-0000596A0000}"/>
    <cellStyle name="Notas 10 22 3 2" xfId="28917" xr:uid="{00000000-0005-0000-0000-00005A6A0000}"/>
    <cellStyle name="Notas 10 22 3 2 2" xfId="28918" xr:uid="{00000000-0005-0000-0000-00005B6A0000}"/>
    <cellStyle name="Notas 10 22 3 3" xfId="28919" xr:uid="{00000000-0005-0000-0000-00005C6A0000}"/>
    <cellStyle name="Notas 10 22 3 4" xfId="28920" xr:uid="{00000000-0005-0000-0000-00005D6A0000}"/>
    <cellStyle name="Notas 10 22 4" xfId="28921" xr:uid="{00000000-0005-0000-0000-00005E6A0000}"/>
    <cellStyle name="Notas 10 22 4 2" xfId="28922" xr:uid="{00000000-0005-0000-0000-00005F6A0000}"/>
    <cellStyle name="Notas 10 22 5" xfId="28923" xr:uid="{00000000-0005-0000-0000-0000606A0000}"/>
    <cellStyle name="Notas 10 22 6" xfId="28924" xr:uid="{00000000-0005-0000-0000-0000616A0000}"/>
    <cellStyle name="Notas 10 23" xfId="5383" xr:uid="{00000000-0005-0000-0000-0000626A0000}"/>
    <cellStyle name="Notas 10 23 2" xfId="7630" xr:uid="{00000000-0005-0000-0000-0000636A0000}"/>
    <cellStyle name="Notas 10 23 2 2" xfId="11169" xr:uid="{00000000-0005-0000-0000-0000646A0000}"/>
    <cellStyle name="Notas 10 23 2 2 2" xfId="28925" xr:uid="{00000000-0005-0000-0000-0000656A0000}"/>
    <cellStyle name="Notas 10 23 2 2 3" xfId="28926" xr:uid="{00000000-0005-0000-0000-0000666A0000}"/>
    <cellStyle name="Notas 10 23 2 3" xfId="28927" xr:uid="{00000000-0005-0000-0000-0000676A0000}"/>
    <cellStyle name="Notas 10 23 2 4" xfId="28928" xr:uid="{00000000-0005-0000-0000-0000686A0000}"/>
    <cellStyle name="Notas 10 23 3" xfId="9408" xr:uid="{00000000-0005-0000-0000-0000696A0000}"/>
    <cellStyle name="Notas 10 23 3 2" xfId="28929" xr:uid="{00000000-0005-0000-0000-00006A6A0000}"/>
    <cellStyle name="Notas 10 23 3 2 2" xfId="28930" xr:uid="{00000000-0005-0000-0000-00006B6A0000}"/>
    <cellStyle name="Notas 10 23 3 3" xfId="28931" xr:uid="{00000000-0005-0000-0000-00006C6A0000}"/>
    <cellStyle name="Notas 10 23 3 4" xfId="28932" xr:uid="{00000000-0005-0000-0000-00006D6A0000}"/>
    <cellStyle name="Notas 10 23 4" xfId="28933" xr:uid="{00000000-0005-0000-0000-00006E6A0000}"/>
    <cellStyle name="Notas 10 23 4 2" xfId="28934" xr:uid="{00000000-0005-0000-0000-00006F6A0000}"/>
    <cellStyle name="Notas 10 23 5" xfId="28935" xr:uid="{00000000-0005-0000-0000-0000706A0000}"/>
    <cellStyle name="Notas 10 23 6" xfId="28936" xr:uid="{00000000-0005-0000-0000-0000716A0000}"/>
    <cellStyle name="Notas 10 24" xfId="7615" xr:uid="{00000000-0005-0000-0000-0000726A0000}"/>
    <cellStyle name="Notas 10 24 2" xfId="11154" xr:uid="{00000000-0005-0000-0000-0000736A0000}"/>
    <cellStyle name="Notas 10 24 2 2" xfId="28937" xr:uid="{00000000-0005-0000-0000-0000746A0000}"/>
    <cellStyle name="Notas 10 24 2 3" xfId="28938" xr:uid="{00000000-0005-0000-0000-0000756A0000}"/>
    <cellStyle name="Notas 10 24 3" xfId="28939" xr:uid="{00000000-0005-0000-0000-0000766A0000}"/>
    <cellStyle name="Notas 10 24 4" xfId="28940" xr:uid="{00000000-0005-0000-0000-0000776A0000}"/>
    <cellStyle name="Notas 10 25" xfId="9393" xr:uid="{00000000-0005-0000-0000-0000786A0000}"/>
    <cellStyle name="Notas 10 25 2" xfId="28941" xr:uid="{00000000-0005-0000-0000-0000796A0000}"/>
    <cellStyle name="Notas 10 25 2 2" xfId="28942" xr:uid="{00000000-0005-0000-0000-00007A6A0000}"/>
    <cellStyle name="Notas 10 25 3" xfId="28943" xr:uid="{00000000-0005-0000-0000-00007B6A0000}"/>
    <cellStyle name="Notas 10 25 4" xfId="28944" xr:uid="{00000000-0005-0000-0000-00007C6A0000}"/>
    <cellStyle name="Notas 10 26" xfId="28945" xr:uid="{00000000-0005-0000-0000-00007D6A0000}"/>
    <cellStyle name="Notas 10 26 2" xfId="28946" xr:uid="{00000000-0005-0000-0000-00007E6A0000}"/>
    <cellStyle name="Notas 10 27" xfId="28947" xr:uid="{00000000-0005-0000-0000-00007F6A0000}"/>
    <cellStyle name="Notas 10 28" xfId="28948" xr:uid="{00000000-0005-0000-0000-0000806A0000}"/>
    <cellStyle name="Notas 10 3" xfId="5384" xr:uid="{00000000-0005-0000-0000-0000816A0000}"/>
    <cellStyle name="Notas 10 3 2" xfId="7631" xr:uid="{00000000-0005-0000-0000-0000826A0000}"/>
    <cellStyle name="Notas 10 3 2 2" xfId="11170" xr:uid="{00000000-0005-0000-0000-0000836A0000}"/>
    <cellStyle name="Notas 10 3 2 2 2" xfId="28949" xr:uid="{00000000-0005-0000-0000-0000846A0000}"/>
    <cellStyle name="Notas 10 3 2 2 3" xfId="28950" xr:uid="{00000000-0005-0000-0000-0000856A0000}"/>
    <cellStyle name="Notas 10 3 2 3" xfId="28951" xr:uid="{00000000-0005-0000-0000-0000866A0000}"/>
    <cellStyle name="Notas 10 3 2 4" xfId="28952" xr:uid="{00000000-0005-0000-0000-0000876A0000}"/>
    <cellStyle name="Notas 10 3 3" xfId="9409" xr:uid="{00000000-0005-0000-0000-0000886A0000}"/>
    <cellStyle name="Notas 10 3 3 2" xfId="28953" xr:uid="{00000000-0005-0000-0000-0000896A0000}"/>
    <cellStyle name="Notas 10 3 3 2 2" xfId="28954" xr:uid="{00000000-0005-0000-0000-00008A6A0000}"/>
    <cellStyle name="Notas 10 3 3 3" xfId="28955" xr:uid="{00000000-0005-0000-0000-00008B6A0000}"/>
    <cellStyle name="Notas 10 3 3 4" xfId="28956" xr:uid="{00000000-0005-0000-0000-00008C6A0000}"/>
    <cellStyle name="Notas 10 3 4" xfId="28957" xr:uid="{00000000-0005-0000-0000-00008D6A0000}"/>
    <cellStyle name="Notas 10 3 4 2" xfId="28958" xr:uid="{00000000-0005-0000-0000-00008E6A0000}"/>
    <cellStyle name="Notas 10 3 5" xfId="28959" xr:uid="{00000000-0005-0000-0000-00008F6A0000}"/>
    <cellStyle name="Notas 10 3 6" xfId="28960" xr:uid="{00000000-0005-0000-0000-0000906A0000}"/>
    <cellStyle name="Notas 10 4" xfId="5385" xr:uid="{00000000-0005-0000-0000-0000916A0000}"/>
    <cellStyle name="Notas 10 4 2" xfId="7632" xr:uid="{00000000-0005-0000-0000-0000926A0000}"/>
    <cellStyle name="Notas 10 4 2 2" xfId="11171" xr:uid="{00000000-0005-0000-0000-0000936A0000}"/>
    <cellStyle name="Notas 10 4 2 2 2" xfId="28961" xr:uid="{00000000-0005-0000-0000-0000946A0000}"/>
    <cellStyle name="Notas 10 4 2 2 3" xfId="28962" xr:uid="{00000000-0005-0000-0000-0000956A0000}"/>
    <cellStyle name="Notas 10 4 2 3" xfId="28963" xr:uid="{00000000-0005-0000-0000-0000966A0000}"/>
    <cellStyle name="Notas 10 4 2 4" xfId="28964" xr:uid="{00000000-0005-0000-0000-0000976A0000}"/>
    <cellStyle name="Notas 10 4 3" xfId="9410" xr:uid="{00000000-0005-0000-0000-0000986A0000}"/>
    <cellStyle name="Notas 10 4 3 2" xfId="28965" xr:uid="{00000000-0005-0000-0000-0000996A0000}"/>
    <cellStyle name="Notas 10 4 3 2 2" xfId="28966" xr:uid="{00000000-0005-0000-0000-00009A6A0000}"/>
    <cellStyle name="Notas 10 4 3 3" xfId="28967" xr:uid="{00000000-0005-0000-0000-00009B6A0000}"/>
    <cellStyle name="Notas 10 4 3 4" xfId="28968" xr:uid="{00000000-0005-0000-0000-00009C6A0000}"/>
    <cellStyle name="Notas 10 4 4" xfId="28969" xr:uid="{00000000-0005-0000-0000-00009D6A0000}"/>
    <cellStyle name="Notas 10 4 4 2" xfId="28970" xr:uid="{00000000-0005-0000-0000-00009E6A0000}"/>
    <cellStyle name="Notas 10 4 5" xfId="28971" xr:uid="{00000000-0005-0000-0000-00009F6A0000}"/>
    <cellStyle name="Notas 10 4 6" xfId="28972" xr:uid="{00000000-0005-0000-0000-0000A06A0000}"/>
    <cellStyle name="Notas 10 5" xfId="5386" xr:uid="{00000000-0005-0000-0000-0000A16A0000}"/>
    <cellStyle name="Notas 10 5 2" xfId="7633" xr:uid="{00000000-0005-0000-0000-0000A26A0000}"/>
    <cellStyle name="Notas 10 5 2 2" xfId="11172" xr:uid="{00000000-0005-0000-0000-0000A36A0000}"/>
    <cellStyle name="Notas 10 5 2 2 2" xfId="28973" xr:uid="{00000000-0005-0000-0000-0000A46A0000}"/>
    <cellStyle name="Notas 10 5 2 2 3" xfId="28974" xr:uid="{00000000-0005-0000-0000-0000A56A0000}"/>
    <cellStyle name="Notas 10 5 2 3" xfId="28975" xr:uid="{00000000-0005-0000-0000-0000A66A0000}"/>
    <cellStyle name="Notas 10 5 2 4" xfId="28976" xr:uid="{00000000-0005-0000-0000-0000A76A0000}"/>
    <cellStyle name="Notas 10 5 3" xfId="9411" xr:uid="{00000000-0005-0000-0000-0000A86A0000}"/>
    <cellStyle name="Notas 10 5 3 2" xfId="28977" xr:uid="{00000000-0005-0000-0000-0000A96A0000}"/>
    <cellStyle name="Notas 10 5 3 2 2" xfId="28978" xr:uid="{00000000-0005-0000-0000-0000AA6A0000}"/>
    <cellStyle name="Notas 10 5 3 3" xfId="28979" xr:uid="{00000000-0005-0000-0000-0000AB6A0000}"/>
    <cellStyle name="Notas 10 5 3 4" xfId="28980" xr:uid="{00000000-0005-0000-0000-0000AC6A0000}"/>
    <cellStyle name="Notas 10 5 4" xfId="28981" xr:uid="{00000000-0005-0000-0000-0000AD6A0000}"/>
    <cellStyle name="Notas 10 5 4 2" xfId="28982" xr:uid="{00000000-0005-0000-0000-0000AE6A0000}"/>
    <cellStyle name="Notas 10 5 5" xfId="28983" xr:uid="{00000000-0005-0000-0000-0000AF6A0000}"/>
    <cellStyle name="Notas 10 5 6" xfId="28984" xr:uid="{00000000-0005-0000-0000-0000B06A0000}"/>
    <cellStyle name="Notas 10 6" xfId="5387" xr:uid="{00000000-0005-0000-0000-0000B16A0000}"/>
    <cellStyle name="Notas 10 6 2" xfId="7634" xr:uid="{00000000-0005-0000-0000-0000B26A0000}"/>
    <cellStyle name="Notas 10 6 2 2" xfId="11173" xr:uid="{00000000-0005-0000-0000-0000B36A0000}"/>
    <cellStyle name="Notas 10 6 2 2 2" xfId="28985" xr:uid="{00000000-0005-0000-0000-0000B46A0000}"/>
    <cellStyle name="Notas 10 6 2 2 3" xfId="28986" xr:uid="{00000000-0005-0000-0000-0000B56A0000}"/>
    <cellStyle name="Notas 10 6 2 3" xfId="28987" xr:uid="{00000000-0005-0000-0000-0000B66A0000}"/>
    <cellStyle name="Notas 10 6 2 4" xfId="28988" xr:uid="{00000000-0005-0000-0000-0000B76A0000}"/>
    <cellStyle name="Notas 10 6 3" xfId="9412" xr:uid="{00000000-0005-0000-0000-0000B86A0000}"/>
    <cellStyle name="Notas 10 6 3 2" xfId="28989" xr:uid="{00000000-0005-0000-0000-0000B96A0000}"/>
    <cellStyle name="Notas 10 6 3 2 2" xfId="28990" xr:uid="{00000000-0005-0000-0000-0000BA6A0000}"/>
    <cellStyle name="Notas 10 6 3 3" xfId="28991" xr:uid="{00000000-0005-0000-0000-0000BB6A0000}"/>
    <cellStyle name="Notas 10 6 3 4" xfId="28992" xr:uid="{00000000-0005-0000-0000-0000BC6A0000}"/>
    <cellStyle name="Notas 10 6 4" xfId="28993" xr:uid="{00000000-0005-0000-0000-0000BD6A0000}"/>
    <cellStyle name="Notas 10 6 4 2" xfId="28994" xr:uid="{00000000-0005-0000-0000-0000BE6A0000}"/>
    <cellStyle name="Notas 10 6 5" xfId="28995" xr:uid="{00000000-0005-0000-0000-0000BF6A0000}"/>
    <cellStyle name="Notas 10 6 6" xfId="28996" xr:uid="{00000000-0005-0000-0000-0000C06A0000}"/>
    <cellStyle name="Notas 10 7" xfId="5388" xr:uid="{00000000-0005-0000-0000-0000C16A0000}"/>
    <cellStyle name="Notas 10 7 2" xfId="7635" xr:uid="{00000000-0005-0000-0000-0000C26A0000}"/>
    <cellStyle name="Notas 10 7 2 2" xfId="11174" xr:uid="{00000000-0005-0000-0000-0000C36A0000}"/>
    <cellStyle name="Notas 10 7 2 2 2" xfId="28997" xr:uid="{00000000-0005-0000-0000-0000C46A0000}"/>
    <cellStyle name="Notas 10 7 2 2 3" xfId="28998" xr:uid="{00000000-0005-0000-0000-0000C56A0000}"/>
    <cellStyle name="Notas 10 7 2 3" xfId="28999" xr:uid="{00000000-0005-0000-0000-0000C66A0000}"/>
    <cellStyle name="Notas 10 7 2 4" xfId="29000" xr:uid="{00000000-0005-0000-0000-0000C76A0000}"/>
    <cellStyle name="Notas 10 7 3" xfId="9413" xr:uid="{00000000-0005-0000-0000-0000C86A0000}"/>
    <cellStyle name="Notas 10 7 3 2" xfId="29001" xr:uid="{00000000-0005-0000-0000-0000C96A0000}"/>
    <cellStyle name="Notas 10 7 3 2 2" xfId="29002" xr:uid="{00000000-0005-0000-0000-0000CA6A0000}"/>
    <cellStyle name="Notas 10 7 3 3" xfId="29003" xr:uid="{00000000-0005-0000-0000-0000CB6A0000}"/>
    <cellStyle name="Notas 10 7 3 4" xfId="29004" xr:uid="{00000000-0005-0000-0000-0000CC6A0000}"/>
    <cellStyle name="Notas 10 7 4" xfId="29005" xr:uid="{00000000-0005-0000-0000-0000CD6A0000}"/>
    <cellStyle name="Notas 10 7 4 2" xfId="29006" xr:uid="{00000000-0005-0000-0000-0000CE6A0000}"/>
    <cellStyle name="Notas 10 7 5" xfId="29007" xr:uid="{00000000-0005-0000-0000-0000CF6A0000}"/>
    <cellStyle name="Notas 10 7 6" xfId="29008" xr:uid="{00000000-0005-0000-0000-0000D06A0000}"/>
    <cellStyle name="Notas 10 8" xfId="5389" xr:uid="{00000000-0005-0000-0000-0000D16A0000}"/>
    <cellStyle name="Notas 10 8 2" xfId="7636" xr:uid="{00000000-0005-0000-0000-0000D26A0000}"/>
    <cellStyle name="Notas 10 8 2 2" xfId="11175" xr:uid="{00000000-0005-0000-0000-0000D36A0000}"/>
    <cellStyle name="Notas 10 8 2 2 2" xfId="29009" xr:uid="{00000000-0005-0000-0000-0000D46A0000}"/>
    <cellStyle name="Notas 10 8 2 2 3" xfId="29010" xr:uid="{00000000-0005-0000-0000-0000D56A0000}"/>
    <cellStyle name="Notas 10 8 2 3" xfId="29011" xr:uid="{00000000-0005-0000-0000-0000D66A0000}"/>
    <cellStyle name="Notas 10 8 2 4" xfId="29012" xr:uid="{00000000-0005-0000-0000-0000D76A0000}"/>
    <cellStyle name="Notas 10 8 3" xfId="9414" xr:uid="{00000000-0005-0000-0000-0000D86A0000}"/>
    <cellStyle name="Notas 10 8 3 2" xfId="29013" xr:uid="{00000000-0005-0000-0000-0000D96A0000}"/>
    <cellStyle name="Notas 10 8 3 2 2" xfId="29014" xr:uid="{00000000-0005-0000-0000-0000DA6A0000}"/>
    <cellStyle name="Notas 10 8 3 3" xfId="29015" xr:uid="{00000000-0005-0000-0000-0000DB6A0000}"/>
    <cellStyle name="Notas 10 8 3 4" xfId="29016" xr:uid="{00000000-0005-0000-0000-0000DC6A0000}"/>
    <cellStyle name="Notas 10 8 4" xfId="29017" xr:uid="{00000000-0005-0000-0000-0000DD6A0000}"/>
    <cellStyle name="Notas 10 8 4 2" xfId="29018" xr:uid="{00000000-0005-0000-0000-0000DE6A0000}"/>
    <cellStyle name="Notas 10 8 5" xfId="29019" xr:uid="{00000000-0005-0000-0000-0000DF6A0000}"/>
    <cellStyle name="Notas 10 8 6" xfId="29020" xr:uid="{00000000-0005-0000-0000-0000E06A0000}"/>
    <cellStyle name="Notas 10 9" xfId="5390" xr:uid="{00000000-0005-0000-0000-0000E16A0000}"/>
    <cellStyle name="Notas 10 9 2" xfId="7637" xr:uid="{00000000-0005-0000-0000-0000E26A0000}"/>
    <cellStyle name="Notas 10 9 2 2" xfId="11176" xr:uid="{00000000-0005-0000-0000-0000E36A0000}"/>
    <cellStyle name="Notas 10 9 2 2 2" xfId="29021" xr:uid="{00000000-0005-0000-0000-0000E46A0000}"/>
    <cellStyle name="Notas 10 9 2 2 3" xfId="29022" xr:uid="{00000000-0005-0000-0000-0000E56A0000}"/>
    <cellStyle name="Notas 10 9 2 3" xfId="29023" xr:uid="{00000000-0005-0000-0000-0000E66A0000}"/>
    <cellStyle name="Notas 10 9 2 4" xfId="29024" xr:uid="{00000000-0005-0000-0000-0000E76A0000}"/>
    <cellStyle name="Notas 10 9 3" xfId="9415" xr:uid="{00000000-0005-0000-0000-0000E86A0000}"/>
    <cellStyle name="Notas 10 9 3 2" xfId="29025" xr:uid="{00000000-0005-0000-0000-0000E96A0000}"/>
    <cellStyle name="Notas 10 9 3 2 2" xfId="29026" xr:uid="{00000000-0005-0000-0000-0000EA6A0000}"/>
    <cellStyle name="Notas 10 9 3 3" xfId="29027" xr:uid="{00000000-0005-0000-0000-0000EB6A0000}"/>
    <cellStyle name="Notas 10 9 3 4" xfId="29028" xr:uid="{00000000-0005-0000-0000-0000EC6A0000}"/>
    <cellStyle name="Notas 10 9 4" xfId="29029" xr:uid="{00000000-0005-0000-0000-0000ED6A0000}"/>
    <cellStyle name="Notas 10 9 4 2" xfId="29030" xr:uid="{00000000-0005-0000-0000-0000EE6A0000}"/>
    <cellStyle name="Notas 10 9 5" xfId="29031" xr:uid="{00000000-0005-0000-0000-0000EF6A0000}"/>
    <cellStyle name="Notas 10 9 6" xfId="29032" xr:uid="{00000000-0005-0000-0000-0000F06A0000}"/>
    <cellStyle name="Notas 11" xfId="5391" xr:uid="{00000000-0005-0000-0000-0000F16A0000}"/>
    <cellStyle name="Notas 11 2" xfId="7638" xr:uid="{00000000-0005-0000-0000-0000F26A0000}"/>
    <cellStyle name="Notas 11 2 2" xfId="11177" xr:uid="{00000000-0005-0000-0000-0000F36A0000}"/>
    <cellStyle name="Notas 11 2 2 2" xfId="29033" xr:uid="{00000000-0005-0000-0000-0000F46A0000}"/>
    <cellStyle name="Notas 11 2 2 3" xfId="29034" xr:uid="{00000000-0005-0000-0000-0000F56A0000}"/>
    <cellStyle name="Notas 11 2 3" xfId="29035" xr:uid="{00000000-0005-0000-0000-0000F66A0000}"/>
    <cellStyle name="Notas 11 2 4" xfId="29036" xr:uid="{00000000-0005-0000-0000-0000F76A0000}"/>
    <cellStyle name="Notas 11 3" xfId="9416" xr:uid="{00000000-0005-0000-0000-0000F86A0000}"/>
    <cellStyle name="Notas 11 3 2" xfId="29037" xr:uid="{00000000-0005-0000-0000-0000F96A0000}"/>
    <cellStyle name="Notas 11 3 2 2" xfId="29038" xr:uid="{00000000-0005-0000-0000-0000FA6A0000}"/>
    <cellStyle name="Notas 11 3 3" xfId="29039" xr:uid="{00000000-0005-0000-0000-0000FB6A0000}"/>
    <cellStyle name="Notas 11 3 4" xfId="29040" xr:uid="{00000000-0005-0000-0000-0000FC6A0000}"/>
    <cellStyle name="Notas 11 4" xfId="29041" xr:uid="{00000000-0005-0000-0000-0000FD6A0000}"/>
    <cellStyle name="Notas 11 4 2" xfId="29042" xr:uid="{00000000-0005-0000-0000-0000FE6A0000}"/>
    <cellStyle name="Notas 11 5" xfId="29043" xr:uid="{00000000-0005-0000-0000-0000FF6A0000}"/>
    <cellStyle name="Notas 11 6" xfId="29044" xr:uid="{00000000-0005-0000-0000-0000006B0000}"/>
    <cellStyle name="Notas 12" xfId="5392" xr:uid="{00000000-0005-0000-0000-0000016B0000}"/>
    <cellStyle name="Notas 12 2" xfId="7639" xr:uid="{00000000-0005-0000-0000-0000026B0000}"/>
    <cellStyle name="Notas 12 2 2" xfId="11178" xr:uid="{00000000-0005-0000-0000-0000036B0000}"/>
    <cellStyle name="Notas 12 2 2 2" xfId="29045" xr:uid="{00000000-0005-0000-0000-0000046B0000}"/>
    <cellStyle name="Notas 12 2 2 3" xfId="29046" xr:uid="{00000000-0005-0000-0000-0000056B0000}"/>
    <cellStyle name="Notas 12 2 3" xfId="29047" xr:uid="{00000000-0005-0000-0000-0000066B0000}"/>
    <cellStyle name="Notas 12 2 4" xfId="29048" xr:uid="{00000000-0005-0000-0000-0000076B0000}"/>
    <cellStyle name="Notas 12 3" xfId="9417" xr:uid="{00000000-0005-0000-0000-0000086B0000}"/>
    <cellStyle name="Notas 12 3 2" xfId="29049" xr:uid="{00000000-0005-0000-0000-0000096B0000}"/>
    <cellStyle name="Notas 12 3 2 2" xfId="29050" xr:uid="{00000000-0005-0000-0000-00000A6B0000}"/>
    <cellStyle name="Notas 12 3 3" xfId="29051" xr:uid="{00000000-0005-0000-0000-00000B6B0000}"/>
    <cellStyle name="Notas 12 3 4" xfId="29052" xr:uid="{00000000-0005-0000-0000-00000C6B0000}"/>
    <cellStyle name="Notas 12 4" xfId="29053" xr:uid="{00000000-0005-0000-0000-00000D6B0000}"/>
    <cellStyle name="Notas 12 4 2" xfId="29054" xr:uid="{00000000-0005-0000-0000-00000E6B0000}"/>
    <cellStyle name="Notas 12 5" xfId="29055" xr:uid="{00000000-0005-0000-0000-00000F6B0000}"/>
    <cellStyle name="Notas 12 6" xfId="29056" xr:uid="{00000000-0005-0000-0000-0000106B0000}"/>
    <cellStyle name="Notas 13" xfId="5393" xr:uid="{00000000-0005-0000-0000-0000116B0000}"/>
    <cellStyle name="Notas 13 2" xfId="7640" xr:uid="{00000000-0005-0000-0000-0000126B0000}"/>
    <cellStyle name="Notas 13 2 2" xfId="11179" xr:uid="{00000000-0005-0000-0000-0000136B0000}"/>
    <cellStyle name="Notas 13 2 2 2" xfId="29057" xr:uid="{00000000-0005-0000-0000-0000146B0000}"/>
    <cellStyle name="Notas 13 2 2 3" xfId="29058" xr:uid="{00000000-0005-0000-0000-0000156B0000}"/>
    <cellStyle name="Notas 13 2 3" xfId="29059" xr:uid="{00000000-0005-0000-0000-0000166B0000}"/>
    <cellStyle name="Notas 13 2 4" xfId="29060" xr:uid="{00000000-0005-0000-0000-0000176B0000}"/>
    <cellStyle name="Notas 13 3" xfId="9418" xr:uid="{00000000-0005-0000-0000-0000186B0000}"/>
    <cellStyle name="Notas 13 3 2" xfId="29061" xr:uid="{00000000-0005-0000-0000-0000196B0000}"/>
    <cellStyle name="Notas 13 3 2 2" xfId="29062" xr:uid="{00000000-0005-0000-0000-00001A6B0000}"/>
    <cellStyle name="Notas 13 3 3" xfId="29063" xr:uid="{00000000-0005-0000-0000-00001B6B0000}"/>
    <cellStyle name="Notas 13 3 4" xfId="29064" xr:uid="{00000000-0005-0000-0000-00001C6B0000}"/>
    <cellStyle name="Notas 13 4" xfId="29065" xr:uid="{00000000-0005-0000-0000-00001D6B0000}"/>
    <cellStyle name="Notas 13 4 2" xfId="29066" xr:uid="{00000000-0005-0000-0000-00001E6B0000}"/>
    <cellStyle name="Notas 13 5" xfId="29067" xr:uid="{00000000-0005-0000-0000-00001F6B0000}"/>
    <cellStyle name="Notas 13 6" xfId="29068" xr:uid="{00000000-0005-0000-0000-0000206B0000}"/>
    <cellStyle name="Notas 14" xfId="5394" xr:uid="{00000000-0005-0000-0000-0000216B0000}"/>
    <cellStyle name="Notas 14 2" xfId="7641" xr:uid="{00000000-0005-0000-0000-0000226B0000}"/>
    <cellStyle name="Notas 14 2 2" xfId="11180" xr:uid="{00000000-0005-0000-0000-0000236B0000}"/>
    <cellStyle name="Notas 14 2 2 2" xfId="29069" xr:uid="{00000000-0005-0000-0000-0000246B0000}"/>
    <cellStyle name="Notas 14 2 2 3" xfId="29070" xr:uid="{00000000-0005-0000-0000-0000256B0000}"/>
    <cellStyle name="Notas 14 2 3" xfId="29071" xr:uid="{00000000-0005-0000-0000-0000266B0000}"/>
    <cellStyle name="Notas 14 2 4" xfId="29072" xr:uid="{00000000-0005-0000-0000-0000276B0000}"/>
    <cellStyle name="Notas 14 3" xfId="9419" xr:uid="{00000000-0005-0000-0000-0000286B0000}"/>
    <cellStyle name="Notas 14 3 2" xfId="29073" xr:uid="{00000000-0005-0000-0000-0000296B0000}"/>
    <cellStyle name="Notas 14 3 2 2" xfId="29074" xr:uid="{00000000-0005-0000-0000-00002A6B0000}"/>
    <cellStyle name="Notas 14 3 3" xfId="29075" xr:uid="{00000000-0005-0000-0000-00002B6B0000}"/>
    <cellStyle name="Notas 14 3 4" xfId="29076" xr:uid="{00000000-0005-0000-0000-00002C6B0000}"/>
    <cellStyle name="Notas 14 4" xfId="29077" xr:uid="{00000000-0005-0000-0000-00002D6B0000}"/>
    <cellStyle name="Notas 14 4 2" xfId="29078" xr:uid="{00000000-0005-0000-0000-00002E6B0000}"/>
    <cellStyle name="Notas 14 5" xfId="29079" xr:uid="{00000000-0005-0000-0000-00002F6B0000}"/>
    <cellStyle name="Notas 14 6" xfId="29080" xr:uid="{00000000-0005-0000-0000-0000306B0000}"/>
    <cellStyle name="Notas 15" xfId="5395" xr:uid="{00000000-0005-0000-0000-0000316B0000}"/>
    <cellStyle name="Notas 15 2" xfId="7642" xr:uid="{00000000-0005-0000-0000-0000326B0000}"/>
    <cellStyle name="Notas 15 2 2" xfId="11181" xr:uid="{00000000-0005-0000-0000-0000336B0000}"/>
    <cellStyle name="Notas 15 2 2 2" xfId="29081" xr:uid="{00000000-0005-0000-0000-0000346B0000}"/>
    <cellStyle name="Notas 15 2 2 3" xfId="29082" xr:uid="{00000000-0005-0000-0000-0000356B0000}"/>
    <cellStyle name="Notas 15 2 3" xfId="29083" xr:uid="{00000000-0005-0000-0000-0000366B0000}"/>
    <cellStyle name="Notas 15 2 4" xfId="29084" xr:uid="{00000000-0005-0000-0000-0000376B0000}"/>
    <cellStyle name="Notas 15 3" xfId="9420" xr:uid="{00000000-0005-0000-0000-0000386B0000}"/>
    <cellStyle name="Notas 15 3 2" xfId="29085" xr:uid="{00000000-0005-0000-0000-0000396B0000}"/>
    <cellStyle name="Notas 15 3 2 2" xfId="29086" xr:uid="{00000000-0005-0000-0000-00003A6B0000}"/>
    <cellStyle name="Notas 15 3 3" xfId="29087" xr:uid="{00000000-0005-0000-0000-00003B6B0000}"/>
    <cellStyle name="Notas 15 3 4" xfId="29088" xr:uid="{00000000-0005-0000-0000-00003C6B0000}"/>
    <cellStyle name="Notas 15 4" xfId="29089" xr:uid="{00000000-0005-0000-0000-00003D6B0000}"/>
    <cellStyle name="Notas 15 4 2" xfId="29090" xr:uid="{00000000-0005-0000-0000-00003E6B0000}"/>
    <cellStyle name="Notas 15 5" xfId="29091" xr:uid="{00000000-0005-0000-0000-00003F6B0000}"/>
    <cellStyle name="Notas 15 6" xfId="29092" xr:uid="{00000000-0005-0000-0000-0000406B0000}"/>
    <cellStyle name="Notas 16" xfId="5396" xr:uid="{00000000-0005-0000-0000-0000416B0000}"/>
    <cellStyle name="Notas 16 2" xfId="7643" xr:uid="{00000000-0005-0000-0000-0000426B0000}"/>
    <cellStyle name="Notas 16 2 2" xfId="11182" xr:uid="{00000000-0005-0000-0000-0000436B0000}"/>
    <cellStyle name="Notas 16 2 2 2" xfId="29093" xr:uid="{00000000-0005-0000-0000-0000446B0000}"/>
    <cellStyle name="Notas 16 2 2 3" xfId="29094" xr:uid="{00000000-0005-0000-0000-0000456B0000}"/>
    <cellStyle name="Notas 16 2 3" xfId="29095" xr:uid="{00000000-0005-0000-0000-0000466B0000}"/>
    <cellStyle name="Notas 16 2 4" xfId="29096" xr:uid="{00000000-0005-0000-0000-0000476B0000}"/>
    <cellStyle name="Notas 16 3" xfId="9421" xr:uid="{00000000-0005-0000-0000-0000486B0000}"/>
    <cellStyle name="Notas 16 3 2" xfId="29097" xr:uid="{00000000-0005-0000-0000-0000496B0000}"/>
    <cellStyle name="Notas 16 3 2 2" xfId="29098" xr:uid="{00000000-0005-0000-0000-00004A6B0000}"/>
    <cellStyle name="Notas 16 3 3" xfId="29099" xr:uid="{00000000-0005-0000-0000-00004B6B0000}"/>
    <cellStyle name="Notas 16 3 4" xfId="29100" xr:uid="{00000000-0005-0000-0000-00004C6B0000}"/>
    <cellStyle name="Notas 16 4" xfId="29101" xr:uid="{00000000-0005-0000-0000-00004D6B0000}"/>
    <cellStyle name="Notas 16 4 2" xfId="29102" xr:uid="{00000000-0005-0000-0000-00004E6B0000}"/>
    <cellStyle name="Notas 16 5" xfId="29103" xr:uid="{00000000-0005-0000-0000-00004F6B0000}"/>
    <cellStyle name="Notas 16 6" xfId="29104" xr:uid="{00000000-0005-0000-0000-0000506B0000}"/>
    <cellStyle name="Notas 17" xfId="5397" xr:uid="{00000000-0005-0000-0000-0000516B0000}"/>
    <cellStyle name="Notas 17 2" xfId="7644" xr:uid="{00000000-0005-0000-0000-0000526B0000}"/>
    <cellStyle name="Notas 17 2 2" xfId="11183" xr:uid="{00000000-0005-0000-0000-0000536B0000}"/>
    <cellStyle name="Notas 17 2 2 2" xfId="29105" xr:uid="{00000000-0005-0000-0000-0000546B0000}"/>
    <cellStyle name="Notas 17 2 2 3" xfId="29106" xr:uid="{00000000-0005-0000-0000-0000556B0000}"/>
    <cellStyle name="Notas 17 2 3" xfId="29107" xr:uid="{00000000-0005-0000-0000-0000566B0000}"/>
    <cellStyle name="Notas 17 2 4" xfId="29108" xr:uid="{00000000-0005-0000-0000-0000576B0000}"/>
    <cellStyle name="Notas 17 3" xfId="9422" xr:uid="{00000000-0005-0000-0000-0000586B0000}"/>
    <cellStyle name="Notas 17 3 2" xfId="29109" xr:uid="{00000000-0005-0000-0000-0000596B0000}"/>
    <cellStyle name="Notas 17 3 2 2" xfId="29110" xr:uid="{00000000-0005-0000-0000-00005A6B0000}"/>
    <cellStyle name="Notas 17 3 3" xfId="29111" xr:uid="{00000000-0005-0000-0000-00005B6B0000}"/>
    <cellStyle name="Notas 17 3 4" xfId="29112" xr:uid="{00000000-0005-0000-0000-00005C6B0000}"/>
    <cellStyle name="Notas 17 4" xfId="29113" xr:uid="{00000000-0005-0000-0000-00005D6B0000}"/>
    <cellStyle name="Notas 17 4 2" xfId="29114" xr:uid="{00000000-0005-0000-0000-00005E6B0000}"/>
    <cellStyle name="Notas 17 5" xfId="29115" xr:uid="{00000000-0005-0000-0000-00005F6B0000}"/>
    <cellStyle name="Notas 17 6" xfId="29116" xr:uid="{00000000-0005-0000-0000-0000606B0000}"/>
    <cellStyle name="Notas 18" xfId="5398" xr:uid="{00000000-0005-0000-0000-0000616B0000}"/>
    <cellStyle name="Notas 18 2" xfId="7645" xr:uid="{00000000-0005-0000-0000-0000626B0000}"/>
    <cellStyle name="Notas 18 2 2" xfId="11184" xr:uid="{00000000-0005-0000-0000-0000636B0000}"/>
    <cellStyle name="Notas 18 2 2 2" xfId="29117" xr:uid="{00000000-0005-0000-0000-0000646B0000}"/>
    <cellStyle name="Notas 18 2 2 3" xfId="29118" xr:uid="{00000000-0005-0000-0000-0000656B0000}"/>
    <cellStyle name="Notas 18 2 3" xfId="29119" xr:uid="{00000000-0005-0000-0000-0000666B0000}"/>
    <cellStyle name="Notas 18 2 4" xfId="29120" xr:uid="{00000000-0005-0000-0000-0000676B0000}"/>
    <cellStyle name="Notas 18 3" xfId="9423" xr:uid="{00000000-0005-0000-0000-0000686B0000}"/>
    <cellStyle name="Notas 18 3 2" xfId="29121" xr:uid="{00000000-0005-0000-0000-0000696B0000}"/>
    <cellStyle name="Notas 18 3 2 2" xfId="29122" xr:uid="{00000000-0005-0000-0000-00006A6B0000}"/>
    <cellStyle name="Notas 18 3 3" xfId="29123" xr:uid="{00000000-0005-0000-0000-00006B6B0000}"/>
    <cellStyle name="Notas 18 3 4" xfId="29124" xr:uid="{00000000-0005-0000-0000-00006C6B0000}"/>
    <cellStyle name="Notas 18 4" xfId="29125" xr:uid="{00000000-0005-0000-0000-00006D6B0000}"/>
    <cellStyle name="Notas 18 4 2" xfId="29126" xr:uid="{00000000-0005-0000-0000-00006E6B0000}"/>
    <cellStyle name="Notas 18 5" xfId="29127" xr:uid="{00000000-0005-0000-0000-00006F6B0000}"/>
    <cellStyle name="Notas 18 6" xfId="29128" xr:uid="{00000000-0005-0000-0000-0000706B0000}"/>
    <cellStyle name="Notas 19" xfId="5399" xr:uid="{00000000-0005-0000-0000-0000716B0000}"/>
    <cellStyle name="Notas 19 2" xfId="7646" xr:uid="{00000000-0005-0000-0000-0000726B0000}"/>
    <cellStyle name="Notas 19 2 2" xfId="11185" xr:uid="{00000000-0005-0000-0000-0000736B0000}"/>
    <cellStyle name="Notas 19 2 2 2" xfId="29129" xr:uid="{00000000-0005-0000-0000-0000746B0000}"/>
    <cellStyle name="Notas 19 2 2 3" xfId="29130" xr:uid="{00000000-0005-0000-0000-0000756B0000}"/>
    <cellStyle name="Notas 19 2 3" xfId="29131" xr:uid="{00000000-0005-0000-0000-0000766B0000}"/>
    <cellStyle name="Notas 19 2 4" xfId="29132" xr:uid="{00000000-0005-0000-0000-0000776B0000}"/>
    <cellStyle name="Notas 19 3" xfId="9424" xr:uid="{00000000-0005-0000-0000-0000786B0000}"/>
    <cellStyle name="Notas 19 3 2" xfId="29133" xr:uid="{00000000-0005-0000-0000-0000796B0000}"/>
    <cellStyle name="Notas 19 3 2 2" xfId="29134" xr:uid="{00000000-0005-0000-0000-00007A6B0000}"/>
    <cellStyle name="Notas 19 3 3" xfId="29135" xr:uid="{00000000-0005-0000-0000-00007B6B0000}"/>
    <cellStyle name="Notas 19 3 4" xfId="29136" xr:uid="{00000000-0005-0000-0000-00007C6B0000}"/>
    <cellStyle name="Notas 19 4" xfId="29137" xr:uid="{00000000-0005-0000-0000-00007D6B0000}"/>
    <cellStyle name="Notas 19 4 2" xfId="29138" xr:uid="{00000000-0005-0000-0000-00007E6B0000}"/>
    <cellStyle name="Notas 19 5" xfId="29139" xr:uid="{00000000-0005-0000-0000-00007F6B0000}"/>
    <cellStyle name="Notas 19 6" xfId="29140" xr:uid="{00000000-0005-0000-0000-0000806B0000}"/>
    <cellStyle name="Notas 2" xfId="5400" xr:uid="{00000000-0005-0000-0000-0000816B0000}"/>
    <cellStyle name="Notas 2 1" xfId="29141" xr:uid="{00000000-0005-0000-0000-0000826B0000}"/>
    <cellStyle name="Notas 2 2" xfId="5401" xr:uid="{00000000-0005-0000-0000-0000836B0000}"/>
    <cellStyle name="Notas 2 2 10" xfId="5402" xr:uid="{00000000-0005-0000-0000-0000846B0000}"/>
    <cellStyle name="Notas 2 2 10 2" xfId="7648" xr:uid="{00000000-0005-0000-0000-0000856B0000}"/>
    <cellStyle name="Notas 2 2 10 2 2" xfId="11187" xr:uid="{00000000-0005-0000-0000-0000866B0000}"/>
    <cellStyle name="Notas 2 2 10 2 2 2" xfId="29142" xr:uid="{00000000-0005-0000-0000-0000876B0000}"/>
    <cellStyle name="Notas 2 2 10 2 2 3" xfId="29143" xr:uid="{00000000-0005-0000-0000-0000886B0000}"/>
    <cellStyle name="Notas 2 2 10 2 3" xfId="29144" xr:uid="{00000000-0005-0000-0000-0000896B0000}"/>
    <cellStyle name="Notas 2 2 10 2 4" xfId="29145" xr:uid="{00000000-0005-0000-0000-00008A6B0000}"/>
    <cellStyle name="Notas 2 2 10 3" xfId="9426" xr:uid="{00000000-0005-0000-0000-00008B6B0000}"/>
    <cellStyle name="Notas 2 2 10 3 2" xfId="29146" xr:uid="{00000000-0005-0000-0000-00008C6B0000}"/>
    <cellStyle name="Notas 2 2 10 3 2 2" xfId="29147" xr:uid="{00000000-0005-0000-0000-00008D6B0000}"/>
    <cellStyle name="Notas 2 2 10 3 3" xfId="29148" xr:uid="{00000000-0005-0000-0000-00008E6B0000}"/>
    <cellStyle name="Notas 2 2 10 3 4" xfId="29149" xr:uid="{00000000-0005-0000-0000-00008F6B0000}"/>
    <cellStyle name="Notas 2 2 10 4" xfId="29150" xr:uid="{00000000-0005-0000-0000-0000906B0000}"/>
    <cellStyle name="Notas 2 2 10 4 2" xfId="29151" xr:uid="{00000000-0005-0000-0000-0000916B0000}"/>
    <cellStyle name="Notas 2 2 10 5" xfId="29152" xr:uid="{00000000-0005-0000-0000-0000926B0000}"/>
    <cellStyle name="Notas 2 2 10 6" xfId="29153" xr:uid="{00000000-0005-0000-0000-0000936B0000}"/>
    <cellStyle name="Notas 2 2 11" xfId="5403" xr:uid="{00000000-0005-0000-0000-0000946B0000}"/>
    <cellStyle name="Notas 2 2 11 2" xfId="7649" xr:uid="{00000000-0005-0000-0000-0000956B0000}"/>
    <cellStyle name="Notas 2 2 11 2 2" xfId="11188" xr:uid="{00000000-0005-0000-0000-0000966B0000}"/>
    <cellStyle name="Notas 2 2 11 2 2 2" xfId="29154" xr:uid="{00000000-0005-0000-0000-0000976B0000}"/>
    <cellStyle name="Notas 2 2 11 2 2 3" xfId="29155" xr:uid="{00000000-0005-0000-0000-0000986B0000}"/>
    <cellStyle name="Notas 2 2 11 2 3" xfId="29156" xr:uid="{00000000-0005-0000-0000-0000996B0000}"/>
    <cellStyle name="Notas 2 2 11 2 4" xfId="29157" xr:uid="{00000000-0005-0000-0000-00009A6B0000}"/>
    <cellStyle name="Notas 2 2 11 3" xfId="9427" xr:uid="{00000000-0005-0000-0000-00009B6B0000}"/>
    <cellStyle name="Notas 2 2 11 3 2" xfId="29158" xr:uid="{00000000-0005-0000-0000-00009C6B0000}"/>
    <cellStyle name="Notas 2 2 11 3 2 2" xfId="29159" xr:uid="{00000000-0005-0000-0000-00009D6B0000}"/>
    <cellStyle name="Notas 2 2 11 3 3" xfId="29160" xr:uid="{00000000-0005-0000-0000-00009E6B0000}"/>
    <cellStyle name="Notas 2 2 11 3 4" xfId="29161" xr:uid="{00000000-0005-0000-0000-00009F6B0000}"/>
    <cellStyle name="Notas 2 2 11 4" xfId="29162" xr:uid="{00000000-0005-0000-0000-0000A06B0000}"/>
    <cellStyle name="Notas 2 2 11 4 2" xfId="29163" xr:uid="{00000000-0005-0000-0000-0000A16B0000}"/>
    <cellStyle name="Notas 2 2 11 5" xfId="29164" xr:uid="{00000000-0005-0000-0000-0000A26B0000}"/>
    <cellStyle name="Notas 2 2 11 6" xfId="29165" xr:uid="{00000000-0005-0000-0000-0000A36B0000}"/>
    <cellStyle name="Notas 2 2 12" xfId="5404" xr:uid="{00000000-0005-0000-0000-0000A46B0000}"/>
    <cellStyle name="Notas 2 2 12 2" xfId="7650" xr:uid="{00000000-0005-0000-0000-0000A56B0000}"/>
    <cellStyle name="Notas 2 2 12 2 2" xfId="11189" xr:uid="{00000000-0005-0000-0000-0000A66B0000}"/>
    <cellStyle name="Notas 2 2 12 2 2 2" xfId="29166" xr:uid="{00000000-0005-0000-0000-0000A76B0000}"/>
    <cellStyle name="Notas 2 2 12 2 2 3" xfId="29167" xr:uid="{00000000-0005-0000-0000-0000A86B0000}"/>
    <cellStyle name="Notas 2 2 12 2 3" xfId="29168" xr:uid="{00000000-0005-0000-0000-0000A96B0000}"/>
    <cellStyle name="Notas 2 2 12 2 4" xfId="29169" xr:uid="{00000000-0005-0000-0000-0000AA6B0000}"/>
    <cellStyle name="Notas 2 2 12 3" xfId="9428" xr:uid="{00000000-0005-0000-0000-0000AB6B0000}"/>
    <cellStyle name="Notas 2 2 12 3 2" xfId="29170" xr:uid="{00000000-0005-0000-0000-0000AC6B0000}"/>
    <cellStyle name="Notas 2 2 12 3 2 2" xfId="29171" xr:uid="{00000000-0005-0000-0000-0000AD6B0000}"/>
    <cellStyle name="Notas 2 2 12 3 3" xfId="29172" xr:uid="{00000000-0005-0000-0000-0000AE6B0000}"/>
    <cellStyle name="Notas 2 2 12 3 4" xfId="29173" xr:uid="{00000000-0005-0000-0000-0000AF6B0000}"/>
    <cellStyle name="Notas 2 2 12 4" xfId="29174" xr:uid="{00000000-0005-0000-0000-0000B06B0000}"/>
    <cellStyle name="Notas 2 2 12 4 2" xfId="29175" xr:uid="{00000000-0005-0000-0000-0000B16B0000}"/>
    <cellStyle name="Notas 2 2 12 5" xfId="29176" xr:uid="{00000000-0005-0000-0000-0000B26B0000}"/>
    <cellStyle name="Notas 2 2 12 6" xfId="29177" xr:uid="{00000000-0005-0000-0000-0000B36B0000}"/>
    <cellStyle name="Notas 2 2 13" xfId="5405" xr:uid="{00000000-0005-0000-0000-0000B46B0000}"/>
    <cellStyle name="Notas 2 2 13 2" xfId="7651" xr:uid="{00000000-0005-0000-0000-0000B56B0000}"/>
    <cellStyle name="Notas 2 2 13 2 2" xfId="11190" xr:uid="{00000000-0005-0000-0000-0000B66B0000}"/>
    <cellStyle name="Notas 2 2 13 2 2 2" xfId="29178" xr:uid="{00000000-0005-0000-0000-0000B76B0000}"/>
    <cellStyle name="Notas 2 2 13 2 2 3" xfId="29179" xr:uid="{00000000-0005-0000-0000-0000B86B0000}"/>
    <cellStyle name="Notas 2 2 13 2 3" xfId="29180" xr:uid="{00000000-0005-0000-0000-0000B96B0000}"/>
    <cellStyle name="Notas 2 2 13 2 4" xfId="29181" xr:uid="{00000000-0005-0000-0000-0000BA6B0000}"/>
    <cellStyle name="Notas 2 2 13 3" xfId="9429" xr:uid="{00000000-0005-0000-0000-0000BB6B0000}"/>
    <cellStyle name="Notas 2 2 13 3 2" xfId="29182" xr:uid="{00000000-0005-0000-0000-0000BC6B0000}"/>
    <cellStyle name="Notas 2 2 13 3 2 2" xfId="29183" xr:uid="{00000000-0005-0000-0000-0000BD6B0000}"/>
    <cellStyle name="Notas 2 2 13 3 3" xfId="29184" xr:uid="{00000000-0005-0000-0000-0000BE6B0000}"/>
    <cellStyle name="Notas 2 2 13 3 4" xfId="29185" xr:uid="{00000000-0005-0000-0000-0000BF6B0000}"/>
    <cellStyle name="Notas 2 2 13 4" xfId="29186" xr:uid="{00000000-0005-0000-0000-0000C06B0000}"/>
    <cellStyle name="Notas 2 2 13 4 2" xfId="29187" xr:uid="{00000000-0005-0000-0000-0000C16B0000}"/>
    <cellStyle name="Notas 2 2 13 5" xfId="29188" xr:uid="{00000000-0005-0000-0000-0000C26B0000}"/>
    <cellStyle name="Notas 2 2 13 6" xfId="29189" xr:uid="{00000000-0005-0000-0000-0000C36B0000}"/>
    <cellStyle name="Notas 2 2 14" xfId="5406" xr:uid="{00000000-0005-0000-0000-0000C46B0000}"/>
    <cellStyle name="Notas 2 2 14 2" xfId="7652" xr:uid="{00000000-0005-0000-0000-0000C56B0000}"/>
    <cellStyle name="Notas 2 2 14 2 2" xfId="11191" xr:uid="{00000000-0005-0000-0000-0000C66B0000}"/>
    <cellStyle name="Notas 2 2 14 2 2 2" xfId="29190" xr:uid="{00000000-0005-0000-0000-0000C76B0000}"/>
    <cellStyle name="Notas 2 2 14 2 2 3" xfId="29191" xr:uid="{00000000-0005-0000-0000-0000C86B0000}"/>
    <cellStyle name="Notas 2 2 14 2 3" xfId="29192" xr:uid="{00000000-0005-0000-0000-0000C96B0000}"/>
    <cellStyle name="Notas 2 2 14 2 4" xfId="29193" xr:uid="{00000000-0005-0000-0000-0000CA6B0000}"/>
    <cellStyle name="Notas 2 2 14 3" xfId="9430" xr:uid="{00000000-0005-0000-0000-0000CB6B0000}"/>
    <cellStyle name="Notas 2 2 14 3 2" xfId="29194" xr:uid="{00000000-0005-0000-0000-0000CC6B0000}"/>
    <cellStyle name="Notas 2 2 14 3 2 2" xfId="29195" xr:uid="{00000000-0005-0000-0000-0000CD6B0000}"/>
    <cellStyle name="Notas 2 2 14 3 3" xfId="29196" xr:uid="{00000000-0005-0000-0000-0000CE6B0000}"/>
    <cellStyle name="Notas 2 2 14 3 4" xfId="29197" xr:uid="{00000000-0005-0000-0000-0000CF6B0000}"/>
    <cellStyle name="Notas 2 2 14 4" xfId="29198" xr:uid="{00000000-0005-0000-0000-0000D06B0000}"/>
    <cellStyle name="Notas 2 2 14 4 2" xfId="29199" xr:uid="{00000000-0005-0000-0000-0000D16B0000}"/>
    <cellStyle name="Notas 2 2 14 5" xfId="29200" xr:uid="{00000000-0005-0000-0000-0000D26B0000}"/>
    <cellStyle name="Notas 2 2 14 6" xfId="29201" xr:uid="{00000000-0005-0000-0000-0000D36B0000}"/>
    <cellStyle name="Notas 2 2 15" xfId="5407" xr:uid="{00000000-0005-0000-0000-0000D46B0000}"/>
    <cellStyle name="Notas 2 2 15 2" xfId="7653" xr:uid="{00000000-0005-0000-0000-0000D56B0000}"/>
    <cellStyle name="Notas 2 2 15 2 2" xfId="11192" xr:uid="{00000000-0005-0000-0000-0000D66B0000}"/>
    <cellStyle name="Notas 2 2 15 2 2 2" xfId="29202" xr:uid="{00000000-0005-0000-0000-0000D76B0000}"/>
    <cellStyle name="Notas 2 2 15 2 2 3" xfId="29203" xr:uid="{00000000-0005-0000-0000-0000D86B0000}"/>
    <cellStyle name="Notas 2 2 15 2 3" xfId="29204" xr:uid="{00000000-0005-0000-0000-0000D96B0000}"/>
    <cellStyle name="Notas 2 2 15 2 4" xfId="29205" xr:uid="{00000000-0005-0000-0000-0000DA6B0000}"/>
    <cellStyle name="Notas 2 2 15 3" xfId="9431" xr:uid="{00000000-0005-0000-0000-0000DB6B0000}"/>
    <cellStyle name="Notas 2 2 15 3 2" xfId="29206" xr:uid="{00000000-0005-0000-0000-0000DC6B0000}"/>
    <cellStyle name="Notas 2 2 15 3 2 2" xfId="29207" xr:uid="{00000000-0005-0000-0000-0000DD6B0000}"/>
    <cellStyle name="Notas 2 2 15 3 3" xfId="29208" xr:uid="{00000000-0005-0000-0000-0000DE6B0000}"/>
    <cellStyle name="Notas 2 2 15 3 4" xfId="29209" xr:uid="{00000000-0005-0000-0000-0000DF6B0000}"/>
    <cellStyle name="Notas 2 2 15 4" xfId="29210" xr:uid="{00000000-0005-0000-0000-0000E06B0000}"/>
    <cellStyle name="Notas 2 2 15 4 2" xfId="29211" xr:uid="{00000000-0005-0000-0000-0000E16B0000}"/>
    <cellStyle name="Notas 2 2 15 5" xfId="29212" xr:uid="{00000000-0005-0000-0000-0000E26B0000}"/>
    <cellStyle name="Notas 2 2 15 6" xfId="29213" xr:uid="{00000000-0005-0000-0000-0000E36B0000}"/>
    <cellStyle name="Notas 2 2 16" xfId="5408" xr:uid="{00000000-0005-0000-0000-0000E46B0000}"/>
    <cellStyle name="Notas 2 2 16 2" xfId="7654" xr:uid="{00000000-0005-0000-0000-0000E56B0000}"/>
    <cellStyle name="Notas 2 2 16 2 2" xfId="11193" xr:uid="{00000000-0005-0000-0000-0000E66B0000}"/>
    <cellStyle name="Notas 2 2 16 2 2 2" xfId="29214" xr:uid="{00000000-0005-0000-0000-0000E76B0000}"/>
    <cellStyle name="Notas 2 2 16 2 2 3" xfId="29215" xr:uid="{00000000-0005-0000-0000-0000E86B0000}"/>
    <cellStyle name="Notas 2 2 16 2 3" xfId="29216" xr:uid="{00000000-0005-0000-0000-0000E96B0000}"/>
    <cellStyle name="Notas 2 2 16 2 4" xfId="29217" xr:uid="{00000000-0005-0000-0000-0000EA6B0000}"/>
    <cellStyle name="Notas 2 2 16 3" xfId="9432" xr:uid="{00000000-0005-0000-0000-0000EB6B0000}"/>
    <cellStyle name="Notas 2 2 16 3 2" xfId="29218" xr:uid="{00000000-0005-0000-0000-0000EC6B0000}"/>
    <cellStyle name="Notas 2 2 16 3 2 2" xfId="29219" xr:uid="{00000000-0005-0000-0000-0000ED6B0000}"/>
    <cellStyle name="Notas 2 2 16 3 3" xfId="29220" xr:uid="{00000000-0005-0000-0000-0000EE6B0000}"/>
    <cellStyle name="Notas 2 2 16 3 4" xfId="29221" xr:uid="{00000000-0005-0000-0000-0000EF6B0000}"/>
    <cellStyle name="Notas 2 2 16 4" xfId="29222" xr:uid="{00000000-0005-0000-0000-0000F06B0000}"/>
    <cellStyle name="Notas 2 2 16 4 2" xfId="29223" xr:uid="{00000000-0005-0000-0000-0000F16B0000}"/>
    <cellStyle name="Notas 2 2 16 5" xfId="29224" xr:uid="{00000000-0005-0000-0000-0000F26B0000}"/>
    <cellStyle name="Notas 2 2 16 6" xfId="29225" xr:uid="{00000000-0005-0000-0000-0000F36B0000}"/>
    <cellStyle name="Notas 2 2 17" xfId="5409" xr:uid="{00000000-0005-0000-0000-0000F46B0000}"/>
    <cellStyle name="Notas 2 2 17 2" xfId="7655" xr:uid="{00000000-0005-0000-0000-0000F56B0000}"/>
    <cellStyle name="Notas 2 2 17 2 2" xfId="11194" xr:uid="{00000000-0005-0000-0000-0000F66B0000}"/>
    <cellStyle name="Notas 2 2 17 2 2 2" xfId="29226" xr:uid="{00000000-0005-0000-0000-0000F76B0000}"/>
    <cellStyle name="Notas 2 2 17 2 2 3" xfId="29227" xr:uid="{00000000-0005-0000-0000-0000F86B0000}"/>
    <cellStyle name="Notas 2 2 17 2 3" xfId="29228" xr:uid="{00000000-0005-0000-0000-0000F96B0000}"/>
    <cellStyle name="Notas 2 2 17 2 4" xfId="29229" xr:uid="{00000000-0005-0000-0000-0000FA6B0000}"/>
    <cellStyle name="Notas 2 2 17 3" xfId="9433" xr:uid="{00000000-0005-0000-0000-0000FB6B0000}"/>
    <cellStyle name="Notas 2 2 17 3 2" xfId="29230" xr:uid="{00000000-0005-0000-0000-0000FC6B0000}"/>
    <cellStyle name="Notas 2 2 17 3 2 2" xfId="29231" xr:uid="{00000000-0005-0000-0000-0000FD6B0000}"/>
    <cellStyle name="Notas 2 2 17 3 3" xfId="29232" xr:uid="{00000000-0005-0000-0000-0000FE6B0000}"/>
    <cellStyle name="Notas 2 2 17 3 4" xfId="29233" xr:uid="{00000000-0005-0000-0000-0000FF6B0000}"/>
    <cellStyle name="Notas 2 2 17 4" xfId="29234" xr:uid="{00000000-0005-0000-0000-0000006C0000}"/>
    <cellStyle name="Notas 2 2 17 4 2" xfId="29235" xr:uid="{00000000-0005-0000-0000-0000016C0000}"/>
    <cellStyle name="Notas 2 2 17 5" xfId="29236" xr:uid="{00000000-0005-0000-0000-0000026C0000}"/>
    <cellStyle name="Notas 2 2 17 6" xfId="29237" xr:uid="{00000000-0005-0000-0000-0000036C0000}"/>
    <cellStyle name="Notas 2 2 18" xfId="5410" xr:uid="{00000000-0005-0000-0000-0000046C0000}"/>
    <cellStyle name="Notas 2 2 18 2" xfId="7656" xr:uid="{00000000-0005-0000-0000-0000056C0000}"/>
    <cellStyle name="Notas 2 2 18 2 2" xfId="11195" xr:uid="{00000000-0005-0000-0000-0000066C0000}"/>
    <cellStyle name="Notas 2 2 18 2 2 2" xfId="29238" xr:uid="{00000000-0005-0000-0000-0000076C0000}"/>
    <cellStyle name="Notas 2 2 18 2 2 3" xfId="29239" xr:uid="{00000000-0005-0000-0000-0000086C0000}"/>
    <cellStyle name="Notas 2 2 18 2 3" xfId="29240" xr:uid="{00000000-0005-0000-0000-0000096C0000}"/>
    <cellStyle name="Notas 2 2 18 2 4" xfId="29241" xr:uid="{00000000-0005-0000-0000-00000A6C0000}"/>
    <cellStyle name="Notas 2 2 18 3" xfId="9434" xr:uid="{00000000-0005-0000-0000-00000B6C0000}"/>
    <cellStyle name="Notas 2 2 18 3 2" xfId="29242" xr:uid="{00000000-0005-0000-0000-00000C6C0000}"/>
    <cellStyle name="Notas 2 2 18 3 2 2" xfId="29243" xr:uid="{00000000-0005-0000-0000-00000D6C0000}"/>
    <cellStyle name="Notas 2 2 18 3 3" xfId="29244" xr:uid="{00000000-0005-0000-0000-00000E6C0000}"/>
    <cellStyle name="Notas 2 2 18 3 4" xfId="29245" xr:uid="{00000000-0005-0000-0000-00000F6C0000}"/>
    <cellStyle name="Notas 2 2 18 4" xfId="29246" xr:uid="{00000000-0005-0000-0000-0000106C0000}"/>
    <cellStyle name="Notas 2 2 18 4 2" xfId="29247" xr:uid="{00000000-0005-0000-0000-0000116C0000}"/>
    <cellStyle name="Notas 2 2 18 5" xfId="29248" xr:uid="{00000000-0005-0000-0000-0000126C0000}"/>
    <cellStyle name="Notas 2 2 18 6" xfId="29249" xr:uid="{00000000-0005-0000-0000-0000136C0000}"/>
    <cellStyle name="Notas 2 2 19" xfId="5411" xr:uid="{00000000-0005-0000-0000-0000146C0000}"/>
    <cellStyle name="Notas 2 2 19 2" xfId="7657" xr:uid="{00000000-0005-0000-0000-0000156C0000}"/>
    <cellStyle name="Notas 2 2 19 2 2" xfId="11196" xr:uid="{00000000-0005-0000-0000-0000166C0000}"/>
    <cellStyle name="Notas 2 2 19 2 2 2" xfId="29250" xr:uid="{00000000-0005-0000-0000-0000176C0000}"/>
    <cellStyle name="Notas 2 2 19 2 2 3" xfId="29251" xr:uid="{00000000-0005-0000-0000-0000186C0000}"/>
    <cellStyle name="Notas 2 2 19 2 3" xfId="29252" xr:uid="{00000000-0005-0000-0000-0000196C0000}"/>
    <cellStyle name="Notas 2 2 19 2 4" xfId="29253" xr:uid="{00000000-0005-0000-0000-00001A6C0000}"/>
    <cellStyle name="Notas 2 2 19 3" xfId="9435" xr:uid="{00000000-0005-0000-0000-00001B6C0000}"/>
    <cellStyle name="Notas 2 2 19 3 2" xfId="29254" xr:uid="{00000000-0005-0000-0000-00001C6C0000}"/>
    <cellStyle name="Notas 2 2 19 3 2 2" xfId="29255" xr:uid="{00000000-0005-0000-0000-00001D6C0000}"/>
    <cellStyle name="Notas 2 2 19 3 3" xfId="29256" xr:uid="{00000000-0005-0000-0000-00001E6C0000}"/>
    <cellStyle name="Notas 2 2 19 3 4" xfId="29257" xr:uid="{00000000-0005-0000-0000-00001F6C0000}"/>
    <cellStyle name="Notas 2 2 19 4" xfId="29258" xr:uid="{00000000-0005-0000-0000-0000206C0000}"/>
    <cellStyle name="Notas 2 2 19 4 2" xfId="29259" xr:uid="{00000000-0005-0000-0000-0000216C0000}"/>
    <cellStyle name="Notas 2 2 19 5" xfId="29260" xr:uid="{00000000-0005-0000-0000-0000226C0000}"/>
    <cellStyle name="Notas 2 2 19 6" xfId="29261" xr:uid="{00000000-0005-0000-0000-0000236C0000}"/>
    <cellStyle name="Notas 2 2 2" xfId="5412" xr:uid="{00000000-0005-0000-0000-0000246C0000}"/>
    <cellStyle name="Notas 2 2 2 2" xfId="7658" xr:uid="{00000000-0005-0000-0000-0000256C0000}"/>
    <cellStyle name="Notas 2 2 2 2 2" xfId="11197" xr:uid="{00000000-0005-0000-0000-0000266C0000}"/>
    <cellStyle name="Notas 2 2 2 2 2 2" xfId="29262" xr:uid="{00000000-0005-0000-0000-0000276C0000}"/>
    <cellStyle name="Notas 2 2 2 2 2 3" xfId="29263" xr:uid="{00000000-0005-0000-0000-0000286C0000}"/>
    <cellStyle name="Notas 2 2 2 2 3" xfId="29264" xr:uid="{00000000-0005-0000-0000-0000296C0000}"/>
    <cellStyle name="Notas 2 2 2 2 4" xfId="29265" xr:uid="{00000000-0005-0000-0000-00002A6C0000}"/>
    <cellStyle name="Notas 2 2 2 3" xfId="9436" xr:uid="{00000000-0005-0000-0000-00002B6C0000}"/>
    <cellStyle name="Notas 2 2 2 3 2" xfId="29266" xr:uid="{00000000-0005-0000-0000-00002C6C0000}"/>
    <cellStyle name="Notas 2 2 2 3 2 2" xfId="29267" xr:uid="{00000000-0005-0000-0000-00002D6C0000}"/>
    <cellStyle name="Notas 2 2 2 3 3" xfId="29268" xr:uid="{00000000-0005-0000-0000-00002E6C0000}"/>
    <cellStyle name="Notas 2 2 2 3 4" xfId="29269" xr:uid="{00000000-0005-0000-0000-00002F6C0000}"/>
    <cellStyle name="Notas 2 2 2 4" xfId="29270" xr:uid="{00000000-0005-0000-0000-0000306C0000}"/>
    <cellStyle name="Notas 2 2 2 4 2" xfId="29271" xr:uid="{00000000-0005-0000-0000-0000316C0000}"/>
    <cellStyle name="Notas 2 2 2 5" xfId="29272" xr:uid="{00000000-0005-0000-0000-0000326C0000}"/>
    <cellStyle name="Notas 2 2 2 6" xfId="29273" xr:uid="{00000000-0005-0000-0000-0000336C0000}"/>
    <cellStyle name="Notas 2 2 20" xfId="5413" xr:uid="{00000000-0005-0000-0000-0000346C0000}"/>
    <cellStyle name="Notas 2 2 20 2" xfId="7659" xr:uid="{00000000-0005-0000-0000-0000356C0000}"/>
    <cellStyle name="Notas 2 2 20 2 2" xfId="11198" xr:uid="{00000000-0005-0000-0000-0000366C0000}"/>
    <cellStyle name="Notas 2 2 20 2 2 2" xfId="29274" xr:uid="{00000000-0005-0000-0000-0000376C0000}"/>
    <cellStyle name="Notas 2 2 20 2 2 3" xfId="29275" xr:uid="{00000000-0005-0000-0000-0000386C0000}"/>
    <cellStyle name="Notas 2 2 20 2 3" xfId="29276" xr:uid="{00000000-0005-0000-0000-0000396C0000}"/>
    <cellStyle name="Notas 2 2 20 2 4" xfId="29277" xr:uid="{00000000-0005-0000-0000-00003A6C0000}"/>
    <cellStyle name="Notas 2 2 20 3" xfId="9437" xr:uid="{00000000-0005-0000-0000-00003B6C0000}"/>
    <cellStyle name="Notas 2 2 20 3 2" xfId="29278" xr:uid="{00000000-0005-0000-0000-00003C6C0000}"/>
    <cellStyle name="Notas 2 2 20 3 2 2" xfId="29279" xr:uid="{00000000-0005-0000-0000-00003D6C0000}"/>
    <cellStyle name="Notas 2 2 20 3 3" xfId="29280" xr:uid="{00000000-0005-0000-0000-00003E6C0000}"/>
    <cellStyle name="Notas 2 2 20 3 4" xfId="29281" xr:uid="{00000000-0005-0000-0000-00003F6C0000}"/>
    <cellStyle name="Notas 2 2 20 4" xfId="29282" xr:uid="{00000000-0005-0000-0000-0000406C0000}"/>
    <cellStyle name="Notas 2 2 20 4 2" xfId="29283" xr:uid="{00000000-0005-0000-0000-0000416C0000}"/>
    <cellStyle name="Notas 2 2 20 5" xfId="29284" xr:uid="{00000000-0005-0000-0000-0000426C0000}"/>
    <cellStyle name="Notas 2 2 20 6" xfId="29285" xr:uid="{00000000-0005-0000-0000-0000436C0000}"/>
    <cellStyle name="Notas 2 2 21" xfId="5414" xr:uid="{00000000-0005-0000-0000-0000446C0000}"/>
    <cellStyle name="Notas 2 2 21 2" xfId="7660" xr:uid="{00000000-0005-0000-0000-0000456C0000}"/>
    <cellStyle name="Notas 2 2 21 2 2" xfId="11199" xr:uid="{00000000-0005-0000-0000-0000466C0000}"/>
    <cellStyle name="Notas 2 2 21 2 2 2" xfId="29286" xr:uid="{00000000-0005-0000-0000-0000476C0000}"/>
    <cellStyle name="Notas 2 2 21 2 2 3" xfId="29287" xr:uid="{00000000-0005-0000-0000-0000486C0000}"/>
    <cellStyle name="Notas 2 2 21 2 3" xfId="29288" xr:uid="{00000000-0005-0000-0000-0000496C0000}"/>
    <cellStyle name="Notas 2 2 21 2 4" xfId="29289" xr:uid="{00000000-0005-0000-0000-00004A6C0000}"/>
    <cellStyle name="Notas 2 2 21 3" xfId="9438" xr:uid="{00000000-0005-0000-0000-00004B6C0000}"/>
    <cellStyle name="Notas 2 2 21 3 2" xfId="29290" xr:uid="{00000000-0005-0000-0000-00004C6C0000}"/>
    <cellStyle name="Notas 2 2 21 3 2 2" xfId="29291" xr:uid="{00000000-0005-0000-0000-00004D6C0000}"/>
    <cellStyle name="Notas 2 2 21 3 3" xfId="29292" xr:uid="{00000000-0005-0000-0000-00004E6C0000}"/>
    <cellStyle name="Notas 2 2 21 3 4" xfId="29293" xr:uid="{00000000-0005-0000-0000-00004F6C0000}"/>
    <cellStyle name="Notas 2 2 21 4" xfId="29294" xr:uid="{00000000-0005-0000-0000-0000506C0000}"/>
    <cellStyle name="Notas 2 2 21 4 2" xfId="29295" xr:uid="{00000000-0005-0000-0000-0000516C0000}"/>
    <cellStyle name="Notas 2 2 21 5" xfId="29296" xr:uid="{00000000-0005-0000-0000-0000526C0000}"/>
    <cellStyle name="Notas 2 2 21 6" xfId="29297" xr:uid="{00000000-0005-0000-0000-0000536C0000}"/>
    <cellStyle name="Notas 2 2 22" xfId="5415" xr:uid="{00000000-0005-0000-0000-0000546C0000}"/>
    <cellStyle name="Notas 2 2 22 2" xfId="7661" xr:uid="{00000000-0005-0000-0000-0000556C0000}"/>
    <cellStyle name="Notas 2 2 22 2 2" xfId="11200" xr:uid="{00000000-0005-0000-0000-0000566C0000}"/>
    <cellStyle name="Notas 2 2 22 2 2 2" xfId="29298" xr:uid="{00000000-0005-0000-0000-0000576C0000}"/>
    <cellStyle name="Notas 2 2 22 2 2 3" xfId="29299" xr:uid="{00000000-0005-0000-0000-0000586C0000}"/>
    <cellStyle name="Notas 2 2 22 2 3" xfId="29300" xr:uid="{00000000-0005-0000-0000-0000596C0000}"/>
    <cellStyle name="Notas 2 2 22 2 4" xfId="29301" xr:uid="{00000000-0005-0000-0000-00005A6C0000}"/>
    <cellStyle name="Notas 2 2 22 3" xfId="9439" xr:uid="{00000000-0005-0000-0000-00005B6C0000}"/>
    <cellStyle name="Notas 2 2 22 3 2" xfId="29302" xr:uid="{00000000-0005-0000-0000-00005C6C0000}"/>
    <cellStyle name="Notas 2 2 22 3 2 2" xfId="29303" xr:uid="{00000000-0005-0000-0000-00005D6C0000}"/>
    <cellStyle name="Notas 2 2 22 3 3" xfId="29304" xr:uid="{00000000-0005-0000-0000-00005E6C0000}"/>
    <cellStyle name="Notas 2 2 22 3 4" xfId="29305" xr:uid="{00000000-0005-0000-0000-00005F6C0000}"/>
    <cellStyle name="Notas 2 2 22 4" xfId="29306" xr:uid="{00000000-0005-0000-0000-0000606C0000}"/>
    <cellStyle name="Notas 2 2 22 4 2" xfId="29307" xr:uid="{00000000-0005-0000-0000-0000616C0000}"/>
    <cellStyle name="Notas 2 2 22 5" xfId="29308" xr:uid="{00000000-0005-0000-0000-0000626C0000}"/>
    <cellStyle name="Notas 2 2 22 6" xfId="29309" xr:uid="{00000000-0005-0000-0000-0000636C0000}"/>
    <cellStyle name="Notas 2 2 23" xfId="5416" xr:uid="{00000000-0005-0000-0000-0000646C0000}"/>
    <cellStyle name="Notas 2 2 23 2" xfId="7662" xr:uid="{00000000-0005-0000-0000-0000656C0000}"/>
    <cellStyle name="Notas 2 2 23 2 2" xfId="11201" xr:uid="{00000000-0005-0000-0000-0000666C0000}"/>
    <cellStyle name="Notas 2 2 23 2 2 2" xfId="29310" xr:uid="{00000000-0005-0000-0000-0000676C0000}"/>
    <cellStyle name="Notas 2 2 23 2 2 3" xfId="29311" xr:uid="{00000000-0005-0000-0000-0000686C0000}"/>
    <cellStyle name="Notas 2 2 23 2 3" xfId="29312" xr:uid="{00000000-0005-0000-0000-0000696C0000}"/>
    <cellStyle name="Notas 2 2 23 2 4" xfId="29313" xr:uid="{00000000-0005-0000-0000-00006A6C0000}"/>
    <cellStyle name="Notas 2 2 23 3" xfId="9440" xr:uid="{00000000-0005-0000-0000-00006B6C0000}"/>
    <cellStyle name="Notas 2 2 23 3 2" xfId="29314" xr:uid="{00000000-0005-0000-0000-00006C6C0000}"/>
    <cellStyle name="Notas 2 2 23 3 2 2" xfId="29315" xr:uid="{00000000-0005-0000-0000-00006D6C0000}"/>
    <cellStyle name="Notas 2 2 23 3 3" xfId="29316" xr:uid="{00000000-0005-0000-0000-00006E6C0000}"/>
    <cellStyle name="Notas 2 2 23 3 4" xfId="29317" xr:uid="{00000000-0005-0000-0000-00006F6C0000}"/>
    <cellStyle name="Notas 2 2 23 4" xfId="29318" xr:uid="{00000000-0005-0000-0000-0000706C0000}"/>
    <cellStyle name="Notas 2 2 23 4 2" xfId="29319" xr:uid="{00000000-0005-0000-0000-0000716C0000}"/>
    <cellStyle name="Notas 2 2 23 5" xfId="29320" xr:uid="{00000000-0005-0000-0000-0000726C0000}"/>
    <cellStyle name="Notas 2 2 23 6" xfId="29321" xr:uid="{00000000-0005-0000-0000-0000736C0000}"/>
    <cellStyle name="Notas 2 2 24" xfId="5417" xr:uid="{00000000-0005-0000-0000-0000746C0000}"/>
    <cellStyle name="Notas 2 2 24 2" xfId="7663" xr:uid="{00000000-0005-0000-0000-0000756C0000}"/>
    <cellStyle name="Notas 2 2 24 2 2" xfId="11202" xr:uid="{00000000-0005-0000-0000-0000766C0000}"/>
    <cellStyle name="Notas 2 2 24 2 2 2" xfId="29322" xr:uid="{00000000-0005-0000-0000-0000776C0000}"/>
    <cellStyle name="Notas 2 2 24 2 2 3" xfId="29323" xr:uid="{00000000-0005-0000-0000-0000786C0000}"/>
    <cellStyle name="Notas 2 2 24 2 3" xfId="29324" xr:uid="{00000000-0005-0000-0000-0000796C0000}"/>
    <cellStyle name="Notas 2 2 24 2 4" xfId="29325" xr:uid="{00000000-0005-0000-0000-00007A6C0000}"/>
    <cellStyle name="Notas 2 2 24 3" xfId="9441" xr:uid="{00000000-0005-0000-0000-00007B6C0000}"/>
    <cellStyle name="Notas 2 2 24 3 2" xfId="29326" xr:uid="{00000000-0005-0000-0000-00007C6C0000}"/>
    <cellStyle name="Notas 2 2 24 3 2 2" xfId="29327" xr:uid="{00000000-0005-0000-0000-00007D6C0000}"/>
    <cellStyle name="Notas 2 2 24 3 3" xfId="29328" xr:uid="{00000000-0005-0000-0000-00007E6C0000}"/>
    <cellStyle name="Notas 2 2 24 3 4" xfId="29329" xr:uid="{00000000-0005-0000-0000-00007F6C0000}"/>
    <cellStyle name="Notas 2 2 24 4" xfId="29330" xr:uid="{00000000-0005-0000-0000-0000806C0000}"/>
    <cellStyle name="Notas 2 2 24 4 2" xfId="29331" xr:uid="{00000000-0005-0000-0000-0000816C0000}"/>
    <cellStyle name="Notas 2 2 24 5" xfId="29332" xr:uid="{00000000-0005-0000-0000-0000826C0000}"/>
    <cellStyle name="Notas 2 2 24 6" xfId="29333" xr:uid="{00000000-0005-0000-0000-0000836C0000}"/>
    <cellStyle name="Notas 2 2 25" xfId="5418" xr:uid="{00000000-0005-0000-0000-0000846C0000}"/>
    <cellStyle name="Notas 2 2 25 2" xfId="7664" xr:uid="{00000000-0005-0000-0000-0000856C0000}"/>
    <cellStyle name="Notas 2 2 25 2 2" xfId="11203" xr:uid="{00000000-0005-0000-0000-0000866C0000}"/>
    <cellStyle name="Notas 2 2 25 2 2 2" xfId="29334" xr:uid="{00000000-0005-0000-0000-0000876C0000}"/>
    <cellStyle name="Notas 2 2 25 2 2 3" xfId="29335" xr:uid="{00000000-0005-0000-0000-0000886C0000}"/>
    <cellStyle name="Notas 2 2 25 2 3" xfId="29336" xr:uid="{00000000-0005-0000-0000-0000896C0000}"/>
    <cellStyle name="Notas 2 2 25 2 4" xfId="29337" xr:uid="{00000000-0005-0000-0000-00008A6C0000}"/>
    <cellStyle name="Notas 2 2 25 3" xfId="9442" xr:uid="{00000000-0005-0000-0000-00008B6C0000}"/>
    <cellStyle name="Notas 2 2 25 3 2" xfId="29338" xr:uid="{00000000-0005-0000-0000-00008C6C0000}"/>
    <cellStyle name="Notas 2 2 25 3 2 2" xfId="29339" xr:uid="{00000000-0005-0000-0000-00008D6C0000}"/>
    <cellStyle name="Notas 2 2 25 3 3" xfId="29340" xr:uid="{00000000-0005-0000-0000-00008E6C0000}"/>
    <cellStyle name="Notas 2 2 25 3 4" xfId="29341" xr:uid="{00000000-0005-0000-0000-00008F6C0000}"/>
    <cellStyle name="Notas 2 2 25 4" xfId="29342" xr:uid="{00000000-0005-0000-0000-0000906C0000}"/>
    <cellStyle name="Notas 2 2 25 4 2" xfId="29343" xr:uid="{00000000-0005-0000-0000-0000916C0000}"/>
    <cellStyle name="Notas 2 2 25 5" xfId="29344" xr:uid="{00000000-0005-0000-0000-0000926C0000}"/>
    <cellStyle name="Notas 2 2 25 6" xfId="29345" xr:uid="{00000000-0005-0000-0000-0000936C0000}"/>
    <cellStyle name="Notas 2 2 26" xfId="5419" xr:uid="{00000000-0005-0000-0000-0000946C0000}"/>
    <cellStyle name="Notas 2 2 26 2" xfId="7665" xr:uid="{00000000-0005-0000-0000-0000956C0000}"/>
    <cellStyle name="Notas 2 2 26 2 2" xfId="11204" xr:uid="{00000000-0005-0000-0000-0000966C0000}"/>
    <cellStyle name="Notas 2 2 26 2 2 2" xfId="29346" xr:uid="{00000000-0005-0000-0000-0000976C0000}"/>
    <cellStyle name="Notas 2 2 26 2 2 3" xfId="29347" xr:uid="{00000000-0005-0000-0000-0000986C0000}"/>
    <cellStyle name="Notas 2 2 26 2 3" xfId="29348" xr:uid="{00000000-0005-0000-0000-0000996C0000}"/>
    <cellStyle name="Notas 2 2 26 2 4" xfId="29349" xr:uid="{00000000-0005-0000-0000-00009A6C0000}"/>
    <cellStyle name="Notas 2 2 26 3" xfId="9443" xr:uid="{00000000-0005-0000-0000-00009B6C0000}"/>
    <cellStyle name="Notas 2 2 26 3 2" xfId="29350" xr:uid="{00000000-0005-0000-0000-00009C6C0000}"/>
    <cellStyle name="Notas 2 2 26 3 2 2" xfId="29351" xr:uid="{00000000-0005-0000-0000-00009D6C0000}"/>
    <cellStyle name="Notas 2 2 26 3 3" xfId="29352" xr:uid="{00000000-0005-0000-0000-00009E6C0000}"/>
    <cellStyle name="Notas 2 2 26 3 4" xfId="29353" xr:uid="{00000000-0005-0000-0000-00009F6C0000}"/>
    <cellStyle name="Notas 2 2 26 4" xfId="29354" xr:uid="{00000000-0005-0000-0000-0000A06C0000}"/>
    <cellStyle name="Notas 2 2 26 4 2" xfId="29355" xr:uid="{00000000-0005-0000-0000-0000A16C0000}"/>
    <cellStyle name="Notas 2 2 26 5" xfId="29356" xr:uid="{00000000-0005-0000-0000-0000A26C0000}"/>
    <cellStyle name="Notas 2 2 26 6" xfId="29357" xr:uid="{00000000-0005-0000-0000-0000A36C0000}"/>
    <cellStyle name="Notas 2 2 27" xfId="5420" xr:uid="{00000000-0005-0000-0000-0000A46C0000}"/>
    <cellStyle name="Notas 2 2 27 2" xfId="7666" xr:uid="{00000000-0005-0000-0000-0000A56C0000}"/>
    <cellStyle name="Notas 2 2 27 2 2" xfId="11205" xr:uid="{00000000-0005-0000-0000-0000A66C0000}"/>
    <cellStyle name="Notas 2 2 27 2 2 2" xfId="29358" xr:uid="{00000000-0005-0000-0000-0000A76C0000}"/>
    <cellStyle name="Notas 2 2 27 2 2 3" xfId="29359" xr:uid="{00000000-0005-0000-0000-0000A86C0000}"/>
    <cellStyle name="Notas 2 2 27 2 3" xfId="29360" xr:uid="{00000000-0005-0000-0000-0000A96C0000}"/>
    <cellStyle name="Notas 2 2 27 2 4" xfId="29361" xr:uid="{00000000-0005-0000-0000-0000AA6C0000}"/>
    <cellStyle name="Notas 2 2 27 3" xfId="9444" xr:uid="{00000000-0005-0000-0000-0000AB6C0000}"/>
    <cellStyle name="Notas 2 2 27 3 2" xfId="29362" xr:uid="{00000000-0005-0000-0000-0000AC6C0000}"/>
    <cellStyle name="Notas 2 2 27 3 2 2" xfId="29363" xr:uid="{00000000-0005-0000-0000-0000AD6C0000}"/>
    <cellStyle name="Notas 2 2 27 3 3" xfId="29364" xr:uid="{00000000-0005-0000-0000-0000AE6C0000}"/>
    <cellStyle name="Notas 2 2 27 3 4" xfId="29365" xr:uid="{00000000-0005-0000-0000-0000AF6C0000}"/>
    <cellStyle name="Notas 2 2 27 4" xfId="29366" xr:uid="{00000000-0005-0000-0000-0000B06C0000}"/>
    <cellStyle name="Notas 2 2 27 4 2" xfId="29367" xr:uid="{00000000-0005-0000-0000-0000B16C0000}"/>
    <cellStyle name="Notas 2 2 27 5" xfId="29368" xr:uid="{00000000-0005-0000-0000-0000B26C0000}"/>
    <cellStyle name="Notas 2 2 27 6" xfId="29369" xr:uid="{00000000-0005-0000-0000-0000B36C0000}"/>
    <cellStyle name="Notas 2 2 28" xfId="5421" xr:uid="{00000000-0005-0000-0000-0000B46C0000}"/>
    <cellStyle name="Notas 2 2 28 2" xfId="7667" xr:uid="{00000000-0005-0000-0000-0000B56C0000}"/>
    <cellStyle name="Notas 2 2 28 2 2" xfId="11206" xr:uid="{00000000-0005-0000-0000-0000B66C0000}"/>
    <cellStyle name="Notas 2 2 28 2 2 2" xfId="29370" xr:uid="{00000000-0005-0000-0000-0000B76C0000}"/>
    <cellStyle name="Notas 2 2 28 2 2 3" xfId="29371" xr:uid="{00000000-0005-0000-0000-0000B86C0000}"/>
    <cellStyle name="Notas 2 2 28 2 3" xfId="29372" xr:uid="{00000000-0005-0000-0000-0000B96C0000}"/>
    <cellStyle name="Notas 2 2 28 2 4" xfId="29373" xr:uid="{00000000-0005-0000-0000-0000BA6C0000}"/>
    <cellStyle name="Notas 2 2 28 3" xfId="9445" xr:uid="{00000000-0005-0000-0000-0000BB6C0000}"/>
    <cellStyle name="Notas 2 2 28 3 2" xfId="29374" xr:uid="{00000000-0005-0000-0000-0000BC6C0000}"/>
    <cellStyle name="Notas 2 2 28 3 2 2" xfId="29375" xr:uid="{00000000-0005-0000-0000-0000BD6C0000}"/>
    <cellStyle name="Notas 2 2 28 3 3" xfId="29376" xr:uid="{00000000-0005-0000-0000-0000BE6C0000}"/>
    <cellStyle name="Notas 2 2 28 3 4" xfId="29377" xr:uid="{00000000-0005-0000-0000-0000BF6C0000}"/>
    <cellStyle name="Notas 2 2 28 4" xfId="29378" xr:uid="{00000000-0005-0000-0000-0000C06C0000}"/>
    <cellStyle name="Notas 2 2 28 4 2" xfId="29379" xr:uid="{00000000-0005-0000-0000-0000C16C0000}"/>
    <cellStyle name="Notas 2 2 28 5" xfId="29380" xr:uid="{00000000-0005-0000-0000-0000C26C0000}"/>
    <cellStyle name="Notas 2 2 28 6" xfId="29381" xr:uid="{00000000-0005-0000-0000-0000C36C0000}"/>
    <cellStyle name="Notas 2 2 29" xfId="5422" xr:uid="{00000000-0005-0000-0000-0000C46C0000}"/>
    <cellStyle name="Notas 2 2 29 2" xfId="7668" xr:uid="{00000000-0005-0000-0000-0000C56C0000}"/>
    <cellStyle name="Notas 2 2 29 2 2" xfId="11207" xr:uid="{00000000-0005-0000-0000-0000C66C0000}"/>
    <cellStyle name="Notas 2 2 29 2 2 2" xfId="29382" xr:uid="{00000000-0005-0000-0000-0000C76C0000}"/>
    <cellStyle name="Notas 2 2 29 2 2 3" xfId="29383" xr:uid="{00000000-0005-0000-0000-0000C86C0000}"/>
    <cellStyle name="Notas 2 2 29 2 3" xfId="29384" xr:uid="{00000000-0005-0000-0000-0000C96C0000}"/>
    <cellStyle name="Notas 2 2 29 2 4" xfId="29385" xr:uid="{00000000-0005-0000-0000-0000CA6C0000}"/>
    <cellStyle name="Notas 2 2 29 3" xfId="9446" xr:uid="{00000000-0005-0000-0000-0000CB6C0000}"/>
    <cellStyle name="Notas 2 2 29 3 2" xfId="29386" xr:uid="{00000000-0005-0000-0000-0000CC6C0000}"/>
    <cellStyle name="Notas 2 2 29 3 2 2" xfId="29387" xr:uid="{00000000-0005-0000-0000-0000CD6C0000}"/>
    <cellStyle name="Notas 2 2 29 3 3" xfId="29388" xr:uid="{00000000-0005-0000-0000-0000CE6C0000}"/>
    <cellStyle name="Notas 2 2 29 3 4" xfId="29389" xr:uid="{00000000-0005-0000-0000-0000CF6C0000}"/>
    <cellStyle name="Notas 2 2 29 4" xfId="29390" xr:uid="{00000000-0005-0000-0000-0000D06C0000}"/>
    <cellStyle name="Notas 2 2 29 4 2" xfId="29391" xr:uid="{00000000-0005-0000-0000-0000D16C0000}"/>
    <cellStyle name="Notas 2 2 29 5" xfId="29392" xr:uid="{00000000-0005-0000-0000-0000D26C0000}"/>
    <cellStyle name="Notas 2 2 29 6" xfId="29393" xr:uid="{00000000-0005-0000-0000-0000D36C0000}"/>
    <cellStyle name="Notas 2 2 3" xfId="5423" xr:uid="{00000000-0005-0000-0000-0000D46C0000}"/>
    <cellStyle name="Notas 2 2 3 2" xfId="7669" xr:uid="{00000000-0005-0000-0000-0000D56C0000}"/>
    <cellStyle name="Notas 2 2 3 2 2" xfId="11208" xr:uid="{00000000-0005-0000-0000-0000D66C0000}"/>
    <cellStyle name="Notas 2 2 3 2 2 2" xfId="29394" xr:uid="{00000000-0005-0000-0000-0000D76C0000}"/>
    <cellStyle name="Notas 2 2 3 2 2 3" xfId="29395" xr:uid="{00000000-0005-0000-0000-0000D86C0000}"/>
    <cellStyle name="Notas 2 2 3 2 3" xfId="29396" xr:uid="{00000000-0005-0000-0000-0000D96C0000}"/>
    <cellStyle name="Notas 2 2 3 2 4" xfId="29397" xr:uid="{00000000-0005-0000-0000-0000DA6C0000}"/>
    <cellStyle name="Notas 2 2 3 3" xfId="9447" xr:uid="{00000000-0005-0000-0000-0000DB6C0000}"/>
    <cellStyle name="Notas 2 2 3 3 2" xfId="29398" xr:uid="{00000000-0005-0000-0000-0000DC6C0000}"/>
    <cellStyle name="Notas 2 2 3 3 2 2" xfId="29399" xr:uid="{00000000-0005-0000-0000-0000DD6C0000}"/>
    <cellStyle name="Notas 2 2 3 3 3" xfId="29400" xr:uid="{00000000-0005-0000-0000-0000DE6C0000}"/>
    <cellStyle name="Notas 2 2 3 3 4" xfId="29401" xr:uid="{00000000-0005-0000-0000-0000DF6C0000}"/>
    <cellStyle name="Notas 2 2 3 4" xfId="29402" xr:uid="{00000000-0005-0000-0000-0000E06C0000}"/>
    <cellStyle name="Notas 2 2 3 4 2" xfId="29403" xr:uid="{00000000-0005-0000-0000-0000E16C0000}"/>
    <cellStyle name="Notas 2 2 3 5" xfId="29404" xr:uid="{00000000-0005-0000-0000-0000E26C0000}"/>
    <cellStyle name="Notas 2 2 3 6" xfId="29405" xr:uid="{00000000-0005-0000-0000-0000E36C0000}"/>
    <cellStyle name="Notas 2 2 30" xfId="5424" xr:uid="{00000000-0005-0000-0000-0000E46C0000}"/>
    <cellStyle name="Notas 2 2 30 2" xfId="7670" xr:uid="{00000000-0005-0000-0000-0000E56C0000}"/>
    <cellStyle name="Notas 2 2 30 2 2" xfId="11209" xr:uid="{00000000-0005-0000-0000-0000E66C0000}"/>
    <cellStyle name="Notas 2 2 30 2 2 2" xfId="29406" xr:uid="{00000000-0005-0000-0000-0000E76C0000}"/>
    <cellStyle name="Notas 2 2 30 2 2 3" xfId="29407" xr:uid="{00000000-0005-0000-0000-0000E86C0000}"/>
    <cellStyle name="Notas 2 2 30 2 3" xfId="29408" xr:uid="{00000000-0005-0000-0000-0000E96C0000}"/>
    <cellStyle name="Notas 2 2 30 2 4" xfId="29409" xr:uid="{00000000-0005-0000-0000-0000EA6C0000}"/>
    <cellStyle name="Notas 2 2 30 3" xfId="9448" xr:uid="{00000000-0005-0000-0000-0000EB6C0000}"/>
    <cellStyle name="Notas 2 2 30 3 2" xfId="29410" xr:uid="{00000000-0005-0000-0000-0000EC6C0000}"/>
    <cellStyle name="Notas 2 2 30 3 2 2" xfId="29411" xr:uid="{00000000-0005-0000-0000-0000ED6C0000}"/>
    <cellStyle name="Notas 2 2 30 3 3" xfId="29412" xr:uid="{00000000-0005-0000-0000-0000EE6C0000}"/>
    <cellStyle name="Notas 2 2 30 3 4" xfId="29413" xr:uid="{00000000-0005-0000-0000-0000EF6C0000}"/>
    <cellStyle name="Notas 2 2 30 4" xfId="29414" xr:uid="{00000000-0005-0000-0000-0000F06C0000}"/>
    <cellStyle name="Notas 2 2 30 4 2" xfId="29415" xr:uid="{00000000-0005-0000-0000-0000F16C0000}"/>
    <cellStyle name="Notas 2 2 30 5" xfId="29416" xr:uid="{00000000-0005-0000-0000-0000F26C0000}"/>
    <cellStyle name="Notas 2 2 30 6" xfId="29417" xr:uid="{00000000-0005-0000-0000-0000F36C0000}"/>
    <cellStyle name="Notas 2 2 31" xfId="5425" xr:uid="{00000000-0005-0000-0000-0000F46C0000}"/>
    <cellStyle name="Notas 2 2 31 2" xfId="7671" xr:uid="{00000000-0005-0000-0000-0000F56C0000}"/>
    <cellStyle name="Notas 2 2 31 2 2" xfId="11210" xr:uid="{00000000-0005-0000-0000-0000F66C0000}"/>
    <cellStyle name="Notas 2 2 31 2 2 2" xfId="29418" xr:uid="{00000000-0005-0000-0000-0000F76C0000}"/>
    <cellStyle name="Notas 2 2 31 2 2 3" xfId="29419" xr:uid="{00000000-0005-0000-0000-0000F86C0000}"/>
    <cellStyle name="Notas 2 2 31 2 3" xfId="29420" xr:uid="{00000000-0005-0000-0000-0000F96C0000}"/>
    <cellStyle name="Notas 2 2 31 2 4" xfId="29421" xr:uid="{00000000-0005-0000-0000-0000FA6C0000}"/>
    <cellStyle name="Notas 2 2 31 3" xfId="9449" xr:uid="{00000000-0005-0000-0000-0000FB6C0000}"/>
    <cellStyle name="Notas 2 2 31 3 2" xfId="29422" xr:uid="{00000000-0005-0000-0000-0000FC6C0000}"/>
    <cellStyle name="Notas 2 2 31 3 2 2" xfId="29423" xr:uid="{00000000-0005-0000-0000-0000FD6C0000}"/>
    <cellStyle name="Notas 2 2 31 3 3" xfId="29424" xr:uid="{00000000-0005-0000-0000-0000FE6C0000}"/>
    <cellStyle name="Notas 2 2 31 3 4" xfId="29425" xr:uid="{00000000-0005-0000-0000-0000FF6C0000}"/>
    <cellStyle name="Notas 2 2 31 4" xfId="29426" xr:uid="{00000000-0005-0000-0000-0000006D0000}"/>
    <cellStyle name="Notas 2 2 31 4 2" xfId="29427" xr:uid="{00000000-0005-0000-0000-0000016D0000}"/>
    <cellStyle name="Notas 2 2 31 5" xfId="29428" xr:uid="{00000000-0005-0000-0000-0000026D0000}"/>
    <cellStyle name="Notas 2 2 31 6" xfId="29429" xr:uid="{00000000-0005-0000-0000-0000036D0000}"/>
    <cellStyle name="Notas 2 2 32" xfId="5426" xr:uid="{00000000-0005-0000-0000-0000046D0000}"/>
    <cellStyle name="Notas 2 2 32 2" xfId="7672" xr:uid="{00000000-0005-0000-0000-0000056D0000}"/>
    <cellStyle name="Notas 2 2 32 2 2" xfId="11211" xr:uid="{00000000-0005-0000-0000-0000066D0000}"/>
    <cellStyle name="Notas 2 2 32 2 2 2" xfId="29430" xr:uid="{00000000-0005-0000-0000-0000076D0000}"/>
    <cellStyle name="Notas 2 2 32 2 2 3" xfId="29431" xr:uid="{00000000-0005-0000-0000-0000086D0000}"/>
    <cellStyle name="Notas 2 2 32 2 3" xfId="29432" xr:uid="{00000000-0005-0000-0000-0000096D0000}"/>
    <cellStyle name="Notas 2 2 32 2 4" xfId="29433" xr:uid="{00000000-0005-0000-0000-00000A6D0000}"/>
    <cellStyle name="Notas 2 2 32 3" xfId="9450" xr:uid="{00000000-0005-0000-0000-00000B6D0000}"/>
    <cellStyle name="Notas 2 2 32 3 2" xfId="29434" xr:uid="{00000000-0005-0000-0000-00000C6D0000}"/>
    <cellStyle name="Notas 2 2 32 3 2 2" xfId="29435" xr:uid="{00000000-0005-0000-0000-00000D6D0000}"/>
    <cellStyle name="Notas 2 2 32 3 3" xfId="29436" xr:uid="{00000000-0005-0000-0000-00000E6D0000}"/>
    <cellStyle name="Notas 2 2 32 3 4" xfId="29437" xr:uid="{00000000-0005-0000-0000-00000F6D0000}"/>
    <cellStyle name="Notas 2 2 32 4" xfId="29438" xr:uid="{00000000-0005-0000-0000-0000106D0000}"/>
    <cellStyle name="Notas 2 2 32 4 2" xfId="29439" xr:uid="{00000000-0005-0000-0000-0000116D0000}"/>
    <cellStyle name="Notas 2 2 32 5" xfId="29440" xr:uid="{00000000-0005-0000-0000-0000126D0000}"/>
    <cellStyle name="Notas 2 2 32 6" xfId="29441" xr:uid="{00000000-0005-0000-0000-0000136D0000}"/>
    <cellStyle name="Notas 2 2 33" xfId="5427" xr:uid="{00000000-0005-0000-0000-0000146D0000}"/>
    <cellStyle name="Notas 2 2 33 2" xfId="7673" xr:uid="{00000000-0005-0000-0000-0000156D0000}"/>
    <cellStyle name="Notas 2 2 33 2 2" xfId="11212" xr:uid="{00000000-0005-0000-0000-0000166D0000}"/>
    <cellStyle name="Notas 2 2 33 2 2 2" xfId="29442" xr:uid="{00000000-0005-0000-0000-0000176D0000}"/>
    <cellStyle name="Notas 2 2 33 2 2 3" xfId="29443" xr:uid="{00000000-0005-0000-0000-0000186D0000}"/>
    <cellStyle name="Notas 2 2 33 2 3" xfId="29444" xr:uid="{00000000-0005-0000-0000-0000196D0000}"/>
    <cellStyle name="Notas 2 2 33 2 4" xfId="29445" xr:uid="{00000000-0005-0000-0000-00001A6D0000}"/>
    <cellStyle name="Notas 2 2 33 3" xfId="9451" xr:uid="{00000000-0005-0000-0000-00001B6D0000}"/>
    <cellStyle name="Notas 2 2 33 3 2" xfId="29446" xr:uid="{00000000-0005-0000-0000-00001C6D0000}"/>
    <cellStyle name="Notas 2 2 33 3 2 2" xfId="29447" xr:uid="{00000000-0005-0000-0000-00001D6D0000}"/>
    <cellStyle name="Notas 2 2 33 3 3" xfId="29448" xr:uid="{00000000-0005-0000-0000-00001E6D0000}"/>
    <cellStyle name="Notas 2 2 33 3 4" xfId="29449" xr:uid="{00000000-0005-0000-0000-00001F6D0000}"/>
    <cellStyle name="Notas 2 2 33 4" xfId="29450" xr:uid="{00000000-0005-0000-0000-0000206D0000}"/>
    <cellStyle name="Notas 2 2 33 4 2" xfId="29451" xr:uid="{00000000-0005-0000-0000-0000216D0000}"/>
    <cellStyle name="Notas 2 2 33 5" xfId="29452" xr:uid="{00000000-0005-0000-0000-0000226D0000}"/>
    <cellStyle name="Notas 2 2 33 6" xfId="29453" xr:uid="{00000000-0005-0000-0000-0000236D0000}"/>
    <cellStyle name="Notas 2 2 34" xfId="5428" xr:uid="{00000000-0005-0000-0000-0000246D0000}"/>
    <cellStyle name="Notas 2 2 34 2" xfId="7674" xr:uid="{00000000-0005-0000-0000-0000256D0000}"/>
    <cellStyle name="Notas 2 2 34 2 2" xfId="11213" xr:uid="{00000000-0005-0000-0000-0000266D0000}"/>
    <cellStyle name="Notas 2 2 34 2 2 2" xfId="29454" xr:uid="{00000000-0005-0000-0000-0000276D0000}"/>
    <cellStyle name="Notas 2 2 34 2 2 3" xfId="29455" xr:uid="{00000000-0005-0000-0000-0000286D0000}"/>
    <cellStyle name="Notas 2 2 34 2 3" xfId="29456" xr:uid="{00000000-0005-0000-0000-0000296D0000}"/>
    <cellStyle name="Notas 2 2 34 2 4" xfId="29457" xr:uid="{00000000-0005-0000-0000-00002A6D0000}"/>
    <cellStyle name="Notas 2 2 34 3" xfId="9452" xr:uid="{00000000-0005-0000-0000-00002B6D0000}"/>
    <cellStyle name="Notas 2 2 34 3 2" xfId="29458" xr:uid="{00000000-0005-0000-0000-00002C6D0000}"/>
    <cellStyle name="Notas 2 2 34 3 2 2" xfId="29459" xr:uid="{00000000-0005-0000-0000-00002D6D0000}"/>
    <cellStyle name="Notas 2 2 34 3 3" xfId="29460" xr:uid="{00000000-0005-0000-0000-00002E6D0000}"/>
    <cellStyle name="Notas 2 2 34 3 4" xfId="29461" xr:uid="{00000000-0005-0000-0000-00002F6D0000}"/>
    <cellStyle name="Notas 2 2 34 4" xfId="29462" xr:uid="{00000000-0005-0000-0000-0000306D0000}"/>
    <cellStyle name="Notas 2 2 34 4 2" xfId="29463" xr:uid="{00000000-0005-0000-0000-0000316D0000}"/>
    <cellStyle name="Notas 2 2 34 5" xfId="29464" xr:uid="{00000000-0005-0000-0000-0000326D0000}"/>
    <cellStyle name="Notas 2 2 34 6" xfId="29465" xr:uid="{00000000-0005-0000-0000-0000336D0000}"/>
    <cellStyle name="Notas 2 2 35" xfId="5429" xr:uid="{00000000-0005-0000-0000-0000346D0000}"/>
    <cellStyle name="Notas 2 2 35 2" xfId="7675" xr:uid="{00000000-0005-0000-0000-0000356D0000}"/>
    <cellStyle name="Notas 2 2 35 2 2" xfId="11214" xr:uid="{00000000-0005-0000-0000-0000366D0000}"/>
    <cellStyle name="Notas 2 2 35 2 2 2" xfId="29466" xr:uid="{00000000-0005-0000-0000-0000376D0000}"/>
    <cellStyle name="Notas 2 2 35 2 2 3" xfId="29467" xr:uid="{00000000-0005-0000-0000-0000386D0000}"/>
    <cellStyle name="Notas 2 2 35 2 3" xfId="29468" xr:uid="{00000000-0005-0000-0000-0000396D0000}"/>
    <cellStyle name="Notas 2 2 35 2 4" xfId="29469" xr:uid="{00000000-0005-0000-0000-00003A6D0000}"/>
    <cellStyle name="Notas 2 2 35 3" xfId="9453" xr:uid="{00000000-0005-0000-0000-00003B6D0000}"/>
    <cellStyle name="Notas 2 2 35 3 2" xfId="29470" xr:uid="{00000000-0005-0000-0000-00003C6D0000}"/>
    <cellStyle name="Notas 2 2 35 3 2 2" xfId="29471" xr:uid="{00000000-0005-0000-0000-00003D6D0000}"/>
    <cellStyle name="Notas 2 2 35 3 3" xfId="29472" xr:uid="{00000000-0005-0000-0000-00003E6D0000}"/>
    <cellStyle name="Notas 2 2 35 3 4" xfId="29473" xr:uid="{00000000-0005-0000-0000-00003F6D0000}"/>
    <cellStyle name="Notas 2 2 35 4" xfId="29474" xr:uid="{00000000-0005-0000-0000-0000406D0000}"/>
    <cellStyle name="Notas 2 2 35 4 2" xfId="29475" xr:uid="{00000000-0005-0000-0000-0000416D0000}"/>
    <cellStyle name="Notas 2 2 35 5" xfId="29476" xr:uid="{00000000-0005-0000-0000-0000426D0000}"/>
    <cellStyle name="Notas 2 2 35 6" xfId="29477" xr:uid="{00000000-0005-0000-0000-0000436D0000}"/>
    <cellStyle name="Notas 2 2 36" xfId="5430" xr:uid="{00000000-0005-0000-0000-0000446D0000}"/>
    <cellStyle name="Notas 2 2 36 2" xfId="7676" xr:uid="{00000000-0005-0000-0000-0000456D0000}"/>
    <cellStyle name="Notas 2 2 36 2 2" xfId="11215" xr:uid="{00000000-0005-0000-0000-0000466D0000}"/>
    <cellStyle name="Notas 2 2 36 2 2 2" xfId="29478" xr:uid="{00000000-0005-0000-0000-0000476D0000}"/>
    <cellStyle name="Notas 2 2 36 2 2 3" xfId="29479" xr:uid="{00000000-0005-0000-0000-0000486D0000}"/>
    <cellStyle name="Notas 2 2 36 2 3" xfId="29480" xr:uid="{00000000-0005-0000-0000-0000496D0000}"/>
    <cellStyle name="Notas 2 2 36 2 4" xfId="29481" xr:uid="{00000000-0005-0000-0000-00004A6D0000}"/>
    <cellStyle name="Notas 2 2 36 3" xfId="9454" xr:uid="{00000000-0005-0000-0000-00004B6D0000}"/>
    <cellStyle name="Notas 2 2 36 3 2" xfId="29482" xr:uid="{00000000-0005-0000-0000-00004C6D0000}"/>
    <cellStyle name="Notas 2 2 36 3 2 2" xfId="29483" xr:uid="{00000000-0005-0000-0000-00004D6D0000}"/>
    <cellStyle name="Notas 2 2 36 3 3" xfId="29484" xr:uid="{00000000-0005-0000-0000-00004E6D0000}"/>
    <cellStyle name="Notas 2 2 36 3 4" xfId="29485" xr:uid="{00000000-0005-0000-0000-00004F6D0000}"/>
    <cellStyle name="Notas 2 2 36 4" xfId="29486" xr:uid="{00000000-0005-0000-0000-0000506D0000}"/>
    <cellStyle name="Notas 2 2 36 4 2" xfId="29487" xr:uid="{00000000-0005-0000-0000-0000516D0000}"/>
    <cellStyle name="Notas 2 2 36 5" xfId="29488" xr:uid="{00000000-0005-0000-0000-0000526D0000}"/>
    <cellStyle name="Notas 2 2 36 6" xfId="29489" xr:uid="{00000000-0005-0000-0000-0000536D0000}"/>
    <cellStyle name="Notas 2 2 37" xfId="5431" xr:uid="{00000000-0005-0000-0000-0000546D0000}"/>
    <cellStyle name="Notas 2 2 37 2" xfId="7677" xr:uid="{00000000-0005-0000-0000-0000556D0000}"/>
    <cellStyle name="Notas 2 2 37 2 2" xfId="11216" xr:uid="{00000000-0005-0000-0000-0000566D0000}"/>
    <cellStyle name="Notas 2 2 37 2 2 2" xfId="29490" xr:uid="{00000000-0005-0000-0000-0000576D0000}"/>
    <cellStyle name="Notas 2 2 37 2 2 3" xfId="29491" xr:uid="{00000000-0005-0000-0000-0000586D0000}"/>
    <cellStyle name="Notas 2 2 37 2 3" xfId="29492" xr:uid="{00000000-0005-0000-0000-0000596D0000}"/>
    <cellStyle name="Notas 2 2 37 2 4" xfId="29493" xr:uid="{00000000-0005-0000-0000-00005A6D0000}"/>
    <cellStyle name="Notas 2 2 37 3" xfId="9455" xr:uid="{00000000-0005-0000-0000-00005B6D0000}"/>
    <cellStyle name="Notas 2 2 37 3 2" xfId="29494" xr:uid="{00000000-0005-0000-0000-00005C6D0000}"/>
    <cellStyle name="Notas 2 2 37 3 2 2" xfId="29495" xr:uid="{00000000-0005-0000-0000-00005D6D0000}"/>
    <cellStyle name="Notas 2 2 37 3 3" xfId="29496" xr:uid="{00000000-0005-0000-0000-00005E6D0000}"/>
    <cellStyle name="Notas 2 2 37 3 4" xfId="29497" xr:uid="{00000000-0005-0000-0000-00005F6D0000}"/>
    <cellStyle name="Notas 2 2 37 4" xfId="29498" xr:uid="{00000000-0005-0000-0000-0000606D0000}"/>
    <cellStyle name="Notas 2 2 37 4 2" xfId="29499" xr:uid="{00000000-0005-0000-0000-0000616D0000}"/>
    <cellStyle name="Notas 2 2 37 5" xfId="29500" xr:uid="{00000000-0005-0000-0000-0000626D0000}"/>
    <cellStyle name="Notas 2 2 37 6" xfId="29501" xr:uid="{00000000-0005-0000-0000-0000636D0000}"/>
    <cellStyle name="Notas 2 2 38" xfId="5432" xr:uid="{00000000-0005-0000-0000-0000646D0000}"/>
    <cellStyle name="Notas 2 2 38 2" xfId="7678" xr:uid="{00000000-0005-0000-0000-0000656D0000}"/>
    <cellStyle name="Notas 2 2 38 2 2" xfId="11217" xr:uid="{00000000-0005-0000-0000-0000666D0000}"/>
    <cellStyle name="Notas 2 2 38 2 2 2" xfId="29502" xr:uid="{00000000-0005-0000-0000-0000676D0000}"/>
    <cellStyle name="Notas 2 2 38 2 2 3" xfId="29503" xr:uid="{00000000-0005-0000-0000-0000686D0000}"/>
    <cellStyle name="Notas 2 2 38 2 3" xfId="29504" xr:uid="{00000000-0005-0000-0000-0000696D0000}"/>
    <cellStyle name="Notas 2 2 38 2 4" xfId="29505" xr:uid="{00000000-0005-0000-0000-00006A6D0000}"/>
    <cellStyle name="Notas 2 2 38 3" xfId="9456" xr:uid="{00000000-0005-0000-0000-00006B6D0000}"/>
    <cellStyle name="Notas 2 2 38 3 2" xfId="29506" xr:uid="{00000000-0005-0000-0000-00006C6D0000}"/>
    <cellStyle name="Notas 2 2 38 3 2 2" xfId="29507" xr:uid="{00000000-0005-0000-0000-00006D6D0000}"/>
    <cellStyle name="Notas 2 2 38 3 3" xfId="29508" xr:uid="{00000000-0005-0000-0000-00006E6D0000}"/>
    <cellStyle name="Notas 2 2 38 3 4" xfId="29509" xr:uid="{00000000-0005-0000-0000-00006F6D0000}"/>
    <cellStyle name="Notas 2 2 38 4" xfId="29510" xr:uid="{00000000-0005-0000-0000-0000706D0000}"/>
    <cellStyle name="Notas 2 2 38 4 2" xfId="29511" xr:uid="{00000000-0005-0000-0000-0000716D0000}"/>
    <cellStyle name="Notas 2 2 38 5" xfId="29512" xr:uid="{00000000-0005-0000-0000-0000726D0000}"/>
    <cellStyle name="Notas 2 2 38 6" xfId="29513" xr:uid="{00000000-0005-0000-0000-0000736D0000}"/>
    <cellStyle name="Notas 2 2 39" xfId="5433" xr:uid="{00000000-0005-0000-0000-0000746D0000}"/>
    <cellStyle name="Notas 2 2 39 2" xfId="7679" xr:uid="{00000000-0005-0000-0000-0000756D0000}"/>
    <cellStyle name="Notas 2 2 39 2 2" xfId="11218" xr:uid="{00000000-0005-0000-0000-0000766D0000}"/>
    <cellStyle name="Notas 2 2 39 2 2 2" xfId="29514" xr:uid="{00000000-0005-0000-0000-0000776D0000}"/>
    <cellStyle name="Notas 2 2 39 2 2 3" xfId="29515" xr:uid="{00000000-0005-0000-0000-0000786D0000}"/>
    <cellStyle name="Notas 2 2 39 2 3" xfId="29516" xr:uid="{00000000-0005-0000-0000-0000796D0000}"/>
    <cellStyle name="Notas 2 2 39 2 4" xfId="29517" xr:uid="{00000000-0005-0000-0000-00007A6D0000}"/>
    <cellStyle name="Notas 2 2 39 3" xfId="9457" xr:uid="{00000000-0005-0000-0000-00007B6D0000}"/>
    <cellStyle name="Notas 2 2 39 3 2" xfId="29518" xr:uid="{00000000-0005-0000-0000-00007C6D0000}"/>
    <cellStyle name="Notas 2 2 39 3 2 2" xfId="29519" xr:uid="{00000000-0005-0000-0000-00007D6D0000}"/>
    <cellStyle name="Notas 2 2 39 3 3" xfId="29520" xr:uid="{00000000-0005-0000-0000-00007E6D0000}"/>
    <cellStyle name="Notas 2 2 39 3 4" xfId="29521" xr:uid="{00000000-0005-0000-0000-00007F6D0000}"/>
    <cellStyle name="Notas 2 2 39 4" xfId="29522" xr:uid="{00000000-0005-0000-0000-0000806D0000}"/>
    <cellStyle name="Notas 2 2 39 4 2" xfId="29523" xr:uid="{00000000-0005-0000-0000-0000816D0000}"/>
    <cellStyle name="Notas 2 2 39 5" xfId="29524" xr:uid="{00000000-0005-0000-0000-0000826D0000}"/>
    <cellStyle name="Notas 2 2 39 6" xfId="29525" xr:uid="{00000000-0005-0000-0000-0000836D0000}"/>
    <cellStyle name="Notas 2 2 4" xfId="5434" xr:uid="{00000000-0005-0000-0000-0000846D0000}"/>
    <cellStyle name="Notas 2 2 4 2" xfId="7680" xr:uid="{00000000-0005-0000-0000-0000856D0000}"/>
    <cellStyle name="Notas 2 2 4 2 2" xfId="11219" xr:uid="{00000000-0005-0000-0000-0000866D0000}"/>
    <cellStyle name="Notas 2 2 4 2 2 2" xfId="29526" xr:uid="{00000000-0005-0000-0000-0000876D0000}"/>
    <cellStyle name="Notas 2 2 4 2 2 3" xfId="29527" xr:uid="{00000000-0005-0000-0000-0000886D0000}"/>
    <cellStyle name="Notas 2 2 4 2 3" xfId="29528" xr:uid="{00000000-0005-0000-0000-0000896D0000}"/>
    <cellStyle name="Notas 2 2 4 2 4" xfId="29529" xr:uid="{00000000-0005-0000-0000-00008A6D0000}"/>
    <cellStyle name="Notas 2 2 4 3" xfId="9458" xr:uid="{00000000-0005-0000-0000-00008B6D0000}"/>
    <cellStyle name="Notas 2 2 4 3 2" xfId="29530" xr:uid="{00000000-0005-0000-0000-00008C6D0000}"/>
    <cellStyle name="Notas 2 2 4 3 2 2" xfId="29531" xr:uid="{00000000-0005-0000-0000-00008D6D0000}"/>
    <cellStyle name="Notas 2 2 4 3 3" xfId="29532" xr:uid="{00000000-0005-0000-0000-00008E6D0000}"/>
    <cellStyle name="Notas 2 2 4 3 4" xfId="29533" xr:uid="{00000000-0005-0000-0000-00008F6D0000}"/>
    <cellStyle name="Notas 2 2 4 4" xfId="29534" xr:uid="{00000000-0005-0000-0000-0000906D0000}"/>
    <cellStyle name="Notas 2 2 4 4 2" xfId="29535" xr:uid="{00000000-0005-0000-0000-0000916D0000}"/>
    <cellStyle name="Notas 2 2 4 5" xfId="29536" xr:uid="{00000000-0005-0000-0000-0000926D0000}"/>
    <cellStyle name="Notas 2 2 4 6" xfId="29537" xr:uid="{00000000-0005-0000-0000-0000936D0000}"/>
    <cellStyle name="Notas 2 2 40" xfId="5435" xr:uid="{00000000-0005-0000-0000-0000946D0000}"/>
    <cellStyle name="Notas 2 2 40 2" xfId="7681" xr:uid="{00000000-0005-0000-0000-0000956D0000}"/>
    <cellStyle name="Notas 2 2 40 2 2" xfId="11220" xr:uid="{00000000-0005-0000-0000-0000966D0000}"/>
    <cellStyle name="Notas 2 2 40 2 2 2" xfId="29538" xr:uid="{00000000-0005-0000-0000-0000976D0000}"/>
    <cellStyle name="Notas 2 2 40 2 2 3" xfId="29539" xr:uid="{00000000-0005-0000-0000-0000986D0000}"/>
    <cellStyle name="Notas 2 2 40 2 3" xfId="29540" xr:uid="{00000000-0005-0000-0000-0000996D0000}"/>
    <cellStyle name="Notas 2 2 40 2 4" xfId="29541" xr:uid="{00000000-0005-0000-0000-00009A6D0000}"/>
    <cellStyle name="Notas 2 2 40 3" xfId="9459" xr:uid="{00000000-0005-0000-0000-00009B6D0000}"/>
    <cellStyle name="Notas 2 2 40 3 2" xfId="29542" xr:uid="{00000000-0005-0000-0000-00009C6D0000}"/>
    <cellStyle name="Notas 2 2 40 3 2 2" xfId="29543" xr:uid="{00000000-0005-0000-0000-00009D6D0000}"/>
    <cellStyle name="Notas 2 2 40 3 3" xfId="29544" xr:uid="{00000000-0005-0000-0000-00009E6D0000}"/>
    <cellStyle name="Notas 2 2 40 3 4" xfId="29545" xr:uid="{00000000-0005-0000-0000-00009F6D0000}"/>
    <cellStyle name="Notas 2 2 40 4" xfId="29546" xr:uid="{00000000-0005-0000-0000-0000A06D0000}"/>
    <cellStyle name="Notas 2 2 40 4 2" xfId="29547" xr:uid="{00000000-0005-0000-0000-0000A16D0000}"/>
    <cellStyle name="Notas 2 2 40 5" xfId="29548" xr:uid="{00000000-0005-0000-0000-0000A26D0000}"/>
    <cellStyle name="Notas 2 2 40 6" xfId="29549" xr:uid="{00000000-0005-0000-0000-0000A36D0000}"/>
    <cellStyle name="Notas 2 2 41" xfId="5436" xr:uid="{00000000-0005-0000-0000-0000A46D0000}"/>
    <cellStyle name="Notas 2 2 41 2" xfId="7682" xr:uid="{00000000-0005-0000-0000-0000A56D0000}"/>
    <cellStyle name="Notas 2 2 41 2 2" xfId="11221" xr:uid="{00000000-0005-0000-0000-0000A66D0000}"/>
    <cellStyle name="Notas 2 2 41 2 2 2" xfId="29550" xr:uid="{00000000-0005-0000-0000-0000A76D0000}"/>
    <cellStyle name="Notas 2 2 41 2 2 3" xfId="29551" xr:uid="{00000000-0005-0000-0000-0000A86D0000}"/>
    <cellStyle name="Notas 2 2 41 2 3" xfId="29552" xr:uid="{00000000-0005-0000-0000-0000A96D0000}"/>
    <cellStyle name="Notas 2 2 41 2 4" xfId="29553" xr:uid="{00000000-0005-0000-0000-0000AA6D0000}"/>
    <cellStyle name="Notas 2 2 41 3" xfId="9460" xr:uid="{00000000-0005-0000-0000-0000AB6D0000}"/>
    <cellStyle name="Notas 2 2 41 3 2" xfId="29554" xr:uid="{00000000-0005-0000-0000-0000AC6D0000}"/>
    <cellStyle name="Notas 2 2 41 3 2 2" xfId="29555" xr:uid="{00000000-0005-0000-0000-0000AD6D0000}"/>
    <cellStyle name="Notas 2 2 41 3 3" xfId="29556" xr:uid="{00000000-0005-0000-0000-0000AE6D0000}"/>
    <cellStyle name="Notas 2 2 41 3 4" xfId="29557" xr:uid="{00000000-0005-0000-0000-0000AF6D0000}"/>
    <cellStyle name="Notas 2 2 41 4" xfId="29558" xr:uid="{00000000-0005-0000-0000-0000B06D0000}"/>
    <cellStyle name="Notas 2 2 41 4 2" xfId="29559" xr:uid="{00000000-0005-0000-0000-0000B16D0000}"/>
    <cellStyle name="Notas 2 2 41 5" xfId="29560" xr:uid="{00000000-0005-0000-0000-0000B26D0000}"/>
    <cellStyle name="Notas 2 2 41 6" xfId="29561" xr:uid="{00000000-0005-0000-0000-0000B36D0000}"/>
    <cellStyle name="Notas 2 2 42" xfId="5437" xr:uid="{00000000-0005-0000-0000-0000B46D0000}"/>
    <cellStyle name="Notas 2 2 42 2" xfId="7683" xr:uid="{00000000-0005-0000-0000-0000B56D0000}"/>
    <cellStyle name="Notas 2 2 42 2 2" xfId="11222" xr:uid="{00000000-0005-0000-0000-0000B66D0000}"/>
    <cellStyle name="Notas 2 2 42 2 2 2" xfId="29562" xr:uid="{00000000-0005-0000-0000-0000B76D0000}"/>
    <cellStyle name="Notas 2 2 42 2 2 3" xfId="29563" xr:uid="{00000000-0005-0000-0000-0000B86D0000}"/>
    <cellStyle name="Notas 2 2 42 2 3" xfId="29564" xr:uid="{00000000-0005-0000-0000-0000B96D0000}"/>
    <cellStyle name="Notas 2 2 42 2 4" xfId="29565" xr:uid="{00000000-0005-0000-0000-0000BA6D0000}"/>
    <cellStyle name="Notas 2 2 42 3" xfId="9461" xr:uid="{00000000-0005-0000-0000-0000BB6D0000}"/>
    <cellStyle name="Notas 2 2 42 3 2" xfId="29566" xr:uid="{00000000-0005-0000-0000-0000BC6D0000}"/>
    <cellStyle name="Notas 2 2 42 3 2 2" xfId="29567" xr:uid="{00000000-0005-0000-0000-0000BD6D0000}"/>
    <cellStyle name="Notas 2 2 42 3 3" xfId="29568" xr:uid="{00000000-0005-0000-0000-0000BE6D0000}"/>
    <cellStyle name="Notas 2 2 42 3 4" xfId="29569" xr:uid="{00000000-0005-0000-0000-0000BF6D0000}"/>
    <cellStyle name="Notas 2 2 42 4" xfId="29570" xr:uid="{00000000-0005-0000-0000-0000C06D0000}"/>
    <cellStyle name="Notas 2 2 42 4 2" xfId="29571" xr:uid="{00000000-0005-0000-0000-0000C16D0000}"/>
    <cellStyle name="Notas 2 2 42 5" xfId="29572" xr:uid="{00000000-0005-0000-0000-0000C26D0000}"/>
    <cellStyle name="Notas 2 2 42 6" xfId="29573" xr:uid="{00000000-0005-0000-0000-0000C36D0000}"/>
    <cellStyle name="Notas 2 2 43" xfId="5438" xr:uid="{00000000-0005-0000-0000-0000C46D0000}"/>
    <cellStyle name="Notas 2 2 43 2" xfId="7684" xr:uid="{00000000-0005-0000-0000-0000C56D0000}"/>
    <cellStyle name="Notas 2 2 43 2 2" xfId="11223" xr:uid="{00000000-0005-0000-0000-0000C66D0000}"/>
    <cellStyle name="Notas 2 2 43 2 2 2" xfId="29574" xr:uid="{00000000-0005-0000-0000-0000C76D0000}"/>
    <cellStyle name="Notas 2 2 43 2 2 3" xfId="29575" xr:uid="{00000000-0005-0000-0000-0000C86D0000}"/>
    <cellStyle name="Notas 2 2 43 2 3" xfId="29576" xr:uid="{00000000-0005-0000-0000-0000C96D0000}"/>
    <cellStyle name="Notas 2 2 43 2 4" xfId="29577" xr:uid="{00000000-0005-0000-0000-0000CA6D0000}"/>
    <cellStyle name="Notas 2 2 43 3" xfId="9462" xr:uid="{00000000-0005-0000-0000-0000CB6D0000}"/>
    <cellStyle name="Notas 2 2 43 3 2" xfId="29578" xr:uid="{00000000-0005-0000-0000-0000CC6D0000}"/>
    <cellStyle name="Notas 2 2 43 3 2 2" xfId="29579" xr:uid="{00000000-0005-0000-0000-0000CD6D0000}"/>
    <cellStyle name="Notas 2 2 43 3 3" xfId="29580" xr:uid="{00000000-0005-0000-0000-0000CE6D0000}"/>
    <cellStyle name="Notas 2 2 43 3 4" xfId="29581" xr:uid="{00000000-0005-0000-0000-0000CF6D0000}"/>
    <cellStyle name="Notas 2 2 43 4" xfId="29582" xr:uid="{00000000-0005-0000-0000-0000D06D0000}"/>
    <cellStyle name="Notas 2 2 43 4 2" xfId="29583" xr:uid="{00000000-0005-0000-0000-0000D16D0000}"/>
    <cellStyle name="Notas 2 2 43 5" xfId="29584" xr:uid="{00000000-0005-0000-0000-0000D26D0000}"/>
    <cellStyle name="Notas 2 2 43 6" xfId="29585" xr:uid="{00000000-0005-0000-0000-0000D36D0000}"/>
    <cellStyle name="Notas 2 2 44" xfId="5439" xr:uid="{00000000-0005-0000-0000-0000D46D0000}"/>
    <cellStyle name="Notas 2 2 44 2" xfId="7685" xr:uid="{00000000-0005-0000-0000-0000D56D0000}"/>
    <cellStyle name="Notas 2 2 44 2 2" xfId="11224" xr:uid="{00000000-0005-0000-0000-0000D66D0000}"/>
    <cellStyle name="Notas 2 2 44 2 2 2" xfId="29586" xr:uid="{00000000-0005-0000-0000-0000D76D0000}"/>
    <cellStyle name="Notas 2 2 44 2 2 3" xfId="29587" xr:uid="{00000000-0005-0000-0000-0000D86D0000}"/>
    <cellStyle name="Notas 2 2 44 2 3" xfId="29588" xr:uid="{00000000-0005-0000-0000-0000D96D0000}"/>
    <cellStyle name="Notas 2 2 44 2 4" xfId="29589" xr:uid="{00000000-0005-0000-0000-0000DA6D0000}"/>
    <cellStyle name="Notas 2 2 44 3" xfId="9463" xr:uid="{00000000-0005-0000-0000-0000DB6D0000}"/>
    <cellStyle name="Notas 2 2 44 3 2" xfId="29590" xr:uid="{00000000-0005-0000-0000-0000DC6D0000}"/>
    <cellStyle name="Notas 2 2 44 3 2 2" xfId="29591" xr:uid="{00000000-0005-0000-0000-0000DD6D0000}"/>
    <cellStyle name="Notas 2 2 44 3 3" xfId="29592" xr:uid="{00000000-0005-0000-0000-0000DE6D0000}"/>
    <cellStyle name="Notas 2 2 44 3 4" xfId="29593" xr:uid="{00000000-0005-0000-0000-0000DF6D0000}"/>
    <cellStyle name="Notas 2 2 44 4" xfId="29594" xr:uid="{00000000-0005-0000-0000-0000E06D0000}"/>
    <cellStyle name="Notas 2 2 44 4 2" xfId="29595" xr:uid="{00000000-0005-0000-0000-0000E16D0000}"/>
    <cellStyle name="Notas 2 2 44 5" xfId="29596" xr:uid="{00000000-0005-0000-0000-0000E26D0000}"/>
    <cellStyle name="Notas 2 2 44 6" xfId="29597" xr:uid="{00000000-0005-0000-0000-0000E36D0000}"/>
    <cellStyle name="Notas 2 2 45" xfId="5440" xr:uid="{00000000-0005-0000-0000-0000E46D0000}"/>
    <cellStyle name="Notas 2 2 45 2" xfId="7686" xr:uid="{00000000-0005-0000-0000-0000E56D0000}"/>
    <cellStyle name="Notas 2 2 45 2 2" xfId="11225" xr:uid="{00000000-0005-0000-0000-0000E66D0000}"/>
    <cellStyle name="Notas 2 2 45 2 2 2" xfId="29598" xr:uid="{00000000-0005-0000-0000-0000E76D0000}"/>
    <cellStyle name="Notas 2 2 45 2 2 3" xfId="29599" xr:uid="{00000000-0005-0000-0000-0000E86D0000}"/>
    <cellStyle name="Notas 2 2 45 2 3" xfId="29600" xr:uid="{00000000-0005-0000-0000-0000E96D0000}"/>
    <cellStyle name="Notas 2 2 45 2 4" xfId="29601" xr:uid="{00000000-0005-0000-0000-0000EA6D0000}"/>
    <cellStyle name="Notas 2 2 45 3" xfId="9464" xr:uid="{00000000-0005-0000-0000-0000EB6D0000}"/>
    <cellStyle name="Notas 2 2 45 3 2" xfId="29602" xr:uid="{00000000-0005-0000-0000-0000EC6D0000}"/>
    <cellStyle name="Notas 2 2 45 3 2 2" xfId="29603" xr:uid="{00000000-0005-0000-0000-0000ED6D0000}"/>
    <cellStyle name="Notas 2 2 45 3 3" xfId="29604" xr:uid="{00000000-0005-0000-0000-0000EE6D0000}"/>
    <cellStyle name="Notas 2 2 45 3 4" xfId="29605" xr:uid="{00000000-0005-0000-0000-0000EF6D0000}"/>
    <cellStyle name="Notas 2 2 45 4" xfId="29606" xr:uid="{00000000-0005-0000-0000-0000F06D0000}"/>
    <cellStyle name="Notas 2 2 45 4 2" xfId="29607" xr:uid="{00000000-0005-0000-0000-0000F16D0000}"/>
    <cellStyle name="Notas 2 2 45 5" xfId="29608" xr:uid="{00000000-0005-0000-0000-0000F26D0000}"/>
    <cellStyle name="Notas 2 2 45 6" xfId="29609" xr:uid="{00000000-0005-0000-0000-0000F36D0000}"/>
    <cellStyle name="Notas 2 2 46" xfId="7647" xr:uid="{00000000-0005-0000-0000-0000F46D0000}"/>
    <cellStyle name="Notas 2 2 46 2" xfId="11186" xr:uid="{00000000-0005-0000-0000-0000F56D0000}"/>
    <cellStyle name="Notas 2 2 46 2 2" xfId="29610" xr:uid="{00000000-0005-0000-0000-0000F66D0000}"/>
    <cellStyle name="Notas 2 2 46 2 3" xfId="29611" xr:uid="{00000000-0005-0000-0000-0000F76D0000}"/>
    <cellStyle name="Notas 2 2 46 3" xfId="29612" xr:uid="{00000000-0005-0000-0000-0000F86D0000}"/>
    <cellStyle name="Notas 2 2 46 4" xfId="29613" xr:uid="{00000000-0005-0000-0000-0000F96D0000}"/>
    <cellStyle name="Notas 2 2 47" xfId="9425" xr:uid="{00000000-0005-0000-0000-0000FA6D0000}"/>
    <cellStyle name="Notas 2 2 47 2" xfId="29614" xr:uid="{00000000-0005-0000-0000-0000FB6D0000}"/>
    <cellStyle name="Notas 2 2 47 2 2" xfId="29615" xr:uid="{00000000-0005-0000-0000-0000FC6D0000}"/>
    <cellStyle name="Notas 2 2 47 3" xfId="29616" xr:uid="{00000000-0005-0000-0000-0000FD6D0000}"/>
    <cellStyle name="Notas 2 2 47 4" xfId="29617" xr:uid="{00000000-0005-0000-0000-0000FE6D0000}"/>
    <cellStyle name="Notas 2 2 48" xfId="29618" xr:uid="{00000000-0005-0000-0000-0000FF6D0000}"/>
    <cellStyle name="Notas 2 2 48 2" xfId="29619" xr:uid="{00000000-0005-0000-0000-0000006E0000}"/>
    <cellStyle name="Notas 2 2 49" xfId="29620" xr:uid="{00000000-0005-0000-0000-0000016E0000}"/>
    <cellStyle name="Notas 2 2 5" xfId="5441" xr:uid="{00000000-0005-0000-0000-0000026E0000}"/>
    <cellStyle name="Notas 2 2 5 2" xfId="7687" xr:uid="{00000000-0005-0000-0000-0000036E0000}"/>
    <cellStyle name="Notas 2 2 5 2 2" xfId="11226" xr:uid="{00000000-0005-0000-0000-0000046E0000}"/>
    <cellStyle name="Notas 2 2 5 2 2 2" xfId="29621" xr:uid="{00000000-0005-0000-0000-0000056E0000}"/>
    <cellStyle name="Notas 2 2 5 2 2 3" xfId="29622" xr:uid="{00000000-0005-0000-0000-0000066E0000}"/>
    <cellStyle name="Notas 2 2 5 2 3" xfId="29623" xr:uid="{00000000-0005-0000-0000-0000076E0000}"/>
    <cellStyle name="Notas 2 2 5 2 4" xfId="29624" xr:uid="{00000000-0005-0000-0000-0000086E0000}"/>
    <cellStyle name="Notas 2 2 5 3" xfId="9465" xr:uid="{00000000-0005-0000-0000-0000096E0000}"/>
    <cellStyle name="Notas 2 2 5 3 2" xfId="29625" xr:uid="{00000000-0005-0000-0000-00000A6E0000}"/>
    <cellStyle name="Notas 2 2 5 3 2 2" xfId="29626" xr:uid="{00000000-0005-0000-0000-00000B6E0000}"/>
    <cellStyle name="Notas 2 2 5 3 3" xfId="29627" xr:uid="{00000000-0005-0000-0000-00000C6E0000}"/>
    <cellStyle name="Notas 2 2 5 3 4" xfId="29628" xr:uid="{00000000-0005-0000-0000-00000D6E0000}"/>
    <cellStyle name="Notas 2 2 5 4" xfId="29629" xr:uid="{00000000-0005-0000-0000-00000E6E0000}"/>
    <cellStyle name="Notas 2 2 5 4 2" xfId="29630" xr:uid="{00000000-0005-0000-0000-00000F6E0000}"/>
    <cellStyle name="Notas 2 2 5 5" xfId="29631" xr:uid="{00000000-0005-0000-0000-0000106E0000}"/>
    <cellStyle name="Notas 2 2 5 6" xfId="29632" xr:uid="{00000000-0005-0000-0000-0000116E0000}"/>
    <cellStyle name="Notas 2 2 50" xfId="29633" xr:uid="{00000000-0005-0000-0000-0000126E0000}"/>
    <cellStyle name="Notas 2 2 6" xfId="5442" xr:uid="{00000000-0005-0000-0000-0000136E0000}"/>
    <cellStyle name="Notas 2 2 6 2" xfId="7688" xr:uid="{00000000-0005-0000-0000-0000146E0000}"/>
    <cellStyle name="Notas 2 2 6 2 2" xfId="11227" xr:uid="{00000000-0005-0000-0000-0000156E0000}"/>
    <cellStyle name="Notas 2 2 6 2 2 2" xfId="29634" xr:uid="{00000000-0005-0000-0000-0000166E0000}"/>
    <cellStyle name="Notas 2 2 6 2 2 3" xfId="29635" xr:uid="{00000000-0005-0000-0000-0000176E0000}"/>
    <cellStyle name="Notas 2 2 6 2 3" xfId="29636" xr:uid="{00000000-0005-0000-0000-0000186E0000}"/>
    <cellStyle name="Notas 2 2 6 2 4" xfId="29637" xr:uid="{00000000-0005-0000-0000-0000196E0000}"/>
    <cellStyle name="Notas 2 2 6 3" xfId="9466" xr:uid="{00000000-0005-0000-0000-00001A6E0000}"/>
    <cellStyle name="Notas 2 2 6 3 2" xfId="29638" xr:uid="{00000000-0005-0000-0000-00001B6E0000}"/>
    <cellStyle name="Notas 2 2 6 3 2 2" xfId="29639" xr:uid="{00000000-0005-0000-0000-00001C6E0000}"/>
    <cellStyle name="Notas 2 2 6 3 3" xfId="29640" xr:uid="{00000000-0005-0000-0000-00001D6E0000}"/>
    <cellStyle name="Notas 2 2 6 3 4" xfId="29641" xr:uid="{00000000-0005-0000-0000-00001E6E0000}"/>
    <cellStyle name="Notas 2 2 6 4" xfId="29642" xr:uid="{00000000-0005-0000-0000-00001F6E0000}"/>
    <cellStyle name="Notas 2 2 6 4 2" xfId="29643" xr:uid="{00000000-0005-0000-0000-0000206E0000}"/>
    <cellStyle name="Notas 2 2 6 5" xfId="29644" xr:uid="{00000000-0005-0000-0000-0000216E0000}"/>
    <cellStyle name="Notas 2 2 6 6" xfId="29645" xr:uid="{00000000-0005-0000-0000-0000226E0000}"/>
    <cellStyle name="Notas 2 2 7" xfId="5443" xr:uid="{00000000-0005-0000-0000-0000236E0000}"/>
    <cellStyle name="Notas 2 2 7 2" xfId="7689" xr:uid="{00000000-0005-0000-0000-0000246E0000}"/>
    <cellStyle name="Notas 2 2 7 2 2" xfId="11228" xr:uid="{00000000-0005-0000-0000-0000256E0000}"/>
    <cellStyle name="Notas 2 2 7 2 2 2" xfId="29646" xr:uid="{00000000-0005-0000-0000-0000266E0000}"/>
    <cellStyle name="Notas 2 2 7 2 2 3" xfId="29647" xr:uid="{00000000-0005-0000-0000-0000276E0000}"/>
    <cellStyle name="Notas 2 2 7 2 3" xfId="29648" xr:uid="{00000000-0005-0000-0000-0000286E0000}"/>
    <cellStyle name="Notas 2 2 7 2 4" xfId="29649" xr:uid="{00000000-0005-0000-0000-0000296E0000}"/>
    <cellStyle name="Notas 2 2 7 3" xfId="9467" xr:uid="{00000000-0005-0000-0000-00002A6E0000}"/>
    <cellStyle name="Notas 2 2 7 3 2" xfId="29650" xr:uid="{00000000-0005-0000-0000-00002B6E0000}"/>
    <cellStyle name="Notas 2 2 7 3 2 2" xfId="29651" xr:uid="{00000000-0005-0000-0000-00002C6E0000}"/>
    <cellStyle name="Notas 2 2 7 3 3" xfId="29652" xr:uid="{00000000-0005-0000-0000-00002D6E0000}"/>
    <cellStyle name="Notas 2 2 7 3 4" xfId="29653" xr:uid="{00000000-0005-0000-0000-00002E6E0000}"/>
    <cellStyle name="Notas 2 2 7 4" xfId="29654" xr:uid="{00000000-0005-0000-0000-00002F6E0000}"/>
    <cellStyle name="Notas 2 2 7 4 2" xfId="29655" xr:uid="{00000000-0005-0000-0000-0000306E0000}"/>
    <cellStyle name="Notas 2 2 7 5" xfId="29656" xr:uid="{00000000-0005-0000-0000-0000316E0000}"/>
    <cellStyle name="Notas 2 2 7 6" xfId="29657" xr:uid="{00000000-0005-0000-0000-0000326E0000}"/>
    <cellStyle name="Notas 2 2 8" xfId="5444" xr:uid="{00000000-0005-0000-0000-0000336E0000}"/>
    <cellStyle name="Notas 2 2 8 2" xfId="7690" xr:uid="{00000000-0005-0000-0000-0000346E0000}"/>
    <cellStyle name="Notas 2 2 8 2 2" xfId="11229" xr:uid="{00000000-0005-0000-0000-0000356E0000}"/>
    <cellStyle name="Notas 2 2 8 2 2 2" xfId="29658" xr:uid="{00000000-0005-0000-0000-0000366E0000}"/>
    <cellStyle name="Notas 2 2 8 2 2 3" xfId="29659" xr:uid="{00000000-0005-0000-0000-0000376E0000}"/>
    <cellStyle name="Notas 2 2 8 2 3" xfId="29660" xr:uid="{00000000-0005-0000-0000-0000386E0000}"/>
    <cellStyle name="Notas 2 2 8 2 4" xfId="29661" xr:uid="{00000000-0005-0000-0000-0000396E0000}"/>
    <cellStyle name="Notas 2 2 8 3" xfId="9468" xr:uid="{00000000-0005-0000-0000-00003A6E0000}"/>
    <cellStyle name="Notas 2 2 8 3 2" xfId="29662" xr:uid="{00000000-0005-0000-0000-00003B6E0000}"/>
    <cellStyle name="Notas 2 2 8 3 2 2" xfId="29663" xr:uid="{00000000-0005-0000-0000-00003C6E0000}"/>
    <cellStyle name="Notas 2 2 8 3 3" xfId="29664" xr:uid="{00000000-0005-0000-0000-00003D6E0000}"/>
    <cellStyle name="Notas 2 2 8 3 4" xfId="29665" xr:uid="{00000000-0005-0000-0000-00003E6E0000}"/>
    <cellStyle name="Notas 2 2 8 4" xfId="29666" xr:uid="{00000000-0005-0000-0000-00003F6E0000}"/>
    <cellStyle name="Notas 2 2 8 4 2" xfId="29667" xr:uid="{00000000-0005-0000-0000-0000406E0000}"/>
    <cellStyle name="Notas 2 2 8 5" xfId="29668" xr:uid="{00000000-0005-0000-0000-0000416E0000}"/>
    <cellStyle name="Notas 2 2 8 6" xfId="29669" xr:uid="{00000000-0005-0000-0000-0000426E0000}"/>
    <cellStyle name="Notas 2 2 9" xfId="5445" xr:uid="{00000000-0005-0000-0000-0000436E0000}"/>
    <cellStyle name="Notas 2 2 9 2" xfId="7691" xr:uid="{00000000-0005-0000-0000-0000446E0000}"/>
    <cellStyle name="Notas 2 2 9 2 2" xfId="11230" xr:uid="{00000000-0005-0000-0000-0000456E0000}"/>
    <cellStyle name="Notas 2 2 9 2 2 2" xfId="29670" xr:uid="{00000000-0005-0000-0000-0000466E0000}"/>
    <cellStyle name="Notas 2 2 9 2 2 3" xfId="29671" xr:uid="{00000000-0005-0000-0000-0000476E0000}"/>
    <cellStyle name="Notas 2 2 9 2 3" xfId="29672" xr:uid="{00000000-0005-0000-0000-0000486E0000}"/>
    <cellStyle name="Notas 2 2 9 2 4" xfId="29673" xr:uid="{00000000-0005-0000-0000-0000496E0000}"/>
    <cellStyle name="Notas 2 2 9 3" xfId="9469" xr:uid="{00000000-0005-0000-0000-00004A6E0000}"/>
    <cellStyle name="Notas 2 2 9 3 2" xfId="29674" xr:uid="{00000000-0005-0000-0000-00004B6E0000}"/>
    <cellStyle name="Notas 2 2 9 3 2 2" xfId="29675" xr:uid="{00000000-0005-0000-0000-00004C6E0000}"/>
    <cellStyle name="Notas 2 2 9 3 3" xfId="29676" xr:uid="{00000000-0005-0000-0000-00004D6E0000}"/>
    <cellStyle name="Notas 2 2 9 3 4" xfId="29677" xr:uid="{00000000-0005-0000-0000-00004E6E0000}"/>
    <cellStyle name="Notas 2 2 9 4" xfId="29678" xr:uid="{00000000-0005-0000-0000-00004F6E0000}"/>
    <cellStyle name="Notas 2 2 9 4 2" xfId="29679" xr:uid="{00000000-0005-0000-0000-0000506E0000}"/>
    <cellStyle name="Notas 2 2 9 5" xfId="29680" xr:uid="{00000000-0005-0000-0000-0000516E0000}"/>
    <cellStyle name="Notas 2 2 9 6" xfId="29681" xr:uid="{00000000-0005-0000-0000-0000526E0000}"/>
    <cellStyle name="Notas 2 3" xfId="5446" xr:uid="{00000000-0005-0000-0000-0000536E0000}"/>
    <cellStyle name="Notas 2 3 2" xfId="7692" xr:uid="{00000000-0005-0000-0000-0000546E0000}"/>
    <cellStyle name="Notas 2 3 2 2" xfId="11231" xr:uid="{00000000-0005-0000-0000-0000556E0000}"/>
    <cellStyle name="Notas 2 3 2 2 2" xfId="29682" xr:uid="{00000000-0005-0000-0000-0000566E0000}"/>
    <cellStyle name="Notas 2 3 2 2 3" xfId="29683" xr:uid="{00000000-0005-0000-0000-0000576E0000}"/>
    <cellStyle name="Notas 2 3 2 3" xfId="29684" xr:uid="{00000000-0005-0000-0000-0000586E0000}"/>
    <cellStyle name="Notas 2 3 2 4" xfId="29685" xr:uid="{00000000-0005-0000-0000-0000596E0000}"/>
    <cellStyle name="Notas 2 3 3" xfId="9470" xr:uid="{00000000-0005-0000-0000-00005A6E0000}"/>
    <cellStyle name="Notas 2 3 3 2" xfId="29686" xr:uid="{00000000-0005-0000-0000-00005B6E0000}"/>
    <cellStyle name="Notas 2 3 3 2 2" xfId="29687" xr:uid="{00000000-0005-0000-0000-00005C6E0000}"/>
    <cellStyle name="Notas 2 3 3 3" xfId="29688" xr:uid="{00000000-0005-0000-0000-00005D6E0000}"/>
    <cellStyle name="Notas 2 3 3 4" xfId="29689" xr:uid="{00000000-0005-0000-0000-00005E6E0000}"/>
    <cellStyle name="Notas 2 3 4" xfId="29690" xr:uid="{00000000-0005-0000-0000-00005F6E0000}"/>
    <cellStyle name="Notas 2 3 4 2" xfId="29691" xr:uid="{00000000-0005-0000-0000-0000606E0000}"/>
    <cellStyle name="Notas 2 3 5" xfId="29692" xr:uid="{00000000-0005-0000-0000-0000616E0000}"/>
    <cellStyle name="Notas 2 3 6" xfId="29693" xr:uid="{00000000-0005-0000-0000-0000626E0000}"/>
    <cellStyle name="Notas 2 4" xfId="5447" xr:uid="{00000000-0005-0000-0000-0000636E0000}"/>
    <cellStyle name="Notas 2 4 2" xfId="7693" xr:uid="{00000000-0005-0000-0000-0000646E0000}"/>
    <cellStyle name="Notas 2 4 2 2" xfId="11232" xr:uid="{00000000-0005-0000-0000-0000656E0000}"/>
    <cellStyle name="Notas 2 4 2 2 2" xfId="29694" xr:uid="{00000000-0005-0000-0000-0000666E0000}"/>
    <cellStyle name="Notas 2 4 2 2 3" xfId="29695" xr:uid="{00000000-0005-0000-0000-0000676E0000}"/>
    <cellStyle name="Notas 2 4 2 3" xfId="29696" xr:uid="{00000000-0005-0000-0000-0000686E0000}"/>
    <cellStyle name="Notas 2 4 2 4" xfId="29697" xr:uid="{00000000-0005-0000-0000-0000696E0000}"/>
    <cellStyle name="Notas 2 4 3" xfId="9471" xr:uid="{00000000-0005-0000-0000-00006A6E0000}"/>
    <cellStyle name="Notas 2 4 3 2" xfId="29698" xr:uid="{00000000-0005-0000-0000-00006B6E0000}"/>
    <cellStyle name="Notas 2 4 3 2 2" xfId="29699" xr:uid="{00000000-0005-0000-0000-00006C6E0000}"/>
    <cellStyle name="Notas 2 4 3 3" xfId="29700" xr:uid="{00000000-0005-0000-0000-00006D6E0000}"/>
    <cellStyle name="Notas 2 4 3 4" xfId="29701" xr:uid="{00000000-0005-0000-0000-00006E6E0000}"/>
    <cellStyle name="Notas 2 4 4" xfId="29702" xr:uid="{00000000-0005-0000-0000-00006F6E0000}"/>
    <cellStyle name="Notas 2 4 4 2" xfId="29703" xr:uid="{00000000-0005-0000-0000-0000706E0000}"/>
    <cellStyle name="Notas 2 4 5" xfId="29704" xr:uid="{00000000-0005-0000-0000-0000716E0000}"/>
    <cellStyle name="Notas 2 4 6" xfId="29705" xr:uid="{00000000-0005-0000-0000-0000726E0000}"/>
    <cellStyle name="Notas 2_REQUERIMIENTO VAPORIZADORES 2014" xfId="6230" xr:uid="{00000000-0005-0000-0000-0000736E0000}"/>
    <cellStyle name="Notas 20" xfId="5448" xr:uid="{00000000-0005-0000-0000-0000746E0000}"/>
    <cellStyle name="Notas 20 2" xfId="7694" xr:uid="{00000000-0005-0000-0000-0000756E0000}"/>
    <cellStyle name="Notas 20 2 2" xfId="11233" xr:uid="{00000000-0005-0000-0000-0000766E0000}"/>
    <cellStyle name="Notas 20 2 2 2" xfId="29706" xr:uid="{00000000-0005-0000-0000-0000776E0000}"/>
    <cellStyle name="Notas 20 2 2 3" xfId="29707" xr:uid="{00000000-0005-0000-0000-0000786E0000}"/>
    <cellStyle name="Notas 20 2 3" xfId="29708" xr:uid="{00000000-0005-0000-0000-0000796E0000}"/>
    <cellStyle name="Notas 20 2 4" xfId="29709" xr:uid="{00000000-0005-0000-0000-00007A6E0000}"/>
    <cellStyle name="Notas 20 3" xfId="9472" xr:uid="{00000000-0005-0000-0000-00007B6E0000}"/>
    <cellStyle name="Notas 20 3 2" xfId="29710" xr:uid="{00000000-0005-0000-0000-00007C6E0000}"/>
    <cellStyle name="Notas 20 3 2 2" xfId="29711" xr:uid="{00000000-0005-0000-0000-00007D6E0000}"/>
    <cellStyle name="Notas 20 3 3" xfId="29712" xr:uid="{00000000-0005-0000-0000-00007E6E0000}"/>
    <cellStyle name="Notas 20 3 4" xfId="29713" xr:uid="{00000000-0005-0000-0000-00007F6E0000}"/>
    <cellStyle name="Notas 20 4" xfId="29714" xr:uid="{00000000-0005-0000-0000-0000806E0000}"/>
    <cellStyle name="Notas 20 4 2" xfId="29715" xr:uid="{00000000-0005-0000-0000-0000816E0000}"/>
    <cellStyle name="Notas 20 5" xfId="29716" xr:uid="{00000000-0005-0000-0000-0000826E0000}"/>
    <cellStyle name="Notas 20 6" xfId="29717" xr:uid="{00000000-0005-0000-0000-0000836E0000}"/>
    <cellStyle name="Notas 21" xfId="5449" xr:uid="{00000000-0005-0000-0000-0000846E0000}"/>
    <cellStyle name="Notas 21 2" xfId="7695" xr:uid="{00000000-0005-0000-0000-0000856E0000}"/>
    <cellStyle name="Notas 21 2 2" xfId="11234" xr:uid="{00000000-0005-0000-0000-0000866E0000}"/>
    <cellStyle name="Notas 21 2 2 2" xfId="29718" xr:uid="{00000000-0005-0000-0000-0000876E0000}"/>
    <cellStyle name="Notas 21 2 2 3" xfId="29719" xr:uid="{00000000-0005-0000-0000-0000886E0000}"/>
    <cellStyle name="Notas 21 2 3" xfId="29720" xr:uid="{00000000-0005-0000-0000-0000896E0000}"/>
    <cellStyle name="Notas 21 2 4" xfId="29721" xr:uid="{00000000-0005-0000-0000-00008A6E0000}"/>
    <cellStyle name="Notas 21 3" xfId="9473" xr:uid="{00000000-0005-0000-0000-00008B6E0000}"/>
    <cellStyle name="Notas 21 3 2" xfId="29722" xr:uid="{00000000-0005-0000-0000-00008C6E0000}"/>
    <cellStyle name="Notas 21 3 2 2" xfId="29723" xr:uid="{00000000-0005-0000-0000-00008D6E0000}"/>
    <cellStyle name="Notas 21 3 3" xfId="29724" xr:uid="{00000000-0005-0000-0000-00008E6E0000}"/>
    <cellStyle name="Notas 21 3 4" xfId="29725" xr:uid="{00000000-0005-0000-0000-00008F6E0000}"/>
    <cellStyle name="Notas 21 4" xfId="29726" xr:uid="{00000000-0005-0000-0000-0000906E0000}"/>
    <cellStyle name="Notas 21 4 2" xfId="29727" xr:uid="{00000000-0005-0000-0000-0000916E0000}"/>
    <cellStyle name="Notas 21 5" xfId="29728" xr:uid="{00000000-0005-0000-0000-0000926E0000}"/>
    <cellStyle name="Notas 21 6" xfId="29729" xr:uid="{00000000-0005-0000-0000-0000936E0000}"/>
    <cellStyle name="Notas 22" xfId="5450" xr:uid="{00000000-0005-0000-0000-0000946E0000}"/>
    <cellStyle name="Notas 22 2" xfId="7696" xr:uid="{00000000-0005-0000-0000-0000956E0000}"/>
    <cellStyle name="Notas 22 2 2" xfId="11235" xr:uid="{00000000-0005-0000-0000-0000966E0000}"/>
    <cellStyle name="Notas 22 2 2 2" xfId="29730" xr:uid="{00000000-0005-0000-0000-0000976E0000}"/>
    <cellStyle name="Notas 22 2 2 3" xfId="29731" xr:uid="{00000000-0005-0000-0000-0000986E0000}"/>
    <cellStyle name="Notas 22 2 3" xfId="29732" xr:uid="{00000000-0005-0000-0000-0000996E0000}"/>
    <cellStyle name="Notas 22 2 4" xfId="29733" xr:uid="{00000000-0005-0000-0000-00009A6E0000}"/>
    <cellStyle name="Notas 22 3" xfId="9474" xr:uid="{00000000-0005-0000-0000-00009B6E0000}"/>
    <cellStyle name="Notas 22 3 2" xfId="29734" xr:uid="{00000000-0005-0000-0000-00009C6E0000}"/>
    <cellStyle name="Notas 22 3 2 2" xfId="29735" xr:uid="{00000000-0005-0000-0000-00009D6E0000}"/>
    <cellStyle name="Notas 22 3 3" xfId="29736" xr:uid="{00000000-0005-0000-0000-00009E6E0000}"/>
    <cellStyle name="Notas 22 3 4" xfId="29737" xr:uid="{00000000-0005-0000-0000-00009F6E0000}"/>
    <cellStyle name="Notas 22 4" xfId="29738" xr:uid="{00000000-0005-0000-0000-0000A06E0000}"/>
    <cellStyle name="Notas 22 4 2" xfId="29739" xr:uid="{00000000-0005-0000-0000-0000A16E0000}"/>
    <cellStyle name="Notas 22 5" xfId="29740" xr:uid="{00000000-0005-0000-0000-0000A26E0000}"/>
    <cellStyle name="Notas 22 6" xfId="29741" xr:uid="{00000000-0005-0000-0000-0000A36E0000}"/>
    <cellStyle name="Notas 23" xfId="5451" xr:uid="{00000000-0005-0000-0000-0000A46E0000}"/>
    <cellStyle name="Notas 23 2" xfId="7697" xr:uid="{00000000-0005-0000-0000-0000A56E0000}"/>
    <cellStyle name="Notas 23 2 2" xfId="11236" xr:uid="{00000000-0005-0000-0000-0000A66E0000}"/>
    <cellStyle name="Notas 23 2 2 2" xfId="29742" xr:uid="{00000000-0005-0000-0000-0000A76E0000}"/>
    <cellStyle name="Notas 23 2 2 3" xfId="29743" xr:uid="{00000000-0005-0000-0000-0000A86E0000}"/>
    <cellStyle name="Notas 23 2 3" xfId="29744" xr:uid="{00000000-0005-0000-0000-0000A96E0000}"/>
    <cellStyle name="Notas 23 2 4" xfId="29745" xr:uid="{00000000-0005-0000-0000-0000AA6E0000}"/>
    <cellStyle name="Notas 23 3" xfId="9475" xr:uid="{00000000-0005-0000-0000-0000AB6E0000}"/>
    <cellStyle name="Notas 23 3 2" xfId="29746" xr:uid="{00000000-0005-0000-0000-0000AC6E0000}"/>
    <cellStyle name="Notas 23 3 2 2" xfId="29747" xr:uid="{00000000-0005-0000-0000-0000AD6E0000}"/>
    <cellStyle name="Notas 23 3 3" xfId="29748" xr:uid="{00000000-0005-0000-0000-0000AE6E0000}"/>
    <cellStyle name="Notas 23 3 4" xfId="29749" xr:uid="{00000000-0005-0000-0000-0000AF6E0000}"/>
    <cellStyle name="Notas 23 4" xfId="29750" xr:uid="{00000000-0005-0000-0000-0000B06E0000}"/>
    <cellStyle name="Notas 23 4 2" xfId="29751" xr:uid="{00000000-0005-0000-0000-0000B16E0000}"/>
    <cellStyle name="Notas 23 5" xfId="29752" xr:uid="{00000000-0005-0000-0000-0000B26E0000}"/>
    <cellStyle name="Notas 23 6" xfId="29753" xr:uid="{00000000-0005-0000-0000-0000B36E0000}"/>
    <cellStyle name="Notas 24" xfId="5452" xr:uid="{00000000-0005-0000-0000-0000B46E0000}"/>
    <cellStyle name="Notas 24 2" xfId="7698" xr:uid="{00000000-0005-0000-0000-0000B56E0000}"/>
    <cellStyle name="Notas 24 2 2" xfId="11237" xr:uid="{00000000-0005-0000-0000-0000B66E0000}"/>
    <cellStyle name="Notas 24 2 2 2" xfId="29754" xr:uid="{00000000-0005-0000-0000-0000B76E0000}"/>
    <cellStyle name="Notas 24 2 2 3" xfId="29755" xr:uid="{00000000-0005-0000-0000-0000B86E0000}"/>
    <cellStyle name="Notas 24 2 3" xfId="29756" xr:uid="{00000000-0005-0000-0000-0000B96E0000}"/>
    <cellStyle name="Notas 24 2 4" xfId="29757" xr:uid="{00000000-0005-0000-0000-0000BA6E0000}"/>
    <cellStyle name="Notas 24 3" xfId="9476" xr:uid="{00000000-0005-0000-0000-0000BB6E0000}"/>
    <cellStyle name="Notas 24 3 2" xfId="29758" xr:uid="{00000000-0005-0000-0000-0000BC6E0000}"/>
    <cellStyle name="Notas 24 3 2 2" xfId="29759" xr:uid="{00000000-0005-0000-0000-0000BD6E0000}"/>
    <cellStyle name="Notas 24 3 3" xfId="29760" xr:uid="{00000000-0005-0000-0000-0000BE6E0000}"/>
    <cellStyle name="Notas 24 3 4" xfId="29761" xr:uid="{00000000-0005-0000-0000-0000BF6E0000}"/>
    <cellStyle name="Notas 24 4" xfId="29762" xr:uid="{00000000-0005-0000-0000-0000C06E0000}"/>
    <cellStyle name="Notas 24 4 2" xfId="29763" xr:uid="{00000000-0005-0000-0000-0000C16E0000}"/>
    <cellStyle name="Notas 24 5" xfId="29764" xr:uid="{00000000-0005-0000-0000-0000C26E0000}"/>
    <cellStyle name="Notas 24 6" xfId="29765" xr:uid="{00000000-0005-0000-0000-0000C36E0000}"/>
    <cellStyle name="Notas 25" xfId="5453" xr:uid="{00000000-0005-0000-0000-0000C46E0000}"/>
    <cellStyle name="Notas 25 2" xfId="7699" xr:uid="{00000000-0005-0000-0000-0000C56E0000}"/>
    <cellStyle name="Notas 25 2 2" xfId="11238" xr:uid="{00000000-0005-0000-0000-0000C66E0000}"/>
    <cellStyle name="Notas 25 2 2 2" xfId="29766" xr:uid="{00000000-0005-0000-0000-0000C76E0000}"/>
    <cellStyle name="Notas 25 2 2 3" xfId="29767" xr:uid="{00000000-0005-0000-0000-0000C86E0000}"/>
    <cellStyle name="Notas 25 2 3" xfId="29768" xr:uid="{00000000-0005-0000-0000-0000C96E0000}"/>
    <cellStyle name="Notas 25 2 4" xfId="29769" xr:uid="{00000000-0005-0000-0000-0000CA6E0000}"/>
    <cellStyle name="Notas 25 3" xfId="9477" xr:uid="{00000000-0005-0000-0000-0000CB6E0000}"/>
    <cellStyle name="Notas 25 3 2" xfId="29770" xr:uid="{00000000-0005-0000-0000-0000CC6E0000}"/>
    <cellStyle name="Notas 25 3 2 2" xfId="29771" xr:uid="{00000000-0005-0000-0000-0000CD6E0000}"/>
    <cellStyle name="Notas 25 3 3" xfId="29772" xr:uid="{00000000-0005-0000-0000-0000CE6E0000}"/>
    <cellStyle name="Notas 25 3 4" xfId="29773" xr:uid="{00000000-0005-0000-0000-0000CF6E0000}"/>
    <cellStyle name="Notas 25 4" xfId="29774" xr:uid="{00000000-0005-0000-0000-0000D06E0000}"/>
    <cellStyle name="Notas 25 4 2" xfId="29775" xr:uid="{00000000-0005-0000-0000-0000D16E0000}"/>
    <cellStyle name="Notas 25 5" xfId="29776" xr:uid="{00000000-0005-0000-0000-0000D26E0000}"/>
    <cellStyle name="Notas 25 6" xfId="29777" xr:uid="{00000000-0005-0000-0000-0000D36E0000}"/>
    <cellStyle name="Notas 26" xfId="5454" xr:uid="{00000000-0005-0000-0000-0000D46E0000}"/>
    <cellStyle name="Notas 26 2" xfId="7700" xr:uid="{00000000-0005-0000-0000-0000D56E0000}"/>
    <cellStyle name="Notas 26 2 2" xfId="11239" xr:uid="{00000000-0005-0000-0000-0000D66E0000}"/>
    <cellStyle name="Notas 26 2 2 2" xfId="29778" xr:uid="{00000000-0005-0000-0000-0000D76E0000}"/>
    <cellStyle name="Notas 26 2 2 3" xfId="29779" xr:uid="{00000000-0005-0000-0000-0000D86E0000}"/>
    <cellStyle name="Notas 26 2 3" xfId="29780" xr:uid="{00000000-0005-0000-0000-0000D96E0000}"/>
    <cellStyle name="Notas 26 2 4" xfId="29781" xr:uid="{00000000-0005-0000-0000-0000DA6E0000}"/>
    <cellStyle name="Notas 26 3" xfId="9478" xr:uid="{00000000-0005-0000-0000-0000DB6E0000}"/>
    <cellStyle name="Notas 26 3 2" xfId="29782" xr:uid="{00000000-0005-0000-0000-0000DC6E0000}"/>
    <cellStyle name="Notas 26 3 2 2" xfId="29783" xr:uid="{00000000-0005-0000-0000-0000DD6E0000}"/>
    <cellStyle name="Notas 26 3 3" xfId="29784" xr:uid="{00000000-0005-0000-0000-0000DE6E0000}"/>
    <cellStyle name="Notas 26 3 4" xfId="29785" xr:uid="{00000000-0005-0000-0000-0000DF6E0000}"/>
    <cellStyle name="Notas 26 4" xfId="29786" xr:uid="{00000000-0005-0000-0000-0000E06E0000}"/>
    <cellStyle name="Notas 26 4 2" xfId="29787" xr:uid="{00000000-0005-0000-0000-0000E16E0000}"/>
    <cellStyle name="Notas 26 5" xfId="29788" xr:uid="{00000000-0005-0000-0000-0000E26E0000}"/>
    <cellStyle name="Notas 26 6" xfId="29789" xr:uid="{00000000-0005-0000-0000-0000E36E0000}"/>
    <cellStyle name="Notas 27" xfId="5455" xr:uid="{00000000-0005-0000-0000-0000E46E0000}"/>
    <cellStyle name="Notas 27 2" xfId="7701" xr:uid="{00000000-0005-0000-0000-0000E56E0000}"/>
    <cellStyle name="Notas 27 2 2" xfId="11240" xr:uid="{00000000-0005-0000-0000-0000E66E0000}"/>
    <cellStyle name="Notas 27 2 2 2" xfId="29790" xr:uid="{00000000-0005-0000-0000-0000E76E0000}"/>
    <cellStyle name="Notas 27 2 2 3" xfId="29791" xr:uid="{00000000-0005-0000-0000-0000E86E0000}"/>
    <cellStyle name="Notas 27 2 3" xfId="29792" xr:uid="{00000000-0005-0000-0000-0000E96E0000}"/>
    <cellStyle name="Notas 27 2 4" xfId="29793" xr:uid="{00000000-0005-0000-0000-0000EA6E0000}"/>
    <cellStyle name="Notas 27 3" xfId="9479" xr:uid="{00000000-0005-0000-0000-0000EB6E0000}"/>
    <cellStyle name="Notas 27 3 2" xfId="29794" xr:uid="{00000000-0005-0000-0000-0000EC6E0000}"/>
    <cellStyle name="Notas 27 3 2 2" xfId="29795" xr:uid="{00000000-0005-0000-0000-0000ED6E0000}"/>
    <cellStyle name="Notas 27 3 3" xfId="29796" xr:uid="{00000000-0005-0000-0000-0000EE6E0000}"/>
    <cellStyle name="Notas 27 3 4" xfId="29797" xr:uid="{00000000-0005-0000-0000-0000EF6E0000}"/>
    <cellStyle name="Notas 27 4" xfId="29798" xr:uid="{00000000-0005-0000-0000-0000F06E0000}"/>
    <cellStyle name="Notas 27 4 2" xfId="29799" xr:uid="{00000000-0005-0000-0000-0000F16E0000}"/>
    <cellStyle name="Notas 27 5" xfId="29800" xr:uid="{00000000-0005-0000-0000-0000F26E0000}"/>
    <cellStyle name="Notas 27 6" xfId="29801" xr:uid="{00000000-0005-0000-0000-0000F36E0000}"/>
    <cellStyle name="Notas 28" xfId="5456" xr:uid="{00000000-0005-0000-0000-0000F46E0000}"/>
    <cellStyle name="Notas 28 2" xfId="7702" xr:uid="{00000000-0005-0000-0000-0000F56E0000}"/>
    <cellStyle name="Notas 28 2 2" xfId="11241" xr:uid="{00000000-0005-0000-0000-0000F66E0000}"/>
    <cellStyle name="Notas 28 2 2 2" xfId="29802" xr:uid="{00000000-0005-0000-0000-0000F76E0000}"/>
    <cellStyle name="Notas 28 2 2 3" xfId="29803" xr:uid="{00000000-0005-0000-0000-0000F86E0000}"/>
    <cellStyle name="Notas 28 2 3" xfId="29804" xr:uid="{00000000-0005-0000-0000-0000F96E0000}"/>
    <cellStyle name="Notas 28 2 4" xfId="29805" xr:uid="{00000000-0005-0000-0000-0000FA6E0000}"/>
    <cellStyle name="Notas 28 3" xfId="9480" xr:uid="{00000000-0005-0000-0000-0000FB6E0000}"/>
    <cellStyle name="Notas 28 3 2" xfId="29806" xr:uid="{00000000-0005-0000-0000-0000FC6E0000}"/>
    <cellStyle name="Notas 28 3 2 2" xfId="29807" xr:uid="{00000000-0005-0000-0000-0000FD6E0000}"/>
    <cellStyle name="Notas 28 3 3" xfId="29808" xr:uid="{00000000-0005-0000-0000-0000FE6E0000}"/>
    <cellStyle name="Notas 28 3 4" xfId="29809" xr:uid="{00000000-0005-0000-0000-0000FF6E0000}"/>
    <cellStyle name="Notas 28 4" xfId="29810" xr:uid="{00000000-0005-0000-0000-0000006F0000}"/>
    <cellStyle name="Notas 28 4 2" xfId="29811" xr:uid="{00000000-0005-0000-0000-0000016F0000}"/>
    <cellStyle name="Notas 28 5" xfId="29812" xr:uid="{00000000-0005-0000-0000-0000026F0000}"/>
    <cellStyle name="Notas 28 6" xfId="29813" xr:uid="{00000000-0005-0000-0000-0000036F0000}"/>
    <cellStyle name="Notas 29" xfId="5457" xr:uid="{00000000-0005-0000-0000-0000046F0000}"/>
    <cellStyle name="Notas 29 2" xfId="7703" xr:uid="{00000000-0005-0000-0000-0000056F0000}"/>
    <cellStyle name="Notas 29 2 2" xfId="11242" xr:uid="{00000000-0005-0000-0000-0000066F0000}"/>
    <cellStyle name="Notas 29 2 2 2" xfId="29814" xr:uid="{00000000-0005-0000-0000-0000076F0000}"/>
    <cellStyle name="Notas 29 2 2 3" xfId="29815" xr:uid="{00000000-0005-0000-0000-0000086F0000}"/>
    <cellStyle name="Notas 29 2 3" xfId="29816" xr:uid="{00000000-0005-0000-0000-0000096F0000}"/>
    <cellStyle name="Notas 29 2 4" xfId="29817" xr:uid="{00000000-0005-0000-0000-00000A6F0000}"/>
    <cellStyle name="Notas 29 3" xfId="9481" xr:uid="{00000000-0005-0000-0000-00000B6F0000}"/>
    <cellStyle name="Notas 29 3 2" xfId="29818" xr:uid="{00000000-0005-0000-0000-00000C6F0000}"/>
    <cellStyle name="Notas 29 3 2 2" xfId="29819" xr:uid="{00000000-0005-0000-0000-00000D6F0000}"/>
    <cellStyle name="Notas 29 3 3" xfId="29820" xr:uid="{00000000-0005-0000-0000-00000E6F0000}"/>
    <cellStyle name="Notas 29 3 4" xfId="29821" xr:uid="{00000000-0005-0000-0000-00000F6F0000}"/>
    <cellStyle name="Notas 29 4" xfId="29822" xr:uid="{00000000-0005-0000-0000-0000106F0000}"/>
    <cellStyle name="Notas 29 4 2" xfId="29823" xr:uid="{00000000-0005-0000-0000-0000116F0000}"/>
    <cellStyle name="Notas 29 5" xfId="29824" xr:uid="{00000000-0005-0000-0000-0000126F0000}"/>
    <cellStyle name="Notas 29 6" xfId="29825" xr:uid="{00000000-0005-0000-0000-0000136F0000}"/>
    <cellStyle name="Notas 3" xfId="5458" xr:uid="{00000000-0005-0000-0000-0000146F0000}"/>
    <cellStyle name="Notas 3 1" xfId="29826" xr:uid="{00000000-0005-0000-0000-0000156F0000}"/>
    <cellStyle name="Notas 3 10" xfId="5459" xr:uid="{00000000-0005-0000-0000-0000166F0000}"/>
    <cellStyle name="Notas 3 10 2" xfId="7704" xr:uid="{00000000-0005-0000-0000-0000176F0000}"/>
    <cellStyle name="Notas 3 10 2 2" xfId="11243" xr:uid="{00000000-0005-0000-0000-0000186F0000}"/>
    <cellStyle name="Notas 3 10 2 2 2" xfId="29827" xr:uid="{00000000-0005-0000-0000-0000196F0000}"/>
    <cellStyle name="Notas 3 10 2 2 3" xfId="29828" xr:uid="{00000000-0005-0000-0000-00001A6F0000}"/>
    <cellStyle name="Notas 3 10 2 3" xfId="29829" xr:uid="{00000000-0005-0000-0000-00001B6F0000}"/>
    <cellStyle name="Notas 3 10 2 4" xfId="29830" xr:uid="{00000000-0005-0000-0000-00001C6F0000}"/>
    <cellStyle name="Notas 3 10 3" xfId="9482" xr:uid="{00000000-0005-0000-0000-00001D6F0000}"/>
    <cellStyle name="Notas 3 10 3 2" xfId="29831" xr:uid="{00000000-0005-0000-0000-00001E6F0000}"/>
    <cellStyle name="Notas 3 10 3 2 2" xfId="29832" xr:uid="{00000000-0005-0000-0000-00001F6F0000}"/>
    <cellStyle name="Notas 3 10 3 3" xfId="29833" xr:uid="{00000000-0005-0000-0000-0000206F0000}"/>
    <cellStyle name="Notas 3 10 3 4" xfId="29834" xr:uid="{00000000-0005-0000-0000-0000216F0000}"/>
    <cellStyle name="Notas 3 10 4" xfId="29835" xr:uid="{00000000-0005-0000-0000-0000226F0000}"/>
    <cellStyle name="Notas 3 10 4 2" xfId="29836" xr:uid="{00000000-0005-0000-0000-0000236F0000}"/>
    <cellStyle name="Notas 3 10 5" xfId="29837" xr:uid="{00000000-0005-0000-0000-0000246F0000}"/>
    <cellStyle name="Notas 3 10 6" xfId="29838" xr:uid="{00000000-0005-0000-0000-0000256F0000}"/>
    <cellStyle name="Notas 3 11" xfId="5460" xr:uid="{00000000-0005-0000-0000-0000266F0000}"/>
    <cellStyle name="Notas 3 11 2" xfId="7705" xr:uid="{00000000-0005-0000-0000-0000276F0000}"/>
    <cellStyle name="Notas 3 11 2 2" xfId="11244" xr:uid="{00000000-0005-0000-0000-0000286F0000}"/>
    <cellStyle name="Notas 3 11 2 2 2" xfId="29839" xr:uid="{00000000-0005-0000-0000-0000296F0000}"/>
    <cellStyle name="Notas 3 11 2 2 3" xfId="29840" xr:uid="{00000000-0005-0000-0000-00002A6F0000}"/>
    <cellStyle name="Notas 3 11 2 3" xfId="29841" xr:uid="{00000000-0005-0000-0000-00002B6F0000}"/>
    <cellStyle name="Notas 3 11 2 4" xfId="29842" xr:uid="{00000000-0005-0000-0000-00002C6F0000}"/>
    <cellStyle name="Notas 3 11 3" xfId="9483" xr:uid="{00000000-0005-0000-0000-00002D6F0000}"/>
    <cellStyle name="Notas 3 11 3 2" xfId="29843" xr:uid="{00000000-0005-0000-0000-00002E6F0000}"/>
    <cellStyle name="Notas 3 11 3 2 2" xfId="29844" xr:uid="{00000000-0005-0000-0000-00002F6F0000}"/>
    <cellStyle name="Notas 3 11 3 3" xfId="29845" xr:uid="{00000000-0005-0000-0000-0000306F0000}"/>
    <cellStyle name="Notas 3 11 3 4" xfId="29846" xr:uid="{00000000-0005-0000-0000-0000316F0000}"/>
    <cellStyle name="Notas 3 11 4" xfId="29847" xr:uid="{00000000-0005-0000-0000-0000326F0000}"/>
    <cellStyle name="Notas 3 11 4 2" xfId="29848" xr:uid="{00000000-0005-0000-0000-0000336F0000}"/>
    <cellStyle name="Notas 3 11 5" xfId="29849" xr:uid="{00000000-0005-0000-0000-0000346F0000}"/>
    <cellStyle name="Notas 3 11 6" xfId="29850" xr:uid="{00000000-0005-0000-0000-0000356F0000}"/>
    <cellStyle name="Notas 3 12" xfId="5461" xr:uid="{00000000-0005-0000-0000-0000366F0000}"/>
    <cellStyle name="Notas 3 12 2" xfId="7706" xr:uid="{00000000-0005-0000-0000-0000376F0000}"/>
    <cellStyle name="Notas 3 12 2 2" xfId="11245" xr:uid="{00000000-0005-0000-0000-0000386F0000}"/>
    <cellStyle name="Notas 3 12 2 2 2" xfId="29851" xr:uid="{00000000-0005-0000-0000-0000396F0000}"/>
    <cellStyle name="Notas 3 12 2 2 3" xfId="29852" xr:uid="{00000000-0005-0000-0000-00003A6F0000}"/>
    <cellStyle name="Notas 3 12 2 3" xfId="29853" xr:uid="{00000000-0005-0000-0000-00003B6F0000}"/>
    <cellStyle name="Notas 3 12 2 4" xfId="29854" xr:uid="{00000000-0005-0000-0000-00003C6F0000}"/>
    <cellStyle name="Notas 3 12 3" xfId="9484" xr:uid="{00000000-0005-0000-0000-00003D6F0000}"/>
    <cellStyle name="Notas 3 12 3 2" xfId="29855" xr:uid="{00000000-0005-0000-0000-00003E6F0000}"/>
    <cellStyle name="Notas 3 12 3 2 2" xfId="29856" xr:uid="{00000000-0005-0000-0000-00003F6F0000}"/>
    <cellStyle name="Notas 3 12 3 3" xfId="29857" xr:uid="{00000000-0005-0000-0000-0000406F0000}"/>
    <cellStyle name="Notas 3 12 3 4" xfId="29858" xr:uid="{00000000-0005-0000-0000-0000416F0000}"/>
    <cellStyle name="Notas 3 12 4" xfId="29859" xr:uid="{00000000-0005-0000-0000-0000426F0000}"/>
    <cellStyle name="Notas 3 12 4 2" xfId="29860" xr:uid="{00000000-0005-0000-0000-0000436F0000}"/>
    <cellStyle name="Notas 3 12 5" xfId="29861" xr:uid="{00000000-0005-0000-0000-0000446F0000}"/>
    <cellStyle name="Notas 3 12 6" xfId="29862" xr:uid="{00000000-0005-0000-0000-0000456F0000}"/>
    <cellStyle name="Notas 3 13" xfId="5462" xr:uid="{00000000-0005-0000-0000-0000466F0000}"/>
    <cellStyle name="Notas 3 13 2" xfId="7707" xr:uid="{00000000-0005-0000-0000-0000476F0000}"/>
    <cellStyle name="Notas 3 13 2 2" xfId="11246" xr:uid="{00000000-0005-0000-0000-0000486F0000}"/>
    <cellStyle name="Notas 3 13 2 2 2" xfId="29863" xr:uid="{00000000-0005-0000-0000-0000496F0000}"/>
    <cellStyle name="Notas 3 13 2 2 3" xfId="29864" xr:uid="{00000000-0005-0000-0000-00004A6F0000}"/>
    <cellStyle name="Notas 3 13 2 3" xfId="29865" xr:uid="{00000000-0005-0000-0000-00004B6F0000}"/>
    <cellStyle name="Notas 3 13 2 4" xfId="29866" xr:uid="{00000000-0005-0000-0000-00004C6F0000}"/>
    <cellStyle name="Notas 3 13 3" xfId="9485" xr:uid="{00000000-0005-0000-0000-00004D6F0000}"/>
    <cellStyle name="Notas 3 13 3 2" xfId="29867" xr:uid="{00000000-0005-0000-0000-00004E6F0000}"/>
    <cellStyle name="Notas 3 13 3 2 2" xfId="29868" xr:uid="{00000000-0005-0000-0000-00004F6F0000}"/>
    <cellStyle name="Notas 3 13 3 3" xfId="29869" xr:uid="{00000000-0005-0000-0000-0000506F0000}"/>
    <cellStyle name="Notas 3 13 3 4" xfId="29870" xr:uid="{00000000-0005-0000-0000-0000516F0000}"/>
    <cellStyle name="Notas 3 13 4" xfId="29871" xr:uid="{00000000-0005-0000-0000-0000526F0000}"/>
    <cellStyle name="Notas 3 13 4 2" xfId="29872" xr:uid="{00000000-0005-0000-0000-0000536F0000}"/>
    <cellStyle name="Notas 3 13 5" xfId="29873" xr:uid="{00000000-0005-0000-0000-0000546F0000}"/>
    <cellStyle name="Notas 3 13 6" xfId="29874" xr:uid="{00000000-0005-0000-0000-0000556F0000}"/>
    <cellStyle name="Notas 3 14" xfId="5463" xr:uid="{00000000-0005-0000-0000-0000566F0000}"/>
    <cellStyle name="Notas 3 14 2" xfId="7708" xr:uid="{00000000-0005-0000-0000-0000576F0000}"/>
    <cellStyle name="Notas 3 14 2 2" xfId="11247" xr:uid="{00000000-0005-0000-0000-0000586F0000}"/>
    <cellStyle name="Notas 3 14 2 2 2" xfId="29875" xr:uid="{00000000-0005-0000-0000-0000596F0000}"/>
    <cellStyle name="Notas 3 14 2 2 3" xfId="29876" xr:uid="{00000000-0005-0000-0000-00005A6F0000}"/>
    <cellStyle name="Notas 3 14 2 3" xfId="29877" xr:uid="{00000000-0005-0000-0000-00005B6F0000}"/>
    <cellStyle name="Notas 3 14 2 4" xfId="29878" xr:uid="{00000000-0005-0000-0000-00005C6F0000}"/>
    <cellStyle name="Notas 3 14 3" xfId="9486" xr:uid="{00000000-0005-0000-0000-00005D6F0000}"/>
    <cellStyle name="Notas 3 14 3 2" xfId="29879" xr:uid="{00000000-0005-0000-0000-00005E6F0000}"/>
    <cellStyle name="Notas 3 14 3 2 2" xfId="29880" xr:uid="{00000000-0005-0000-0000-00005F6F0000}"/>
    <cellStyle name="Notas 3 14 3 3" xfId="29881" xr:uid="{00000000-0005-0000-0000-0000606F0000}"/>
    <cellStyle name="Notas 3 14 3 4" xfId="29882" xr:uid="{00000000-0005-0000-0000-0000616F0000}"/>
    <cellStyle name="Notas 3 14 4" xfId="29883" xr:uid="{00000000-0005-0000-0000-0000626F0000}"/>
    <cellStyle name="Notas 3 14 4 2" xfId="29884" xr:uid="{00000000-0005-0000-0000-0000636F0000}"/>
    <cellStyle name="Notas 3 14 5" xfId="29885" xr:uid="{00000000-0005-0000-0000-0000646F0000}"/>
    <cellStyle name="Notas 3 14 6" xfId="29886" xr:uid="{00000000-0005-0000-0000-0000656F0000}"/>
    <cellStyle name="Notas 3 15" xfId="5464" xr:uid="{00000000-0005-0000-0000-0000666F0000}"/>
    <cellStyle name="Notas 3 15 2" xfId="7709" xr:uid="{00000000-0005-0000-0000-0000676F0000}"/>
    <cellStyle name="Notas 3 15 2 2" xfId="11248" xr:uid="{00000000-0005-0000-0000-0000686F0000}"/>
    <cellStyle name="Notas 3 15 2 2 2" xfId="29887" xr:uid="{00000000-0005-0000-0000-0000696F0000}"/>
    <cellStyle name="Notas 3 15 2 2 3" xfId="29888" xr:uid="{00000000-0005-0000-0000-00006A6F0000}"/>
    <cellStyle name="Notas 3 15 2 3" xfId="29889" xr:uid="{00000000-0005-0000-0000-00006B6F0000}"/>
    <cellStyle name="Notas 3 15 2 4" xfId="29890" xr:uid="{00000000-0005-0000-0000-00006C6F0000}"/>
    <cellStyle name="Notas 3 15 3" xfId="9487" xr:uid="{00000000-0005-0000-0000-00006D6F0000}"/>
    <cellStyle name="Notas 3 15 3 2" xfId="29891" xr:uid="{00000000-0005-0000-0000-00006E6F0000}"/>
    <cellStyle name="Notas 3 15 3 2 2" xfId="29892" xr:uid="{00000000-0005-0000-0000-00006F6F0000}"/>
    <cellStyle name="Notas 3 15 3 3" xfId="29893" xr:uid="{00000000-0005-0000-0000-0000706F0000}"/>
    <cellStyle name="Notas 3 15 3 4" xfId="29894" xr:uid="{00000000-0005-0000-0000-0000716F0000}"/>
    <cellStyle name="Notas 3 15 4" xfId="29895" xr:uid="{00000000-0005-0000-0000-0000726F0000}"/>
    <cellStyle name="Notas 3 15 4 2" xfId="29896" xr:uid="{00000000-0005-0000-0000-0000736F0000}"/>
    <cellStyle name="Notas 3 15 5" xfId="29897" xr:uid="{00000000-0005-0000-0000-0000746F0000}"/>
    <cellStyle name="Notas 3 15 6" xfId="29898" xr:uid="{00000000-0005-0000-0000-0000756F0000}"/>
    <cellStyle name="Notas 3 16" xfId="5465" xr:uid="{00000000-0005-0000-0000-0000766F0000}"/>
    <cellStyle name="Notas 3 16 2" xfId="7710" xr:uid="{00000000-0005-0000-0000-0000776F0000}"/>
    <cellStyle name="Notas 3 16 2 2" xfId="11249" xr:uid="{00000000-0005-0000-0000-0000786F0000}"/>
    <cellStyle name="Notas 3 16 2 2 2" xfId="29899" xr:uid="{00000000-0005-0000-0000-0000796F0000}"/>
    <cellStyle name="Notas 3 16 2 2 3" xfId="29900" xr:uid="{00000000-0005-0000-0000-00007A6F0000}"/>
    <cellStyle name="Notas 3 16 2 3" xfId="29901" xr:uid="{00000000-0005-0000-0000-00007B6F0000}"/>
    <cellStyle name="Notas 3 16 2 4" xfId="29902" xr:uid="{00000000-0005-0000-0000-00007C6F0000}"/>
    <cellStyle name="Notas 3 16 3" xfId="9488" xr:uid="{00000000-0005-0000-0000-00007D6F0000}"/>
    <cellStyle name="Notas 3 16 3 2" xfId="29903" xr:uid="{00000000-0005-0000-0000-00007E6F0000}"/>
    <cellStyle name="Notas 3 16 3 2 2" xfId="29904" xr:uid="{00000000-0005-0000-0000-00007F6F0000}"/>
    <cellStyle name="Notas 3 16 3 3" xfId="29905" xr:uid="{00000000-0005-0000-0000-0000806F0000}"/>
    <cellStyle name="Notas 3 16 3 4" xfId="29906" xr:uid="{00000000-0005-0000-0000-0000816F0000}"/>
    <cellStyle name="Notas 3 16 4" xfId="29907" xr:uid="{00000000-0005-0000-0000-0000826F0000}"/>
    <cellStyle name="Notas 3 16 4 2" xfId="29908" xr:uid="{00000000-0005-0000-0000-0000836F0000}"/>
    <cellStyle name="Notas 3 16 5" xfId="29909" xr:uid="{00000000-0005-0000-0000-0000846F0000}"/>
    <cellStyle name="Notas 3 16 6" xfId="29910" xr:uid="{00000000-0005-0000-0000-0000856F0000}"/>
    <cellStyle name="Notas 3 17" xfId="5466" xr:uid="{00000000-0005-0000-0000-0000866F0000}"/>
    <cellStyle name="Notas 3 17 2" xfId="7711" xr:uid="{00000000-0005-0000-0000-0000876F0000}"/>
    <cellStyle name="Notas 3 17 2 2" xfId="11250" xr:uid="{00000000-0005-0000-0000-0000886F0000}"/>
    <cellStyle name="Notas 3 17 2 2 2" xfId="29911" xr:uid="{00000000-0005-0000-0000-0000896F0000}"/>
    <cellStyle name="Notas 3 17 2 2 3" xfId="29912" xr:uid="{00000000-0005-0000-0000-00008A6F0000}"/>
    <cellStyle name="Notas 3 17 2 3" xfId="29913" xr:uid="{00000000-0005-0000-0000-00008B6F0000}"/>
    <cellStyle name="Notas 3 17 2 4" xfId="29914" xr:uid="{00000000-0005-0000-0000-00008C6F0000}"/>
    <cellStyle name="Notas 3 17 3" xfId="9489" xr:uid="{00000000-0005-0000-0000-00008D6F0000}"/>
    <cellStyle name="Notas 3 17 3 2" xfId="29915" xr:uid="{00000000-0005-0000-0000-00008E6F0000}"/>
    <cellStyle name="Notas 3 17 3 2 2" xfId="29916" xr:uid="{00000000-0005-0000-0000-00008F6F0000}"/>
    <cellStyle name="Notas 3 17 3 3" xfId="29917" xr:uid="{00000000-0005-0000-0000-0000906F0000}"/>
    <cellStyle name="Notas 3 17 3 4" xfId="29918" xr:uid="{00000000-0005-0000-0000-0000916F0000}"/>
    <cellStyle name="Notas 3 17 4" xfId="29919" xr:uid="{00000000-0005-0000-0000-0000926F0000}"/>
    <cellStyle name="Notas 3 17 4 2" xfId="29920" xr:uid="{00000000-0005-0000-0000-0000936F0000}"/>
    <cellStyle name="Notas 3 17 5" xfId="29921" xr:uid="{00000000-0005-0000-0000-0000946F0000}"/>
    <cellStyle name="Notas 3 17 6" xfId="29922" xr:uid="{00000000-0005-0000-0000-0000956F0000}"/>
    <cellStyle name="Notas 3 18" xfId="5467" xr:uid="{00000000-0005-0000-0000-0000966F0000}"/>
    <cellStyle name="Notas 3 18 2" xfId="7712" xr:uid="{00000000-0005-0000-0000-0000976F0000}"/>
    <cellStyle name="Notas 3 18 2 2" xfId="11251" xr:uid="{00000000-0005-0000-0000-0000986F0000}"/>
    <cellStyle name="Notas 3 18 2 2 2" xfId="29923" xr:uid="{00000000-0005-0000-0000-0000996F0000}"/>
    <cellStyle name="Notas 3 18 2 2 3" xfId="29924" xr:uid="{00000000-0005-0000-0000-00009A6F0000}"/>
    <cellStyle name="Notas 3 18 2 3" xfId="29925" xr:uid="{00000000-0005-0000-0000-00009B6F0000}"/>
    <cellStyle name="Notas 3 18 2 4" xfId="29926" xr:uid="{00000000-0005-0000-0000-00009C6F0000}"/>
    <cellStyle name="Notas 3 18 3" xfId="9490" xr:uid="{00000000-0005-0000-0000-00009D6F0000}"/>
    <cellStyle name="Notas 3 18 3 2" xfId="29927" xr:uid="{00000000-0005-0000-0000-00009E6F0000}"/>
    <cellStyle name="Notas 3 18 3 2 2" xfId="29928" xr:uid="{00000000-0005-0000-0000-00009F6F0000}"/>
    <cellStyle name="Notas 3 18 3 3" xfId="29929" xr:uid="{00000000-0005-0000-0000-0000A06F0000}"/>
    <cellStyle name="Notas 3 18 3 4" xfId="29930" xr:uid="{00000000-0005-0000-0000-0000A16F0000}"/>
    <cellStyle name="Notas 3 18 4" xfId="29931" xr:uid="{00000000-0005-0000-0000-0000A26F0000}"/>
    <cellStyle name="Notas 3 18 4 2" xfId="29932" xr:uid="{00000000-0005-0000-0000-0000A36F0000}"/>
    <cellStyle name="Notas 3 18 5" xfId="29933" xr:uid="{00000000-0005-0000-0000-0000A46F0000}"/>
    <cellStyle name="Notas 3 18 6" xfId="29934" xr:uid="{00000000-0005-0000-0000-0000A56F0000}"/>
    <cellStyle name="Notas 3 19" xfId="5468" xr:uid="{00000000-0005-0000-0000-0000A66F0000}"/>
    <cellStyle name="Notas 3 19 2" xfId="7713" xr:uid="{00000000-0005-0000-0000-0000A76F0000}"/>
    <cellStyle name="Notas 3 19 2 2" xfId="11252" xr:uid="{00000000-0005-0000-0000-0000A86F0000}"/>
    <cellStyle name="Notas 3 19 2 2 2" xfId="29935" xr:uid="{00000000-0005-0000-0000-0000A96F0000}"/>
    <cellStyle name="Notas 3 19 2 2 3" xfId="29936" xr:uid="{00000000-0005-0000-0000-0000AA6F0000}"/>
    <cellStyle name="Notas 3 19 2 3" xfId="29937" xr:uid="{00000000-0005-0000-0000-0000AB6F0000}"/>
    <cellStyle name="Notas 3 19 2 4" xfId="29938" xr:uid="{00000000-0005-0000-0000-0000AC6F0000}"/>
    <cellStyle name="Notas 3 19 3" xfId="9491" xr:uid="{00000000-0005-0000-0000-0000AD6F0000}"/>
    <cellStyle name="Notas 3 19 3 2" xfId="29939" xr:uid="{00000000-0005-0000-0000-0000AE6F0000}"/>
    <cellStyle name="Notas 3 19 3 2 2" xfId="29940" xr:uid="{00000000-0005-0000-0000-0000AF6F0000}"/>
    <cellStyle name="Notas 3 19 3 3" xfId="29941" xr:uid="{00000000-0005-0000-0000-0000B06F0000}"/>
    <cellStyle name="Notas 3 19 3 4" xfId="29942" xr:uid="{00000000-0005-0000-0000-0000B16F0000}"/>
    <cellStyle name="Notas 3 19 4" xfId="29943" xr:uid="{00000000-0005-0000-0000-0000B26F0000}"/>
    <cellStyle name="Notas 3 19 4 2" xfId="29944" xr:uid="{00000000-0005-0000-0000-0000B36F0000}"/>
    <cellStyle name="Notas 3 19 5" xfId="29945" xr:uid="{00000000-0005-0000-0000-0000B46F0000}"/>
    <cellStyle name="Notas 3 19 6" xfId="29946" xr:uid="{00000000-0005-0000-0000-0000B56F0000}"/>
    <cellStyle name="Notas 3 2" xfId="5469" xr:uid="{00000000-0005-0000-0000-0000B66F0000}"/>
    <cellStyle name="Notas 3 2 10" xfId="5470" xr:uid="{00000000-0005-0000-0000-0000B76F0000}"/>
    <cellStyle name="Notas 3 2 10 2" xfId="7715" xr:uid="{00000000-0005-0000-0000-0000B86F0000}"/>
    <cellStyle name="Notas 3 2 10 2 2" xfId="11254" xr:uid="{00000000-0005-0000-0000-0000B96F0000}"/>
    <cellStyle name="Notas 3 2 10 2 2 2" xfId="29947" xr:uid="{00000000-0005-0000-0000-0000BA6F0000}"/>
    <cellStyle name="Notas 3 2 10 2 2 3" xfId="29948" xr:uid="{00000000-0005-0000-0000-0000BB6F0000}"/>
    <cellStyle name="Notas 3 2 10 2 3" xfId="29949" xr:uid="{00000000-0005-0000-0000-0000BC6F0000}"/>
    <cellStyle name="Notas 3 2 10 2 4" xfId="29950" xr:uid="{00000000-0005-0000-0000-0000BD6F0000}"/>
    <cellStyle name="Notas 3 2 10 3" xfId="9493" xr:uid="{00000000-0005-0000-0000-0000BE6F0000}"/>
    <cellStyle name="Notas 3 2 10 3 2" xfId="29951" xr:uid="{00000000-0005-0000-0000-0000BF6F0000}"/>
    <cellStyle name="Notas 3 2 10 3 2 2" xfId="29952" xr:uid="{00000000-0005-0000-0000-0000C06F0000}"/>
    <cellStyle name="Notas 3 2 10 3 3" xfId="29953" xr:uid="{00000000-0005-0000-0000-0000C16F0000}"/>
    <cellStyle name="Notas 3 2 10 3 4" xfId="29954" xr:uid="{00000000-0005-0000-0000-0000C26F0000}"/>
    <cellStyle name="Notas 3 2 10 4" xfId="29955" xr:uid="{00000000-0005-0000-0000-0000C36F0000}"/>
    <cellStyle name="Notas 3 2 10 4 2" xfId="29956" xr:uid="{00000000-0005-0000-0000-0000C46F0000}"/>
    <cellStyle name="Notas 3 2 10 5" xfId="29957" xr:uid="{00000000-0005-0000-0000-0000C56F0000}"/>
    <cellStyle name="Notas 3 2 10 6" xfId="29958" xr:uid="{00000000-0005-0000-0000-0000C66F0000}"/>
    <cellStyle name="Notas 3 2 11" xfId="5471" xr:uid="{00000000-0005-0000-0000-0000C76F0000}"/>
    <cellStyle name="Notas 3 2 11 2" xfId="7716" xr:uid="{00000000-0005-0000-0000-0000C86F0000}"/>
    <cellStyle name="Notas 3 2 11 2 2" xfId="11255" xr:uid="{00000000-0005-0000-0000-0000C96F0000}"/>
    <cellStyle name="Notas 3 2 11 2 2 2" xfId="29959" xr:uid="{00000000-0005-0000-0000-0000CA6F0000}"/>
    <cellStyle name="Notas 3 2 11 2 2 3" xfId="29960" xr:uid="{00000000-0005-0000-0000-0000CB6F0000}"/>
    <cellStyle name="Notas 3 2 11 2 3" xfId="29961" xr:uid="{00000000-0005-0000-0000-0000CC6F0000}"/>
    <cellStyle name="Notas 3 2 11 2 4" xfId="29962" xr:uid="{00000000-0005-0000-0000-0000CD6F0000}"/>
    <cellStyle name="Notas 3 2 11 3" xfId="9494" xr:uid="{00000000-0005-0000-0000-0000CE6F0000}"/>
    <cellStyle name="Notas 3 2 11 3 2" xfId="29963" xr:uid="{00000000-0005-0000-0000-0000CF6F0000}"/>
    <cellStyle name="Notas 3 2 11 3 2 2" xfId="29964" xr:uid="{00000000-0005-0000-0000-0000D06F0000}"/>
    <cellStyle name="Notas 3 2 11 3 3" xfId="29965" xr:uid="{00000000-0005-0000-0000-0000D16F0000}"/>
    <cellStyle name="Notas 3 2 11 3 4" xfId="29966" xr:uid="{00000000-0005-0000-0000-0000D26F0000}"/>
    <cellStyle name="Notas 3 2 11 4" xfId="29967" xr:uid="{00000000-0005-0000-0000-0000D36F0000}"/>
    <cellStyle name="Notas 3 2 11 4 2" xfId="29968" xr:uid="{00000000-0005-0000-0000-0000D46F0000}"/>
    <cellStyle name="Notas 3 2 11 5" xfId="29969" xr:uid="{00000000-0005-0000-0000-0000D56F0000}"/>
    <cellStyle name="Notas 3 2 11 6" xfId="29970" xr:uid="{00000000-0005-0000-0000-0000D66F0000}"/>
    <cellStyle name="Notas 3 2 12" xfId="5472" xr:uid="{00000000-0005-0000-0000-0000D76F0000}"/>
    <cellStyle name="Notas 3 2 12 2" xfId="7717" xr:uid="{00000000-0005-0000-0000-0000D86F0000}"/>
    <cellStyle name="Notas 3 2 12 2 2" xfId="11256" xr:uid="{00000000-0005-0000-0000-0000D96F0000}"/>
    <cellStyle name="Notas 3 2 12 2 2 2" xfId="29971" xr:uid="{00000000-0005-0000-0000-0000DA6F0000}"/>
    <cellStyle name="Notas 3 2 12 2 2 3" xfId="29972" xr:uid="{00000000-0005-0000-0000-0000DB6F0000}"/>
    <cellStyle name="Notas 3 2 12 2 3" xfId="29973" xr:uid="{00000000-0005-0000-0000-0000DC6F0000}"/>
    <cellStyle name="Notas 3 2 12 2 4" xfId="29974" xr:uid="{00000000-0005-0000-0000-0000DD6F0000}"/>
    <cellStyle name="Notas 3 2 12 3" xfId="9495" xr:uid="{00000000-0005-0000-0000-0000DE6F0000}"/>
    <cellStyle name="Notas 3 2 12 3 2" xfId="29975" xr:uid="{00000000-0005-0000-0000-0000DF6F0000}"/>
    <cellStyle name="Notas 3 2 12 3 2 2" xfId="29976" xr:uid="{00000000-0005-0000-0000-0000E06F0000}"/>
    <cellStyle name="Notas 3 2 12 3 3" xfId="29977" xr:uid="{00000000-0005-0000-0000-0000E16F0000}"/>
    <cellStyle name="Notas 3 2 12 3 4" xfId="29978" xr:uid="{00000000-0005-0000-0000-0000E26F0000}"/>
    <cellStyle name="Notas 3 2 12 4" xfId="29979" xr:uid="{00000000-0005-0000-0000-0000E36F0000}"/>
    <cellStyle name="Notas 3 2 12 4 2" xfId="29980" xr:uid="{00000000-0005-0000-0000-0000E46F0000}"/>
    <cellStyle name="Notas 3 2 12 5" xfId="29981" xr:uid="{00000000-0005-0000-0000-0000E56F0000}"/>
    <cellStyle name="Notas 3 2 12 6" xfId="29982" xr:uid="{00000000-0005-0000-0000-0000E66F0000}"/>
    <cellStyle name="Notas 3 2 13" xfId="5473" xr:uid="{00000000-0005-0000-0000-0000E76F0000}"/>
    <cellStyle name="Notas 3 2 13 2" xfId="7718" xr:uid="{00000000-0005-0000-0000-0000E86F0000}"/>
    <cellStyle name="Notas 3 2 13 2 2" xfId="11257" xr:uid="{00000000-0005-0000-0000-0000E96F0000}"/>
    <cellStyle name="Notas 3 2 13 2 2 2" xfId="29983" xr:uid="{00000000-0005-0000-0000-0000EA6F0000}"/>
    <cellStyle name="Notas 3 2 13 2 2 3" xfId="29984" xr:uid="{00000000-0005-0000-0000-0000EB6F0000}"/>
    <cellStyle name="Notas 3 2 13 2 3" xfId="29985" xr:uid="{00000000-0005-0000-0000-0000EC6F0000}"/>
    <cellStyle name="Notas 3 2 13 2 4" xfId="29986" xr:uid="{00000000-0005-0000-0000-0000ED6F0000}"/>
    <cellStyle name="Notas 3 2 13 3" xfId="9496" xr:uid="{00000000-0005-0000-0000-0000EE6F0000}"/>
    <cellStyle name="Notas 3 2 13 3 2" xfId="29987" xr:uid="{00000000-0005-0000-0000-0000EF6F0000}"/>
    <cellStyle name="Notas 3 2 13 3 2 2" xfId="29988" xr:uid="{00000000-0005-0000-0000-0000F06F0000}"/>
    <cellStyle name="Notas 3 2 13 3 3" xfId="29989" xr:uid="{00000000-0005-0000-0000-0000F16F0000}"/>
    <cellStyle name="Notas 3 2 13 3 4" xfId="29990" xr:uid="{00000000-0005-0000-0000-0000F26F0000}"/>
    <cellStyle name="Notas 3 2 13 4" xfId="29991" xr:uid="{00000000-0005-0000-0000-0000F36F0000}"/>
    <cellStyle name="Notas 3 2 13 4 2" xfId="29992" xr:uid="{00000000-0005-0000-0000-0000F46F0000}"/>
    <cellStyle name="Notas 3 2 13 5" xfId="29993" xr:uid="{00000000-0005-0000-0000-0000F56F0000}"/>
    <cellStyle name="Notas 3 2 13 6" xfId="29994" xr:uid="{00000000-0005-0000-0000-0000F66F0000}"/>
    <cellStyle name="Notas 3 2 14" xfId="5474" xr:uid="{00000000-0005-0000-0000-0000F76F0000}"/>
    <cellStyle name="Notas 3 2 14 2" xfId="7719" xr:uid="{00000000-0005-0000-0000-0000F86F0000}"/>
    <cellStyle name="Notas 3 2 14 2 2" xfId="11258" xr:uid="{00000000-0005-0000-0000-0000F96F0000}"/>
    <cellStyle name="Notas 3 2 14 2 2 2" xfId="29995" xr:uid="{00000000-0005-0000-0000-0000FA6F0000}"/>
    <cellStyle name="Notas 3 2 14 2 2 3" xfId="29996" xr:uid="{00000000-0005-0000-0000-0000FB6F0000}"/>
    <cellStyle name="Notas 3 2 14 2 3" xfId="29997" xr:uid="{00000000-0005-0000-0000-0000FC6F0000}"/>
    <cellStyle name="Notas 3 2 14 2 4" xfId="29998" xr:uid="{00000000-0005-0000-0000-0000FD6F0000}"/>
    <cellStyle name="Notas 3 2 14 3" xfId="9497" xr:uid="{00000000-0005-0000-0000-0000FE6F0000}"/>
    <cellStyle name="Notas 3 2 14 3 2" xfId="29999" xr:uid="{00000000-0005-0000-0000-0000FF6F0000}"/>
    <cellStyle name="Notas 3 2 14 3 2 2" xfId="30000" xr:uid="{00000000-0005-0000-0000-000000700000}"/>
    <cellStyle name="Notas 3 2 14 3 3" xfId="30001" xr:uid="{00000000-0005-0000-0000-000001700000}"/>
    <cellStyle name="Notas 3 2 14 3 4" xfId="30002" xr:uid="{00000000-0005-0000-0000-000002700000}"/>
    <cellStyle name="Notas 3 2 14 4" xfId="30003" xr:uid="{00000000-0005-0000-0000-000003700000}"/>
    <cellStyle name="Notas 3 2 14 4 2" xfId="30004" xr:uid="{00000000-0005-0000-0000-000004700000}"/>
    <cellStyle name="Notas 3 2 14 5" xfId="30005" xr:uid="{00000000-0005-0000-0000-000005700000}"/>
    <cellStyle name="Notas 3 2 14 6" xfId="30006" xr:uid="{00000000-0005-0000-0000-000006700000}"/>
    <cellStyle name="Notas 3 2 15" xfId="5475" xr:uid="{00000000-0005-0000-0000-000007700000}"/>
    <cellStyle name="Notas 3 2 15 2" xfId="7720" xr:uid="{00000000-0005-0000-0000-000008700000}"/>
    <cellStyle name="Notas 3 2 15 2 2" xfId="11259" xr:uid="{00000000-0005-0000-0000-000009700000}"/>
    <cellStyle name="Notas 3 2 15 2 2 2" xfId="30007" xr:uid="{00000000-0005-0000-0000-00000A700000}"/>
    <cellStyle name="Notas 3 2 15 2 2 3" xfId="30008" xr:uid="{00000000-0005-0000-0000-00000B700000}"/>
    <cellStyle name="Notas 3 2 15 2 3" xfId="30009" xr:uid="{00000000-0005-0000-0000-00000C700000}"/>
    <cellStyle name="Notas 3 2 15 2 4" xfId="30010" xr:uid="{00000000-0005-0000-0000-00000D700000}"/>
    <cellStyle name="Notas 3 2 15 3" xfId="9498" xr:uid="{00000000-0005-0000-0000-00000E700000}"/>
    <cellStyle name="Notas 3 2 15 3 2" xfId="30011" xr:uid="{00000000-0005-0000-0000-00000F700000}"/>
    <cellStyle name="Notas 3 2 15 3 2 2" xfId="30012" xr:uid="{00000000-0005-0000-0000-000010700000}"/>
    <cellStyle name="Notas 3 2 15 3 3" xfId="30013" xr:uid="{00000000-0005-0000-0000-000011700000}"/>
    <cellStyle name="Notas 3 2 15 3 4" xfId="30014" xr:uid="{00000000-0005-0000-0000-000012700000}"/>
    <cellStyle name="Notas 3 2 15 4" xfId="30015" xr:uid="{00000000-0005-0000-0000-000013700000}"/>
    <cellStyle name="Notas 3 2 15 4 2" xfId="30016" xr:uid="{00000000-0005-0000-0000-000014700000}"/>
    <cellStyle name="Notas 3 2 15 5" xfId="30017" xr:uid="{00000000-0005-0000-0000-000015700000}"/>
    <cellStyle name="Notas 3 2 15 6" xfId="30018" xr:uid="{00000000-0005-0000-0000-000016700000}"/>
    <cellStyle name="Notas 3 2 16" xfId="5476" xr:uid="{00000000-0005-0000-0000-000017700000}"/>
    <cellStyle name="Notas 3 2 16 2" xfId="7721" xr:uid="{00000000-0005-0000-0000-000018700000}"/>
    <cellStyle name="Notas 3 2 16 2 2" xfId="11260" xr:uid="{00000000-0005-0000-0000-000019700000}"/>
    <cellStyle name="Notas 3 2 16 2 2 2" xfId="30019" xr:uid="{00000000-0005-0000-0000-00001A700000}"/>
    <cellStyle name="Notas 3 2 16 2 2 3" xfId="30020" xr:uid="{00000000-0005-0000-0000-00001B700000}"/>
    <cellStyle name="Notas 3 2 16 2 3" xfId="30021" xr:uid="{00000000-0005-0000-0000-00001C700000}"/>
    <cellStyle name="Notas 3 2 16 2 4" xfId="30022" xr:uid="{00000000-0005-0000-0000-00001D700000}"/>
    <cellStyle name="Notas 3 2 16 3" xfId="9499" xr:uid="{00000000-0005-0000-0000-00001E700000}"/>
    <cellStyle name="Notas 3 2 16 3 2" xfId="30023" xr:uid="{00000000-0005-0000-0000-00001F700000}"/>
    <cellStyle name="Notas 3 2 16 3 2 2" xfId="30024" xr:uid="{00000000-0005-0000-0000-000020700000}"/>
    <cellStyle name="Notas 3 2 16 3 3" xfId="30025" xr:uid="{00000000-0005-0000-0000-000021700000}"/>
    <cellStyle name="Notas 3 2 16 3 4" xfId="30026" xr:uid="{00000000-0005-0000-0000-000022700000}"/>
    <cellStyle name="Notas 3 2 16 4" xfId="30027" xr:uid="{00000000-0005-0000-0000-000023700000}"/>
    <cellStyle name="Notas 3 2 16 4 2" xfId="30028" xr:uid="{00000000-0005-0000-0000-000024700000}"/>
    <cellStyle name="Notas 3 2 16 5" xfId="30029" xr:uid="{00000000-0005-0000-0000-000025700000}"/>
    <cellStyle name="Notas 3 2 16 6" xfId="30030" xr:uid="{00000000-0005-0000-0000-000026700000}"/>
    <cellStyle name="Notas 3 2 17" xfId="5477" xr:uid="{00000000-0005-0000-0000-000027700000}"/>
    <cellStyle name="Notas 3 2 17 2" xfId="7722" xr:uid="{00000000-0005-0000-0000-000028700000}"/>
    <cellStyle name="Notas 3 2 17 2 2" xfId="11261" xr:uid="{00000000-0005-0000-0000-000029700000}"/>
    <cellStyle name="Notas 3 2 17 2 2 2" xfId="30031" xr:uid="{00000000-0005-0000-0000-00002A700000}"/>
    <cellStyle name="Notas 3 2 17 2 2 3" xfId="30032" xr:uid="{00000000-0005-0000-0000-00002B700000}"/>
    <cellStyle name="Notas 3 2 17 2 3" xfId="30033" xr:uid="{00000000-0005-0000-0000-00002C700000}"/>
    <cellStyle name="Notas 3 2 17 2 4" xfId="30034" xr:uid="{00000000-0005-0000-0000-00002D700000}"/>
    <cellStyle name="Notas 3 2 17 3" xfId="9500" xr:uid="{00000000-0005-0000-0000-00002E700000}"/>
    <cellStyle name="Notas 3 2 17 3 2" xfId="30035" xr:uid="{00000000-0005-0000-0000-00002F700000}"/>
    <cellStyle name="Notas 3 2 17 3 2 2" xfId="30036" xr:uid="{00000000-0005-0000-0000-000030700000}"/>
    <cellStyle name="Notas 3 2 17 3 3" xfId="30037" xr:uid="{00000000-0005-0000-0000-000031700000}"/>
    <cellStyle name="Notas 3 2 17 3 4" xfId="30038" xr:uid="{00000000-0005-0000-0000-000032700000}"/>
    <cellStyle name="Notas 3 2 17 4" xfId="30039" xr:uid="{00000000-0005-0000-0000-000033700000}"/>
    <cellStyle name="Notas 3 2 17 4 2" xfId="30040" xr:uid="{00000000-0005-0000-0000-000034700000}"/>
    <cellStyle name="Notas 3 2 17 5" xfId="30041" xr:uid="{00000000-0005-0000-0000-000035700000}"/>
    <cellStyle name="Notas 3 2 17 6" xfId="30042" xr:uid="{00000000-0005-0000-0000-000036700000}"/>
    <cellStyle name="Notas 3 2 18" xfId="5478" xr:uid="{00000000-0005-0000-0000-000037700000}"/>
    <cellStyle name="Notas 3 2 18 2" xfId="7723" xr:uid="{00000000-0005-0000-0000-000038700000}"/>
    <cellStyle name="Notas 3 2 18 2 2" xfId="11262" xr:uid="{00000000-0005-0000-0000-000039700000}"/>
    <cellStyle name="Notas 3 2 18 2 2 2" xfId="30043" xr:uid="{00000000-0005-0000-0000-00003A700000}"/>
    <cellStyle name="Notas 3 2 18 2 2 3" xfId="30044" xr:uid="{00000000-0005-0000-0000-00003B700000}"/>
    <cellStyle name="Notas 3 2 18 2 3" xfId="30045" xr:uid="{00000000-0005-0000-0000-00003C700000}"/>
    <cellStyle name="Notas 3 2 18 2 4" xfId="30046" xr:uid="{00000000-0005-0000-0000-00003D700000}"/>
    <cellStyle name="Notas 3 2 18 3" xfId="9501" xr:uid="{00000000-0005-0000-0000-00003E700000}"/>
    <cellStyle name="Notas 3 2 18 3 2" xfId="30047" xr:uid="{00000000-0005-0000-0000-00003F700000}"/>
    <cellStyle name="Notas 3 2 18 3 2 2" xfId="30048" xr:uid="{00000000-0005-0000-0000-000040700000}"/>
    <cellStyle name="Notas 3 2 18 3 3" xfId="30049" xr:uid="{00000000-0005-0000-0000-000041700000}"/>
    <cellStyle name="Notas 3 2 18 3 4" xfId="30050" xr:uid="{00000000-0005-0000-0000-000042700000}"/>
    <cellStyle name="Notas 3 2 18 4" xfId="30051" xr:uid="{00000000-0005-0000-0000-000043700000}"/>
    <cellStyle name="Notas 3 2 18 4 2" xfId="30052" xr:uid="{00000000-0005-0000-0000-000044700000}"/>
    <cellStyle name="Notas 3 2 18 5" xfId="30053" xr:uid="{00000000-0005-0000-0000-000045700000}"/>
    <cellStyle name="Notas 3 2 18 6" xfId="30054" xr:uid="{00000000-0005-0000-0000-000046700000}"/>
    <cellStyle name="Notas 3 2 19" xfId="5479" xr:uid="{00000000-0005-0000-0000-000047700000}"/>
    <cellStyle name="Notas 3 2 19 2" xfId="7724" xr:uid="{00000000-0005-0000-0000-000048700000}"/>
    <cellStyle name="Notas 3 2 19 2 2" xfId="11263" xr:uid="{00000000-0005-0000-0000-000049700000}"/>
    <cellStyle name="Notas 3 2 19 2 2 2" xfId="30055" xr:uid="{00000000-0005-0000-0000-00004A700000}"/>
    <cellStyle name="Notas 3 2 19 2 2 3" xfId="30056" xr:uid="{00000000-0005-0000-0000-00004B700000}"/>
    <cellStyle name="Notas 3 2 19 2 3" xfId="30057" xr:uid="{00000000-0005-0000-0000-00004C700000}"/>
    <cellStyle name="Notas 3 2 19 2 4" xfId="30058" xr:uid="{00000000-0005-0000-0000-00004D700000}"/>
    <cellStyle name="Notas 3 2 19 3" xfId="9502" xr:uid="{00000000-0005-0000-0000-00004E700000}"/>
    <cellStyle name="Notas 3 2 19 3 2" xfId="30059" xr:uid="{00000000-0005-0000-0000-00004F700000}"/>
    <cellStyle name="Notas 3 2 19 3 2 2" xfId="30060" xr:uid="{00000000-0005-0000-0000-000050700000}"/>
    <cellStyle name="Notas 3 2 19 3 3" xfId="30061" xr:uid="{00000000-0005-0000-0000-000051700000}"/>
    <cellStyle name="Notas 3 2 19 3 4" xfId="30062" xr:uid="{00000000-0005-0000-0000-000052700000}"/>
    <cellStyle name="Notas 3 2 19 4" xfId="30063" xr:uid="{00000000-0005-0000-0000-000053700000}"/>
    <cellStyle name="Notas 3 2 19 4 2" xfId="30064" xr:uid="{00000000-0005-0000-0000-000054700000}"/>
    <cellStyle name="Notas 3 2 19 5" xfId="30065" xr:uid="{00000000-0005-0000-0000-000055700000}"/>
    <cellStyle name="Notas 3 2 19 6" xfId="30066" xr:uid="{00000000-0005-0000-0000-000056700000}"/>
    <cellStyle name="Notas 3 2 2" xfId="5480" xr:uid="{00000000-0005-0000-0000-000057700000}"/>
    <cellStyle name="Notas 3 2 2 2" xfId="7725" xr:uid="{00000000-0005-0000-0000-000058700000}"/>
    <cellStyle name="Notas 3 2 2 2 2" xfId="11264" xr:uid="{00000000-0005-0000-0000-000059700000}"/>
    <cellStyle name="Notas 3 2 2 2 2 2" xfId="30067" xr:uid="{00000000-0005-0000-0000-00005A700000}"/>
    <cellStyle name="Notas 3 2 2 2 2 3" xfId="30068" xr:uid="{00000000-0005-0000-0000-00005B700000}"/>
    <cellStyle name="Notas 3 2 2 2 3" xfId="30069" xr:uid="{00000000-0005-0000-0000-00005C700000}"/>
    <cellStyle name="Notas 3 2 2 2 4" xfId="30070" xr:uid="{00000000-0005-0000-0000-00005D700000}"/>
    <cellStyle name="Notas 3 2 2 3" xfId="9503" xr:uid="{00000000-0005-0000-0000-00005E700000}"/>
    <cellStyle name="Notas 3 2 2 3 2" xfId="30071" xr:uid="{00000000-0005-0000-0000-00005F700000}"/>
    <cellStyle name="Notas 3 2 2 3 2 2" xfId="30072" xr:uid="{00000000-0005-0000-0000-000060700000}"/>
    <cellStyle name="Notas 3 2 2 3 3" xfId="30073" xr:uid="{00000000-0005-0000-0000-000061700000}"/>
    <cellStyle name="Notas 3 2 2 3 4" xfId="30074" xr:uid="{00000000-0005-0000-0000-000062700000}"/>
    <cellStyle name="Notas 3 2 2 4" xfId="30075" xr:uid="{00000000-0005-0000-0000-000063700000}"/>
    <cellStyle name="Notas 3 2 2 4 2" xfId="30076" xr:uid="{00000000-0005-0000-0000-000064700000}"/>
    <cellStyle name="Notas 3 2 2 5" xfId="30077" xr:uid="{00000000-0005-0000-0000-000065700000}"/>
    <cellStyle name="Notas 3 2 2 6" xfId="30078" xr:uid="{00000000-0005-0000-0000-000066700000}"/>
    <cellStyle name="Notas 3 2 20" xfId="5481" xr:uid="{00000000-0005-0000-0000-000067700000}"/>
    <cellStyle name="Notas 3 2 20 2" xfId="7726" xr:uid="{00000000-0005-0000-0000-000068700000}"/>
    <cellStyle name="Notas 3 2 20 2 2" xfId="11265" xr:uid="{00000000-0005-0000-0000-000069700000}"/>
    <cellStyle name="Notas 3 2 20 2 2 2" xfId="30079" xr:uid="{00000000-0005-0000-0000-00006A700000}"/>
    <cellStyle name="Notas 3 2 20 2 2 3" xfId="30080" xr:uid="{00000000-0005-0000-0000-00006B700000}"/>
    <cellStyle name="Notas 3 2 20 2 3" xfId="30081" xr:uid="{00000000-0005-0000-0000-00006C700000}"/>
    <cellStyle name="Notas 3 2 20 2 4" xfId="30082" xr:uid="{00000000-0005-0000-0000-00006D700000}"/>
    <cellStyle name="Notas 3 2 20 3" xfId="9504" xr:uid="{00000000-0005-0000-0000-00006E700000}"/>
    <cellStyle name="Notas 3 2 20 3 2" xfId="30083" xr:uid="{00000000-0005-0000-0000-00006F700000}"/>
    <cellStyle name="Notas 3 2 20 3 2 2" xfId="30084" xr:uid="{00000000-0005-0000-0000-000070700000}"/>
    <cellStyle name="Notas 3 2 20 3 3" xfId="30085" xr:uid="{00000000-0005-0000-0000-000071700000}"/>
    <cellStyle name="Notas 3 2 20 3 4" xfId="30086" xr:uid="{00000000-0005-0000-0000-000072700000}"/>
    <cellStyle name="Notas 3 2 20 4" xfId="30087" xr:uid="{00000000-0005-0000-0000-000073700000}"/>
    <cellStyle name="Notas 3 2 20 4 2" xfId="30088" xr:uid="{00000000-0005-0000-0000-000074700000}"/>
    <cellStyle name="Notas 3 2 20 5" xfId="30089" xr:uid="{00000000-0005-0000-0000-000075700000}"/>
    <cellStyle name="Notas 3 2 20 6" xfId="30090" xr:uid="{00000000-0005-0000-0000-000076700000}"/>
    <cellStyle name="Notas 3 2 21" xfId="5482" xr:uid="{00000000-0005-0000-0000-000077700000}"/>
    <cellStyle name="Notas 3 2 21 2" xfId="7727" xr:uid="{00000000-0005-0000-0000-000078700000}"/>
    <cellStyle name="Notas 3 2 21 2 2" xfId="11266" xr:uid="{00000000-0005-0000-0000-000079700000}"/>
    <cellStyle name="Notas 3 2 21 2 2 2" xfId="30091" xr:uid="{00000000-0005-0000-0000-00007A700000}"/>
    <cellStyle name="Notas 3 2 21 2 2 3" xfId="30092" xr:uid="{00000000-0005-0000-0000-00007B700000}"/>
    <cellStyle name="Notas 3 2 21 2 3" xfId="30093" xr:uid="{00000000-0005-0000-0000-00007C700000}"/>
    <cellStyle name="Notas 3 2 21 2 4" xfId="30094" xr:uid="{00000000-0005-0000-0000-00007D700000}"/>
    <cellStyle name="Notas 3 2 21 3" xfId="9505" xr:uid="{00000000-0005-0000-0000-00007E700000}"/>
    <cellStyle name="Notas 3 2 21 3 2" xfId="30095" xr:uid="{00000000-0005-0000-0000-00007F700000}"/>
    <cellStyle name="Notas 3 2 21 3 2 2" xfId="30096" xr:uid="{00000000-0005-0000-0000-000080700000}"/>
    <cellStyle name="Notas 3 2 21 3 3" xfId="30097" xr:uid="{00000000-0005-0000-0000-000081700000}"/>
    <cellStyle name="Notas 3 2 21 3 4" xfId="30098" xr:uid="{00000000-0005-0000-0000-000082700000}"/>
    <cellStyle name="Notas 3 2 21 4" xfId="30099" xr:uid="{00000000-0005-0000-0000-000083700000}"/>
    <cellStyle name="Notas 3 2 21 4 2" xfId="30100" xr:uid="{00000000-0005-0000-0000-000084700000}"/>
    <cellStyle name="Notas 3 2 21 5" xfId="30101" xr:uid="{00000000-0005-0000-0000-000085700000}"/>
    <cellStyle name="Notas 3 2 21 6" xfId="30102" xr:uid="{00000000-0005-0000-0000-000086700000}"/>
    <cellStyle name="Notas 3 2 22" xfId="5483" xr:uid="{00000000-0005-0000-0000-000087700000}"/>
    <cellStyle name="Notas 3 2 22 2" xfId="7728" xr:uid="{00000000-0005-0000-0000-000088700000}"/>
    <cellStyle name="Notas 3 2 22 2 2" xfId="11267" xr:uid="{00000000-0005-0000-0000-000089700000}"/>
    <cellStyle name="Notas 3 2 22 2 2 2" xfId="30103" xr:uid="{00000000-0005-0000-0000-00008A700000}"/>
    <cellStyle name="Notas 3 2 22 2 2 3" xfId="30104" xr:uid="{00000000-0005-0000-0000-00008B700000}"/>
    <cellStyle name="Notas 3 2 22 2 3" xfId="30105" xr:uid="{00000000-0005-0000-0000-00008C700000}"/>
    <cellStyle name="Notas 3 2 22 2 4" xfId="30106" xr:uid="{00000000-0005-0000-0000-00008D700000}"/>
    <cellStyle name="Notas 3 2 22 3" xfId="9506" xr:uid="{00000000-0005-0000-0000-00008E700000}"/>
    <cellStyle name="Notas 3 2 22 3 2" xfId="30107" xr:uid="{00000000-0005-0000-0000-00008F700000}"/>
    <cellStyle name="Notas 3 2 22 3 2 2" xfId="30108" xr:uid="{00000000-0005-0000-0000-000090700000}"/>
    <cellStyle name="Notas 3 2 22 3 3" xfId="30109" xr:uid="{00000000-0005-0000-0000-000091700000}"/>
    <cellStyle name="Notas 3 2 22 3 4" xfId="30110" xr:uid="{00000000-0005-0000-0000-000092700000}"/>
    <cellStyle name="Notas 3 2 22 4" xfId="30111" xr:uid="{00000000-0005-0000-0000-000093700000}"/>
    <cellStyle name="Notas 3 2 22 4 2" xfId="30112" xr:uid="{00000000-0005-0000-0000-000094700000}"/>
    <cellStyle name="Notas 3 2 22 5" xfId="30113" xr:uid="{00000000-0005-0000-0000-000095700000}"/>
    <cellStyle name="Notas 3 2 22 6" xfId="30114" xr:uid="{00000000-0005-0000-0000-000096700000}"/>
    <cellStyle name="Notas 3 2 23" xfId="5484" xr:uid="{00000000-0005-0000-0000-000097700000}"/>
    <cellStyle name="Notas 3 2 23 2" xfId="7729" xr:uid="{00000000-0005-0000-0000-000098700000}"/>
    <cellStyle name="Notas 3 2 23 2 2" xfId="11268" xr:uid="{00000000-0005-0000-0000-000099700000}"/>
    <cellStyle name="Notas 3 2 23 2 2 2" xfId="30115" xr:uid="{00000000-0005-0000-0000-00009A700000}"/>
    <cellStyle name="Notas 3 2 23 2 2 3" xfId="30116" xr:uid="{00000000-0005-0000-0000-00009B700000}"/>
    <cellStyle name="Notas 3 2 23 2 3" xfId="30117" xr:uid="{00000000-0005-0000-0000-00009C700000}"/>
    <cellStyle name="Notas 3 2 23 2 4" xfId="30118" xr:uid="{00000000-0005-0000-0000-00009D700000}"/>
    <cellStyle name="Notas 3 2 23 3" xfId="9507" xr:uid="{00000000-0005-0000-0000-00009E700000}"/>
    <cellStyle name="Notas 3 2 23 3 2" xfId="30119" xr:uid="{00000000-0005-0000-0000-00009F700000}"/>
    <cellStyle name="Notas 3 2 23 3 2 2" xfId="30120" xr:uid="{00000000-0005-0000-0000-0000A0700000}"/>
    <cellStyle name="Notas 3 2 23 3 3" xfId="30121" xr:uid="{00000000-0005-0000-0000-0000A1700000}"/>
    <cellStyle name="Notas 3 2 23 3 4" xfId="30122" xr:uid="{00000000-0005-0000-0000-0000A2700000}"/>
    <cellStyle name="Notas 3 2 23 4" xfId="30123" xr:uid="{00000000-0005-0000-0000-0000A3700000}"/>
    <cellStyle name="Notas 3 2 23 4 2" xfId="30124" xr:uid="{00000000-0005-0000-0000-0000A4700000}"/>
    <cellStyle name="Notas 3 2 23 5" xfId="30125" xr:uid="{00000000-0005-0000-0000-0000A5700000}"/>
    <cellStyle name="Notas 3 2 23 6" xfId="30126" xr:uid="{00000000-0005-0000-0000-0000A6700000}"/>
    <cellStyle name="Notas 3 2 24" xfId="7714" xr:uid="{00000000-0005-0000-0000-0000A7700000}"/>
    <cellStyle name="Notas 3 2 24 2" xfId="11253" xr:uid="{00000000-0005-0000-0000-0000A8700000}"/>
    <cellStyle name="Notas 3 2 24 2 2" xfId="30127" xr:uid="{00000000-0005-0000-0000-0000A9700000}"/>
    <cellStyle name="Notas 3 2 24 2 3" xfId="30128" xr:uid="{00000000-0005-0000-0000-0000AA700000}"/>
    <cellStyle name="Notas 3 2 24 3" xfId="30129" xr:uid="{00000000-0005-0000-0000-0000AB700000}"/>
    <cellStyle name="Notas 3 2 24 4" xfId="30130" xr:uid="{00000000-0005-0000-0000-0000AC700000}"/>
    <cellStyle name="Notas 3 2 25" xfId="9492" xr:uid="{00000000-0005-0000-0000-0000AD700000}"/>
    <cellStyle name="Notas 3 2 25 2" xfId="30131" xr:uid="{00000000-0005-0000-0000-0000AE700000}"/>
    <cellStyle name="Notas 3 2 25 2 2" xfId="30132" xr:uid="{00000000-0005-0000-0000-0000AF700000}"/>
    <cellStyle name="Notas 3 2 25 3" xfId="30133" xr:uid="{00000000-0005-0000-0000-0000B0700000}"/>
    <cellStyle name="Notas 3 2 25 4" xfId="30134" xr:uid="{00000000-0005-0000-0000-0000B1700000}"/>
    <cellStyle name="Notas 3 2 26" xfId="30135" xr:uid="{00000000-0005-0000-0000-0000B2700000}"/>
    <cellStyle name="Notas 3 2 26 2" xfId="30136" xr:uid="{00000000-0005-0000-0000-0000B3700000}"/>
    <cellStyle name="Notas 3 2 27" xfId="30137" xr:uid="{00000000-0005-0000-0000-0000B4700000}"/>
    <cellStyle name="Notas 3 2 28" xfId="30138" xr:uid="{00000000-0005-0000-0000-0000B5700000}"/>
    <cellStyle name="Notas 3 2 3" xfId="5485" xr:uid="{00000000-0005-0000-0000-0000B6700000}"/>
    <cellStyle name="Notas 3 2 3 2" xfId="7730" xr:uid="{00000000-0005-0000-0000-0000B7700000}"/>
    <cellStyle name="Notas 3 2 3 2 2" xfId="11269" xr:uid="{00000000-0005-0000-0000-0000B8700000}"/>
    <cellStyle name="Notas 3 2 3 2 2 2" xfId="30139" xr:uid="{00000000-0005-0000-0000-0000B9700000}"/>
    <cellStyle name="Notas 3 2 3 2 2 3" xfId="30140" xr:uid="{00000000-0005-0000-0000-0000BA700000}"/>
    <cellStyle name="Notas 3 2 3 2 3" xfId="30141" xr:uid="{00000000-0005-0000-0000-0000BB700000}"/>
    <cellStyle name="Notas 3 2 3 2 4" xfId="30142" xr:uid="{00000000-0005-0000-0000-0000BC700000}"/>
    <cellStyle name="Notas 3 2 3 3" xfId="9508" xr:uid="{00000000-0005-0000-0000-0000BD700000}"/>
    <cellStyle name="Notas 3 2 3 3 2" xfId="30143" xr:uid="{00000000-0005-0000-0000-0000BE700000}"/>
    <cellStyle name="Notas 3 2 3 3 2 2" xfId="30144" xr:uid="{00000000-0005-0000-0000-0000BF700000}"/>
    <cellStyle name="Notas 3 2 3 3 3" xfId="30145" xr:uid="{00000000-0005-0000-0000-0000C0700000}"/>
    <cellStyle name="Notas 3 2 3 3 4" xfId="30146" xr:uid="{00000000-0005-0000-0000-0000C1700000}"/>
    <cellStyle name="Notas 3 2 3 4" xfId="30147" xr:uid="{00000000-0005-0000-0000-0000C2700000}"/>
    <cellStyle name="Notas 3 2 3 4 2" xfId="30148" xr:uid="{00000000-0005-0000-0000-0000C3700000}"/>
    <cellStyle name="Notas 3 2 3 5" xfId="30149" xr:uid="{00000000-0005-0000-0000-0000C4700000}"/>
    <cellStyle name="Notas 3 2 3 6" xfId="30150" xr:uid="{00000000-0005-0000-0000-0000C5700000}"/>
    <cellStyle name="Notas 3 2 4" xfId="5486" xr:uid="{00000000-0005-0000-0000-0000C6700000}"/>
    <cellStyle name="Notas 3 2 4 2" xfId="7731" xr:uid="{00000000-0005-0000-0000-0000C7700000}"/>
    <cellStyle name="Notas 3 2 4 2 2" xfId="11270" xr:uid="{00000000-0005-0000-0000-0000C8700000}"/>
    <cellStyle name="Notas 3 2 4 2 2 2" xfId="30151" xr:uid="{00000000-0005-0000-0000-0000C9700000}"/>
    <cellStyle name="Notas 3 2 4 2 2 3" xfId="30152" xr:uid="{00000000-0005-0000-0000-0000CA700000}"/>
    <cellStyle name="Notas 3 2 4 2 3" xfId="30153" xr:uid="{00000000-0005-0000-0000-0000CB700000}"/>
    <cellStyle name="Notas 3 2 4 2 4" xfId="30154" xr:uid="{00000000-0005-0000-0000-0000CC700000}"/>
    <cellStyle name="Notas 3 2 4 3" xfId="9509" xr:uid="{00000000-0005-0000-0000-0000CD700000}"/>
    <cellStyle name="Notas 3 2 4 3 2" xfId="30155" xr:uid="{00000000-0005-0000-0000-0000CE700000}"/>
    <cellStyle name="Notas 3 2 4 3 2 2" xfId="30156" xr:uid="{00000000-0005-0000-0000-0000CF700000}"/>
    <cellStyle name="Notas 3 2 4 3 3" xfId="30157" xr:uid="{00000000-0005-0000-0000-0000D0700000}"/>
    <cellStyle name="Notas 3 2 4 3 4" xfId="30158" xr:uid="{00000000-0005-0000-0000-0000D1700000}"/>
    <cellStyle name="Notas 3 2 4 4" xfId="30159" xr:uid="{00000000-0005-0000-0000-0000D2700000}"/>
    <cellStyle name="Notas 3 2 4 4 2" xfId="30160" xr:uid="{00000000-0005-0000-0000-0000D3700000}"/>
    <cellStyle name="Notas 3 2 4 5" xfId="30161" xr:uid="{00000000-0005-0000-0000-0000D4700000}"/>
    <cellStyle name="Notas 3 2 4 6" xfId="30162" xr:uid="{00000000-0005-0000-0000-0000D5700000}"/>
    <cellStyle name="Notas 3 2 5" xfId="5487" xr:uid="{00000000-0005-0000-0000-0000D6700000}"/>
    <cellStyle name="Notas 3 2 5 2" xfId="7732" xr:uid="{00000000-0005-0000-0000-0000D7700000}"/>
    <cellStyle name="Notas 3 2 5 2 2" xfId="11271" xr:uid="{00000000-0005-0000-0000-0000D8700000}"/>
    <cellStyle name="Notas 3 2 5 2 2 2" xfId="30163" xr:uid="{00000000-0005-0000-0000-0000D9700000}"/>
    <cellStyle name="Notas 3 2 5 2 2 3" xfId="30164" xr:uid="{00000000-0005-0000-0000-0000DA700000}"/>
    <cellStyle name="Notas 3 2 5 2 3" xfId="30165" xr:uid="{00000000-0005-0000-0000-0000DB700000}"/>
    <cellStyle name="Notas 3 2 5 2 4" xfId="30166" xr:uid="{00000000-0005-0000-0000-0000DC700000}"/>
    <cellStyle name="Notas 3 2 5 3" xfId="9510" xr:uid="{00000000-0005-0000-0000-0000DD700000}"/>
    <cellStyle name="Notas 3 2 5 3 2" xfId="30167" xr:uid="{00000000-0005-0000-0000-0000DE700000}"/>
    <cellStyle name="Notas 3 2 5 3 2 2" xfId="30168" xr:uid="{00000000-0005-0000-0000-0000DF700000}"/>
    <cellStyle name="Notas 3 2 5 3 3" xfId="30169" xr:uid="{00000000-0005-0000-0000-0000E0700000}"/>
    <cellStyle name="Notas 3 2 5 3 4" xfId="30170" xr:uid="{00000000-0005-0000-0000-0000E1700000}"/>
    <cellStyle name="Notas 3 2 5 4" xfId="30171" xr:uid="{00000000-0005-0000-0000-0000E2700000}"/>
    <cellStyle name="Notas 3 2 5 4 2" xfId="30172" xr:uid="{00000000-0005-0000-0000-0000E3700000}"/>
    <cellStyle name="Notas 3 2 5 5" xfId="30173" xr:uid="{00000000-0005-0000-0000-0000E4700000}"/>
    <cellStyle name="Notas 3 2 5 6" xfId="30174" xr:uid="{00000000-0005-0000-0000-0000E5700000}"/>
    <cellStyle name="Notas 3 2 6" xfId="5488" xr:uid="{00000000-0005-0000-0000-0000E6700000}"/>
    <cellStyle name="Notas 3 2 6 2" xfId="7733" xr:uid="{00000000-0005-0000-0000-0000E7700000}"/>
    <cellStyle name="Notas 3 2 6 2 2" xfId="11272" xr:uid="{00000000-0005-0000-0000-0000E8700000}"/>
    <cellStyle name="Notas 3 2 6 2 2 2" xfId="30175" xr:uid="{00000000-0005-0000-0000-0000E9700000}"/>
    <cellStyle name="Notas 3 2 6 2 2 3" xfId="30176" xr:uid="{00000000-0005-0000-0000-0000EA700000}"/>
    <cellStyle name="Notas 3 2 6 2 3" xfId="30177" xr:uid="{00000000-0005-0000-0000-0000EB700000}"/>
    <cellStyle name="Notas 3 2 6 2 4" xfId="30178" xr:uid="{00000000-0005-0000-0000-0000EC700000}"/>
    <cellStyle name="Notas 3 2 6 3" xfId="9511" xr:uid="{00000000-0005-0000-0000-0000ED700000}"/>
    <cellStyle name="Notas 3 2 6 3 2" xfId="30179" xr:uid="{00000000-0005-0000-0000-0000EE700000}"/>
    <cellStyle name="Notas 3 2 6 3 2 2" xfId="30180" xr:uid="{00000000-0005-0000-0000-0000EF700000}"/>
    <cellStyle name="Notas 3 2 6 3 3" xfId="30181" xr:uid="{00000000-0005-0000-0000-0000F0700000}"/>
    <cellStyle name="Notas 3 2 6 3 4" xfId="30182" xr:uid="{00000000-0005-0000-0000-0000F1700000}"/>
    <cellStyle name="Notas 3 2 6 4" xfId="30183" xr:uid="{00000000-0005-0000-0000-0000F2700000}"/>
    <cellStyle name="Notas 3 2 6 4 2" xfId="30184" xr:uid="{00000000-0005-0000-0000-0000F3700000}"/>
    <cellStyle name="Notas 3 2 6 5" xfId="30185" xr:uid="{00000000-0005-0000-0000-0000F4700000}"/>
    <cellStyle name="Notas 3 2 6 6" xfId="30186" xr:uid="{00000000-0005-0000-0000-0000F5700000}"/>
    <cellStyle name="Notas 3 2 7" xfId="5489" xr:uid="{00000000-0005-0000-0000-0000F6700000}"/>
    <cellStyle name="Notas 3 2 7 2" xfId="7734" xr:uid="{00000000-0005-0000-0000-0000F7700000}"/>
    <cellStyle name="Notas 3 2 7 2 2" xfId="11273" xr:uid="{00000000-0005-0000-0000-0000F8700000}"/>
    <cellStyle name="Notas 3 2 7 2 2 2" xfId="30187" xr:uid="{00000000-0005-0000-0000-0000F9700000}"/>
    <cellStyle name="Notas 3 2 7 2 2 3" xfId="30188" xr:uid="{00000000-0005-0000-0000-0000FA700000}"/>
    <cellStyle name="Notas 3 2 7 2 3" xfId="30189" xr:uid="{00000000-0005-0000-0000-0000FB700000}"/>
    <cellStyle name="Notas 3 2 7 2 4" xfId="30190" xr:uid="{00000000-0005-0000-0000-0000FC700000}"/>
    <cellStyle name="Notas 3 2 7 3" xfId="9512" xr:uid="{00000000-0005-0000-0000-0000FD700000}"/>
    <cellStyle name="Notas 3 2 7 3 2" xfId="30191" xr:uid="{00000000-0005-0000-0000-0000FE700000}"/>
    <cellStyle name="Notas 3 2 7 3 2 2" xfId="30192" xr:uid="{00000000-0005-0000-0000-0000FF700000}"/>
    <cellStyle name="Notas 3 2 7 3 3" xfId="30193" xr:uid="{00000000-0005-0000-0000-000000710000}"/>
    <cellStyle name="Notas 3 2 7 3 4" xfId="30194" xr:uid="{00000000-0005-0000-0000-000001710000}"/>
    <cellStyle name="Notas 3 2 7 4" xfId="30195" xr:uid="{00000000-0005-0000-0000-000002710000}"/>
    <cellStyle name="Notas 3 2 7 4 2" xfId="30196" xr:uid="{00000000-0005-0000-0000-000003710000}"/>
    <cellStyle name="Notas 3 2 7 5" xfId="30197" xr:uid="{00000000-0005-0000-0000-000004710000}"/>
    <cellStyle name="Notas 3 2 7 6" xfId="30198" xr:uid="{00000000-0005-0000-0000-000005710000}"/>
    <cellStyle name="Notas 3 2 8" xfId="5490" xr:uid="{00000000-0005-0000-0000-000006710000}"/>
    <cellStyle name="Notas 3 2 8 2" xfId="7735" xr:uid="{00000000-0005-0000-0000-000007710000}"/>
    <cellStyle name="Notas 3 2 8 2 2" xfId="11274" xr:uid="{00000000-0005-0000-0000-000008710000}"/>
    <cellStyle name="Notas 3 2 8 2 2 2" xfId="30199" xr:uid="{00000000-0005-0000-0000-000009710000}"/>
    <cellStyle name="Notas 3 2 8 2 2 3" xfId="30200" xr:uid="{00000000-0005-0000-0000-00000A710000}"/>
    <cellStyle name="Notas 3 2 8 2 3" xfId="30201" xr:uid="{00000000-0005-0000-0000-00000B710000}"/>
    <cellStyle name="Notas 3 2 8 2 4" xfId="30202" xr:uid="{00000000-0005-0000-0000-00000C710000}"/>
    <cellStyle name="Notas 3 2 8 3" xfId="9513" xr:uid="{00000000-0005-0000-0000-00000D710000}"/>
    <cellStyle name="Notas 3 2 8 3 2" xfId="30203" xr:uid="{00000000-0005-0000-0000-00000E710000}"/>
    <cellStyle name="Notas 3 2 8 3 2 2" xfId="30204" xr:uid="{00000000-0005-0000-0000-00000F710000}"/>
    <cellStyle name="Notas 3 2 8 3 3" xfId="30205" xr:uid="{00000000-0005-0000-0000-000010710000}"/>
    <cellStyle name="Notas 3 2 8 3 4" xfId="30206" xr:uid="{00000000-0005-0000-0000-000011710000}"/>
    <cellStyle name="Notas 3 2 8 4" xfId="30207" xr:uid="{00000000-0005-0000-0000-000012710000}"/>
    <cellStyle name="Notas 3 2 8 4 2" xfId="30208" xr:uid="{00000000-0005-0000-0000-000013710000}"/>
    <cellStyle name="Notas 3 2 8 5" xfId="30209" xr:uid="{00000000-0005-0000-0000-000014710000}"/>
    <cellStyle name="Notas 3 2 8 6" xfId="30210" xr:uid="{00000000-0005-0000-0000-000015710000}"/>
    <cellStyle name="Notas 3 2 9" xfId="5491" xr:uid="{00000000-0005-0000-0000-000016710000}"/>
    <cellStyle name="Notas 3 2 9 2" xfId="7736" xr:uid="{00000000-0005-0000-0000-000017710000}"/>
    <cellStyle name="Notas 3 2 9 2 2" xfId="11275" xr:uid="{00000000-0005-0000-0000-000018710000}"/>
    <cellStyle name="Notas 3 2 9 2 2 2" xfId="30211" xr:uid="{00000000-0005-0000-0000-000019710000}"/>
    <cellStyle name="Notas 3 2 9 2 2 3" xfId="30212" xr:uid="{00000000-0005-0000-0000-00001A710000}"/>
    <cellStyle name="Notas 3 2 9 2 3" xfId="30213" xr:uid="{00000000-0005-0000-0000-00001B710000}"/>
    <cellStyle name="Notas 3 2 9 2 4" xfId="30214" xr:uid="{00000000-0005-0000-0000-00001C710000}"/>
    <cellStyle name="Notas 3 2 9 3" xfId="9514" xr:uid="{00000000-0005-0000-0000-00001D710000}"/>
    <cellStyle name="Notas 3 2 9 3 2" xfId="30215" xr:uid="{00000000-0005-0000-0000-00001E710000}"/>
    <cellStyle name="Notas 3 2 9 3 2 2" xfId="30216" xr:uid="{00000000-0005-0000-0000-00001F710000}"/>
    <cellStyle name="Notas 3 2 9 3 3" xfId="30217" xr:uid="{00000000-0005-0000-0000-000020710000}"/>
    <cellStyle name="Notas 3 2 9 3 4" xfId="30218" xr:uid="{00000000-0005-0000-0000-000021710000}"/>
    <cellStyle name="Notas 3 2 9 4" xfId="30219" xr:uid="{00000000-0005-0000-0000-000022710000}"/>
    <cellStyle name="Notas 3 2 9 4 2" xfId="30220" xr:uid="{00000000-0005-0000-0000-000023710000}"/>
    <cellStyle name="Notas 3 2 9 5" xfId="30221" xr:uid="{00000000-0005-0000-0000-000024710000}"/>
    <cellStyle name="Notas 3 2 9 6" xfId="30222" xr:uid="{00000000-0005-0000-0000-000025710000}"/>
    <cellStyle name="Notas 3 20" xfId="5492" xr:uid="{00000000-0005-0000-0000-000026710000}"/>
    <cellStyle name="Notas 3 20 2" xfId="7737" xr:uid="{00000000-0005-0000-0000-000027710000}"/>
    <cellStyle name="Notas 3 20 2 2" xfId="11276" xr:uid="{00000000-0005-0000-0000-000028710000}"/>
    <cellStyle name="Notas 3 20 2 2 2" xfId="30223" xr:uid="{00000000-0005-0000-0000-000029710000}"/>
    <cellStyle name="Notas 3 20 2 2 3" xfId="30224" xr:uid="{00000000-0005-0000-0000-00002A710000}"/>
    <cellStyle name="Notas 3 20 2 3" xfId="30225" xr:uid="{00000000-0005-0000-0000-00002B710000}"/>
    <cellStyle name="Notas 3 20 2 4" xfId="30226" xr:uid="{00000000-0005-0000-0000-00002C710000}"/>
    <cellStyle name="Notas 3 20 3" xfId="9515" xr:uid="{00000000-0005-0000-0000-00002D710000}"/>
    <cellStyle name="Notas 3 20 3 2" xfId="30227" xr:uid="{00000000-0005-0000-0000-00002E710000}"/>
    <cellStyle name="Notas 3 20 3 2 2" xfId="30228" xr:uid="{00000000-0005-0000-0000-00002F710000}"/>
    <cellStyle name="Notas 3 20 3 3" xfId="30229" xr:uid="{00000000-0005-0000-0000-000030710000}"/>
    <cellStyle name="Notas 3 20 3 4" xfId="30230" xr:uid="{00000000-0005-0000-0000-000031710000}"/>
    <cellStyle name="Notas 3 20 4" xfId="30231" xr:uid="{00000000-0005-0000-0000-000032710000}"/>
    <cellStyle name="Notas 3 20 4 2" xfId="30232" xr:uid="{00000000-0005-0000-0000-000033710000}"/>
    <cellStyle name="Notas 3 20 5" xfId="30233" xr:uid="{00000000-0005-0000-0000-000034710000}"/>
    <cellStyle name="Notas 3 20 6" xfId="30234" xr:uid="{00000000-0005-0000-0000-000035710000}"/>
    <cellStyle name="Notas 3 21" xfId="5493" xr:uid="{00000000-0005-0000-0000-000036710000}"/>
    <cellStyle name="Notas 3 21 2" xfId="7738" xr:uid="{00000000-0005-0000-0000-000037710000}"/>
    <cellStyle name="Notas 3 21 2 2" xfId="11277" xr:uid="{00000000-0005-0000-0000-000038710000}"/>
    <cellStyle name="Notas 3 21 2 2 2" xfId="30235" xr:uid="{00000000-0005-0000-0000-000039710000}"/>
    <cellStyle name="Notas 3 21 2 2 3" xfId="30236" xr:uid="{00000000-0005-0000-0000-00003A710000}"/>
    <cellStyle name="Notas 3 21 2 3" xfId="30237" xr:uid="{00000000-0005-0000-0000-00003B710000}"/>
    <cellStyle name="Notas 3 21 2 4" xfId="30238" xr:uid="{00000000-0005-0000-0000-00003C710000}"/>
    <cellStyle name="Notas 3 21 3" xfId="9516" xr:uid="{00000000-0005-0000-0000-00003D710000}"/>
    <cellStyle name="Notas 3 21 3 2" xfId="30239" xr:uid="{00000000-0005-0000-0000-00003E710000}"/>
    <cellStyle name="Notas 3 21 3 2 2" xfId="30240" xr:uid="{00000000-0005-0000-0000-00003F710000}"/>
    <cellStyle name="Notas 3 21 3 3" xfId="30241" xr:uid="{00000000-0005-0000-0000-000040710000}"/>
    <cellStyle name="Notas 3 21 3 4" xfId="30242" xr:uid="{00000000-0005-0000-0000-000041710000}"/>
    <cellStyle name="Notas 3 21 4" xfId="30243" xr:uid="{00000000-0005-0000-0000-000042710000}"/>
    <cellStyle name="Notas 3 21 4 2" xfId="30244" xr:uid="{00000000-0005-0000-0000-000043710000}"/>
    <cellStyle name="Notas 3 21 5" xfId="30245" xr:uid="{00000000-0005-0000-0000-000044710000}"/>
    <cellStyle name="Notas 3 21 6" xfId="30246" xr:uid="{00000000-0005-0000-0000-000045710000}"/>
    <cellStyle name="Notas 3 22" xfId="5494" xr:uid="{00000000-0005-0000-0000-000046710000}"/>
    <cellStyle name="Notas 3 22 2" xfId="7739" xr:uid="{00000000-0005-0000-0000-000047710000}"/>
    <cellStyle name="Notas 3 22 2 2" xfId="11278" xr:uid="{00000000-0005-0000-0000-000048710000}"/>
    <cellStyle name="Notas 3 22 2 2 2" xfId="30247" xr:uid="{00000000-0005-0000-0000-000049710000}"/>
    <cellStyle name="Notas 3 22 2 2 3" xfId="30248" xr:uid="{00000000-0005-0000-0000-00004A710000}"/>
    <cellStyle name="Notas 3 22 2 3" xfId="30249" xr:uid="{00000000-0005-0000-0000-00004B710000}"/>
    <cellStyle name="Notas 3 22 2 4" xfId="30250" xr:uid="{00000000-0005-0000-0000-00004C710000}"/>
    <cellStyle name="Notas 3 22 3" xfId="9517" xr:uid="{00000000-0005-0000-0000-00004D710000}"/>
    <cellStyle name="Notas 3 22 3 2" xfId="30251" xr:uid="{00000000-0005-0000-0000-00004E710000}"/>
    <cellStyle name="Notas 3 22 3 2 2" xfId="30252" xr:uid="{00000000-0005-0000-0000-00004F710000}"/>
    <cellStyle name="Notas 3 22 3 3" xfId="30253" xr:uid="{00000000-0005-0000-0000-000050710000}"/>
    <cellStyle name="Notas 3 22 3 4" xfId="30254" xr:uid="{00000000-0005-0000-0000-000051710000}"/>
    <cellStyle name="Notas 3 22 4" xfId="30255" xr:uid="{00000000-0005-0000-0000-000052710000}"/>
    <cellStyle name="Notas 3 22 4 2" xfId="30256" xr:uid="{00000000-0005-0000-0000-000053710000}"/>
    <cellStyle name="Notas 3 22 5" xfId="30257" xr:uid="{00000000-0005-0000-0000-000054710000}"/>
    <cellStyle name="Notas 3 22 6" xfId="30258" xr:uid="{00000000-0005-0000-0000-000055710000}"/>
    <cellStyle name="Notas 3 23" xfId="5495" xr:uid="{00000000-0005-0000-0000-000056710000}"/>
    <cellStyle name="Notas 3 23 2" xfId="7740" xr:uid="{00000000-0005-0000-0000-000057710000}"/>
    <cellStyle name="Notas 3 23 2 2" xfId="11279" xr:uid="{00000000-0005-0000-0000-000058710000}"/>
    <cellStyle name="Notas 3 23 2 2 2" xfId="30259" xr:uid="{00000000-0005-0000-0000-000059710000}"/>
    <cellStyle name="Notas 3 23 2 2 3" xfId="30260" xr:uid="{00000000-0005-0000-0000-00005A710000}"/>
    <cellStyle name="Notas 3 23 2 3" xfId="30261" xr:uid="{00000000-0005-0000-0000-00005B710000}"/>
    <cellStyle name="Notas 3 23 2 4" xfId="30262" xr:uid="{00000000-0005-0000-0000-00005C710000}"/>
    <cellStyle name="Notas 3 23 3" xfId="9518" xr:uid="{00000000-0005-0000-0000-00005D710000}"/>
    <cellStyle name="Notas 3 23 3 2" xfId="30263" xr:uid="{00000000-0005-0000-0000-00005E710000}"/>
    <cellStyle name="Notas 3 23 3 2 2" xfId="30264" xr:uid="{00000000-0005-0000-0000-00005F710000}"/>
    <cellStyle name="Notas 3 23 3 3" xfId="30265" xr:uid="{00000000-0005-0000-0000-000060710000}"/>
    <cellStyle name="Notas 3 23 3 4" xfId="30266" xr:uid="{00000000-0005-0000-0000-000061710000}"/>
    <cellStyle name="Notas 3 23 4" xfId="30267" xr:uid="{00000000-0005-0000-0000-000062710000}"/>
    <cellStyle name="Notas 3 23 4 2" xfId="30268" xr:uid="{00000000-0005-0000-0000-000063710000}"/>
    <cellStyle name="Notas 3 23 5" xfId="30269" xr:uid="{00000000-0005-0000-0000-000064710000}"/>
    <cellStyle name="Notas 3 23 6" xfId="30270" xr:uid="{00000000-0005-0000-0000-000065710000}"/>
    <cellStyle name="Notas 3 24" xfId="5496" xr:uid="{00000000-0005-0000-0000-000066710000}"/>
    <cellStyle name="Notas 3 24 2" xfId="7741" xr:uid="{00000000-0005-0000-0000-000067710000}"/>
    <cellStyle name="Notas 3 24 2 2" xfId="11280" xr:uid="{00000000-0005-0000-0000-000068710000}"/>
    <cellStyle name="Notas 3 24 2 2 2" xfId="30271" xr:uid="{00000000-0005-0000-0000-000069710000}"/>
    <cellStyle name="Notas 3 24 2 2 3" xfId="30272" xr:uid="{00000000-0005-0000-0000-00006A710000}"/>
    <cellStyle name="Notas 3 24 2 3" xfId="30273" xr:uid="{00000000-0005-0000-0000-00006B710000}"/>
    <cellStyle name="Notas 3 24 2 4" xfId="30274" xr:uid="{00000000-0005-0000-0000-00006C710000}"/>
    <cellStyle name="Notas 3 24 3" xfId="9519" xr:uid="{00000000-0005-0000-0000-00006D710000}"/>
    <cellStyle name="Notas 3 24 3 2" xfId="30275" xr:uid="{00000000-0005-0000-0000-00006E710000}"/>
    <cellStyle name="Notas 3 24 3 2 2" xfId="30276" xr:uid="{00000000-0005-0000-0000-00006F710000}"/>
    <cellStyle name="Notas 3 24 3 3" xfId="30277" xr:uid="{00000000-0005-0000-0000-000070710000}"/>
    <cellStyle name="Notas 3 24 3 4" xfId="30278" xr:uid="{00000000-0005-0000-0000-000071710000}"/>
    <cellStyle name="Notas 3 24 4" xfId="30279" xr:uid="{00000000-0005-0000-0000-000072710000}"/>
    <cellStyle name="Notas 3 24 4 2" xfId="30280" xr:uid="{00000000-0005-0000-0000-000073710000}"/>
    <cellStyle name="Notas 3 24 5" xfId="30281" xr:uid="{00000000-0005-0000-0000-000074710000}"/>
    <cellStyle name="Notas 3 24 6" xfId="30282" xr:uid="{00000000-0005-0000-0000-000075710000}"/>
    <cellStyle name="Notas 3 25" xfId="5497" xr:uid="{00000000-0005-0000-0000-000076710000}"/>
    <cellStyle name="Notas 3 25 2" xfId="7742" xr:uid="{00000000-0005-0000-0000-000077710000}"/>
    <cellStyle name="Notas 3 25 2 2" xfId="11281" xr:uid="{00000000-0005-0000-0000-000078710000}"/>
    <cellStyle name="Notas 3 25 2 2 2" xfId="30283" xr:uid="{00000000-0005-0000-0000-000079710000}"/>
    <cellStyle name="Notas 3 25 2 2 3" xfId="30284" xr:uid="{00000000-0005-0000-0000-00007A710000}"/>
    <cellStyle name="Notas 3 25 2 3" xfId="30285" xr:uid="{00000000-0005-0000-0000-00007B710000}"/>
    <cellStyle name="Notas 3 25 2 4" xfId="30286" xr:uid="{00000000-0005-0000-0000-00007C710000}"/>
    <cellStyle name="Notas 3 25 3" xfId="9520" xr:uid="{00000000-0005-0000-0000-00007D710000}"/>
    <cellStyle name="Notas 3 25 3 2" xfId="30287" xr:uid="{00000000-0005-0000-0000-00007E710000}"/>
    <cellStyle name="Notas 3 25 3 2 2" xfId="30288" xr:uid="{00000000-0005-0000-0000-00007F710000}"/>
    <cellStyle name="Notas 3 25 3 3" xfId="30289" xr:uid="{00000000-0005-0000-0000-000080710000}"/>
    <cellStyle name="Notas 3 25 3 4" xfId="30290" xr:uid="{00000000-0005-0000-0000-000081710000}"/>
    <cellStyle name="Notas 3 25 4" xfId="30291" xr:uid="{00000000-0005-0000-0000-000082710000}"/>
    <cellStyle name="Notas 3 25 4 2" xfId="30292" xr:uid="{00000000-0005-0000-0000-000083710000}"/>
    <cellStyle name="Notas 3 25 5" xfId="30293" xr:uid="{00000000-0005-0000-0000-000084710000}"/>
    <cellStyle name="Notas 3 25 6" xfId="30294" xr:uid="{00000000-0005-0000-0000-000085710000}"/>
    <cellStyle name="Notas 3 3" xfId="5498" xr:uid="{00000000-0005-0000-0000-000086710000}"/>
    <cellStyle name="Notas 3 3 2" xfId="7743" xr:uid="{00000000-0005-0000-0000-000087710000}"/>
    <cellStyle name="Notas 3 3 2 2" xfId="11282" xr:uid="{00000000-0005-0000-0000-000088710000}"/>
    <cellStyle name="Notas 3 3 2 2 2" xfId="30295" xr:uid="{00000000-0005-0000-0000-000089710000}"/>
    <cellStyle name="Notas 3 3 2 2 3" xfId="30296" xr:uid="{00000000-0005-0000-0000-00008A710000}"/>
    <cellStyle name="Notas 3 3 2 3" xfId="30297" xr:uid="{00000000-0005-0000-0000-00008B710000}"/>
    <cellStyle name="Notas 3 3 2 4" xfId="30298" xr:uid="{00000000-0005-0000-0000-00008C710000}"/>
    <cellStyle name="Notas 3 3 3" xfId="9521" xr:uid="{00000000-0005-0000-0000-00008D710000}"/>
    <cellStyle name="Notas 3 3 3 2" xfId="30299" xr:uid="{00000000-0005-0000-0000-00008E710000}"/>
    <cellStyle name="Notas 3 3 3 2 2" xfId="30300" xr:uid="{00000000-0005-0000-0000-00008F710000}"/>
    <cellStyle name="Notas 3 3 3 3" xfId="30301" xr:uid="{00000000-0005-0000-0000-000090710000}"/>
    <cellStyle name="Notas 3 3 3 4" xfId="30302" xr:uid="{00000000-0005-0000-0000-000091710000}"/>
    <cellStyle name="Notas 3 3 4" xfId="30303" xr:uid="{00000000-0005-0000-0000-000092710000}"/>
    <cellStyle name="Notas 3 3 4 2" xfId="30304" xr:uid="{00000000-0005-0000-0000-000093710000}"/>
    <cellStyle name="Notas 3 3 5" xfId="30305" xr:uid="{00000000-0005-0000-0000-000094710000}"/>
    <cellStyle name="Notas 3 3 6" xfId="30306" xr:uid="{00000000-0005-0000-0000-000095710000}"/>
    <cellStyle name="Notas 3 4" xfId="5499" xr:uid="{00000000-0005-0000-0000-000096710000}"/>
    <cellStyle name="Notas 3 4 2" xfId="7744" xr:uid="{00000000-0005-0000-0000-000097710000}"/>
    <cellStyle name="Notas 3 4 2 2" xfId="11283" xr:uid="{00000000-0005-0000-0000-000098710000}"/>
    <cellStyle name="Notas 3 4 2 2 2" xfId="30307" xr:uid="{00000000-0005-0000-0000-000099710000}"/>
    <cellStyle name="Notas 3 4 2 2 3" xfId="30308" xr:uid="{00000000-0005-0000-0000-00009A710000}"/>
    <cellStyle name="Notas 3 4 2 3" xfId="30309" xr:uid="{00000000-0005-0000-0000-00009B710000}"/>
    <cellStyle name="Notas 3 4 2 4" xfId="30310" xr:uid="{00000000-0005-0000-0000-00009C710000}"/>
    <cellStyle name="Notas 3 4 3" xfId="9522" xr:uid="{00000000-0005-0000-0000-00009D710000}"/>
    <cellStyle name="Notas 3 4 3 2" xfId="30311" xr:uid="{00000000-0005-0000-0000-00009E710000}"/>
    <cellStyle name="Notas 3 4 3 2 2" xfId="30312" xr:uid="{00000000-0005-0000-0000-00009F710000}"/>
    <cellStyle name="Notas 3 4 3 3" xfId="30313" xr:uid="{00000000-0005-0000-0000-0000A0710000}"/>
    <cellStyle name="Notas 3 4 3 4" xfId="30314" xr:uid="{00000000-0005-0000-0000-0000A1710000}"/>
    <cellStyle name="Notas 3 4 4" xfId="30315" xr:uid="{00000000-0005-0000-0000-0000A2710000}"/>
    <cellStyle name="Notas 3 4 4 2" xfId="30316" xr:uid="{00000000-0005-0000-0000-0000A3710000}"/>
    <cellStyle name="Notas 3 4 5" xfId="30317" xr:uid="{00000000-0005-0000-0000-0000A4710000}"/>
    <cellStyle name="Notas 3 4 6" xfId="30318" xr:uid="{00000000-0005-0000-0000-0000A5710000}"/>
    <cellStyle name="Notas 3 5" xfId="5500" xr:uid="{00000000-0005-0000-0000-0000A6710000}"/>
    <cellStyle name="Notas 3 5 2" xfId="7745" xr:uid="{00000000-0005-0000-0000-0000A7710000}"/>
    <cellStyle name="Notas 3 5 2 2" xfId="11284" xr:uid="{00000000-0005-0000-0000-0000A8710000}"/>
    <cellStyle name="Notas 3 5 2 2 2" xfId="30319" xr:uid="{00000000-0005-0000-0000-0000A9710000}"/>
    <cellStyle name="Notas 3 5 2 2 3" xfId="30320" xr:uid="{00000000-0005-0000-0000-0000AA710000}"/>
    <cellStyle name="Notas 3 5 2 3" xfId="30321" xr:uid="{00000000-0005-0000-0000-0000AB710000}"/>
    <cellStyle name="Notas 3 5 2 4" xfId="30322" xr:uid="{00000000-0005-0000-0000-0000AC710000}"/>
    <cellStyle name="Notas 3 5 3" xfId="9523" xr:uid="{00000000-0005-0000-0000-0000AD710000}"/>
    <cellStyle name="Notas 3 5 3 2" xfId="30323" xr:uid="{00000000-0005-0000-0000-0000AE710000}"/>
    <cellStyle name="Notas 3 5 3 2 2" xfId="30324" xr:uid="{00000000-0005-0000-0000-0000AF710000}"/>
    <cellStyle name="Notas 3 5 3 3" xfId="30325" xr:uid="{00000000-0005-0000-0000-0000B0710000}"/>
    <cellStyle name="Notas 3 5 3 4" xfId="30326" xr:uid="{00000000-0005-0000-0000-0000B1710000}"/>
    <cellStyle name="Notas 3 5 4" xfId="30327" xr:uid="{00000000-0005-0000-0000-0000B2710000}"/>
    <cellStyle name="Notas 3 5 4 2" xfId="30328" xr:uid="{00000000-0005-0000-0000-0000B3710000}"/>
    <cellStyle name="Notas 3 5 5" xfId="30329" xr:uid="{00000000-0005-0000-0000-0000B4710000}"/>
    <cellStyle name="Notas 3 5 6" xfId="30330" xr:uid="{00000000-0005-0000-0000-0000B5710000}"/>
    <cellStyle name="Notas 3 6" xfId="5501" xr:uid="{00000000-0005-0000-0000-0000B6710000}"/>
    <cellStyle name="Notas 3 6 2" xfId="7746" xr:uid="{00000000-0005-0000-0000-0000B7710000}"/>
    <cellStyle name="Notas 3 6 2 2" xfId="11285" xr:uid="{00000000-0005-0000-0000-0000B8710000}"/>
    <cellStyle name="Notas 3 6 2 2 2" xfId="30331" xr:uid="{00000000-0005-0000-0000-0000B9710000}"/>
    <cellStyle name="Notas 3 6 2 2 3" xfId="30332" xr:uid="{00000000-0005-0000-0000-0000BA710000}"/>
    <cellStyle name="Notas 3 6 2 3" xfId="30333" xr:uid="{00000000-0005-0000-0000-0000BB710000}"/>
    <cellStyle name="Notas 3 6 2 4" xfId="30334" xr:uid="{00000000-0005-0000-0000-0000BC710000}"/>
    <cellStyle name="Notas 3 6 3" xfId="9524" xr:uid="{00000000-0005-0000-0000-0000BD710000}"/>
    <cellStyle name="Notas 3 6 3 2" xfId="30335" xr:uid="{00000000-0005-0000-0000-0000BE710000}"/>
    <cellStyle name="Notas 3 6 3 2 2" xfId="30336" xr:uid="{00000000-0005-0000-0000-0000BF710000}"/>
    <cellStyle name="Notas 3 6 3 3" xfId="30337" xr:uid="{00000000-0005-0000-0000-0000C0710000}"/>
    <cellStyle name="Notas 3 6 3 4" xfId="30338" xr:uid="{00000000-0005-0000-0000-0000C1710000}"/>
    <cellStyle name="Notas 3 6 4" xfId="30339" xr:uid="{00000000-0005-0000-0000-0000C2710000}"/>
    <cellStyle name="Notas 3 6 4 2" xfId="30340" xr:uid="{00000000-0005-0000-0000-0000C3710000}"/>
    <cellStyle name="Notas 3 6 5" xfId="30341" xr:uid="{00000000-0005-0000-0000-0000C4710000}"/>
    <cellStyle name="Notas 3 6 6" xfId="30342" xr:uid="{00000000-0005-0000-0000-0000C5710000}"/>
    <cellStyle name="Notas 3 7" xfId="5502" xr:uid="{00000000-0005-0000-0000-0000C6710000}"/>
    <cellStyle name="Notas 3 7 2" xfId="7747" xr:uid="{00000000-0005-0000-0000-0000C7710000}"/>
    <cellStyle name="Notas 3 7 2 2" xfId="11286" xr:uid="{00000000-0005-0000-0000-0000C8710000}"/>
    <cellStyle name="Notas 3 7 2 2 2" xfId="30343" xr:uid="{00000000-0005-0000-0000-0000C9710000}"/>
    <cellStyle name="Notas 3 7 2 2 3" xfId="30344" xr:uid="{00000000-0005-0000-0000-0000CA710000}"/>
    <cellStyle name="Notas 3 7 2 3" xfId="30345" xr:uid="{00000000-0005-0000-0000-0000CB710000}"/>
    <cellStyle name="Notas 3 7 2 4" xfId="30346" xr:uid="{00000000-0005-0000-0000-0000CC710000}"/>
    <cellStyle name="Notas 3 7 3" xfId="9525" xr:uid="{00000000-0005-0000-0000-0000CD710000}"/>
    <cellStyle name="Notas 3 7 3 2" xfId="30347" xr:uid="{00000000-0005-0000-0000-0000CE710000}"/>
    <cellStyle name="Notas 3 7 3 2 2" xfId="30348" xr:uid="{00000000-0005-0000-0000-0000CF710000}"/>
    <cellStyle name="Notas 3 7 3 3" xfId="30349" xr:uid="{00000000-0005-0000-0000-0000D0710000}"/>
    <cellStyle name="Notas 3 7 3 4" xfId="30350" xr:uid="{00000000-0005-0000-0000-0000D1710000}"/>
    <cellStyle name="Notas 3 7 4" xfId="30351" xr:uid="{00000000-0005-0000-0000-0000D2710000}"/>
    <cellStyle name="Notas 3 7 4 2" xfId="30352" xr:uid="{00000000-0005-0000-0000-0000D3710000}"/>
    <cellStyle name="Notas 3 7 5" xfId="30353" xr:uid="{00000000-0005-0000-0000-0000D4710000}"/>
    <cellStyle name="Notas 3 7 6" xfId="30354" xr:uid="{00000000-0005-0000-0000-0000D5710000}"/>
    <cellStyle name="Notas 3 8" xfId="5503" xr:uid="{00000000-0005-0000-0000-0000D6710000}"/>
    <cellStyle name="Notas 3 8 2" xfId="7748" xr:uid="{00000000-0005-0000-0000-0000D7710000}"/>
    <cellStyle name="Notas 3 8 2 2" xfId="11287" xr:uid="{00000000-0005-0000-0000-0000D8710000}"/>
    <cellStyle name="Notas 3 8 2 2 2" xfId="30355" xr:uid="{00000000-0005-0000-0000-0000D9710000}"/>
    <cellStyle name="Notas 3 8 2 2 3" xfId="30356" xr:uid="{00000000-0005-0000-0000-0000DA710000}"/>
    <cellStyle name="Notas 3 8 2 3" xfId="30357" xr:uid="{00000000-0005-0000-0000-0000DB710000}"/>
    <cellStyle name="Notas 3 8 2 4" xfId="30358" xr:uid="{00000000-0005-0000-0000-0000DC710000}"/>
    <cellStyle name="Notas 3 8 3" xfId="9526" xr:uid="{00000000-0005-0000-0000-0000DD710000}"/>
    <cellStyle name="Notas 3 8 3 2" xfId="30359" xr:uid="{00000000-0005-0000-0000-0000DE710000}"/>
    <cellStyle name="Notas 3 8 3 2 2" xfId="30360" xr:uid="{00000000-0005-0000-0000-0000DF710000}"/>
    <cellStyle name="Notas 3 8 3 3" xfId="30361" xr:uid="{00000000-0005-0000-0000-0000E0710000}"/>
    <cellStyle name="Notas 3 8 3 4" xfId="30362" xr:uid="{00000000-0005-0000-0000-0000E1710000}"/>
    <cellStyle name="Notas 3 8 4" xfId="30363" xr:uid="{00000000-0005-0000-0000-0000E2710000}"/>
    <cellStyle name="Notas 3 8 4 2" xfId="30364" xr:uid="{00000000-0005-0000-0000-0000E3710000}"/>
    <cellStyle name="Notas 3 8 5" xfId="30365" xr:uid="{00000000-0005-0000-0000-0000E4710000}"/>
    <cellStyle name="Notas 3 8 6" xfId="30366" xr:uid="{00000000-0005-0000-0000-0000E5710000}"/>
    <cellStyle name="Notas 3 9" xfId="5504" xr:uid="{00000000-0005-0000-0000-0000E6710000}"/>
    <cellStyle name="Notas 3 9 2" xfId="7749" xr:uid="{00000000-0005-0000-0000-0000E7710000}"/>
    <cellStyle name="Notas 3 9 2 2" xfId="11288" xr:uid="{00000000-0005-0000-0000-0000E8710000}"/>
    <cellStyle name="Notas 3 9 2 2 2" xfId="30367" xr:uid="{00000000-0005-0000-0000-0000E9710000}"/>
    <cellStyle name="Notas 3 9 2 2 3" xfId="30368" xr:uid="{00000000-0005-0000-0000-0000EA710000}"/>
    <cellStyle name="Notas 3 9 2 3" xfId="30369" xr:uid="{00000000-0005-0000-0000-0000EB710000}"/>
    <cellStyle name="Notas 3 9 2 4" xfId="30370" xr:uid="{00000000-0005-0000-0000-0000EC710000}"/>
    <cellStyle name="Notas 3 9 3" xfId="9527" xr:uid="{00000000-0005-0000-0000-0000ED710000}"/>
    <cellStyle name="Notas 3 9 3 2" xfId="30371" xr:uid="{00000000-0005-0000-0000-0000EE710000}"/>
    <cellStyle name="Notas 3 9 3 2 2" xfId="30372" xr:uid="{00000000-0005-0000-0000-0000EF710000}"/>
    <cellStyle name="Notas 3 9 3 3" xfId="30373" xr:uid="{00000000-0005-0000-0000-0000F0710000}"/>
    <cellStyle name="Notas 3 9 3 4" xfId="30374" xr:uid="{00000000-0005-0000-0000-0000F1710000}"/>
    <cellStyle name="Notas 3 9 4" xfId="30375" xr:uid="{00000000-0005-0000-0000-0000F2710000}"/>
    <cellStyle name="Notas 3 9 4 2" xfId="30376" xr:uid="{00000000-0005-0000-0000-0000F3710000}"/>
    <cellStyle name="Notas 3 9 5" xfId="30377" xr:uid="{00000000-0005-0000-0000-0000F4710000}"/>
    <cellStyle name="Notas 3 9 6" xfId="30378" xr:uid="{00000000-0005-0000-0000-0000F5710000}"/>
    <cellStyle name="Notas 30" xfId="5505" xr:uid="{00000000-0005-0000-0000-0000F6710000}"/>
    <cellStyle name="Notas 30 2" xfId="7750" xr:uid="{00000000-0005-0000-0000-0000F7710000}"/>
    <cellStyle name="Notas 30 2 2" xfId="11289" xr:uid="{00000000-0005-0000-0000-0000F8710000}"/>
    <cellStyle name="Notas 30 2 2 2" xfId="30379" xr:uid="{00000000-0005-0000-0000-0000F9710000}"/>
    <cellStyle name="Notas 30 2 2 3" xfId="30380" xr:uid="{00000000-0005-0000-0000-0000FA710000}"/>
    <cellStyle name="Notas 30 2 3" xfId="30381" xr:uid="{00000000-0005-0000-0000-0000FB710000}"/>
    <cellStyle name="Notas 30 2 4" xfId="30382" xr:uid="{00000000-0005-0000-0000-0000FC710000}"/>
    <cellStyle name="Notas 30 3" xfId="9528" xr:uid="{00000000-0005-0000-0000-0000FD710000}"/>
    <cellStyle name="Notas 30 3 2" xfId="30383" xr:uid="{00000000-0005-0000-0000-0000FE710000}"/>
    <cellStyle name="Notas 30 3 2 2" xfId="30384" xr:uid="{00000000-0005-0000-0000-0000FF710000}"/>
    <cellStyle name="Notas 30 3 3" xfId="30385" xr:uid="{00000000-0005-0000-0000-000000720000}"/>
    <cellStyle name="Notas 30 3 4" xfId="30386" xr:uid="{00000000-0005-0000-0000-000001720000}"/>
    <cellStyle name="Notas 30 4" xfId="30387" xr:uid="{00000000-0005-0000-0000-000002720000}"/>
    <cellStyle name="Notas 30 4 2" xfId="30388" xr:uid="{00000000-0005-0000-0000-000003720000}"/>
    <cellStyle name="Notas 30 5" xfId="30389" xr:uid="{00000000-0005-0000-0000-000004720000}"/>
    <cellStyle name="Notas 30 6" xfId="30390" xr:uid="{00000000-0005-0000-0000-000005720000}"/>
    <cellStyle name="Notas 31" xfId="5506" xr:uid="{00000000-0005-0000-0000-000006720000}"/>
    <cellStyle name="Notas 31 2" xfId="7751" xr:uid="{00000000-0005-0000-0000-000007720000}"/>
    <cellStyle name="Notas 31 2 2" xfId="11290" xr:uid="{00000000-0005-0000-0000-000008720000}"/>
    <cellStyle name="Notas 31 2 2 2" xfId="30391" xr:uid="{00000000-0005-0000-0000-000009720000}"/>
    <cellStyle name="Notas 31 2 2 3" xfId="30392" xr:uid="{00000000-0005-0000-0000-00000A720000}"/>
    <cellStyle name="Notas 31 2 3" xfId="30393" xr:uid="{00000000-0005-0000-0000-00000B720000}"/>
    <cellStyle name="Notas 31 2 4" xfId="30394" xr:uid="{00000000-0005-0000-0000-00000C720000}"/>
    <cellStyle name="Notas 31 3" xfId="9529" xr:uid="{00000000-0005-0000-0000-00000D720000}"/>
    <cellStyle name="Notas 31 3 2" xfId="30395" xr:uid="{00000000-0005-0000-0000-00000E720000}"/>
    <cellStyle name="Notas 31 3 2 2" xfId="30396" xr:uid="{00000000-0005-0000-0000-00000F720000}"/>
    <cellStyle name="Notas 31 3 3" xfId="30397" xr:uid="{00000000-0005-0000-0000-000010720000}"/>
    <cellStyle name="Notas 31 3 4" xfId="30398" xr:uid="{00000000-0005-0000-0000-000011720000}"/>
    <cellStyle name="Notas 31 4" xfId="30399" xr:uid="{00000000-0005-0000-0000-000012720000}"/>
    <cellStyle name="Notas 31 4 2" xfId="30400" xr:uid="{00000000-0005-0000-0000-000013720000}"/>
    <cellStyle name="Notas 31 5" xfId="30401" xr:uid="{00000000-0005-0000-0000-000014720000}"/>
    <cellStyle name="Notas 31 6" xfId="30402" xr:uid="{00000000-0005-0000-0000-000015720000}"/>
    <cellStyle name="Notas 32" xfId="5507" xr:uid="{00000000-0005-0000-0000-000016720000}"/>
    <cellStyle name="Notas 32 2" xfId="7752" xr:uid="{00000000-0005-0000-0000-000017720000}"/>
    <cellStyle name="Notas 32 2 2" xfId="11291" xr:uid="{00000000-0005-0000-0000-000018720000}"/>
    <cellStyle name="Notas 32 2 2 2" xfId="30403" xr:uid="{00000000-0005-0000-0000-000019720000}"/>
    <cellStyle name="Notas 32 2 2 3" xfId="30404" xr:uid="{00000000-0005-0000-0000-00001A720000}"/>
    <cellStyle name="Notas 32 2 3" xfId="30405" xr:uid="{00000000-0005-0000-0000-00001B720000}"/>
    <cellStyle name="Notas 32 2 4" xfId="30406" xr:uid="{00000000-0005-0000-0000-00001C720000}"/>
    <cellStyle name="Notas 32 3" xfId="9530" xr:uid="{00000000-0005-0000-0000-00001D720000}"/>
    <cellStyle name="Notas 32 3 2" xfId="30407" xr:uid="{00000000-0005-0000-0000-00001E720000}"/>
    <cellStyle name="Notas 32 3 2 2" xfId="30408" xr:uid="{00000000-0005-0000-0000-00001F720000}"/>
    <cellStyle name="Notas 32 3 3" xfId="30409" xr:uid="{00000000-0005-0000-0000-000020720000}"/>
    <cellStyle name="Notas 32 3 4" xfId="30410" xr:uid="{00000000-0005-0000-0000-000021720000}"/>
    <cellStyle name="Notas 32 4" xfId="30411" xr:uid="{00000000-0005-0000-0000-000022720000}"/>
    <cellStyle name="Notas 32 4 2" xfId="30412" xr:uid="{00000000-0005-0000-0000-000023720000}"/>
    <cellStyle name="Notas 32 5" xfId="30413" xr:uid="{00000000-0005-0000-0000-000024720000}"/>
    <cellStyle name="Notas 32 6" xfId="30414" xr:uid="{00000000-0005-0000-0000-000025720000}"/>
    <cellStyle name="Notas 33" xfId="5508" xr:uid="{00000000-0005-0000-0000-000026720000}"/>
    <cellStyle name="Notas 33 2" xfId="7753" xr:uid="{00000000-0005-0000-0000-000027720000}"/>
    <cellStyle name="Notas 33 2 2" xfId="11292" xr:uid="{00000000-0005-0000-0000-000028720000}"/>
    <cellStyle name="Notas 33 2 2 2" xfId="30415" xr:uid="{00000000-0005-0000-0000-000029720000}"/>
    <cellStyle name="Notas 33 2 2 3" xfId="30416" xr:uid="{00000000-0005-0000-0000-00002A720000}"/>
    <cellStyle name="Notas 33 2 3" xfId="30417" xr:uid="{00000000-0005-0000-0000-00002B720000}"/>
    <cellStyle name="Notas 33 2 4" xfId="30418" xr:uid="{00000000-0005-0000-0000-00002C720000}"/>
    <cellStyle name="Notas 33 3" xfId="9531" xr:uid="{00000000-0005-0000-0000-00002D720000}"/>
    <cellStyle name="Notas 33 3 2" xfId="30419" xr:uid="{00000000-0005-0000-0000-00002E720000}"/>
    <cellStyle name="Notas 33 3 2 2" xfId="30420" xr:uid="{00000000-0005-0000-0000-00002F720000}"/>
    <cellStyle name="Notas 33 3 3" xfId="30421" xr:uid="{00000000-0005-0000-0000-000030720000}"/>
    <cellStyle name="Notas 33 3 4" xfId="30422" xr:uid="{00000000-0005-0000-0000-000031720000}"/>
    <cellStyle name="Notas 33 4" xfId="30423" xr:uid="{00000000-0005-0000-0000-000032720000}"/>
    <cellStyle name="Notas 33 4 2" xfId="30424" xr:uid="{00000000-0005-0000-0000-000033720000}"/>
    <cellStyle name="Notas 33 5" xfId="30425" xr:uid="{00000000-0005-0000-0000-000034720000}"/>
    <cellStyle name="Notas 33 6" xfId="30426" xr:uid="{00000000-0005-0000-0000-000035720000}"/>
    <cellStyle name="Notas 34" xfId="5509" xr:uid="{00000000-0005-0000-0000-000036720000}"/>
    <cellStyle name="Notas 34 2" xfId="7754" xr:uid="{00000000-0005-0000-0000-000037720000}"/>
    <cellStyle name="Notas 34 2 2" xfId="11293" xr:uid="{00000000-0005-0000-0000-000038720000}"/>
    <cellStyle name="Notas 34 2 2 2" xfId="30427" xr:uid="{00000000-0005-0000-0000-000039720000}"/>
    <cellStyle name="Notas 34 2 2 3" xfId="30428" xr:uid="{00000000-0005-0000-0000-00003A720000}"/>
    <cellStyle name="Notas 34 2 3" xfId="30429" xr:uid="{00000000-0005-0000-0000-00003B720000}"/>
    <cellStyle name="Notas 34 2 4" xfId="30430" xr:uid="{00000000-0005-0000-0000-00003C720000}"/>
    <cellStyle name="Notas 34 3" xfId="9532" xr:uid="{00000000-0005-0000-0000-00003D720000}"/>
    <cellStyle name="Notas 34 3 2" xfId="30431" xr:uid="{00000000-0005-0000-0000-00003E720000}"/>
    <cellStyle name="Notas 34 3 2 2" xfId="30432" xr:uid="{00000000-0005-0000-0000-00003F720000}"/>
    <cellStyle name="Notas 34 3 3" xfId="30433" xr:uid="{00000000-0005-0000-0000-000040720000}"/>
    <cellStyle name="Notas 34 3 4" xfId="30434" xr:uid="{00000000-0005-0000-0000-000041720000}"/>
    <cellStyle name="Notas 34 4" xfId="30435" xr:uid="{00000000-0005-0000-0000-000042720000}"/>
    <cellStyle name="Notas 34 4 2" xfId="30436" xr:uid="{00000000-0005-0000-0000-000043720000}"/>
    <cellStyle name="Notas 34 5" xfId="30437" xr:uid="{00000000-0005-0000-0000-000044720000}"/>
    <cellStyle name="Notas 34 6" xfId="30438" xr:uid="{00000000-0005-0000-0000-000045720000}"/>
    <cellStyle name="Notas 35" xfId="5510" xr:uid="{00000000-0005-0000-0000-000046720000}"/>
    <cellStyle name="Notas 35 2" xfId="7755" xr:uid="{00000000-0005-0000-0000-000047720000}"/>
    <cellStyle name="Notas 35 2 2" xfId="11294" xr:uid="{00000000-0005-0000-0000-000048720000}"/>
    <cellStyle name="Notas 35 2 2 2" xfId="30439" xr:uid="{00000000-0005-0000-0000-000049720000}"/>
    <cellStyle name="Notas 35 2 2 3" xfId="30440" xr:uid="{00000000-0005-0000-0000-00004A720000}"/>
    <cellStyle name="Notas 35 2 3" xfId="30441" xr:uid="{00000000-0005-0000-0000-00004B720000}"/>
    <cellStyle name="Notas 35 2 4" xfId="30442" xr:uid="{00000000-0005-0000-0000-00004C720000}"/>
    <cellStyle name="Notas 35 3" xfId="9533" xr:uid="{00000000-0005-0000-0000-00004D720000}"/>
    <cellStyle name="Notas 35 3 2" xfId="30443" xr:uid="{00000000-0005-0000-0000-00004E720000}"/>
    <cellStyle name="Notas 35 3 2 2" xfId="30444" xr:uid="{00000000-0005-0000-0000-00004F720000}"/>
    <cellStyle name="Notas 35 3 3" xfId="30445" xr:uid="{00000000-0005-0000-0000-000050720000}"/>
    <cellStyle name="Notas 35 3 4" xfId="30446" xr:uid="{00000000-0005-0000-0000-000051720000}"/>
    <cellStyle name="Notas 35 4" xfId="30447" xr:uid="{00000000-0005-0000-0000-000052720000}"/>
    <cellStyle name="Notas 35 4 2" xfId="30448" xr:uid="{00000000-0005-0000-0000-000053720000}"/>
    <cellStyle name="Notas 35 5" xfId="30449" xr:uid="{00000000-0005-0000-0000-000054720000}"/>
    <cellStyle name="Notas 35 6" xfId="30450" xr:uid="{00000000-0005-0000-0000-000055720000}"/>
    <cellStyle name="Notas 36" xfId="5511" xr:uid="{00000000-0005-0000-0000-000056720000}"/>
    <cellStyle name="Notas 36 2" xfId="7756" xr:uid="{00000000-0005-0000-0000-000057720000}"/>
    <cellStyle name="Notas 36 2 2" xfId="11295" xr:uid="{00000000-0005-0000-0000-000058720000}"/>
    <cellStyle name="Notas 36 2 2 2" xfId="30451" xr:uid="{00000000-0005-0000-0000-000059720000}"/>
    <cellStyle name="Notas 36 2 2 3" xfId="30452" xr:uid="{00000000-0005-0000-0000-00005A720000}"/>
    <cellStyle name="Notas 36 2 3" xfId="30453" xr:uid="{00000000-0005-0000-0000-00005B720000}"/>
    <cellStyle name="Notas 36 2 4" xfId="30454" xr:uid="{00000000-0005-0000-0000-00005C720000}"/>
    <cellStyle name="Notas 36 3" xfId="9534" xr:uid="{00000000-0005-0000-0000-00005D720000}"/>
    <cellStyle name="Notas 36 3 2" xfId="30455" xr:uid="{00000000-0005-0000-0000-00005E720000}"/>
    <cellStyle name="Notas 36 3 2 2" xfId="30456" xr:uid="{00000000-0005-0000-0000-00005F720000}"/>
    <cellStyle name="Notas 36 3 3" xfId="30457" xr:uid="{00000000-0005-0000-0000-000060720000}"/>
    <cellStyle name="Notas 36 3 4" xfId="30458" xr:uid="{00000000-0005-0000-0000-000061720000}"/>
    <cellStyle name="Notas 36 4" xfId="30459" xr:uid="{00000000-0005-0000-0000-000062720000}"/>
    <cellStyle name="Notas 36 4 2" xfId="30460" xr:uid="{00000000-0005-0000-0000-000063720000}"/>
    <cellStyle name="Notas 36 5" xfId="30461" xr:uid="{00000000-0005-0000-0000-000064720000}"/>
    <cellStyle name="Notas 36 6" xfId="30462" xr:uid="{00000000-0005-0000-0000-000065720000}"/>
    <cellStyle name="Notas 37" xfId="5512" xr:uid="{00000000-0005-0000-0000-000066720000}"/>
    <cellStyle name="Notas 37 2" xfId="7757" xr:uid="{00000000-0005-0000-0000-000067720000}"/>
    <cellStyle name="Notas 37 2 2" xfId="11296" xr:uid="{00000000-0005-0000-0000-000068720000}"/>
    <cellStyle name="Notas 37 2 2 2" xfId="30463" xr:uid="{00000000-0005-0000-0000-000069720000}"/>
    <cellStyle name="Notas 37 2 2 3" xfId="30464" xr:uid="{00000000-0005-0000-0000-00006A720000}"/>
    <cellStyle name="Notas 37 2 3" xfId="30465" xr:uid="{00000000-0005-0000-0000-00006B720000}"/>
    <cellStyle name="Notas 37 2 4" xfId="30466" xr:uid="{00000000-0005-0000-0000-00006C720000}"/>
    <cellStyle name="Notas 37 3" xfId="9535" xr:uid="{00000000-0005-0000-0000-00006D720000}"/>
    <cellStyle name="Notas 37 3 2" xfId="30467" xr:uid="{00000000-0005-0000-0000-00006E720000}"/>
    <cellStyle name="Notas 37 3 2 2" xfId="30468" xr:uid="{00000000-0005-0000-0000-00006F720000}"/>
    <cellStyle name="Notas 37 3 3" xfId="30469" xr:uid="{00000000-0005-0000-0000-000070720000}"/>
    <cellStyle name="Notas 37 3 4" xfId="30470" xr:uid="{00000000-0005-0000-0000-000071720000}"/>
    <cellStyle name="Notas 37 4" xfId="30471" xr:uid="{00000000-0005-0000-0000-000072720000}"/>
    <cellStyle name="Notas 37 4 2" xfId="30472" xr:uid="{00000000-0005-0000-0000-000073720000}"/>
    <cellStyle name="Notas 37 5" xfId="30473" xr:uid="{00000000-0005-0000-0000-000074720000}"/>
    <cellStyle name="Notas 37 6" xfId="30474" xr:uid="{00000000-0005-0000-0000-000075720000}"/>
    <cellStyle name="Notas 38" xfId="5513" xr:uid="{00000000-0005-0000-0000-000076720000}"/>
    <cellStyle name="Notas 38 2" xfId="7758" xr:uid="{00000000-0005-0000-0000-000077720000}"/>
    <cellStyle name="Notas 38 2 2" xfId="11297" xr:uid="{00000000-0005-0000-0000-000078720000}"/>
    <cellStyle name="Notas 38 2 2 2" xfId="30475" xr:uid="{00000000-0005-0000-0000-000079720000}"/>
    <cellStyle name="Notas 38 2 2 3" xfId="30476" xr:uid="{00000000-0005-0000-0000-00007A720000}"/>
    <cellStyle name="Notas 38 2 3" xfId="30477" xr:uid="{00000000-0005-0000-0000-00007B720000}"/>
    <cellStyle name="Notas 38 2 4" xfId="30478" xr:uid="{00000000-0005-0000-0000-00007C720000}"/>
    <cellStyle name="Notas 38 3" xfId="9536" xr:uid="{00000000-0005-0000-0000-00007D720000}"/>
    <cellStyle name="Notas 38 3 2" xfId="30479" xr:uid="{00000000-0005-0000-0000-00007E720000}"/>
    <cellStyle name="Notas 38 3 2 2" xfId="30480" xr:uid="{00000000-0005-0000-0000-00007F720000}"/>
    <cellStyle name="Notas 38 3 3" xfId="30481" xr:uid="{00000000-0005-0000-0000-000080720000}"/>
    <cellStyle name="Notas 38 3 4" xfId="30482" xr:uid="{00000000-0005-0000-0000-000081720000}"/>
    <cellStyle name="Notas 38 4" xfId="30483" xr:uid="{00000000-0005-0000-0000-000082720000}"/>
    <cellStyle name="Notas 38 4 2" xfId="30484" xr:uid="{00000000-0005-0000-0000-000083720000}"/>
    <cellStyle name="Notas 38 5" xfId="30485" xr:uid="{00000000-0005-0000-0000-000084720000}"/>
    <cellStyle name="Notas 38 6" xfId="30486" xr:uid="{00000000-0005-0000-0000-000085720000}"/>
    <cellStyle name="Notas 4" xfId="5514" xr:uid="{00000000-0005-0000-0000-000086720000}"/>
    <cellStyle name="Notas 4 1" xfId="30487" xr:uid="{00000000-0005-0000-0000-000087720000}"/>
    <cellStyle name="Notas 4 10" xfId="5515" xr:uid="{00000000-0005-0000-0000-000088720000}"/>
    <cellStyle name="Notas 4 10 2" xfId="7760" xr:uid="{00000000-0005-0000-0000-000089720000}"/>
    <cellStyle name="Notas 4 10 2 2" xfId="11299" xr:uid="{00000000-0005-0000-0000-00008A720000}"/>
    <cellStyle name="Notas 4 10 2 2 2" xfId="30488" xr:uid="{00000000-0005-0000-0000-00008B720000}"/>
    <cellStyle name="Notas 4 10 2 2 3" xfId="30489" xr:uid="{00000000-0005-0000-0000-00008C720000}"/>
    <cellStyle name="Notas 4 10 2 3" xfId="30490" xr:uid="{00000000-0005-0000-0000-00008D720000}"/>
    <cellStyle name="Notas 4 10 2 4" xfId="30491" xr:uid="{00000000-0005-0000-0000-00008E720000}"/>
    <cellStyle name="Notas 4 10 3" xfId="9538" xr:uid="{00000000-0005-0000-0000-00008F720000}"/>
    <cellStyle name="Notas 4 10 3 2" xfId="30492" xr:uid="{00000000-0005-0000-0000-000090720000}"/>
    <cellStyle name="Notas 4 10 3 2 2" xfId="30493" xr:uid="{00000000-0005-0000-0000-000091720000}"/>
    <cellStyle name="Notas 4 10 3 3" xfId="30494" xr:uid="{00000000-0005-0000-0000-000092720000}"/>
    <cellStyle name="Notas 4 10 3 4" xfId="30495" xr:uid="{00000000-0005-0000-0000-000093720000}"/>
    <cellStyle name="Notas 4 10 4" xfId="30496" xr:uid="{00000000-0005-0000-0000-000094720000}"/>
    <cellStyle name="Notas 4 10 4 2" xfId="30497" xr:uid="{00000000-0005-0000-0000-000095720000}"/>
    <cellStyle name="Notas 4 10 5" xfId="30498" xr:uid="{00000000-0005-0000-0000-000096720000}"/>
    <cellStyle name="Notas 4 10 6" xfId="30499" xr:uid="{00000000-0005-0000-0000-000097720000}"/>
    <cellStyle name="Notas 4 11" xfId="5516" xr:uid="{00000000-0005-0000-0000-000098720000}"/>
    <cellStyle name="Notas 4 11 2" xfId="7761" xr:uid="{00000000-0005-0000-0000-000099720000}"/>
    <cellStyle name="Notas 4 11 2 2" xfId="11300" xr:uid="{00000000-0005-0000-0000-00009A720000}"/>
    <cellStyle name="Notas 4 11 2 2 2" xfId="30500" xr:uid="{00000000-0005-0000-0000-00009B720000}"/>
    <cellStyle name="Notas 4 11 2 2 3" xfId="30501" xr:uid="{00000000-0005-0000-0000-00009C720000}"/>
    <cellStyle name="Notas 4 11 2 3" xfId="30502" xr:uid="{00000000-0005-0000-0000-00009D720000}"/>
    <cellStyle name="Notas 4 11 2 4" xfId="30503" xr:uid="{00000000-0005-0000-0000-00009E720000}"/>
    <cellStyle name="Notas 4 11 3" xfId="9539" xr:uid="{00000000-0005-0000-0000-00009F720000}"/>
    <cellStyle name="Notas 4 11 3 2" xfId="30504" xr:uid="{00000000-0005-0000-0000-0000A0720000}"/>
    <cellStyle name="Notas 4 11 3 2 2" xfId="30505" xr:uid="{00000000-0005-0000-0000-0000A1720000}"/>
    <cellStyle name="Notas 4 11 3 3" xfId="30506" xr:uid="{00000000-0005-0000-0000-0000A2720000}"/>
    <cellStyle name="Notas 4 11 3 4" xfId="30507" xr:uid="{00000000-0005-0000-0000-0000A3720000}"/>
    <cellStyle name="Notas 4 11 4" xfId="30508" xr:uid="{00000000-0005-0000-0000-0000A4720000}"/>
    <cellStyle name="Notas 4 11 4 2" xfId="30509" xr:uid="{00000000-0005-0000-0000-0000A5720000}"/>
    <cellStyle name="Notas 4 11 5" xfId="30510" xr:uid="{00000000-0005-0000-0000-0000A6720000}"/>
    <cellStyle name="Notas 4 11 6" xfId="30511" xr:uid="{00000000-0005-0000-0000-0000A7720000}"/>
    <cellStyle name="Notas 4 12" xfId="5517" xr:uid="{00000000-0005-0000-0000-0000A8720000}"/>
    <cellStyle name="Notas 4 12 2" xfId="7762" xr:uid="{00000000-0005-0000-0000-0000A9720000}"/>
    <cellStyle name="Notas 4 12 2 2" xfId="11301" xr:uid="{00000000-0005-0000-0000-0000AA720000}"/>
    <cellStyle name="Notas 4 12 2 2 2" xfId="30512" xr:uid="{00000000-0005-0000-0000-0000AB720000}"/>
    <cellStyle name="Notas 4 12 2 2 3" xfId="30513" xr:uid="{00000000-0005-0000-0000-0000AC720000}"/>
    <cellStyle name="Notas 4 12 2 3" xfId="30514" xr:uid="{00000000-0005-0000-0000-0000AD720000}"/>
    <cellStyle name="Notas 4 12 2 4" xfId="30515" xr:uid="{00000000-0005-0000-0000-0000AE720000}"/>
    <cellStyle name="Notas 4 12 3" xfId="9540" xr:uid="{00000000-0005-0000-0000-0000AF720000}"/>
    <cellStyle name="Notas 4 12 3 2" xfId="30516" xr:uid="{00000000-0005-0000-0000-0000B0720000}"/>
    <cellStyle name="Notas 4 12 3 2 2" xfId="30517" xr:uid="{00000000-0005-0000-0000-0000B1720000}"/>
    <cellStyle name="Notas 4 12 3 3" xfId="30518" xr:uid="{00000000-0005-0000-0000-0000B2720000}"/>
    <cellStyle name="Notas 4 12 3 4" xfId="30519" xr:uid="{00000000-0005-0000-0000-0000B3720000}"/>
    <cellStyle name="Notas 4 12 4" xfId="30520" xr:uid="{00000000-0005-0000-0000-0000B4720000}"/>
    <cellStyle name="Notas 4 12 4 2" xfId="30521" xr:uid="{00000000-0005-0000-0000-0000B5720000}"/>
    <cellStyle name="Notas 4 12 5" xfId="30522" xr:uid="{00000000-0005-0000-0000-0000B6720000}"/>
    <cellStyle name="Notas 4 12 6" xfId="30523" xr:uid="{00000000-0005-0000-0000-0000B7720000}"/>
    <cellStyle name="Notas 4 13" xfId="5518" xr:uid="{00000000-0005-0000-0000-0000B8720000}"/>
    <cellStyle name="Notas 4 13 2" xfId="7763" xr:uid="{00000000-0005-0000-0000-0000B9720000}"/>
    <cellStyle name="Notas 4 13 2 2" xfId="11302" xr:uid="{00000000-0005-0000-0000-0000BA720000}"/>
    <cellStyle name="Notas 4 13 2 2 2" xfId="30524" xr:uid="{00000000-0005-0000-0000-0000BB720000}"/>
    <cellStyle name="Notas 4 13 2 2 3" xfId="30525" xr:uid="{00000000-0005-0000-0000-0000BC720000}"/>
    <cellStyle name="Notas 4 13 2 3" xfId="30526" xr:uid="{00000000-0005-0000-0000-0000BD720000}"/>
    <cellStyle name="Notas 4 13 2 4" xfId="30527" xr:uid="{00000000-0005-0000-0000-0000BE720000}"/>
    <cellStyle name="Notas 4 13 3" xfId="9541" xr:uid="{00000000-0005-0000-0000-0000BF720000}"/>
    <cellStyle name="Notas 4 13 3 2" xfId="30528" xr:uid="{00000000-0005-0000-0000-0000C0720000}"/>
    <cellStyle name="Notas 4 13 3 2 2" xfId="30529" xr:uid="{00000000-0005-0000-0000-0000C1720000}"/>
    <cellStyle name="Notas 4 13 3 3" xfId="30530" xr:uid="{00000000-0005-0000-0000-0000C2720000}"/>
    <cellStyle name="Notas 4 13 3 4" xfId="30531" xr:uid="{00000000-0005-0000-0000-0000C3720000}"/>
    <cellStyle name="Notas 4 13 4" xfId="30532" xr:uid="{00000000-0005-0000-0000-0000C4720000}"/>
    <cellStyle name="Notas 4 13 4 2" xfId="30533" xr:uid="{00000000-0005-0000-0000-0000C5720000}"/>
    <cellStyle name="Notas 4 13 5" xfId="30534" xr:uid="{00000000-0005-0000-0000-0000C6720000}"/>
    <cellStyle name="Notas 4 13 6" xfId="30535" xr:uid="{00000000-0005-0000-0000-0000C7720000}"/>
    <cellStyle name="Notas 4 14" xfId="5519" xr:uid="{00000000-0005-0000-0000-0000C8720000}"/>
    <cellStyle name="Notas 4 14 2" xfId="7764" xr:uid="{00000000-0005-0000-0000-0000C9720000}"/>
    <cellStyle name="Notas 4 14 2 2" xfId="11303" xr:uid="{00000000-0005-0000-0000-0000CA720000}"/>
    <cellStyle name="Notas 4 14 2 2 2" xfId="30536" xr:uid="{00000000-0005-0000-0000-0000CB720000}"/>
    <cellStyle name="Notas 4 14 2 2 3" xfId="30537" xr:uid="{00000000-0005-0000-0000-0000CC720000}"/>
    <cellStyle name="Notas 4 14 2 3" xfId="30538" xr:uid="{00000000-0005-0000-0000-0000CD720000}"/>
    <cellStyle name="Notas 4 14 2 4" xfId="30539" xr:uid="{00000000-0005-0000-0000-0000CE720000}"/>
    <cellStyle name="Notas 4 14 3" xfId="9542" xr:uid="{00000000-0005-0000-0000-0000CF720000}"/>
    <cellStyle name="Notas 4 14 3 2" xfId="30540" xr:uid="{00000000-0005-0000-0000-0000D0720000}"/>
    <cellStyle name="Notas 4 14 3 2 2" xfId="30541" xr:uid="{00000000-0005-0000-0000-0000D1720000}"/>
    <cellStyle name="Notas 4 14 3 3" xfId="30542" xr:uid="{00000000-0005-0000-0000-0000D2720000}"/>
    <cellStyle name="Notas 4 14 3 4" xfId="30543" xr:uid="{00000000-0005-0000-0000-0000D3720000}"/>
    <cellStyle name="Notas 4 14 4" xfId="30544" xr:uid="{00000000-0005-0000-0000-0000D4720000}"/>
    <cellStyle name="Notas 4 14 4 2" xfId="30545" xr:uid="{00000000-0005-0000-0000-0000D5720000}"/>
    <cellStyle name="Notas 4 14 5" xfId="30546" xr:uid="{00000000-0005-0000-0000-0000D6720000}"/>
    <cellStyle name="Notas 4 14 6" xfId="30547" xr:uid="{00000000-0005-0000-0000-0000D7720000}"/>
    <cellStyle name="Notas 4 15" xfId="5520" xr:uid="{00000000-0005-0000-0000-0000D8720000}"/>
    <cellStyle name="Notas 4 15 2" xfId="7765" xr:uid="{00000000-0005-0000-0000-0000D9720000}"/>
    <cellStyle name="Notas 4 15 2 2" xfId="11304" xr:uid="{00000000-0005-0000-0000-0000DA720000}"/>
    <cellStyle name="Notas 4 15 2 2 2" xfId="30548" xr:uid="{00000000-0005-0000-0000-0000DB720000}"/>
    <cellStyle name="Notas 4 15 2 2 3" xfId="30549" xr:uid="{00000000-0005-0000-0000-0000DC720000}"/>
    <cellStyle name="Notas 4 15 2 3" xfId="30550" xr:uid="{00000000-0005-0000-0000-0000DD720000}"/>
    <cellStyle name="Notas 4 15 2 4" xfId="30551" xr:uid="{00000000-0005-0000-0000-0000DE720000}"/>
    <cellStyle name="Notas 4 15 3" xfId="9543" xr:uid="{00000000-0005-0000-0000-0000DF720000}"/>
    <cellStyle name="Notas 4 15 3 2" xfId="30552" xr:uid="{00000000-0005-0000-0000-0000E0720000}"/>
    <cellStyle name="Notas 4 15 3 2 2" xfId="30553" xr:uid="{00000000-0005-0000-0000-0000E1720000}"/>
    <cellStyle name="Notas 4 15 3 3" xfId="30554" xr:uid="{00000000-0005-0000-0000-0000E2720000}"/>
    <cellStyle name="Notas 4 15 3 4" xfId="30555" xr:uid="{00000000-0005-0000-0000-0000E3720000}"/>
    <cellStyle name="Notas 4 15 4" xfId="30556" xr:uid="{00000000-0005-0000-0000-0000E4720000}"/>
    <cellStyle name="Notas 4 15 4 2" xfId="30557" xr:uid="{00000000-0005-0000-0000-0000E5720000}"/>
    <cellStyle name="Notas 4 15 5" xfId="30558" xr:uid="{00000000-0005-0000-0000-0000E6720000}"/>
    <cellStyle name="Notas 4 15 6" xfId="30559" xr:uid="{00000000-0005-0000-0000-0000E7720000}"/>
    <cellStyle name="Notas 4 16" xfId="5521" xr:uid="{00000000-0005-0000-0000-0000E8720000}"/>
    <cellStyle name="Notas 4 16 2" xfId="7766" xr:uid="{00000000-0005-0000-0000-0000E9720000}"/>
    <cellStyle name="Notas 4 16 2 2" xfId="11305" xr:uid="{00000000-0005-0000-0000-0000EA720000}"/>
    <cellStyle name="Notas 4 16 2 2 2" xfId="30560" xr:uid="{00000000-0005-0000-0000-0000EB720000}"/>
    <cellStyle name="Notas 4 16 2 2 3" xfId="30561" xr:uid="{00000000-0005-0000-0000-0000EC720000}"/>
    <cellStyle name="Notas 4 16 2 3" xfId="30562" xr:uid="{00000000-0005-0000-0000-0000ED720000}"/>
    <cellStyle name="Notas 4 16 2 4" xfId="30563" xr:uid="{00000000-0005-0000-0000-0000EE720000}"/>
    <cellStyle name="Notas 4 16 3" xfId="9544" xr:uid="{00000000-0005-0000-0000-0000EF720000}"/>
    <cellStyle name="Notas 4 16 3 2" xfId="30564" xr:uid="{00000000-0005-0000-0000-0000F0720000}"/>
    <cellStyle name="Notas 4 16 3 2 2" xfId="30565" xr:uid="{00000000-0005-0000-0000-0000F1720000}"/>
    <cellStyle name="Notas 4 16 3 3" xfId="30566" xr:uid="{00000000-0005-0000-0000-0000F2720000}"/>
    <cellStyle name="Notas 4 16 3 4" xfId="30567" xr:uid="{00000000-0005-0000-0000-0000F3720000}"/>
    <cellStyle name="Notas 4 16 4" xfId="30568" xr:uid="{00000000-0005-0000-0000-0000F4720000}"/>
    <cellStyle name="Notas 4 16 4 2" xfId="30569" xr:uid="{00000000-0005-0000-0000-0000F5720000}"/>
    <cellStyle name="Notas 4 16 5" xfId="30570" xr:uid="{00000000-0005-0000-0000-0000F6720000}"/>
    <cellStyle name="Notas 4 16 6" xfId="30571" xr:uid="{00000000-0005-0000-0000-0000F7720000}"/>
    <cellStyle name="Notas 4 17" xfId="5522" xr:uid="{00000000-0005-0000-0000-0000F8720000}"/>
    <cellStyle name="Notas 4 17 2" xfId="7767" xr:uid="{00000000-0005-0000-0000-0000F9720000}"/>
    <cellStyle name="Notas 4 17 2 2" xfId="11306" xr:uid="{00000000-0005-0000-0000-0000FA720000}"/>
    <cellStyle name="Notas 4 17 2 2 2" xfId="30572" xr:uid="{00000000-0005-0000-0000-0000FB720000}"/>
    <cellStyle name="Notas 4 17 2 2 3" xfId="30573" xr:uid="{00000000-0005-0000-0000-0000FC720000}"/>
    <cellStyle name="Notas 4 17 2 3" xfId="30574" xr:uid="{00000000-0005-0000-0000-0000FD720000}"/>
    <cellStyle name="Notas 4 17 2 4" xfId="30575" xr:uid="{00000000-0005-0000-0000-0000FE720000}"/>
    <cellStyle name="Notas 4 17 3" xfId="9545" xr:uid="{00000000-0005-0000-0000-0000FF720000}"/>
    <cellStyle name="Notas 4 17 3 2" xfId="30576" xr:uid="{00000000-0005-0000-0000-000000730000}"/>
    <cellStyle name="Notas 4 17 3 2 2" xfId="30577" xr:uid="{00000000-0005-0000-0000-000001730000}"/>
    <cellStyle name="Notas 4 17 3 3" xfId="30578" xr:uid="{00000000-0005-0000-0000-000002730000}"/>
    <cellStyle name="Notas 4 17 3 4" xfId="30579" xr:uid="{00000000-0005-0000-0000-000003730000}"/>
    <cellStyle name="Notas 4 17 4" xfId="30580" xr:uid="{00000000-0005-0000-0000-000004730000}"/>
    <cellStyle name="Notas 4 17 4 2" xfId="30581" xr:uid="{00000000-0005-0000-0000-000005730000}"/>
    <cellStyle name="Notas 4 17 5" xfId="30582" xr:uid="{00000000-0005-0000-0000-000006730000}"/>
    <cellStyle name="Notas 4 17 6" xfId="30583" xr:uid="{00000000-0005-0000-0000-000007730000}"/>
    <cellStyle name="Notas 4 18" xfId="5523" xr:uid="{00000000-0005-0000-0000-000008730000}"/>
    <cellStyle name="Notas 4 18 2" xfId="7768" xr:uid="{00000000-0005-0000-0000-000009730000}"/>
    <cellStyle name="Notas 4 18 2 2" xfId="11307" xr:uid="{00000000-0005-0000-0000-00000A730000}"/>
    <cellStyle name="Notas 4 18 2 2 2" xfId="30584" xr:uid="{00000000-0005-0000-0000-00000B730000}"/>
    <cellStyle name="Notas 4 18 2 2 3" xfId="30585" xr:uid="{00000000-0005-0000-0000-00000C730000}"/>
    <cellStyle name="Notas 4 18 2 3" xfId="30586" xr:uid="{00000000-0005-0000-0000-00000D730000}"/>
    <cellStyle name="Notas 4 18 2 4" xfId="30587" xr:uid="{00000000-0005-0000-0000-00000E730000}"/>
    <cellStyle name="Notas 4 18 3" xfId="9546" xr:uid="{00000000-0005-0000-0000-00000F730000}"/>
    <cellStyle name="Notas 4 18 3 2" xfId="30588" xr:uid="{00000000-0005-0000-0000-000010730000}"/>
    <cellStyle name="Notas 4 18 3 2 2" xfId="30589" xr:uid="{00000000-0005-0000-0000-000011730000}"/>
    <cellStyle name="Notas 4 18 3 3" xfId="30590" xr:uid="{00000000-0005-0000-0000-000012730000}"/>
    <cellStyle name="Notas 4 18 3 4" xfId="30591" xr:uid="{00000000-0005-0000-0000-000013730000}"/>
    <cellStyle name="Notas 4 18 4" xfId="30592" xr:uid="{00000000-0005-0000-0000-000014730000}"/>
    <cellStyle name="Notas 4 18 4 2" xfId="30593" xr:uid="{00000000-0005-0000-0000-000015730000}"/>
    <cellStyle name="Notas 4 18 5" xfId="30594" xr:uid="{00000000-0005-0000-0000-000016730000}"/>
    <cellStyle name="Notas 4 18 6" xfId="30595" xr:uid="{00000000-0005-0000-0000-000017730000}"/>
    <cellStyle name="Notas 4 19" xfId="5524" xr:uid="{00000000-0005-0000-0000-000018730000}"/>
    <cellStyle name="Notas 4 19 2" xfId="7769" xr:uid="{00000000-0005-0000-0000-000019730000}"/>
    <cellStyle name="Notas 4 19 2 2" xfId="11308" xr:uid="{00000000-0005-0000-0000-00001A730000}"/>
    <cellStyle name="Notas 4 19 2 2 2" xfId="30596" xr:uid="{00000000-0005-0000-0000-00001B730000}"/>
    <cellStyle name="Notas 4 19 2 2 3" xfId="30597" xr:uid="{00000000-0005-0000-0000-00001C730000}"/>
    <cellStyle name="Notas 4 19 2 3" xfId="30598" xr:uid="{00000000-0005-0000-0000-00001D730000}"/>
    <cellStyle name="Notas 4 19 2 4" xfId="30599" xr:uid="{00000000-0005-0000-0000-00001E730000}"/>
    <cellStyle name="Notas 4 19 3" xfId="9547" xr:uid="{00000000-0005-0000-0000-00001F730000}"/>
    <cellStyle name="Notas 4 19 3 2" xfId="30600" xr:uid="{00000000-0005-0000-0000-000020730000}"/>
    <cellStyle name="Notas 4 19 3 2 2" xfId="30601" xr:uid="{00000000-0005-0000-0000-000021730000}"/>
    <cellStyle name="Notas 4 19 3 3" xfId="30602" xr:uid="{00000000-0005-0000-0000-000022730000}"/>
    <cellStyle name="Notas 4 19 3 4" xfId="30603" xr:uid="{00000000-0005-0000-0000-000023730000}"/>
    <cellStyle name="Notas 4 19 4" xfId="30604" xr:uid="{00000000-0005-0000-0000-000024730000}"/>
    <cellStyle name="Notas 4 19 4 2" xfId="30605" xr:uid="{00000000-0005-0000-0000-000025730000}"/>
    <cellStyle name="Notas 4 19 5" xfId="30606" xr:uid="{00000000-0005-0000-0000-000026730000}"/>
    <cellStyle name="Notas 4 19 6" xfId="30607" xr:uid="{00000000-0005-0000-0000-000027730000}"/>
    <cellStyle name="Notas 4 2" xfId="5525" xr:uid="{00000000-0005-0000-0000-000028730000}"/>
    <cellStyle name="Notas 4 2 2" xfId="7770" xr:uid="{00000000-0005-0000-0000-000029730000}"/>
    <cellStyle name="Notas 4 2 2 2" xfId="11309" xr:uid="{00000000-0005-0000-0000-00002A730000}"/>
    <cellStyle name="Notas 4 2 2 2 2" xfId="30608" xr:uid="{00000000-0005-0000-0000-00002B730000}"/>
    <cellStyle name="Notas 4 2 2 2 3" xfId="30609" xr:uid="{00000000-0005-0000-0000-00002C730000}"/>
    <cellStyle name="Notas 4 2 2 3" xfId="30610" xr:uid="{00000000-0005-0000-0000-00002D730000}"/>
    <cellStyle name="Notas 4 2 2 4" xfId="30611" xr:uid="{00000000-0005-0000-0000-00002E730000}"/>
    <cellStyle name="Notas 4 2 3" xfId="9548" xr:uid="{00000000-0005-0000-0000-00002F730000}"/>
    <cellStyle name="Notas 4 2 3 2" xfId="30612" xr:uid="{00000000-0005-0000-0000-000030730000}"/>
    <cellStyle name="Notas 4 2 3 2 2" xfId="30613" xr:uid="{00000000-0005-0000-0000-000031730000}"/>
    <cellStyle name="Notas 4 2 3 3" xfId="30614" xr:uid="{00000000-0005-0000-0000-000032730000}"/>
    <cellStyle name="Notas 4 2 3 4" xfId="30615" xr:uid="{00000000-0005-0000-0000-000033730000}"/>
    <cellStyle name="Notas 4 2 4" xfId="30616" xr:uid="{00000000-0005-0000-0000-000034730000}"/>
    <cellStyle name="Notas 4 2 4 2" xfId="30617" xr:uid="{00000000-0005-0000-0000-000035730000}"/>
    <cellStyle name="Notas 4 2 5" xfId="30618" xr:uid="{00000000-0005-0000-0000-000036730000}"/>
    <cellStyle name="Notas 4 2 6" xfId="30619" xr:uid="{00000000-0005-0000-0000-000037730000}"/>
    <cellStyle name="Notas 4 20" xfId="5526" xr:uid="{00000000-0005-0000-0000-000038730000}"/>
    <cellStyle name="Notas 4 20 2" xfId="7771" xr:uid="{00000000-0005-0000-0000-000039730000}"/>
    <cellStyle name="Notas 4 20 2 2" xfId="11310" xr:uid="{00000000-0005-0000-0000-00003A730000}"/>
    <cellStyle name="Notas 4 20 2 2 2" xfId="30620" xr:uid="{00000000-0005-0000-0000-00003B730000}"/>
    <cellStyle name="Notas 4 20 2 2 3" xfId="30621" xr:uid="{00000000-0005-0000-0000-00003C730000}"/>
    <cellStyle name="Notas 4 20 2 3" xfId="30622" xr:uid="{00000000-0005-0000-0000-00003D730000}"/>
    <cellStyle name="Notas 4 20 2 4" xfId="30623" xr:uid="{00000000-0005-0000-0000-00003E730000}"/>
    <cellStyle name="Notas 4 20 3" xfId="9549" xr:uid="{00000000-0005-0000-0000-00003F730000}"/>
    <cellStyle name="Notas 4 20 3 2" xfId="30624" xr:uid="{00000000-0005-0000-0000-000040730000}"/>
    <cellStyle name="Notas 4 20 3 2 2" xfId="30625" xr:uid="{00000000-0005-0000-0000-000041730000}"/>
    <cellStyle name="Notas 4 20 3 3" xfId="30626" xr:uid="{00000000-0005-0000-0000-000042730000}"/>
    <cellStyle name="Notas 4 20 3 4" xfId="30627" xr:uid="{00000000-0005-0000-0000-000043730000}"/>
    <cellStyle name="Notas 4 20 4" xfId="30628" xr:uid="{00000000-0005-0000-0000-000044730000}"/>
    <cellStyle name="Notas 4 20 4 2" xfId="30629" xr:uid="{00000000-0005-0000-0000-000045730000}"/>
    <cellStyle name="Notas 4 20 5" xfId="30630" xr:uid="{00000000-0005-0000-0000-000046730000}"/>
    <cellStyle name="Notas 4 20 6" xfId="30631" xr:uid="{00000000-0005-0000-0000-000047730000}"/>
    <cellStyle name="Notas 4 21" xfId="5527" xr:uid="{00000000-0005-0000-0000-000048730000}"/>
    <cellStyle name="Notas 4 21 2" xfId="7772" xr:uid="{00000000-0005-0000-0000-000049730000}"/>
    <cellStyle name="Notas 4 21 2 2" xfId="11311" xr:uid="{00000000-0005-0000-0000-00004A730000}"/>
    <cellStyle name="Notas 4 21 2 2 2" xfId="30632" xr:uid="{00000000-0005-0000-0000-00004B730000}"/>
    <cellStyle name="Notas 4 21 2 2 3" xfId="30633" xr:uid="{00000000-0005-0000-0000-00004C730000}"/>
    <cellStyle name="Notas 4 21 2 3" xfId="30634" xr:uid="{00000000-0005-0000-0000-00004D730000}"/>
    <cellStyle name="Notas 4 21 2 4" xfId="30635" xr:uid="{00000000-0005-0000-0000-00004E730000}"/>
    <cellStyle name="Notas 4 21 3" xfId="9550" xr:uid="{00000000-0005-0000-0000-00004F730000}"/>
    <cellStyle name="Notas 4 21 3 2" xfId="30636" xr:uid="{00000000-0005-0000-0000-000050730000}"/>
    <cellStyle name="Notas 4 21 3 2 2" xfId="30637" xr:uid="{00000000-0005-0000-0000-000051730000}"/>
    <cellStyle name="Notas 4 21 3 3" xfId="30638" xr:uid="{00000000-0005-0000-0000-000052730000}"/>
    <cellStyle name="Notas 4 21 3 4" xfId="30639" xr:uid="{00000000-0005-0000-0000-000053730000}"/>
    <cellStyle name="Notas 4 21 4" xfId="30640" xr:uid="{00000000-0005-0000-0000-000054730000}"/>
    <cellStyle name="Notas 4 21 4 2" xfId="30641" xr:uid="{00000000-0005-0000-0000-000055730000}"/>
    <cellStyle name="Notas 4 21 5" xfId="30642" xr:uid="{00000000-0005-0000-0000-000056730000}"/>
    <cellStyle name="Notas 4 21 6" xfId="30643" xr:uid="{00000000-0005-0000-0000-000057730000}"/>
    <cellStyle name="Notas 4 22" xfId="5528" xr:uid="{00000000-0005-0000-0000-000058730000}"/>
    <cellStyle name="Notas 4 22 2" xfId="7773" xr:uid="{00000000-0005-0000-0000-000059730000}"/>
    <cellStyle name="Notas 4 22 2 2" xfId="11312" xr:uid="{00000000-0005-0000-0000-00005A730000}"/>
    <cellStyle name="Notas 4 22 2 2 2" xfId="30644" xr:uid="{00000000-0005-0000-0000-00005B730000}"/>
    <cellStyle name="Notas 4 22 2 2 3" xfId="30645" xr:uid="{00000000-0005-0000-0000-00005C730000}"/>
    <cellStyle name="Notas 4 22 2 3" xfId="30646" xr:uid="{00000000-0005-0000-0000-00005D730000}"/>
    <cellStyle name="Notas 4 22 2 4" xfId="30647" xr:uid="{00000000-0005-0000-0000-00005E730000}"/>
    <cellStyle name="Notas 4 22 3" xfId="9551" xr:uid="{00000000-0005-0000-0000-00005F730000}"/>
    <cellStyle name="Notas 4 22 3 2" xfId="30648" xr:uid="{00000000-0005-0000-0000-000060730000}"/>
    <cellStyle name="Notas 4 22 3 2 2" xfId="30649" xr:uid="{00000000-0005-0000-0000-000061730000}"/>
    <cellStyle name="Notas 4 22 3 3" xfId="30650" xr:uid="{00000000-0005-0000-0000-000062730000}"/>
    <cellStyle name="Notas 4 22 3 4" xfId="30651" xr:uid="{00000000-0005-0000-0000-000063730000}"/>
    <cellStyle name="Notas 4 22 4" xfId="30652" xr:uid="{00000000-0005-0000-0000-000064730000}"/>
    <cellStyle name="Notas 4 22 4 2" xfId="30653" xr:uid="{00000000-0005-0000-0000-000065730000}"/>
    <cellStyle name="Notas 4 22 5" xfId="30654" xr:uid="{00000000-0005-0000-0000-000066730000}"/>
    <cellStyle name="Notas 4 22 6" xfId="30655" xr:uid="{00000000-0005-0000-0000-000067730000}"/>
    <cellStyle name="Notas 4 23" xfId="5529" xr:uid="{00000000-0005-0000-0000-000068730000}"/>
    <cellStyle name="Notas 4 23 2" xfId="7774" xr:uid="{00000000-0005-0000-0000-000069730000}"/>
    <cellStyle name="Notas 4 23 2 2" xfId="11313" xr:uid="{00000000-0005-0000-0000-00006A730000}"/>
    <cellStyle name="Notas 4 23 2 2 2" xfId="30656" xr:uid="{00000000-0005-0000-0000-00006B730000}"/>
    <cellStyle name="Notas 4 23 2 2 3" xfId="30657" xr:uid="{00000000-0005-0000-0000-00006C730000}"/>
    <cellStyle name="Notas 4 23 2 3" xfId="30658" xr:uid="{00000000-0005-0000-0000-00006D730000}"/>
    <cellStyle name="Notas 4 23 2 4" xfId="30659" xr:uid="{00000000-0005-0000-0000-00006E730000}"/>
    <cellStyle name="Notas 4 23 3" xfId="9552" xr:uid="{00000000-0005-0000-0000-00006F730000}"/>
    <cellStyle name="Notas 4 23 3 2" xfId="30660" xr:uid="{00000000-0005-0000-0000-000070730000}"/>
    <cellStyle name="Notas 4 23 3 2 2" xfId="30661" xr:uid="{00000000-0005-0000-0000-000071730000}"/>
    <cellStyle name="Notas 4 23 3 3" xfId="30662" xr:uid="{00000000-0005-0000-0000-000072730000}"/>
    <cellStyle name="Notas 4 23 3 4" xfId="30663" xr:uid="{00000000-0005-0000-0000-000073730000}"/>
    <cellStyle name="Notas 4 23 4" xfId="30664" xr:uid="{00000000-0005-0000-0000-000074730000}"/>
    <cellStyle name="Notas 4 23 4 2" xfId="30665" xr:uid="{00000000-0005-0000-0000-000075730000}"/>
    <cellStyle name="Notas 4 23 5" xfId="30666" xr:uid="{00000000-0005-0000-0000-000076730000}"/>
    <cellStyle name="Notas 4 23 6" xfId="30667" xr:uid="{00000000-0005-0000-0000-000077730000}"/>
    <cellStyle name="Notas 4 24" xfId="5530" xr:uid="{00000000-0005-0000-0000-000078730000}"/>
    <cellStyle name="Notas 4 24 2" xfId="7775" xr:uid="{00000000-0005-0000-0000-000079730000}"/>
    <cellStyle name="Notas 4 24 2 2" xfId="11314" xr:uid="{00000000-0005-0000-0000-00007A730000}"/>
    <cellStyle name="Notas 4 24 2 2 2" xfId="30668" xr:uid="{00000000-0005-0000-0000-00007B730000}"/>
    <cellStyle name="Notas 4 24 2 2 3" xfId="30669" xr:uid="{00000000-0005-0000-0000-00007C730000}"/>
    <cellStyle name="Notas 4 24 2 3" xfId="30670" xr:uid="{00000000-0005-0000-0000-00007D730000}"/>
    <cellStyle name="Notas 4 24 2 4" xfId="30671" xr:uid="{00000000-0005-0000-0000-00007E730000}"/>
    <cellStyle name="Notas 4 24 3" xfId="9553" xr:uid="{00000000-0005-0000-0000-00007F730000}"/>
    <cellStyle name="Notas 4 24 3 2" xfId="30672" xr:uid="{00000000-0005-0000-0000-000080730000}"/>
    <cellStyle name="Notas 4 24 3 2 2" xfId="30673" xr:uid="{00000000-0005-0000-0000-000081730000}"/>
    <cellStyle name="Notas 4 24 3 3" xfId="30674" xr:uid="{00000000-0005-0000-0000-000082730000}"/>
    <cellStyle name="Notas 4 24 3 4" xfId="30675" xr:uid="{00000000-0005-0000-0000-000083730000}"/>
    <cellStyle name="Notas 4 24 4" xfId="30676" xr:uid="{00000000-0005-0000-0000-000084730000}"/>
    <cellStyle name="Notas 4 24 4 2" xfId="30677" xr:uid="{00000000-0005-0000-0000-000085730000}"/>
    <cellStyle name="Notas 4 24 5" xfId="30678" xr:uid="{00000000-0005-0000-0000-000086730000}"/>
    <cellStyle name="Notas 4 24 6" xfId="30679" xr:uid="{00000000-0005-0000-0000-000087730000}"/>
    <cellStyle name="Notas 4 25" xfId="5531" xr:uid="{00000000-0005-0000-0000-000088730000}"/>
    <cellStyle name="Notas 4 25 2" xfId="7776" xr:uid="{00000000-0005-0000-0000-000089730000}"/>
    <cellStyle name="Notas 4 25 2 2" xfId="11315" xr:uid="{00000000-0005-0000-0000-00008A730000}"/>
    <cellStyle name="Notas 4 25 2 2 2" xfId="30680" xr:uid="{00000000-0005-0000-0000-00008B730000}"/>
    <cellStyle name="Notas 4 25 2 2 3" xfId="30681" xr:uid="{00000000-0005-0000-0000-00008C730000}"/>
    <cellStyle name="Notas 4 25 2 3" xfId="30682" xr:uid="{00000000-0005-0000-0000-00008D730000}"/>
    <cellStyle name="Notas 4 25 2 4" xfId="30683" xr:uid="{00000000-0005-0000-0000-00008E730000}"/>
    <cellStyle name="Notas 4 25 3" xfId="9554" xr:uid="{00000000-0005-0000-0000-00008F730000}"/>
    <cellStyle name="Notas 4 25 3 2" xfId="30684" xr:uid="{00000000-0005-0000-0000-000090730000}"/>
    <cellStyle name="Notas 4 25 3 2 2" xfId="30685" xr:uid="{00000000-0005-0000-0000-000091730000}"/>
    <cellStyle name="Notas 4 25 3 3" xfId="30686" xr:uid="{00000000-0005-0000-0000-000092730000}"/>
    <cellStyle name="Notas 4 25 3 4" xfId="30687" xr:uid="{00000000-0005-0000-0000-000093730000}"/>
    <cellStyle name="Notas 4 25 4" xfId="30688" xr:uid="{00000000-0005-0000-0000-000094730000}"/>
    <cellStyle name="Notas 4 25 4 2" xfId="30689" xr:uid="{00000000-0005-0000-0000-000095730000}"/>
    <cellStyle name="Notas 4 25 5" xfId="30690" xr:uid="{00000000-0005-0000-0000-000096730000}"/>
    <cellStyle name="Notas 4 25 6" xfId="30691" xr:uid="{00000000-0005-0000-0000-000097730000}"/>
    <cellStyle name="Notas 4 26" xfId="7759" xr:uid="{00000000-0005-0000-0000-000098730000}"/>
    <cellStyle name="Notas 4 26 2" xfId="11298" xr:uid="{00000000-0005-0000-0000-000099730000}"/>
    <cellStyle name="Notas 4 26 2 2" xfId="30692" xr:uid="{00000000-0005-0000-0000-00009A730000}"/>
    <cellStyle name="Notas 4 26 2 3" xfId="30693" xr:uid="{00000000-0005-0000-0000-00009B730000}"/>
    <cellStyle name="Notas 4 26 3" xfId="30694" xr:uid="{00000000-0005-0000-0000-00009C730000}"/>
    <cellStyle name="Notas 4 26 4" xfId="30695" xr:uid="{00000000-0005-0000-0000-00009D730000}"/>
    <cellStyle name="Notas 4 27" xfId="9537" xr:uid="{00000000-0005-0000-0000-00009E730000}"/>
    <cellStyle name="Notas 4 27 2" xfId="30696" xr:uid="{00000000-0005-0000-0000-00009F730000}"/>
    <cellStyle name="Notas 4 27 2 2" xfId="30697" xr:uid="{00000000-0005-0000-0000-0000A0730000}"/>
    <cellStyle name="Notas 4 27 3" xfId="30698" xr:uid="{00000000-0005-0000-0000-0000A1730000}"/>
    <cellStyle name="Notas 4 27 4" xfId="30699" xr:uid="{00000000-0005-0000-0000-0000A2730000}"/>
    <cellStyle name="Notas 4 28" xfId="30700" xr:uid="{00000000-0005-0000-0000-0000A3730000}"/>
    <cellStyle name="Notas 4 28 2" xfId="30701" xr:uid="{00000000-0005-0000-0000-0000A4730000}"/>
    <cellStyle name="Notas 4 29" xfId="30702" xr:uid="{00000000-0005-0000-0000-0000A5730000}"/>
    <cellStyle name="Notas 4 3" xfId="5532" xr:uid="{00000000-0005-0000-0000-0000A6730000}"/>
    <cellStyle name="Notas 4 3 2" xfId="7777" xr:uid="{00000000-0005-0000-0000-0000A7730000}"/>
    <cellStyle name="Notas 4 3 2 2" xfId="11316" xr:uid="{00000000-0005-0000-0000-0000A8730000}"/>
    <cellStyle name="Notas 4 3 2 2 2" xfId="30703" xr:uid="{00000000-0005-0000-0000-0000A9730000}"/>
    <cellStyle name="Notas 4 3 2 2 3" xfId="30704" xr:uid="{00000000-0005-0000-0000-0000AA730000}"/>
    <cellStyle name="Notas 4 3 2 3" xfId="30705" xr:uid="{00000000-0005-0000-0000-0000AB730000}"/>
    <cellStyle name="Notas 4 3 2 4" xfId="30706" xr:uid="{00000000-0005-0000-0000-0000AC730000}"/>
    <cellStyle name="Notas 4 3 3" xfId="9555" xr:uid="{00000000-0005-0000-0000-0000AD730000}"/>
    <cellStyle name="Notas 4 3 3 2" xfId="30707" xr:uid="{00000000-0005-0000-0000-0000AE730000}"/>
    <cellStyle name="Notas 4 3 3 2 2" xfId="30708" xr:uid="{00000000-0005-0000-0000-0000AF730000}"/>
    <cellStyle name="Notas 4 3 3 3" xfId="30709" xr:uid="{00000000-0005-0000-0000-0000B0730000}"/>
    <cellStyle name="Notas 4 3 3 4" xfId="30710" xr:uid="{00000000-0005-0000-0000-0000B1730000}"/>
    <cellStyle name="Notas 4 3 4" xfId="30711" xr:uid="{00000000-0005-0000-0000-0000B2730000}"/>
    <cellStyle name="Notas 4 3 4 2" xfId="30712" xr:uid="{00000000-0005-0000-0000-0000B3730000}"/>
    <cellStyle name="Notas 4 3 5" xfId="30713" xr:uid="{00000000-0005-0000-0000-0000B4730000}"/>
    <cellStyle name="Notas 4 3 6" xfId="30714" xr:uid="{00000000-0005-0000-0000-0000B5730000}"/>
    <cellStyle name="Notas 4 30" xfId="30715" xr:uid="{00000000-0005-0000-0000-0000B6730000}"/>
    <cellStyle name="Notas 4 4" xfId="5533" xr:uid="{00000000-0005-0000-0000-0000B7730000}"/>
    <cellStyle name="Notas 4 4 2" xfId="7778" xr:uid="{00000000-0005-0000-0000-0000B8730000}"/>
    <cellStyle name="Notas 4 4 2 2" xfId="11317" xr:uid="{00000000-0005-0000-0000-0000B9730000}"/>
    <cellStyle name="Notas 4 4 2 2 2" xfId="30716" xr:uid="{00000000-0005-0000-0000-0000BA730000}"/>
    <cellStyle name="Notas 4 4 2 2 3" xfId="30717" xr:uid="{00000000-0005-0000-0000-0000BB730000}"/>
    <cellStyle name="Notas 4 4 2 3" xfId="30718" xr:uid="{00000000-0005-0000-0000-0000BC730000}"/>
    <cellStyle name="Notas 4 4 2 4" xfId="30719" xr:uid="{00000000-0005-0000-0000-0000BD730000}"/>
    <cellStyle name="Notas 4 4 3" xfId="9556" xr:uid="{00000000-0005-0000-0000-0000BE730000}"/>
    <cellStyle name="Notas 4 4 3 2" xfId="30720" xr:uid="{00000000-0005-0000-0000-0000BF730000}"/>
    <cellStyle name="Notas 4 4 3 2 2" xfId="30721" xr:uid="{00000000-0005-0000-0000-0000C0730000}"/>
    <cellStyle name="Notas 4 4 3 3" xfId="30722" xr:uid="{00000000-0005-0000-0000-0000C1730000}"/>
    <cellStyle name="Notas 4 4 3 4" xfId="30723" xr:uid="{00000000-0005-0000-0000-0000C2730000}"/>
    <cellStyle name="Notas 4 4 4" xfId="30724" xr:uid="{00000000-0005-0000-0000-0000C3730000}"/>
    <cellStyle name="Notas 4 4 4 2" xfId="30725" xr:uid="{00000000-0005-0000-0000-0000C4730000}"/>
    <cellStyle name="Notas 4 4 5" xfId="30726" xr:uid="{00000000-0005-0000-0000-0000C5730000}"/>
    <cellStyle name="Notas 4 4 6" xfId="30727" xr:uid="{00000000-0005-0000-0000-0000C6730000}"/>
    <cellStyle name="Notas 4 5" xfId="5534" xr:uid="{00000000-0005-0000-0000-0000C7730000}"/>
    <cellStyle name="Notas 4 5 2" xfId="7779" xr:uid="{00000000-0005-0000-0000-0000C8730000}"/>
    <cellStyle name="Notas 4 5 2 2" xfId="11318" xr:uid="{00000000-0005-0000-0000-0000C9730000}"/>
    <cellStyle name="Notas 4 5 2 2 2" xfId="30728" xr:uid="{00000000-0005-0000-0000-0000CA730000}"/>
    <cellStyle name="Notas 4 5 2 2 3" xfId="30729" xr:uid="{00000000-0005-0000-0000-0000CB730000}"/>
    <cellStyle name="Notas 4 5 2 3" xfId="30730" xr:uid="{00000000-0005-0000-0000-0000CC730000}"/>
    <cellStyle name="Notas 4 5 2 4" xfId="30731" xr:uid="{00000000-0005-0000-0000-0000CD730000}"/>
    <cellStyle name="Notas 4 5 3" xfId="9557" xr:uid="{00000000-0005-0000-0000-0000CE730000}"/>
    <cellStyle name="Notas 4 5 3 2" xfId="30732" xr:uid="{00000000-0005-0000-0000-0000CF730000}"/>
    <cellStyle name="Notas 4 5 3 2 2" xfId="30733" xr:uid="{00000000-0005-0000-0000-0000D0730000}"/>
    <cellStyle name="Notas 4 5 3 3" xfId="30734" xr:uid="{00000000-0005-0000-0000-0000D1730000}"/>
    <cellStyle name="Notas 4 5 3 4" xfId="30735" xr:uid="{00000000-0005-0000-0000-0000D2730000}"/>
    <cellStyle name="Notas 4 5 4" xfId="30736" xr:uid="{00000000-0005-0000-0000-0000D3730000}"/>
    <cellStyle name="Notas 4 5 4 2" xfId="30737" xr:uid="{00000000-0005-0000-0000-0000D4730000}"/>
    <cellStyle name="Notas 4 5 5" xfId="30738" xr:uid="{00000000-0005-0000-0000-0000D5730000}"/>
    <cellStyle name="Notas 4 5 6" xfId="30739" xr:uid="{00000000-0005-0000-0000-0000D6730000}"/>
    <cellStyle name="Notas 4 6" xfId="5535" xr:uid="{00000000-0005-0000-0000-0000D7730000}"/>
    <cellStyle name="Notas 4 6 2" xfId="7780" xr:uid="{00000000-0005-0000-0000-0000D8730000}"/>
    <cellStyle name="Notas 4 6 2 2" xfId="11319" xr:uid="{00000000-0005-0000-0000-0000D9730000}"/>
    <cellStyle name="Notas 4 6 2 2 2" xfId="30740" xr:uid="{00000000-0005-0000-0000-0000DA730000}"/>
    <cellStyle name="Notas 4 6 2 2 3" xfId="30741" xr:uid="{00000000-0005-0000-0000-0000DB730000}"/>
    <cellStyle name="Notas 4 6 2 3" xfId="30742" xr:uid="{00000000-0005-0000-0000-0000DC730000}"/>
    <cellStyle name="Notas 4 6 2 4" xfId="30743" xr:uid="{00000000-0005-0000-0000-0000DD730000}"/>
    <cellStyle name="Notas 4 6 3" xfId="9558" xr:uid="{00000000-0005-0000-0000-0000DE730000}"/>
    <cellStyle name="Notas 4 6 3 2" xfId="30744" xr:uid="{00000000-0005-0000-0000-0000DF730000}"/>
    <cellStyle name="Notas 4 6 3 2 2" xfId="30745" xr:uid="{00000000-0005-0000-0000-0000E0730000}"/>
    <cellStyle name="Notas 4 6 3 3" xfId="30746" xr:uid="{00000000-0005-0000-0000-0000E1730000}"/>
    <cellStyle name="Notas 4 6 3 4" xfId="30747" xr:uid="{00000000-0005-0000-0000-0000E2730000}"/>
    <cellStyle name="Notas 4 6 4" xfId="30748" xr:uid="{00000000-0005-0000-0000-0000E3730000}"/>
    <cellStyle name="Notas 4 6 4 2" xfId="30749" xr:uid="{00000000-0005-0000-0000-0000E4730000}"/>
    <cellStyle name="Notas 4 6 5" xfId="30750" xr:uid="{00000000-0005-0000-0000-0000E5730000}"/>
    <cellStyle name="Notas 4 6 6" xfId="30751" xr:uid="{00000000-0005-0000-0000-0000E6730000}"/>
    <cellStyle name="Notas 4 7" xfId="5536" xr:uid="{00000000-0005-0000-0000-0000E7730000}"/>
    <cellStyle name="Notas 4 7 2" xfId="7781" xr:uid="{00000000-0005-0000-0000-0000E8730000}"/>
    <cellStyle name="Notas 4 7 2 2" xfId="11320" xr:uid="{00000000-0005-0000-0000-0000E9730000}"/>
    <cellStyle name="Notas 4 7 2 2 2" xfId="30752" xr:uid="{00000000-0005-0000-0000-0000EA730000}"/>
    <cellStyle name="Notas 4 7 2 2 3" xfId="30753" xr:uid="{00000000-0005-0000-0000-0000EB730000}"/>
    <cellStyle name="Notas 4 7 2 3" xfId="30754" xr:uid="{00000000-0005-0000-0000-0000EC730000}"/>
    <cellStyle name="Notas 4 7 2 4" xfId="30755" xr:uid="{00000000-0005-0000-0000-0000ED730000}"/>
    <cellStyle name="Notas 4 7 3" xfId="9559" xr:uid="{00000000-0005-0000-0000-0000EE730000}"/>
    <cellStyle name="Notas 4 7 3 2" xfId="30756" xr:uid="{00000000-0005-0000-0000-0000EF730000}"/>
    <cellStyle name="Notas 4 7 3 2 2" xfId="30757" xr:uid="{00000000-0005-0000-0000-0000F0730000}"/>
    <cellStyle name="Notas 4 7 3 3" xfId="30758" xr:uid="{00000000-0005-0000-0000-0000F1730000}"/>
    <cellStyle name="Notas 4 7 3 4" xfId="30759" xr:uid="{00000000-0005-0000-0000-0000F2730000}"/>
    <cellStyle name="Notas 4 7 4" xfId="30760" xr:uid="{00000000-0005-0000-0000-0000F3730000}"/>
    <cellStyle name="Notas 4 7 4 2" xfId="30761" xr:uid="{00000000-0005-0000-0000-0000F4730000}"/>
    <cellStyle name="Notas 4 7 5" xfId="30762" xr:uid="{00000000-0005-0000-0000-0000F5730000}"/>
    <cellStyle name="Notas 4 7 6" xfId="30763" xr:uid="{00000000-0005-0000-0000-0000F6730000}"/>
    <cellStyle name="Notas 4 8" xfId="5537" xr:uid="{00000000-0005-0000-0000-0000F7730000}"/>
    <cellStyle name="Notas 4 8 2" xfId="7782" xr:uid="{00000000-0005-0000-0000-0000F8730000}"/>
    <cellStyle name="Notas 4 8 2 2" xfId="11321" xr:uid="{00000000-0005-0000-0000-0000F9730000}"/>
    <cellStyle name="Notas 4 8 2 2 2" xfId="30764" xr:uid="{00000000-0005-0000-0000-0000FA730000}"/>
    <cellStyle name="Notas 4 8 2 2 3" xfId="30765" xr:uid="{00000000-0005-0000-0000-0000FB730000}"/>
    <cellStyle name="Notas 4 8 2 3" xfId="30766" xr:uid="{00000000-0005-0000-0000-0000FC730000}"/>
    <cellStyle name="Notas 4 8 2 4" xfId="30767" xr:uid="{00000000-0005-0000-0000-0000FD730000}"/>
    <cellStyle name="Notas 4 8 3" xfId="9560" xr:uid="{00000000-0005-0000-0000-0000FE730000}"/>
    <cellStyle name="Notas 4 8 3 2" xfId="30768" xr:uid="{00000000-0005-0000-0000-0000FF730000}"/>
    <cellStyle name="Notas 4 8 3 2 2" xfId="30769" xr:uid="{00000000-0005-0000-0000-000000740000}"/>
    <cellStyle name="Notas 4 8 3 3" xfId="30770" xr:uid="{00000000-0005-0000-0000-000001740000}"/>
    <cellStyle name="Notas 4 8 3 4" xfId="30771" xr:uid="{00000000-0005-0000-0000-000002740000}"/>
    <cellStyle name="Notas 4 8 4" xfId="30772" xr:uid="{00000000-0005-0000-0000-000003740000}"/>
    <cellStyle name="Notas 4 8 4 2" xfId="30773" xr:uid="{00000000-0005-0000-0000-000004740000}"/>
    <cellStyle name="Notas 4 8 5" xfId="30774" xr:uid="{00000000-0005-0000-0000-000005740000}"/>
    <cellStyle name="Notas 4 8 6" xfId="30775" xr:uid="{00000000-0005-0000-0000-000006740000}"/>
    <cellStyle name="Notas 4 9" xfId="5538" xr:uid="{00000000-0005-0000-0000-000007740000}"/>
    <cellStyle name="Notas 4 9 2" xfId="7783" xr:uid="{00000000-0005-0000-0000-000008740000}"/>
    <cellStyle name="Notas 4 9 2 2" xfId="11322" xr:uid="{00000000-0005-0000-0000-000009740000}"/>
    <cellStyle name="Notas 4 9 2 2 2" xfId="30776" xr:uid="{00000000-0005-0000-0000-00000A740000}"/>
    <cellStyle name="Notas 4 9 2 2 3" xfId="30777" xr:uid="{00000000-0005-0000-0000-00000B740000}"/>
    <cellStyle name="Notas 4 9 2 3" xfId="30778" xr:uid="{00000000-0005-0000-0000-00000C740000}"/>
    <cellStyle name="Notas 4 9 2 4" xfId="30779" xr:uid="{00000000-0005-0000-0000-00000D740000}"/>
    <cellStyle name="Notas 4 9 3" xfId="9561" xr:uid="{00000000-0005-0000-0000-00000E740000}"/>
    <cellStyle name="Notas 4 9 3 2" xfId="30780" xr:uid="{00000000-0005-0000-0000-00000F740000}"/>
    <cellStyle name="Notas 4 9 3 2 2" xfId="30781" xr:uid="{00000000-0005-0000-0000-000010740000}"/>
    <cellStyle name="Notas 4 9 3 3" xfId="30782" xr:uid="{00000000-0005-0000-0000-000011740000}"/>
    <cellStyle name="Notas 4 9 3 4" xfId="30783" xr:uid="{00000000-0005-0000-0000-000012740000}"/>
    <cellStyle name="Notas 4 9 4" xfId="30784" xr:uid="{00000000-0005-0000-0000-000013740000}"/>
    <cellStyle name="Notas 4 9 4 2" xfId="30785" xr:uid="{00000000-0005-0000-0000-000014740000}"/>
    <cellStyle name="Notas 4 9 5" xfId="30786" xr:uid="{00000000-0005-0000-0000-000015740000}"/>
    <cellStyle name="Notas 4 9 6" xfId="30787" xr:uid="{00000000-0005-0000-0000-000016740000}"/>
    <cellStyle name="Notas 5" xfId="5539" xr:uid="{00000000-0005-0000-0000-000017740000}"/>
    <cellStyle name="Notas 5 1" xfId="30788" xr:uid="{00000000-0005-0000-0000-000018740000}"/>
    <cellStyle name="Notas 5 10" xfId="5540" xr:uid="{00000000-0005-0000-0000-000019740000}"/>
    <cellStyle name="Notas 5 10 2" xfId="7785" xr:uid="{00000000-0005-0000-0000-00001A740000}"/>
    <cellStyle name="Notas 5 10 2 2" xfId="11324" xr:uid="{00000000-0005-0000-0000-00001B740000}"/>
    <cellStyle name="Notas 5 10 2 2 2" xfId="30789" xr:uid="{00000000-0005-0000-0000-00001C740000}"/>
    <cellStyle name="Notas 5 10 2 2 3" xfId="30790" xr:uid="{00000000-0005-0000-0000-00001D740000}"/>
    <cellStyle name="Notas 5 10 2 3" xfId="30791" xr:uid="{00000000-0005-0000-0000-00001E740000}"/>
    <cellStyle name="Notas 5 10 2 4" xfId="30792" xr:uid="{00000000-0005-0000-0000-00001F740000}"/>
    <cellStyle name="Notas 5 10 3" xfId="9563" xr:uid="{00000000-0005-0000-0000-000020740000}"/>
    <cellStyle name="Notas 5 10 3 2" xfId="30793" xr:uid="{00000000-0005-0000-0000-000021740000}"/>
    <cellStyle name="Notas 5 10 3 2 2" xfId="30794" xr:uid="{00000000-0005-0000-0000-000022740000}"/>
    <cellStyle name="Notas 5 10 3 3" xfId="30795" xr:uid="{00000000-0005-0000-0000-000023740000}"/>
    <cellStyle name="Notas 5 10 3 4" xfId="30796" xr:uid="{00000000-0005-0000-0000-000024740000}"/>
    <cellStyle name="Notas 5 10 4" xfId="30797" xr:uid="{00000000-0005-0000-0000-000025740000}"/>
    <cellStyle name="Notas 5 10 4 2" xfId="30798" xr:uid="{00000000-0005-0000-0000-000026740000}"/>
    <cellStyle name="Notas 5 10 5" xfId="30799" xr:uid="{00000000-0005-0000-0000-000027740000}"/>
    <cellStyle name="Notas 5 10 6" xfId="30800" xr:uid="{00000000-0005-0000-0000-000028740000}"/>
    <cellStyle name="Notas 5 11" xfId="5541" xr:uid="{00000000-0005-0000-0000-000029740000}"/>
    <cellStyle name="Notas 5 11 2" xfId="7786" xr:uid="{00000000-0005-0000-0000-00002A740000}"/>
    <cellStyle name="Notas 5 11 2 2" xfId="11325" xr:uid="{00000000-0005-0000-0000-00002B740000}"/>
    <cellStyle name="Notas 5 11 2 2 2" xfId="30801" xr:uid="{00000000-0005-0000-0000-00002C740000}"/>
    <cellStyle name="Notas 5 11 2 2 3" xfId="30802" xr:uid="{00000000-0005-0000-0000-00002D740000}"/>
    <cellStyle name="Notas 5 11 2 3" xfId="30803" xr:uid="{00000000-0005-0000-0000-00002E740000}"/>
    <cellStyle name="Notas 5 11 2 4" xfId="30804" xr:uid="{00000000-0005-0000-0000-00002F740000}"/>
    <cellStyle name="Notas 5 11 3" xfId="9564" xr:uid="{00000000-0005-0000-0000-000030740000}"/>
    <cellStyle name="Notas 5 11 3 2" xfId="30805" xr:uid="{00000000-0005-0000-0000-000031740000}"/>
    <cellStyle name="Notas 5 11 3 2 2" xfId="30806" xr:uid="{00000000-0005-0000-0000-000032740000}"/>
    <cellStyle name="Notas 5 11 3 3" xfId="30807" xr:uid="{00000000-0005-0000-0000-000033740000}"/>
    <cellStyle name="Notas 5 11 3 4" xfId="30808" xr:uid="{00000000-0005-0000-0000-000034740000}"/>
    <cellStyle name="Notas 5 11 4" xfId="30809" xr:uid="{00000000-0005-0000-0000-000035740000}"/>
    <cellStyle name="Notas 5 11 4 2" xfId="30810" xr:uid="{00000000-0005-0000-0000-000036740000}"/>
    <cellStyle name="Notas 5 11 5" xfId="30811" xr:uid="{00000000-0005-0000-0000-000037740000}"/>
    <cellStyle name="Notas 5 11 6" xfId="30812" xr:uid="{00000000-0005-0000-0000-000038740000}"/>
    <cellStyle name="Notas 5 12" xfId="5542" xr:uid="{00000000-0005-0000-0000-000039740000}"/>
    <cellStyle name="Notas 5 12 2" xfId="7787" xr:uid="{00000000-0005-0000-0000-00003A740000}"/>
    <cellStyle name="Notas 5 12 2 2" xfId="11326" xr:uid="{00000000-0005-0000-0000-00003B740000}"/>
    <cellStyle name="Notas 5 12 2 2 2" xfId="30813" xr:uid="{00000000-0005-0000-0000-00003C740000}"/>
    <cellStyle name="Notas 5 12 2 2 3" xfId="30814" xr:uid="{00000000-0005-0000-0000-00003D740000}"/>
    <cellStyle name="Notas 5 12 2 3" xfId="30815" xr:uid="{00000000-0005-0000-0000-00003E740000}"/>
    <cellStyle name="Notas 5 12 2 4" xfId="30816" xr:uid="{00000000-0005-0000-0000-00003F740000}"/>
    <cellStyle name="Notas 5 12 3" xfId="9565" xr:uid="{00000000-0005-0000-0000-000040740000}"/>
    <cellStyle name="Notas 5 12 3 2" xfId="30817" xr:uid="{00000000-0005-0000-0000-000041740000}"/>
    <cellStyle name="Notas 5 12 3 2 2" xfId="30818" xr:uid="{00000000-0005-0000-0000-000042740000}"/>
    <cellStyle name="Notas 5 12 3 3" xfId="30819" xr:uid="{00000000-0005-0000-0000-000043740000}"/>
    <cellStyle name="Notas 5 12 3 4" xfId="30820" xr:uid="{00000000-0005-0000-0000-000044740000}"/>
    <cellStyle name="Notas 5 12 4" xfId="30821" xr:uid="{00000000-0005-0000-0000-000045740000}"/>
    <cellStyle name="Notas 5 12 4 2" xfId="30822" xr:uid="{00000000-0005-0000-0000-000046740000}"/>
    <cellStyle name="Notas 5 12 5" xfId="30823" xr:uid="{00000000-0005-0000-0000-000047740000}"/>
    <cellStyle name="Notas 5 12 6" xfId="30824" xr:uid="{00000000-0005-0000-0000-000048740000}"/>
    <cellStyle name="Notas 5 13" xfId="5543" xr:uid="{00000000-0005-0000-0000-000049740000}"/>
    <cellStyle name="Notas 5 13 2" xfId="7788" xr:uid="{00000000-0005-0000-0000-00004A740000}"/>
    <cellStyle name="Notas 5 13 2 2" xfId="11327" xr:uid="{00000000-0005-0000-0000-00004B740000}"/>
    <cellStyle name="Notas 5 13 2 2 2" xfId="30825" xr:uid="{00000000-0005-0000-0000-00004C740000}"/>
    <cellStyle name="Notas 5 13 2 2 3" xfId="30826" xr:uid="{00000000-0005-0000-0000-00004D740000}"/>
    <cellStyle name="Notas 5 13 2 3" xfId="30827" xr:uid="{00000000-0005-0000-0000-00004E740000}"/>
    <cellStyle name="Notas 5 13 2 4" xfId="30828" xr:uid="{00000000-0005-0000-0000-00004F740000}"/>
    <cellStyle name="Notas 5 13 3" xfId="9566" xr:uid="{00000000-0005-0000-0000-000050740000}"/>
    <cellStyle name="Notas 5 13 3 2" xfId="30829" xr:uid="{00000000-0005-0000-0000-000051740000}"/>
    <cellStyle name="Notas 5 13 3 2 2" xfId="30830" xr:uid="{00000000-0005-0000-0000-000052740000}"/>
    <cellStyle name="Notas 5 13 3 3" xfId="30831" xr:uid="{00000000-0005-0000-0000-000053740000}"/>
    <cellStyle name="Notas 5 13 3 4" xfId="30832" xr:uid="{00000000-0005-0000-0000-000054740000}"/>
    <cellStyle name="Notas 5 13 4" xfId="30833" xr:uid="{00000000-0005-0000-0000-000055740000}"/>
    <cellStyle name="Notas 5 13 4 2" xfId="30834" xr:uid="{00000000-0005-0000-0000-000056740000}"/>
    <cellStyle name="Notas 5 13 5" xfId="30835" xr:uid="{00000000-0005-0000-0000-000057740000}"/>
    <cellStyle name="Notas 5 13 6" xfId="30836" xr:uid="{00000000-0005-0000-0000-000058740000}"/>
    <cellStyle name="Notas 5 14" xfId="5544" xr:uid="{00000000-0005-0000-0000-000059740000}"/>
    <cellStyle name="Notas 5 14 2" xfId="7789" xr:uid="{00000000-0005-0000-0000-00005A740000}"/>
    <cellStyle name="Notas 5 14 2 2" xfId="11328" xr:uid="{00000000-0005-0000-0000-00005B740000}"/>
    <cellStyle name="Notas 5 14 2 2 2" xfId="30837" xr:uid="{00000000-0005-0000-0000-00005C740000}"/>
    <cellStyle name="Notas 5 14 2 2 3" xfId="30838" xr:uid="{00000000-0005-0000-0000-00005D740000}"/>
    <cellStyle name="Notas 5 14 2 3" xfId="30839" xr:uid="{00000000-0005-0000-0000-00005E740000}"/>
    <cellStyle name="Notas 5 14 2 4" xfId="30840" xr:uid="{00000000-0005-0000-0000-00005F740000}"/>
    <cellStyle name="Notas 5 14 3" xfId="9567" xr:uid="{00000000-0005-0000-0000-000060740000}"/>
    <cellStyle name="Notas 5 14 3 2" xfId="30841" xr:uid="{00000000-0005-0000-0000-000061740000}"/>
    <cellStyle name="Notas 5 14 3 2 2" xfId="30842" xr:uid="{00000000-0005-0000-0000-000062740000}"/>
    <cellStyle name="Notas 5 14 3 3" xfId="30843" xr:uid="{00000000-0005-0000-0000-000063740000}"/>
    <cellStyle name="Notas 5 14 3 4" xfId="30844" xr:uid="{00000000-0005-0000-0000-000064740000}"/>
    <cellStyle name="Notas 5 14 4" xfId="30845" xr:uid="{00000000-0005-0000-0000-000065740000}"/>
    <cellStyle name="Notas 5 14 4 2" xfId="30846" xr:uid="{00000000-0005-0000-0000-000066740000}"/>
    <cellStyle name="Notas 5 14 5" xfId="30847" xr:uid="{00000000-0005-0000-0000-000067740000}"/>
    <cellStyle name="Notas 5 14 6" xfId="30848" xr:uid="{00000000-0005-0000-0000-000068740000}"/>
    <cellStyle name="Notas 5 15" xfId="5545" xr:uid="{00000000-0005-0000-0000-000069740000}"/>
    <cellStyle name="Notas 5 15 2" xfId="7790" xr:uid="{00000000-0005-0000-0000-00006A740000}"/>
    <cellStyle name="Notas 5 15 2 2" xfId="11329" xr:uid="{00000000-0005-0000-0000-00006B740000}"/>
    <cellStyle name="Notas 5 15 2 2 2" xfId="30849" xr:uid="{00000000-0005-0000-0000-00006C740000}"/>
    <cellStyle name="Notas 5 15 2 2 3" xfId="30850" xr:uid="{00000000-0005-0000-0000-00006D740000}"/>
    <cellStyle name="Notas 5 15 2 3" xfId="30851" xr:uid="{00000000-0005-0000-0000-00006E740000}"/>
    <cellStyle name="Notas 5 15 2 4" xfId="30852" xr:uid="{00000000-0005-0000-0000-00006F740000}"/>
    <cellStyle name="Notas 5 15 3" xfId="9568" xr:uid="{00000000-0005-0000-0000-000070740000}"/>
    <cellStyle name="Notas 5 15 3 2" xfId="30853" xr:uid="{00000000-0005-0000-0000-000071740000}"/>
    <cellStyle name="Notas 5 15 3 2 2" xfId="30854" xr:uid="{00000000-0005-0000-0000-000072740000}"/>
    <cellStyle name="Notas 5 15 3 3" xfId="30855" xr:uid="{00000000-0005-0000-0000-000073740000}"/>
    <cellStyle name="Notas 5 15 3 4" xfId="30856" xr:uid="{00000000-0005-0000-0000-000074740000}"/>
    <cellStyle name="Notas 5 15 4" xfId="30857" xr:uid="{00000000-0005-0000-0000-000075740000}"/>
    <cellStyle name="Notas 5 15 4 2" xfId="30858" xr:uid="{00000000-0005-0000-0000-000076740000}"/>
    <cellStyle name="Notas 5 15 5" xfId="30859" xr:uid="{00000000-0005-0000-0000-000077740000}"/>
    <cellStyle name="Notas 5 15 6" xfId="30860" xr:uid="{00000000-0005-0000-0000-000078740000}"/>
    <cellStyle name="Notas 5 16" xfId="5546" xr:uid="{00000000-0005-0000-0000-000079740000}"/>
    <cellStyle name="Notas 5 16 2" xfId="7791" xr:uid="{00000000-0005-0000-0000-00007A740000}"/>
    <cellStyle name="Notas 5 16 2 2" xfId="11330" xr:uid="{00000000-0005-0000-0000-00007B740000}"/>
    <cellStyle name="Notas 5 16 2 2 2" xfId="30861" xr:uid="{00000000-0005-0000-0000-00007C740000}"/>
    <cellStyle name="Notas 5 16 2 2 3" xfId="30862" xr:uid="{00000000-0005-0000-0000-00007D740000}"/>
    <cellStyle name="Notas 5 16 2 3" xfId="30863" xr:uid="{00000000-0005-0000-0000-00007E740000}"/>
    <cellStyle name="Notas 5 16 2 4" xfId="30864" xr:uid="{00000000-0005-0000-0000-00007F740000}"/>
    <cellStyle name="Notas 5 16 3" xfId="9569" xr:uid="{00000000-0005-0000-0000-000080740000}"/>
    <cellStyle name="Notas 5 16 3 2" xfId="30865" xr:uid="{00000000-0005-0000-0000-000081740000}"/>
    <cellStyle name="Notas 5 16 3 2 2" xfId="30866" xr:uid="{00000000-0005-0000-0000-000082740000}"/>
    <cellStyle name="Notas 5 16 3 3" xfId="30867" xr:uid="{00000000-0005-0000-0000-000083740000}"/>
    <cellStyle name="Notas 5 16 3 4" xfId="30868" xr:uid="{00000000-0005-0000-0000-000084740000}"/>
    <cellStyle name="Notas 5 16 4" xfId="30869" xr:uid="{00000000-0005-0000-0000-000085740000}"/>
    <cellStyle name="Notas 5 16 4 2" xfId="30870" xr:uid="{00000000-0005-0000-0000-000086740000}"/>
    <cellStyle name="Notas 5 16 5" xfId="30871" xr:uid="{00000000-0005-0000-0000-000087740000}"/>
    <cellStyle name="Notas 5 16 6" xfId="30872" xr:uid="{00000000-0005-0000-0000-000088740000}"/>
    <cellStyle name="Notas 5 17" xfId="5547" xr:uid="{00000000-0005-0000-0000-000089740000}"/>
    <cellStyle name="Notas 5 17 2" xfId="7792" xr:uid="{00000000-0005-0000-0000-00008A740000}"/>
    <cellStyle name="Notas 5 17 2 2" xfId="11331" xr:uid="{00000000-0005-0000-0000-00008B740000}"/>
    <cellStyle name="Notas 5 17 2 2 2" xfId="30873" xr:uid="{00000000-0005-0000-0000-00008C740000}"/>
    <cellStyle name="Notas 5 17 2 2 3" xfId="30874" xr:uid="{00000000-0005-0000-0000-00008D740000}"/>
    <cellStyle name="Notas 5 17 2 3" xfId="30875" xr:uid="{00000000-0005-0000-0000-00008E740000}"/>
    <cellStyle name="Notas 5 17 2 4" xfId="30876" xr:uid="{00000000-0005-0000-0000-00008F740000}"/>
    <cellStyle name="Notas 5 17 3" xfId="9570" xr:uid="{00000000-0005-0000-0000-000090740000}"/>
    <cellStyle name="Notas 5 17 3 2" xfId="30877" xr:uid="{00000000-0005-0000-0000-000091740000}"/>
    <cellStyle name="Notas 5 17 3 2 2" xfId="30878" xr:uid="{00000000-0005-0000-0000-000092740000}"/>
    <cellStyle name="Notas 5 17 3 3" xfId="30879" xr:uid="{00000000-0005-0000-0000-000093740000}"/>
    <cellStyle name="Notas 5 17 3 4" xfId="30880" xr:uid="{00000000-0005-0000-0000-000094740000}"/>
    <cellStyle name="Notas 5 17 4" xfId="30881" xr:uid="{00000000-0005-0000-0000-000095740000}"/>
    <cellStyle name="Notas 5 17 4 2" xfId="30882" xr:uid="{00000000-0005-0000-0000-000096740000}"/>
    <cellStyle name="Notas 5 17 5" xfId="30883" xr:uid="{00000000-0005-0000-0000-000097740000}"/>
    <cellStyle name="Notas 5 17 6" xfId="30884" xr:uid="{00000000-0005-0000-0000-000098740000}"/>
    <cellStyle name="Notas 5 18" xfId="5548" xr:uid="{00000000-0005-0000-0000-000099740000}"/>
    <cellStyle name="Notas 5 18 2" xfId="7793" xr:uid="{00000000-0005-0000-0000-00009A740000}"/>
    <cellStyle name="Notas 5 18 2 2" xfId="11332" xr:uid="{00000000-0005-0000-0000-00009B740000}"/>
    <cellStyle name="Notas 5 18 2 2 2" xfId="30885" xr:uid="{00000000-0005-0000-0000-00009C740000}"/>
    <cellStyle name="Notas 5 18 2 2 3" xfId="30886" xr:uid="{00000000-0005-0000-0000-00009D740000}"/>
    <cellStyle name="Notas 5 18 2 3" xfId="30887" xr:uid="{00000000-0005-0000-0000-00009E740000}"/>
    <cellStyle name="Notas 5 18 2 4" xfId="30888" xr:uid="{00000000-0005-0000-0000-00009F740000}"/>
    <cellStyle name="Notas 5 18 3" xfId="9571" xr:uid="{00000000-0005-0000-0000-0000A0740000}"/>
    <cellStyle name="Notas 5 18 3 2" xfId="30889" xr:uid="{00000000-0005-0000-0000-0000A1740000}"/>
    <cellStyle name="Notas 5 18 3 2 2" xfId="30890" xr:uid="{00000000-0005-0000-0000-0000A2740000}"/>
    <cellStyle name="Notas 5 18 3 3" xfId="30891" xr:uid="{00000000-0005-0000-0000-0000A3740000}"/>
    <cellStyle name="Notas 5 18 3 4" xfId="30892" xr:uid="{00000000-0005-0000-0000-0000A4740000}"/>
    <cellStyle name="Notas 5 18 4" xfId="30893" xr:uid="{00000000-0005-0000-0000-0000A5740000}"/>
    <cellStyle name="Notas 5 18 4 2" xfId="30894" xr:uid="{00000000-0005-0000-0000-0000A6740000}"/>
    <cellStyle name="Notas 5 18 5" xfId="30895" xr:uid="{00000000-0005-0000-0000-0000A7740000}"/>
    <cellStyle name="Notas 5 18 6" xfId="30896" xr:uid="{00000000-0005-0000-0000-0000A8740000}"/>
    <cellStyle name="Notas 5 19" xfId="5549" xr:uid="{00000000-0005-0000-0000-0000A9740000}"/>
    <cellStyle name="Notas 5 19 2" xfId="7794" xr:uid="{00000000-0005-0000-0000-0000AA740000}"/>
    <cellStyle name="Notas 5 19 2 2" xfId="11333" xr:uid="{00000000-0005-0000-0000-0000AB740000}"/>
    <cellStyle name="Notas 5 19 2 2 2" xfId="30897" xr:uid="{00000000-0005-0000-0000-0000AC740000}"/>
    <cellStyle name="Notas 5 19 2 2 3" xfId="30898" xr:uid="{00000000-0005-0000-0000-0000AD740000}"/>
    <cellStyle name="Notas 5 19 2 3" xfId="30899" xr:uid="{00000000-0005-0000-0000-0000AE740000}"/>
    <cellStyle name="Notas 5 19 2 4" xfId="30900" xr:uid="{00000000-0005-0000-0000-0000AF740000}"/>
    <cellStyle name="Notas 5 19 3" xfId="9572" xr:uid="{00000000-0005-0000-0000-0000B0740000}"/>
    <cellStyle name="Notas 5 19 3 2" xfId="30901" xr:uid="{00000000-0005-0000-0000-0000B1740000}"/>
    <cellStyle name="Notas 5 19 3 2 2" xfId="30902" xr:uid="{00000000-0005-0000-0000-0000B2740000}"/>
    <cellStyle name="Notas 5 19 3 3" xfId="30903" xr:uid="{00000000-0005-0000-0000-0000B3740000}"/>
    <cellStyle name="Notas 5 19 3 4" xfId="30904" xr:uid="{00000000-0005-0000-0000-0000B4740000}"/>
    <cellStyle name="Notas 5 19 4" xfId="30905" xr:uid="{00000000-0005-0000-0000-0000B5740000}"/>
    <cellStyle name="Notas 5 19 4 2" xfId="30906" xr:uid="{00000000-0005-0000-0000-0000B6740000}"/>
    <cellStyle name="Notas 5 19 5" xfId="30907" xr:uid="{00000000-0005-0000-0000-0000B7740000}"/>
    <cellStyle name="Notas 5 19 6" xfId="30908" xr:uid="{00000000-0005-0000-0000-0000B8740000}"/>
    <cellStyle name="Notas 5 2" xfId="5550" xr:uid="{00000000-0005-0000-0000-0000B9740000}"/>
    <cellStyle name="Notas 5 2 2" xfId="7795" xr:uid="{00000000-0005-0000-0000-0000BA740000}"/>
    <cellStyle name="Notas 5 2 2 2" xfId="11334" xr:uid="{00000000-0005-0000-0000-0000BB740000}"/>
    <cellStyle name="Notas 5 2 2 2 2" xfId="30909" xr:uid="{00000000-0005-0000-0000-0000BC740000}"/>
    <cellStyle name="Notas 5 2 2 2 3" xfId="30910" xr:uid="{00000000-0005-0000-0000-0000BD740000}"/>
    <cellStyle name="Notas 5 2 2 3" xfId="30911" xr:uid="{00000000-0005-0000-0000-0000BE740000}"/>
    <cellStyle name="Notas 5 2 2 4" xfId="30912" xr:uid="{00000000-0005-0000-0000-0000BF740000}"/>
    <cellStyle name="Notas 5 2 3" xfId="9573" xr:uid="{00000000-0005-0000-0000-0000C0740000}"/>
    <cellStyle name="Notas 5 2 3 2" xfId="30913" xr:uid="{00000000-0005-0000-0000-0000C1740000}"/>
    <cellStyle name="Notas 5 2 3 2 2" xfId="30914" xr:uid="{00000000-0005-0000-0000-0000C2740000}"/>
    <cellStyle name="Notas 5 2 3 3" xfId="30915" xr:uid="{00000000-0005-0000-0000-0000C3740000}"/>
    <cellStyle name="Notas 5 2 3 4" xfId="30916" xr:uid="{00000000-0005-0000-0000-0000C4740000}"/>
    <cellStyle name="Notas 5 2 4" xfId="30917" xr:uid="{00000000-0005-0000-0000-0000C5740000}"/>
    <cellStyle name="Notas 5 2 4 2" xfId="30918" xr:uid="{00000000-0005-0000-0000-0000C6740000}"/>
    <cellStyle name="Notas 5 2 5" xfId="30919" xr:uid="{00000000-0005-0000-0000-0000C7740000}"/>
    <cellStyle name="Notas 5 2 6" xfId="30920" xr:uid="{00000000-0005-0000-0000-0000C8740000}"/>
    <cellStyle name="Notas 5 20" xfId="5551" xr:uid="{00000000-0005-0000-0000-0000C9740000}"/>
    <cellStyle name="Notas 5 20 2" xfId="7796" xr:uid="{00000000-0005-0000-0000-0000CA740000}"/>
    <cellStyle name="Notas 5 20 2 2" xfId="11335" xr:uid="{00000000-0005-0000-0000-0000CB740000}"/>
    <cellStyle name="Notas 5 20 2 2 2" xfId="30921" xr:uid="{00000000-0005-0000-0000-0000CC740000}"/>
    <cellStyle name="Notas 5 20 2 2 3" xfId="30922" xr:uid="{00000000-0005-0000-0000-0000CD740000}"/>
    <cellStyle name="Notas 5 20 2 3" xfId="30923" xr:uid="{00000000-0005-0000-0000-0000CE740000}"/>
    <cellStyle name="Notas 5 20 2 4" xfId="30924" xr:uid="{00000000-0005-0000-0000-0000CF740000}"/>
    <cellStyle name="Notas 5 20 3" xfId="9574" xr:uid="{00000000-0005-0000-0000-0000D0740000}"/>
    <cellStyle name="Notas 5 20 3 2" xfId="30925" xr:uid="{00000000-0005-0000-0000-0000D1740000}"/>
    <cellStyle name="Notas 5 20 3 2 2" xfId="30926" xr:uid="{00000000-0005-0000-0000-0000D2740000}"/>
    <cellStyle name="Notas 5 20 3 3" xfId="30927" xr:uid="{00000000-0005-0000-0000-0000D3740000}"/>
    <cellStyle name="Notas 5 20 3 4" xfId="30928" xr:uid="{00000000-0005-0000-0000-0000D4740000}"/>
    <cellStyle name="Notas 5 20 4" xfId="30929" xr:uid="{00000000-0005-0000-0000-0000D5740000}"/>
    <cellStyle name="Notas 5 20 4 2" xfId="30930" xr:uid="{00000000-0005-0000-0000-0000D6740000}"/>
    <cellStyle name="Notas 5 20 5" xfId="30931" xr:uid="{00000000-0005-0000-0000-0000D7740000}"/>
    <cellStyle name="Notas 5 20 6" xfId="30932" xr:uid="{00000000-0005-0000-0000-0000D8740000}"/>
    <cellStyle name="Notas 5 21" xfId="5552" xr:uid="{00000000-0005-0000-0000-0000D9740000}"/>
    <cellStyle name="Notas 5 21 2" xfId="7797" xr:uid="{00000000-0005-0000-0000-0000DA740000}"/>
    <cellStyle name="Notas 5 21 2 2" xfId="11336" xr:uid="{00000000-0005-0000-0000-0000DB740000}"/>
    <cellStyle name="Notas 5 21 2 2 2" xfId="30933" xr:uid="{00000000-0005-0000-0000-0000DC740000}"/>
    <cellStyle name="Notas 5 21 2 2 3" xfId="30934" xr:uid="{00000000-0005-0000-0000-0000DD740000}"/>
    <cellStyle name="Notas 5 21 2 3" xfId="30935" xr:uid="{00000000-0005-0000-0000-0000DE740000}"/>
    <cellStyle name="Notas 5 21 2 4" xfId="30936" xr:uid="{00000000-0005-0000-0000-0000DF740000}"/>
    <cellStyle name="Notas 5 21 3" xfId="9575" xr:uid="{00000000-0005-0000-0000-0000E0740000}"/>
    <cellStyle name="Notas 5 21 3 2" xfId="30937" xr:uid="{00000000-0005-0000-0000-0000E1740000}"/>
    <cellStyle name="Notas 5 21 3 2 2" xfId="30938" xr:uid="{00000000-0005-0000-0000-0000E2740000}"/>
    <cellStyle name="Notas 5 21 3 3" xfId="30939" xr:uid="{00000000-0005-0000-0000-0000E3740000}"/>
    <cellStyle name="Notas 5 21 3 4" xfId="30940" xr:uid="{00000000-0005-0000-0000-0000E4740000}"/>
    <cellStyle name="Notas 5 21 4" xfId="30941" xr:uid="{00000000-0005-0000-0000-0000E5740000}"/>
    <cellStyle name="Notas 5 21 4 2" xfId="30942" xr:uid="{00000000-0005-0000-0000-0000E6740000}"/>
    <cellStyle name="Notas 5 21 5" xfId="30943" xr:uid="{00000000-0005-0000-0000-0000E7740000}"/>
    <cellStyle name="Notas 5 21 6" xfId="30944" xr:uid="{00000000-0005-0000-0000-0000E8740000}"/>
    <cellStyle name="Notas 5 22" xfId="5553" xr:uid="{00000000-0005-0000-0000-0000E9740000}"/>
    <cellStyle name="Notas 5 22 2" xfId="7798" xr:uid="{00000000-0005-0000-0000-0000EA740000}"/>
    <cellStyle name="Notas 5 22 2 2" xfId="11337" xr:uid="{00000000-0005-0000-0000-0000EB740000}"/>
    <cellStyle name="Notas 5 22 2 2 2" xfId="30945" xr:uid="{00000000-0005-0000-0000-0000EC740000}"/>
    <cellStyle name="Notas 5 22 2 2 3" xfId="30946" xr:uid="{00000000-0005-0000-0000-0000ED740000}"/>
    <cellStyle name="Notas 5 22 2 3" xfId="30947" xr:uid="{00000000-0005-0000-0000-0000EE740000}"/>
    <cellStyle name="Notas 5 22 2 4" xfId="30948" xr:uid="{00000000-0005-0000-0000-0000EF740000}"/>
    <cellStyle name="Notas 5 22 3" xfId="9576" xr:uid="{00000000-0005-0000-0000-0000F0740000}"/>
    <cellStyle name="Notas 5 22 3 2" xfId="30949" xr:uid="{00000000-0005-0000-0000-0000F1740000}"/>
    <cellStyle name="Notas 5 22 3 2 2" xfId="30950" xr:uid="{00000000-0005-0000-0000-0000F2740000}"/>
    <cellStyle name="Notas 5 22 3 3" xfId="30951" xr:uid="{00000000-0005-0000-0000-0000F3740000}"/>
    <cellStyle name="Notas 5 22 3 4" xfId="30952" xr:uid="{00000000-0005-0000-0000-0000F4740000}"/>
    <cellStyle name="Notas 5 22 4" xfId="30953" xr:uid="{00000000-0005-0000-0000-0000F5740000}"/>
    <cellStyle name="Notas 5 22 4 2" xfId="30954" xr:uid="{00000000-0005-0000-0000-0000F6740000}"/>
    <cellStyle name="Notas 5 22 5" xfId="30955" xr:uid="{00000000-0005-0000-0000-0000F7740000}"/>
    <cellStyle name="Notas 5 22 6" xfId="30956" xr:uid="{00000000-0005-0000-0000-0000F8740000}"/>
    <cellStyle name="Notas 5 23" xfId="5554" xr:uid="{00000000-0005-0000-0000-0000F9740000}"/>
    <cellStyle name="Notas 5 23 2" xfId="7799" xr:uid="{00000000-0005-0000-0000-0000FA740000}"/>
    <cellStyle name="Notas 5 23 2 2" xfId="11338" xr:uid="{00000000-0005-0000-0000-0000FB740000}"/>
    <cellStyle name="Notas 5 23 2 2 2" xfId="30957" xr:uid="{00000000-0005-0000-0000-0000FC740000}"/>
    <cellStyle name="Notas 5 23 2 2 3" xfId="30958" xr:uid="{00000000-0005-0000-0000-0000FD740000}"/>
    <cellStyle name="Notas 5 23 2 3" xfId="30959" xr:uid="{00000000-0005-0000-0000-0000FE740000}"/>
    <cellStyle name="Notas 5 23 2 4" xfId="30960" xr:uid="{00000000-0005-0000-0000-0000FF740000}"/>
    <cellStyle name="Notas 5 23 3" xfId="9577" xr:uid="{00000000-0005-0000-0000-000000750000}"/>
    <cellStyle name="Notas 5 23 3 2" xfId="30961" xr:uid="{00000000-0005-0000-0000-000001750000}"/>
    <cellStyle name="Notas 5 23 3 2 2" xfId="30962" xr:uid="{00000000-0005-0000-0000-000002750000}"/>
    <cellStyle name="Notas 5 23 3 3" xfId="30963" xr:uid="{00000000-0005-0000-0000-000003750000}"/>
    <cellStyle name="Notas 5 23 3 4" xfId="30964" xr:uid="{00000000-0005-0000-0000-000004750000}"/>
    <cellStyle name="Notas 5 23 4" xfId="30965" xr:uid="{00000000-0005-0000-0000-000005750000}"/>
    <cellStyle name="Notas 5 23 4 2" xfId="30966" xr:uid="{00000000-0005-0000-0000-000006750000}"/>
    <cellStyle name="Notas 5 23 5" xfId="30967" xr:uid="{00000000-0005-0000-0000-000007750000}"/>
    <cellStyle name="Notas 5 23 6" xfId="30968" xr:uid="{00000000-0005-0000-0000-000008750000}"/>
    <cellStyle name="Notas 5 24" xfId="7784" xr:uid="{00000000-0005-0000-0000-000009750000}"/>
    <cellStyle name="Notas 5 24 2" xfId="11323" xr:uid="{00000000-0005-0000-0000-00000A750000}"/>
    <cellStyle name="Notas 5 24 2 2" xfId="30969" xr:uid="{00000000-0005-0000-0000-00000B750000}"/>
    <cellStyle name="Notas 5 24 2 3" xfId="30970" xr:uid="{00000000-0005-0000-0000-00000C750000}"/>
    <cellStyle name="Notas 5 24 3" xfId="30971" xr:uid="{00000000-0005-0000-0000-00000D750000}"/>
    <cellStyle name="Notas 5 24 4" xfId="30972" xr:uid="{00000000-0005-0000-0000-00000E750000}"/>
    <cellStyle name="Notas 5 25" xfId="9562" xr:uid="{00000000-0005-0000-0000-00000F750000}"/>
    <cellStyle name="Notas 5 25 2" xfId="30973" xr:uid="{00000000-0005-0000-0000-000010750000}"/>
    <cellStyle name="Notas 5 25 2 2" xfId="30974" xr:uid="{00000000-0005-0000-0000-000011750000}"/>
    <cellStyle name="Notas 5 25 3" xfId="30975" xr:uid="{00000000-0005-0000-0000-000012750000}"/>
    <cellStyle name="Notas 5 25 4" xfId="30976" xr:uid="{00000000-0005-0000-0000-000013750000}"/>
    <cellStyle name="Notas 5 26" xfId="30977" xr:uid="{00000000-0005-0000-0000-000014750000}"/>
    <cellStyle name="Notas 5 26 2" xfId="30978" xr:uid="{00000000-0005-0000-0000-000015750000}"/>
    <cellStyle name="Notas 5 27" xfId="30979" xr:uid="{00000000-0005-0000-0000-000016750000}"/>
    <cellStyle name="Notas 5 28" xfId="30980" xr:uid="{00000000-0005-0000-0000-000017750000}"/>
    <cellStyle name="Notas 5 3" xfId="5555" xr:uid="{00000000-0005-0000-0000-000018750000}"/>
    <cellStyle name="Notas 5 3 2" xfId="7800" xr:uid="{00000000-0005-0000-0000-000019750000}"/>
    <cellStyle name="Notas 5 3 2 2" xfId="11339" xr:uid="{00000000-0005-0000-0000-00001A750000}"/>
    <cellStyle name="Notas 5 3 2 2 2" xfId="30981" xr:uid="{00000000-0005-0000-0000-00001B750000}"/>
    <cellStyle name="Notas 5 3 2 2 3" xfId="30982" xr:uid="{00000000-0005-0000-0000-00001C750000}"/>
    <cellStyle name="Notas 5 3 2 3" xfId="30983" xr:uid="{00000000-0005-0000-0000-00001D750000}"/>
    <cellStyle name="Notas 5 3 2 4" xfId="30984" xr:uid="{00000000-0005-0000-0000-00001E750000}"/>
    <cellStyle name="Notas 5 3 3" xfId="9578" xr:uid="{00000000-0005-0000-0000-00001F750000}"/>
    <cellStyle name="Notas 5 3 3 2" xfId="30985" xr:uid="{00000000-0005-0000-0000-000020750000}"/>
    <cellStyle name="Notas 5 3 3 2 2" xfId="30986" xr:uid="{00000000-0005-0000-0000-000021750000}"/>
    <cellStyle name="Notas 5 3 3 3" xfId="30987" xr:uid="{00000000-0005-0000-0000-000022750000}"/>
    <cellStyle name="Notas 5 3 3 4" xfId="30988" xr:uid="{00000000-0005-0000-0000-000023750000}"/>
    <cellStyle name="Notas 5 3 4" xfId="30989" xr:uid="{00000000-0005-0000-0000-000024750000}"/>
    <cellStyle name="Notas 5 3 4 2" xfId="30990" xr:uid="{00000000-0005-0000-0000-000025750000}"/>
    <cellStyle name="Notas 5 3 5" xfId="30991" xr:uid="{00000000-0005-0000-0000-000026750000}"/>
    <cellStyle name="Notas 5 3 6" xfId="30992" xr:uid="{00000000-0005-0000-0000-000027750000}"/>
    <cellStyle name="Notas 5 4" xfId="5556" xr:uid="{00000000-0005-0000-0000-000028750000}"/>
    <cellStyle name="Notas 5 4 2" xfId="7801" xr:uid="{00000000-0005-0000-0000-000029750000}"/>
    <cellStyle name="Notas 5 4 2 2" xfId="11340" xr:uid="{00000000-0005-0000-0000-00002A750000}"/>
    <cellStyle name="Notas 5 4 2 2 2" xfId="30993" xr:uid="{00000000-0005-0000-0000-00002B750000}"/>
    <cellStyle name="Notas 5 4 2 2 3" xfId="30994" xr:uid="{00000000-0005-0000-0000-00002C750000}"/>
    <cellStyle name="Notas 5 4 2 3" xfId="30995" xr:uid="{00000000-0005-0000-0000-00002D750000}"/>
    <cellStyle name="Notas 5 4 2 4" xfId="30996" xr:uid="{00000000-0005-0000-0000-00002E750000}"/>
    <cellStyle name="Notas 5 4 3" xfId="9579" xr:uid="{00000000-0005-0000-0000-00002F750000}"/>
    <cellStyle name="Notas 5 4 3 2" xfId="30997" xr:uid="{00000000-0005-0000-0000-000030750000}"/>
    <cellStyle name="Notas 5 4 3 2 2" xfId="30998" xr:uid="{00000000-0005-0000-0000-000031750000}"/>
    <cellStyle name="Notas 5 4 3 3" xfId="30999" xr:uid="{00000000-0005-0000-0000-000032750000}"/>
    <cellStyle name="Notas 5 4 3 4" xfId="31000" xr:uid="{00000000-0005-0000-0000-000033750000}"/>
    <cellStyle name="Notas 5 4 4" xfId="31001" xr:uid="{00000000-0005-0000-0000-000034750000}"/>
    <cellStyle name="Notas 5 4 4 2" xfId="31002" xr:uid="{00000000-0005-0000-0000-000035750000}"/>
    <cellStyle name="Notas 5 4 5" xfId="31003" xr:uid="{00000000-0005-0000-0000-000036750000}"/>
    <cellStyle name="Notas 5 4 6" xfId="31004" xr:uid="{00000000-0005-0000-0000-000037750000}"/>
    <cellStyle name="Notas 5 5" xfId="5557" xr:uid="{00000000-0005-0000-0000-000038750000}"/>
    <cellStyle name="Notas 5 5 2" xfId="7802" xr:uid="{00000000-0005-0000-0000-000039750000}"/>
    <cellStyle name="Notas 5 5 2 2" xfId="11341" xr:uid="{00000000-0005-0000-0000-00003A750000}"/>
    <cellStyle name="Notas 5 5 2 2 2" xfId="31005" xr:uid="{00000000-0005-0000-0000-00003B750000}"/>
    <cellStyle name="Notas 5 5 2 2 3" xfId="31006" xr:uid="{00000000-0005-0000-0000-00003C750000}"/>
    <cellStyle name="Notas 5 5 2 3" xfId="31007" xr:uid="{00000000-0005-0000-0000-00003D750000}"/>
    <cellStyle name="Notas 5 5 2 4" xfId="31008" xr:uid="{00000000-0005-0000-0000-00003E750000}"/>
    <cellStyle name="Notas 5 5 3" xfId="9580" xr:uid="{00000000-0005-0000-0000-00003F750000}"/>
    <cellStyle name="Notas 5 5 3 2" xfId="31009" xr:uid="{00000000-0005-0000-0000-000040750000}"/>
    <cellStyle name="Notas 5 5 3 2 2" xfId="31010" xr:uid="{00000000-0005-0000-0000-000041750000}"/>
    <cellStyle name="Notas 5 5 3 3" xfId="31011" xr:uid="{00000000-0005-0000-0000-000042750000}"/>
    <cellStyle name="Notas 5 5 3 4" xfId="31012" xr:uid="{00000000-0005-0000-0000-000043750000}"/>
    <cellStyle name="Notas 5 5 4" xfId="31013" xr:uid="{00000000-0005-0000-0000-000044750000}"/>
    <cellStyle name="Notas 5 5 4 2" xfId="31014" xr:uid="{00000000-0005-0000-0000-000045750000}"/>
    <cellStyle name="Notas 5 5 5" xfId="31015" xr:uid="{00000000-0005-0000-0000-000046750000}"/>
    <cellStyle name="Notas 5 5 6" xfId="31016" xr:uid="{00000000-0005-0000-0000-000047750000}"/>
    <cellStyle name="Notas 5 6" xfId="5558" xr:uid="{00000000-0005-0000-0000-000048750000}"/>
    <cellStyle name="Notas 5 6 2" xfId="7803" xr:uid="{00000000-0005-0000-0000-000049750000}"/>
    <cellStyle name="Notas 5 6 2 2" xfId="11342" xr:uid="{00000000-0005-0000-0000-00004A750000}"/>
    <cellStyle name="Notas 5 6 2 2 2" xfId="31017" xr:uid="{00000000-0005-0000-0000-00004B750000}"/>
    <cellStyle name="Notas 5 6 2 2 3" xfId="31018" xr:uid="{00000000-0005-0000-0000-00004C750000}"/>
    <cellStyle name="Notas 5 6 2 3" xfId="31019" xr:uid="{00000000-0005-0000-0000-00004D750000}"/>
    <cellStyle name="Notas 5 6 2 4" xfId="31020" xr:uid="{00000000-0005-0000-0000-00004E750000}"/>
    <cellStyle name="Notas 5 6 3" xfId="9581" xr:uid="{00000000-0005-0000-0000-00004F750000}"/>
    <cellStyle name="Notas 5 6 3 2" xfId="31021" xr:uid="{00000000-0005-0000-0000-000050750000}"/>
    <cellStyle name="Notas 5 6 3 2 2" xfId="31022" xr:uid="{00000000-0005-0000-0000-000051750000}"/>
    <cellStyle name="Notas 5 6 3 3" xfId="31023" xr:uid="{00000000-0005-0000-0000-000052750000}"/>
    <cellStyle name="Notas 5 6 3 4" xfId="31024" xr:uid="{00000000-0005-0000-0000-000053750000}"/>
    <cellStyle name="Notas 5 6 4" xfId="31025" xr:uid="{00000000-0005-0000-0000-000054750000}"/>
    <cellStyle name="Notas 5 6 4 2" xfId="31026" xr:uid="{00000000-0005-0000-0000-000055750000}"/>
    <cellStyle name="Notas 5 6 5" xfId="31027" xr:uid="{00000000-0005-0000-0000-000056750000}"/>
    <cellStyle name="Notas 5 6 6" xfId="31028" xr:uid="{00000000-0005-0000-0000-000057750000}"/>
    <cellStyle name="Notas 5 7" xfId="5559" xr:uid="{00000000-0005-0000-0000-000058750000}"/>
    <cellStyle name="Notas 5 7 2" xfId="7804" xr:uid="{00000000-0005-0000-0000-000059750000}"/>
    <cellStyle name="Notas 5 7 2 2" xfId="11343" xr:uid="{00000000-0005-0000-0000-00005A750000}"/>
    <cellStyle name="Notas 5 7 2 2 2" xfId="31029" xr:uid="{00000000-0005-0000-0000-00005B750000}"/>
    <cellStyle name="Notas 5 7 2 2 3" xfId="31030" xr:uid="{00000000-0005-0000-0000-00005C750000}"/>
    <cellStyle name="Notas 5 7 2 3" xfId="31031" xr:uid="{00000000-0005-0000-0000-00005D750000}"/>
    <cellStyle name="Notas 5 7 2 4" xfId="31032" xr:uid="{00000000-0005-0000-0000-00005E750000}"/>
    <cellStyle name="Notas 5 7 3" xfId="9582" xr:uid="{00000000-0005-0000-0000-00005F750000}"/>
    <cellStyle name="Notas 5 7 3 2" xfId="31033" xr:uid="{00000000-0005-0000-0000-000060750000}"/>
    <cellStyle name="Notas 5 7 3 2 2" xfId="31034" xr:uid="{00000000-0005-0000-0000-000061750000}"/>
    <cellStyle name="Notas 5 7 3 3" xfId="31035" xr:uid="{00000000-0005-0000-0000-000062750000}"/>
    <cellStyle name="Notas 5 7 3 4" xfId="31036" xr:uid="{00000000-0005-0000-0000-000063750000}"/>
    <cellStyle name="Notas 5 7 4" xfId="31037" xr:uid="{00000000-0005-0000-0000-000064750000}"/>
    <cellStyle name="Notas 5 7 4 2" xfId="31038" xr:uid="{00000000-0005-0000-0000-000065750000}"/>
    <cellStyle name="Notas 5 7 5" xfId="31039" xr:uid="{00000000-0005-0000-0000-000066750000}"/>
    <cellStyle name="Notas 5 7 6" xfId="31040" xr:uid="{00000000-0005-0000-0000-000067750000}"/>
    <cellStyle name="Notas 5 8" xfId="5560" xr:uid="{00000000-0005-0000-0000-000068750000}"/>
    <cellStyle name="Notas 5 8 2" xfId="7805" xr:uid="{00000000-0005-0000-0000-000069750000}"/>
    <cellStyle name="Notas 5 8 2 2" xfId="11344" xr:uid="{00000000-0005-0000-0000-00006A750000}"/>
    <cellStyle name="Notas 5 8 2 2 2" xfId="31041" xr:uid="{00000000-0005-0000-0000-00006B750000}"/>
    <cellStyle name="Notas 5 8 2 2 3" xfId="31042" xr:uid="{00000000-0005-0000-0000-00006C750000}"/>
    <cellStyle name="Notas 5 8 2 3" xfId="31043" xr:uid="{00000000-0005-0000-0000-00006D750000}"/>
    <cellStyle name="Notas 5 8 2 4" xfId="31044" xr:uid="{00000000-0005-0000-0000-00006E750000}"/>
    <cellStyle name="Notas 5 8 3" xfId="9583" xr:uid="{00000000-0005-0000-0000-00006F750000}"/>
    <cellStyle name="Notas 5 8 3 2" xfId="31045" xr:uid="{00000000-0005-0000-0000-000070750000}"/>
    <cellStyle name="Notas 5 8 3 2 2" xfId="31046" xr:uid="{00000000-0005-0000-0000-000071750000}"/>
    <cellStyle name="Notas 5 8 3 3" xfId="31047" xr:uid="{00000000-0005-0000-0000-000072750000}"/>
    <cellStyle name="Notas 5 8 3 4" xfId="31048" xr:uid="{00000000-0005-0000-0000-000073750000}"/>
    <cellStyle name="Notas 5 8 4" xfId="31049" xr:uid="{00000000-0005-0000-0000-000074750000}"/>
    <cellStyle name="Notas 5 8 4 2" xfId="31050" xr:uid="{00000000-0005-0000-0000-000075750000}"/>
    <cellStyle name="Notas 5 8 5" xfId="31051" xr:uid="{00000000-0005-0000-0000-000076750000}"/>
    <cellStyle name="Notas 5 8 6" xfId="31052" xr:uid="{00000000-0005-0000-0000-000077750000}"/>
    <cellStyle name="Notas 5 9" xfId="5561" xr:uid="{00000000-0005-0000-0000-000078750000}"/>
    <cellStyle name="Notas 5 9 2" xfId="7806" xr:uid="{00000000-0005-0000-0000-000079750000}"/>
    <cellStyle name="Notas 5 9 2 2" xfId="11345" xr:uid="{00000000-0005-0000-0000-00007A750000}"/>
    <cellStyle name="Notas 5 9 2 2 2" xfId="31053" xr:uid="{00000000-0005-0000-0000-00007B750000}"/>
    <cellStyle name="Notas 5 9 2 2 3" xfId="31054" xr:uid="{00000000-0005-0000-0000-00007C750000}"/>
    <cellStyle name="Notas 5 9 2 3" xfId="31055" xr:uid="{00000000-0005-0000-0000-00007D750000}"/>
    <cellStyle name="Notas 5 9 2 4" xfId="31056" xr:uid="{00000000-0005-0000-0000-00007E750000}"/>
    <cellStyle name="Notas 5 9 3" xfId="9584" xr:uid="{00000000-0005-0000-0000-00007F750000}"/>
    <cellStyle name="Notas 5 9 3 2" xfId="31057" xr:uid="{00000000-0005-0000-0000-000080750000}"/>
    <cellStyle name="Notas 5 9 3 2 2" xfId="31058" xr:uid="{00000000-0005-0000-0000-000081750000}"/>
    <cellStyle name="Notas 5 9 3 3" xfId="31059" xr:uid="{00000000-0005-0000-0000-000082750000}"/>
    <cellStyle name="Notas 5 9 3 4" xfId="31060" xr:uid="{00000000-0005-0000-0000-000083750000}"/>
    <cellStyle name="Notas 5 9 4" xfId="31061" xr:uid="{00000000-0005-0000-0000-000084750000}"/>
    <cellStyle name="Notas 5 9 4 2" xfId="31062" xr:uid="{00000000-0005-0000-0000-000085750000}"/>
    <cellStyle name="Notas 5 9 5" xfId="31063" xr:uid="{00000000-0005-0000-0000-000086750000}"/>
    <cellStyle name="Notas 5 9 6" xfId="31064" xr:uid="{00000000-0005-0000-0000-000087750000}"/>
    <cellStyle name="Notas 6" xfId="5562" xr:uid="{00000000-0005-0000-0000-000088750000}"/>
    <cellStyle name="Notas 6 1" xfId="31065" xr:uid="{00000000-0005-0000-0000-000089750000}"/>
    <cellStyle name="Notas 6 10" xfId="5563" xr:uid="{00000000-0005-0000-0000-00008A750000}"/>
    <cellStyle name="Notas 6 10 2" xfId="7808" xr:uid="{00000000-0005-0000-0000-00008B750000}"/>
    <cellStyle name="Notas 6 10 2 2" xfId="11347" xr:uid="{00000000-0005-0000-0000-00008C750000}"/>
    <cellStyle name="Notas 6 10 2 2 2" xfId="31066" xr:uid="{00000000-0005-0000-0000-00008D750000}"/>
    <cellStyle name="Notas 6 10 2 2 3" xfId="31067" xr:uid="{00000000-0005-0000-0000-00008E750000}"/>
    <cellStyle name="Notas 6 10 2 3" xfId="31068" xr:uid="{00000000-0005-0000-0000-00008F750000}"/>
    <cellStyle name="Notas 6 10 2 4" xfId="31069" xr:uid="{00000000-0005-0000-0000-000090750000}"/>
    <cellStyle name="Notas 6 10 3" xfId="9586" xr:uid="{00000000-0005-0000-0000-000091750000}"/>
    <cellStyle name="Notas 6 10 3 2" xfId="31070" xr:uid="{00000000-0005-0000-0000-000092750000}"/>
    <cellStyle name="Notas 6 10 3 2 2" xfId="31071" xr:uid="{00000000-0005-0000-0000-000093750000}"/>
    <cellStyle name="Notas 6 10 3 3" xfId="31072" xr:uid="{00000000-0005-0000-0000-000094750000}"/>
    <cellStyle name="Notas 6 10 3 4" xfId="31073" xr:uid="{00000000-0005-0000-0000-000095750000}"/>
    <cellStyle name="Notas 6 10 4" xfId="31074" xr:uid="{00000000-0005-0000-0000-000096750000}"/>
    <cellStyle name="Notas 6 10 4 2" xfId="31075" xr:uid="{00000000-0005-0000-0000-000097750000}"/>
    <cellStyle name="Notas 6 10 5" xfId="31076" xr:uid="{00000000-0005-0000-0000-000098750000}"/>
    <cellStyle name="Notas 6 10 6" xfId="31077" xr:uid="{00000000-0005-0000-0000-000099750000}"/>
    <cellStyle name="Notas 6 11" xfId="5564" xr:uid="{00000000-0005-0000-0000-00009A750000}"/>
    <cellStyle name="Notas 6 11 2" xfId="7809" xr:uid="{00000000-0005-0000-0000-00009B750000}"/>
    <cellStyle name="Notas 6 11 2 2" xfId="11348" xr:uid="{00000000-0005-0000-0000-00009C750000}"/>
    <cellStyle name="Notas 6 11 2 2 2" xfId="31078" xr:uid="{00000000-0005-0000-0000-00009D750000}"/>
    <cellStyle name="Notas 6 11 2 2 3" xfId="31079" xr:uid="{00000000-0005-0000-0000-00009E750000}"/>
    <cellStyle name="Notas 6 11 2 3" xfId="31080" xr:uid="{00000000-0005-0000-0000-00009F750000}"/>
    <cellStyle name="Notas 6 11 2 4" xfId="31081" xr:uid="{00000000-0005-0000-0000-0000A0750000}"/>
    <cellStyle name="Notas 6 11 3" xfId="9587" xr:uid="{00000000-0005-0000-0000-0000A1750000}"/>
    <cellStyle name="Notas 6 11 3 2" xfId="31082" xr:uid="{00000000-0005-0000-0000-0000A2750000}"/>
    <cellStyle name="Notas 6 11 3 2 2" xfId="31083" xr:uid="{00000000-0005-0000-0000-0000A3750000}"/>
    <cellStyle name="Notas 6 11 3 3" xfId="31084" xr:uid="{00000000-0005-0000-0000-0000A4750000}"/>
    <cellStyle name="Notas 6 11 3 4" xfId="31085" xr:uid="{00000000-0005-0000-0000-0000A5750000}"/>
    <cellStyle name="Notas 6 11 4" xfId="31086" xr:uid="{00000000-0005-0000-0000-0000A6750000}"/>
    <cellStyle name="Notas 6 11 4 2" xfId="31087" xr:uid="{00000000-0005-0000-0000-0000A7750000}"/>
    <cellStyle name="Notas 6 11 5" xfId="31088" xr:uid="{00000000-0005-0000-0000-0000A8750000}"/>
    <cellStyle name="Notas 6 11 6" xfId="31089" xr:uid="{00000000-0005-0000-0000-0000A9750000}"/>
    <cellStyle name="Notas 6 12" xfId="5565" xr:uid="{00000000-0005-0000-0000-0000AA750000}"/>
    <cellStyle name="Notas 6 12 2" xfId="7810" xr:uid="{00000000-0005-0000-0000-0000AB750000}"/>
    <cellStyle name="Notas 6 12 2 2" xfId="11349" xr:uid="{00000000-0005-0000-0000-0000AC750000}"/>
    <cellStyle name="Notas 6 12 2 2 2" xfId="31090" xr:uid="{00000000-0005-0000-0000-0000AD750000}"/>
    <cellStyle name="Notas 6 12 2 2 3" xfId="31091" xr:uid="{00000000-0005-0000-0000-0000AE750000}"/>
    <cellStyle name="Notas 6 12 2 3" xfId="31092" xr:uid="{00000000-0005-0000-0000-0000AF750000}"/>
    <cellStyle name="Notas 6 12 2 4" xfId="31093" xr:uid="{00000000-0005-0000-0000-0000B0750000}"/>
    <cellStyle name="Notas 6 12 3" xfId="9588" xr:uid="{00000000-0005-0000-0000-0000B1750000}"/>
    <cellStyle name="Notas 6 12 3 2" xfId="31094" xr:uid="{00000000-0005-0000-0000-0000B2750000}"/>
    <cellStyle name="Notas 6 12 3 2 2" xfId="31095" xr:uid="{00000000-0005-0000-0000-0000B3750000}"/>
    <cellStyle name="Notas 6 12 3 3" xfId="31096" xr:uid="{00000000-0005-0000-0000-0000B4750000}"/>
    <cellStyle name="Notas 6 12 3 4" xfId="31097" xr:uid="{00000000-0005-0000-0000-0000B5750000}"/>
    <cellStyle name="Notas 6 12 4" xfId="31098" xr:uid="{00000000-0005-0000-0000-0000B6750000}"/>
    <cellStyle name="Notas 6 12 4 2" xfId="31099" xr:uid="{00000000-0005-0000-0000-0000B7750000}"/>
    <cellStyle name="Notas 6 12 5" xfId="31100" xr:uid="{00000000-0005-0000-0000-0000B8750000}"/>
    <cellStyle name="Notas 6 12 6" xfId="31101" xr:uid="{00000000-0005-0000-0000-0000B9750000}"/>
    <cellStyle name="Notas 6 13" xfId="5566" xr:uid="{00000000-0005-0000-0000-0000BA750000}"/>
    <cellStyle name="Notas 6 13 2" xfId="7811" xr:uid="{00000000-0005-0000-0000-0000BB750000}"/>
    <cellStyle name="Notas 6 13 2 2" xfId="11350" xr:uid="{00000000-0005-0000-0000-0000BC750000}"/>
    <cellStyle name="Notas 6 13 2 2 2" xfId="31102" xr:uid="{00000000-0005-0000-0000-0000BD750000}"/>
    <cellStyle name="Notas 6 13 2 2 3" xfId="31103" xr:uid="{00000000-0005-0000-0000-0000BE750000}"/>
    <cellStyle name="Notas 6 13 2 3" xfId="31104" xr:uid="{00000000-0005-0000-0000-0000BF750000}"/>
    <cellStyle name="Notas 6 13 2 4" xfId="31105" xr:uid="{00000000-0005-0000-0000-0000C0750000}"/>
    <cellStyle name="Notas 6 13 3" xfId="9589" xr:uid="{00000000-0005-0000-0000-0000C1750000}"/>
    <cellStyle name="Notas 6 13 3 2" xfId="31106" xr:uid="{00000000-0005-0000-0000-0000C2750000}"/>
    <cellStyle name="Notas 6 13 3 2 2" xfId="31107" xr:uid="{00000000-0005-0000-0000-0000C3750000}"/>
    <cellStyle name="Notas 6 13 3 3" xfId="31108" xr:uid="{00000000-0005-0000-0000-0000C4750000}"/>
    <cellStyle name="Notas 6 13 3 4" xfId="31109" xr:uid="{00000000-0005-0000-0000-0000C5750000}"/>
    <cellStyle name="Notas 6 13 4" xfId="31110" xr:uid="{00000000-0005-0000-0000-0000C6750000}"/>
    <cellStyle name="Notas 6 13 4 2" xfId="31111" xr:uid="{00000000-0005-0000-0000-0000C7750000}"/>
    <cellStyle name="Notas 6 13 5" xfId="31112" xr:uid="{00000000-0005-0000-0000-0000C8750000}"/>
    <cellStyle name="Notas 6 13 6" xfId="31113" xr:uid="{00000000-0005-0000-0000-0000C9750000}"/>
    <cellStyle name="Notas 6 14" xfId="5567" xr:uid="{00000000-0005-0000-0000-0000CA750000}"/>
    <cellStyle name="Notas 6 14 2" xfId="7812" xr:uid="{00000000-0005-0000-0000-0000CB750000}"/>
    <cellStyle name="Notas 6 14 2 2" xfId="11351" xr:uid="{00000000-0005-0000-0000-0000CC750000}"/>
    <cellStyle name="Notas 6 14 2 2 2" xfId="31114" xr:uid="{00000000-0005-0000-0000-0000CD750000}"/>
    <cellStyle name="Notas 6 14 2 2 3" xfId="31115" xr:uid="{00000000-0005-0000-0000-0000CE750000}"/>
    <cellStyle name="Notas 6 14 2 3" xfId="31116" xr:uid="{00000000-0005-0000-0000-0000CF750000}"/>
    <cellStyle name="Notas 6 14 2 4" xfId="31117" xr:uid="{00000000-0005-0000-0000-0000D0750000}"/>
    <cellStyle name="Notas 6 14 3" xfId="9590" xr:uid="{00000000-0005-0000-0000-0000D1750000}"/>
    <cellStyle name="Notas 6 14 3 2" xfId="31118" xr:uid="{00000000-0005-0000-0000-0000D2750000}"/>
    <cellStyle name="Notas 6 14 3 2 2" xfId="31119" xr:uid="{00000000-0005-0000-0000-0000D3750000}"/>
    <cellStyle name="Notas 6 14 3 3" xfId="31120" xr:uid="{00000000-0005-0000-0000-0000D4750000}"/>
    <cellStyle name="Notas 6 14 3 4" xfId="31121" xr:uid="{00000000-0005-0000-0000-0000D5750000}"/>
    <cellStyle name="Notas 6 14 4" xfId="31122" xr:uid="{00000000-0005-0000-0000-0000D6750000}"/>
    <cellStyle name="Notas 6 14 4 2" xfId="31123" xr:uid="{00000000-0005-0000-0000-0000D7750000}"/>
    <cellStyle name="Notas 6 14 5" xfId="31124" xr:uid="{00000000-0005-0000-0000-0000D8750000}"/>
    <cellStyle name="Notas 6 14 6" xfId="31125" xr:uid="{00000000-0005-0000-0000-0000D9750000}"/>
    <cellStyle name="Notas 6 15" xfId="5568" xr:uid="{00000000-0005-0000-0000-0000DA750000}"/>
    <cellStyle name="Notas 6 15 2" xfId="7813" xr:uid="{00000000-0005-0000-0000-0000DB750000}"/>
    <cellStyle name="Notas 6 15 2 2" xfId="11352" xr:uid="{00000000-0005-0000-0000-0000DC750000}"/>
    <cellStyle name="Notas 6 15 2 2 2" xfId="31126" xr:uid="{00000000-0005-0000-0000-0000DD750000}"/>
    <cellStyle name="Notas 6 15 2 2 3" xfId="31127" xr:uid="{00000000-0005-0000-0000-0000DE750000}"/>
    <cellStyle name="Notas 6 15 2 3" xfId="31128" xr:uid="{00000000-0005-0000-0000-0000DF750000}"/>
    <cellStyle name="Notas 6 15 2 4" xfId="31129" xr:uid="{00000000-0005-0000-0000-0000E0750000}"/>
    <cellStyle name="Notas 6 15 3" xfId="9591" xr:uid="{00000000-0005-0000-0000-0000E1750000}"/>
    <cellStyle name="Notas 6 15 3 2" xfId="31130" xr:uid="{00000000-0005-0000-0000-0000E2750000}"/>
    <cellStyle name="Notas 6 15 3 2 2" xfId="31131" xr:uid="{00000000-0005-0000-0000-0000E3750000}"/>
    <cellStyle name="Notas 6 15 3 3" xfId="31132" xr:uid="{00000000-0005-0000-0000-0000E4750000}"/>
    <cellStyle name="Notas 6 15 3 4" xfId="31133" xr:uid="{00000000-0005-0000-0000-0000E5750000}"/>
    <cellStyle name="Notas 6 15 4" xfId="31134" xr:uid="{00000000-0005-0000-0000-0000E6750000}"/>
    <cellStyle name="Notas 6 15 4 2" xfId="31135" xr:uid="{00000000-0005-0000-0000-0000E7750000}"/>
    <cellStyle name="Notas 6 15 5" xfId="31136" xr:uid="{00000000-0005-0000-0000-0000E8750000}"/>
    <cellStyle name="Notas 6 15 6" xfId="31137" xr:uid="{00000000-0005-0000-0000-0000E9750000}"/>
    <cellStyle name="Notas 6 16" xfId="5569" xr:uid="{00000000-0005-0000-0000-0000EA750000}"/>
    <cellStyle name="Notas 6 16 2" xfId="7814" xr:uid="{00000000-0005-0000-0000-0000EB750000}"/>
    <cellStyle name="Notas 6 16 2 2" xfId="11353" xr:uid="{00000000-0005-0000-0000-0000EC750000}"/>
    <cellStyle name="Notas 6 16 2 2 2" xfId="31138" xr:uid="{00000000-0005-0000-0000-0000ED750000}"/>
    <cellStyle name="Notas 6 16 2 2 3" xfId="31139" xr:uid="{00000000-0005-0000-0000-0000EE750000}"/>
    <cellStyle name="Notas 6 16 2 3" xfId="31140" xr:uid="{00000000-0005-0000-0000-0000EF750000}"/>
    <cellStyle name="Notas 6 16 2 4" xfId="31141" xr:uid="{00000000-0005-0000-0000-0000F0750000}"/>
    <cellStyle name="Notas 6 16 3" xfId="9592" xr:uid="{00000000-0005-0000-0000-0000F1750000}"/>
    <cellStyle name="Notas 6 16 3 2" xfId="31142" xr:uid="{00000000-0005-0000-0000-0000F2750000}"/>
    <cellStyle name="Notas 6 16 3 2 2" xfId="31143" xr:uid="{00000000-0005-0000-0000-0000F3750000}"/>
    <cellStyle name="Notas 6 16 3 3" xfId="31144" xr:uid="{00000000-0005-0000-0000-0000F4750000}"/>
    <cellStyle name="Notas 6 16 3 4" xfId="31145" xr:uid="{00000000-0005-0000-0000-0000F5750000}"/>
    <cellStyle name="Notas 6 16 4" xfId="31146" xr:uid="{00000000-0005-0000-0000-0000F6750000}"/>
    <cellStyle name="Notas 6 16 4 2" xfId="31147" xr:uid="{00000000-0005-0000-0000-0000F7750000}"/>
    <cellStyle name="Notas 6 16 5" xfId="31148" xr:uid="{00000000-0005-0000-0000-0000F8750000}"/>
    <cellStyle name="Notas 6 16 6" xfId="31149" xr:uid="{00000000-0005-0000-0000-0000F9750000}"/>
    <cellStyle name="Notas 6 17" xfId="5570" xr:uid="{00000000-0005-0000-0000-0000FA750000}"/>
    <cellStyle name="Notas 6 17 2" xfId="7815" xr:uid="{00000000-0005-0000-0000-0000FB750000}"/>
    <cellStyle name="Notas 6 17 2 2" xfId="11354" xr:uid="{00000000-0005-0000-0000-0000FC750000}"/>
    <cellStyle name="Notas 6 17 2 2 2" xfId="31150" xr:uid="{00000000-0005-0000-0000-0000FD750000}"/>
    <cellStyle name="Notas 6 17 2 2 3" xfId="31151" xr:uid="{00000000-0005-0000-0000-0000FE750000}"/>
    <cellStyle name="Notas 6 17 2 3" xfId="31152" xr:uid="{00000000-0005-0000-0000-0000FF750000}"/>
    <cellStyle name="Notas 6 17 2 4" xfId="31153" xr:uid="{00000000-0005-0000-0000-000000760000}"/>
    <cellStyle name="Notas 6 17 3" xfId="9593" xr:uid="{00000000-0005-0000-0000-000001760000}"/>
    <cellStyle name="Notas 6 17 3 2" xfId="31154" xr:uid="{00000000-0005-0000-0000-000002760000}"/>
    <cellStyle name="Notas 6 17 3 2 2" xfId="31155" xr:uid="{00000000-0005-0000-0000-000003760000}"/>
    <cellStyle name="Notas 6 17 3 3" xfId="31156" xr:uid="{00000000-0005-0000-0000-000004760000}"/>
    <cellStyle name="Notas 6 17 3 4" xfId="31157" xr:uid="{00000000-0005-0000-0000-000005760000}"/>
    <cellStyle name="Notas 6 17 4" xfId="31158" xr:uid="{00000000-0005-0000-0000-000006760000}"/>
    <cellStyle name="Notas 6 17 4 2" xfId="31159" xr:uid="{00000000-0005-0000-0000-000007760000}"/>
    <cellStyle name="Notas 6 17 5" xfId="31160" xr:uid="{00000000-0005-0000-0000-000008760000}"/>
    <cellStyle name="Notas 6 17 6" xfId="31161" xr:uid="{00000000-0005-0000-0000-000009760000}"/>
    <cellStyle name="Notas 6 18" xfId="5571" xr:uid="{00000000-0005-0000-0000-00000A760000}"/>
    <cellStyle name="Notas 6 18 2" xfId="7816" xr:uid="{00000000-0005-0000-0000-00000B760000}"/>
    <cellStyle name="Notas 6 18 2 2" xfId="11355" xr:uid="{00000000-0005-0000-0000-00000C760000}"/>
    <cellStyle name="Notas 6 18 2 2 2" xfId="31162" xr:uid="{00000000-0005-0000-0000-00000D760000}"/>
    <cellStyle name="Notas 6 18 2 2 3" xfId="31163" xr:uid="{00000000-0005-0000-0000-00000E760000}"/>
    <cellStyle name="Notas 6 18 2 3" xfId="31164" xr:uid="{00000000-0005-0000-0000-00000F760000}"/>
    <cellStyle name="Notas 6 18 2 4" xfId="31165" xr:uid="{00000000-0005-0000-0000-000010760000}"/>
    <cellStyle name="Notas 6 18 3" xfId="9594" xr:uid="{00000000-0005-0000-0000-000011760000}"/>
    <cellStyle name="Notas 6 18 3 2" xfId="31166" xr:uid="{00000000-0005-0000-0000-000012760000}"/>
    <cellStyle name="Notas 6 18 3 2 2" xfId="31167" xr:uid="{00000000-0005-0000-0000-000013760000}"/>
    <cellStyle name="Notas 6 18 3 3" xfId="31168" xr:uid="{00000000-0005-0000-0000-000014760000}"/>
    <cellStyle name="Notas 6 18 3 4" xfId="31169" xr:uid="{00000000-0005-0000-0000-000015760000}"/>
    <cellStyle name="Notas 6 18 4" xfId="31170" xr:uid="{00000000-0005-0000-0000-000016760000}"/>
    <cellStyle name="Notas 6 18 4 2" xfId="31171" xr:uid="{00000000-0005-0000-0000-000017760000}"/>
    <cellStyle name="Notas 6 18 5" xfId="31172" xr:uid="{00000000-0005-0000-0000-000018760000}"/>
    <cellStyle name="Notas 6 18 6" xfId="31173" xr:uid="{00000000-0005-0000-0000-000019760000}"/>
    <cellStyle name="Notas 6 19" xfId="5572" xr:uid="{00000000-0005-0000-0000-00001A760000}"/>
    <cellStyle name="Notas 6 19 2" xfId="7817" xr:uid="{00000000-0005-0000-0000-00001B760000}"/>
    <cellStyle name="Notas 6 19 2 2" xfId="11356" xr:uid="{00000000-0005-0000-0000-00001C760000}"/>
    <cellStyle name="Notas 6 19 2 2 2" xfId="31174" xr:uid="{00000000-0005-0000-0000-00001D760000}"/>
    <cellStyle name="Notas 6 19 2 2 3" xfId="31175" xr:uid="{00000000-0005-0000-0000-00001E760000}"/>
    <cellStyle name="Notas 6 19 2 3" xfId="31176" xr:uid="{00000000-0005-0000-0000-00001F760000}"/>
    <cellStyle name="Notas 6 19 2 4" xfId="31177" xr:uid="{00000000-0005-0000-0000-000020760000}"/>
    <cellStyle name="Notas 6 19 3" xfId="9595" xr:uid="{00000000-0005-0000-0000-000021760000}"/>
    <cellStyle name="Notas 6 19 3 2" xfId="31178" xr:uid="{00000000-0005-0000-0000-000022760000}"/>
    <cellStyle name="Notas 6 19 3 2 2" xfId="31179" xr:uid="{00000000-0005-0000-0000-000023760000}"/>
    <cellStyle name="Notas 6 19 3 3" xfId="31180" xr:uid="{00000000-0005-0000-0000-000024760000}"/>
    <cellStyle name="Notas 6 19 3 4" xfId="31181" xr:uid="{00000000-0005-0000-0000-000025760000}"/>
    <cellStyle name="Notas 6 19 4" xfId="31182" xr:uid="{00000000-0005-0000-0000-000026760000}"/>
    <cellStyle name="Notas 6 19 4 2" xfId="31183" xr:uid="{00000000-0005-0000-0000-000027760000}"/>
    <cellStyle name="Notas 6 19 5" xfId="31184" xr:uid="{00000000-0005-0000-0000-000028760000}"/>
    <cellStyle name="Notas 6 19 6" xfId="31185" xr:uid="{00000000-0005-0000-0000-000029760000}"/>
    <cellStyle name="Notas 6 2" xfId="5573" xr:uid="{00000000-0005-0000-0000-00002A760000}"/>
    <cellStyle name="Notas 6 2 2" xfId="7818" xr:uid="{00000000-0005-0000-0000-00002B760000}"/>
    <cellStyle name="Notas 6 2 2 2" xfId="11357" xr:uid="{00000000-0005-0000-0000-00002C760000}"/>
    <cellStyle name="Notas 6 2 2 2 2" xfId="31186" xr:uid="{00000000-0005-0000-0000-00002D760000}"/>
    <cellStyle name="Notas 6 2 2 2 3" xfId="31187" xr:uid="{00000000-0005-0000-0000-00002E760000}"/>
    <cellStyle name="Notas 6 2 2 3" xfId="31188" xr:uid="{00000000-0005-0000-0000-00002F760000}"/>
    <cellStyle name="Notas 6 2 2 4" xfId="31189" xr:uid="{00000000-0005-0000-0000-000030760000}"/>
    <cellStyle name="Notas 6 2 3" xfId="9596" xr:uid="{00000000-0005-0000-0000-000031760000}"/>
    <cellStyle name="Notas 6 2 3 2" xfId="31190" xr:uid="{00000000-0005-0000-0000-000032760000}"/>
    <cellStyle name="Notas 6 2 3 2 2" xfId="31191" xr:uid="{00000000-0005-0000-0000-000033760000}"/>
    <cellStyle name="Notas 6 2 3 3" xfId="31192" xr:uid="{00000000-0005-0000-0000-000034760000}"/>
    <cellStyle name="Notas 6 2 3 4" xfId="31193" xr:uid="{00000000-0005-0000-0000-000035760000}"/>
    <cellStyle name="Notas 6 2 4" xfId="31194" xr:uid="{00000000-0005-0000-0000-000036760000}"/>
    <cellStyle name="Notas 6 2 4 2" xfId="31195" xr:uid="{00000000-0005-0000-0000-000037760000}"/>
    <cellStyle name="Notas 6 2 5" xfId="31196" xr:uid="{00000000-0005-0000-0000-000038760000}"/>
    <cellStyle name="Notas 6 2 6" xfId="31197" xr:uid="{00000000-0005-0000-0000-000039760000}"/>
    <cellStyle name="Notas 6 20" xfId="5574" xr:uid="{00000000-0005-0000-0000-00003A760000}"/>
    <cellStyle name="Notas 6 20 2" xfId="7819" xr:uid="{00000000-0005-0000-0000-00003B760000}"/>
    <cellStyle name="Notas 6 20 2 2" xfId="11358" xr:uid="{00000000-0005-0000-0000-00003C760000}"/>
    <cellStyle name="Notas 6 20 2 2 2" xfId="31198" xr:uid="{00000000-0005-0000-0000-00003D760000}"/>
    <cellStyle name="Notas 6 20 2 2 3" xfId="31199" xr:uid="{00000000-0005-0000-0000-00003E760000}"/>
    <cellStyle name="Notas 6 20 2 3" xfId="31200" xr:uid="{00000000-0005-0000-0000-00003F760000}"/>
    <cellStyle name="Notas 6 20 2 4" xfId="31201" xr:uid="{00000000-0005-0000-0000-000040760000}"/>
    <cellStyle name="Notas 6 20 3" xfId="9597" xr:uid="{00000000-0005-0000-0000-000041760000}"/>
    <cellStyle name="Notas 6 20 3 2" xfId="31202" xr:uid="{00000000-0005-0000-0000-000042760000}"/>
    <cellStyle name="Notas 6 20 3 2 2" xfId="31203" xr:uid="{00000000-0005-0000-0000-000043760000}"/>
    <cellStyle name="Notas 6 20 3 3" xfId="31204" xr:uid="{00000000-0005-0000-0000-000044760000}"/>
    <cellStyle name="Notas 6 20 3 4" xfId="31205" xr:uid="{00000000-0005-0000-0000-000045760000}"/>
    <cellStyle name="Notas 6 20 4" xfId="31206" xr:uid="{00000000-0005-0000-0000-000046760000}"/>
    <cellStyle name="Notas 6 20 4 2" xfId="31207" xr:uid="{00000000-0005-0000-0000-000047760000}"/>
    <cellStyle name="Notas 6 20 5" xfId="31208" xr:uid="{00000000-0005-0000-0000-000048760000}"/>
    <cellStyle name="Notas 6 20 6" xfId="31209" xr:uid="{00000000-0005-0000-0000-000049760000}"/>
    <cellStyle name="Notas 6 21" xfId="5575" xr:uid="{00000000-0005-0000-0000-00004A760000}"/>
    <cellStyle name="Notas 6 21 2" xfId="7820" xr:uid="{00000000-0005-0000-0000-00004B760000}"/>
    <cellStyle name="Notas 6 21 2 2" xfId="11359" xr:uid="{00000000-0005-0000-0000-00004C760000}"/>
    <cellStyle name="Notas 6 21 2 2 2" xfId="31210" xr:uid="{00000000-0005-0000-0000-00004D760000}"/>
    <cellStyle name="Notas 6 21 2 2 3" xfId="31211" xr:uid="{00000000-0005-0000-0000-00004E760000}"/>
    <cellStyle name="Notas 6 21 2 3" xfId="31212" xr:uid="{00000000-0005-0000-0000-00004F760000}"/>
    <cellStyle name="Notas 6 21 2 4" xfId="31213" xr:uid="{00000000-0005-0000-0000-000050760000}"/>
    <cellStyle name="Notas 6 21 3" xfId="9598" xr:uid="{00000000-0005-0000-0000-000051760000}"/>
    <cellStyle name="Notas 6 21 3 2" xfId="31214" xr:uid="{00000000-0005-0000-0000-000052760000}"/>
    <cellStyle name="Notas 6 21 3 2 2" xfId="31215" xr:uid="{00000000-0005-0000-0000-000053760000}"/>
    <cellStyle name="Notas 6 21 3 3" xfId="31216" xr:uid="{00000000-0005-0000-0000-000054760000}"/>
    <cellStyle name="Notas 6 21 3 4" xfId="31217" xr:uid="{00000000-0005-0000-0000-000055760000}"/>
    <cellStyle name="Notas 6 21 4" xfId="31218" xr:uid="{00000000-0005-0000-0000-000056760000}"/>
    <cellStyle name="Notas 6 21 4 2" xfId="31219" xr:uid="{00000000-0005-0000-0000-000057760000}"/>
    <cellStyle name="Notas 6 21 5" xfId="31220" xr:uid="{00000000-0005-0000-0000-000058760000}"/>
    <cellStyle name="Notas 6 21 6" xfId="31221" xr:uid="{00000000-0005-0000-0000-000059760000}"/>
    <cellStyle name="Notas 6 22" xfId="5576" xr:uid="{00000000-0005-0000-0000-00005A760000}"/>
    <cellStyle name="Notas 6 22 2" xfId="7821" xr:uid="{00000000-0005-0000-0000-00005B760000}"/>
    <cellStyle name="Notas 6 22 2 2" xfId="11360" xr:uid="{00000000-0005-0000-0000-00005C760000}"/>
    <cellStyle name="Notas 6 22 2 2 2" xfId="31222" xr:uid="{00000000-0005-0000-0000-00005D760000}"/>
    <cellStyle name="Notas 6 22 2 2 3" xfId="31223" xr:uid="{00000000-0005-0000-0000-00005E760000}"/>
    <cellStyle name="Notas 6 22 2 3" xfId="31224" xr:uid="{00000000-0005-0000-0000-00005F760000}"/>
    <cellStyle name="Notas 6 22 2 4" xfId="31225" xr:uid="{00000000-0005-0000-0000-000060760000}"/>
    <cellStyle name="Notas 6 22 3" xfId="9599" xr:uid="{00000000-0005-0000-0000-000061760000}"/>
    <cellStyle name="Notas 6 22 3 2" xfId="31226" xr:uid="{00000000-0005-0000-0000-000062760000}"/>
    <cellStyle name="Notas 6 22 3 2 2" xfId="31227" xr:uid="{00000000-0005-0000-0000-000063760000}"/>
    <cellStyle name="Notas 6 22 3 3" xfId="31228" xr:uid="{00000000-0005-0000-0000-000064760000}"/>
    <cellStyle name="Notas 6 22 3 4" xfId="31229" xr:uid="{00000000-0005-0000-0000-000065760000}"/>
    <cellStyle name="Notas 6 22 4" xfId="31230" xr:uid="{00000000-0005-0000-0000-000066760000}"/>
    <cellStyle name="Notas 6 22 4 2" xfId="31231" xr:uid="{00000000-0005-0000-0000-000067760000}"/>
    <cellStyle name="Notas 6 22 5" xfId="31232" xr:uid="{00000000-0005-0000-0000-000068760000}"/>
    <cellStyle name="Notas 6 22 6" xfId="31233" xr:uid="{00000000-0005-0000-0000-000069760000}"/>
    <cellStyle name="Notas 6 23" xfId="5577" xr:uid="{00000000-0005-0000-0000-00006A760000}"/>
    <cellStyle name="Notas 6 23 2" xfId="7822" xr:uid="{00000000-0005-0000-0000-00006B760000}"/>
    <cellStyle name="Notas 6 23 2 2" xfId="11361" xr:uid="{00000000-0005-0000-0000-00006C760000}"/>
    <cellStyle name="Notas 6 23 2 2 2" xfId="31234" xr:uid="{00000000-0005-0000-0000-00006D760000}"/>
    <cellStyle name="Notas 6 23 2 2 3" xfId="31235" xr:uid="{00000000-0005-0000-0000-00006E760000}"/>
    <cellStyle name="Notas 6 23 2 3" xfId="31236" xr:uid="{00000000-0005-0000-0000-00006F760000}"/>
    <cellStyle name="Notas 6 23 2 4" xfId="31237" xr:uid="{00000000-0005-0000-0000-000070760000}"/>
    <cellStyle name="Notas 6 23 3" xfId="9600" xr:uid="{00000000-0005-0000-0000-000071760000}"/>
    <cellStyle name="Notas 6 23 3 2" xfId="31238" xr:uid="{00000000-0005-0000-0000-000072760000}"/>
    <cellStyle name="Notas 6 23 3 2 2" xfId="31239" xr:uid="{00000000-0005-0000-0000-000073760000}"/>
    <cellStyle name="Notas 6 23 3 3" xfId="31240" xr:uid="{00000000-0005-0000-0000-000074760000}"/>
    <cellStyle name="Notas 6 23 3 4" xfId="31241" xr:uid="{00000000-0005-0000-0000-000075760000}"/>
    <cellStyle name="Notas 6 23 4" xfId="31242" xr:uid="{00000000-0005-0000-0000-000076760000}"/>
    <cellStyle name="Notas 6 23 4 2" xfId="31243" xr:uid="{00000000-0005-0000-0000-000077760000}"/>
    <cellStyle name="Notas 6 23 5" xfId="31244" xr:uid="{00000000-0005-0000-0000-000078760000}"/>
    <cellStyle name="Notas 6 23 6" xfId="31245" xr:uid="{00000000-0005-0000-0000-000079760000}"/>
    <cellStyle name="Notas 6 24" xfId="7807" xr:uid="{00000000-0005-0000-0000-00007A760000}"/>
    <cellStyle name="Notas 6 24 2" xfId="11346" xr:uid="{00000000-0005-0000-0000-00007B760000}"/>
    <cellStyle name="Notas 6 24 2 2" xfId="31246" xr:uid="{00000000-0005-0000-0000-00007C760000}"/>
    <cellStyle name="Notas 6 24 2 3" xfId="31247" xr:uid="{00000000-0005-0000-0000-00007D760000}"/>
    <cellStyle name="Notas 6 24 3" xfId="31248" xr:uid="{00000000-0005-0000-0000-00007E760000}"/>
    <cellStyle name="Notas 6 24 4" xfId="31249" xr:uid="{00000000-0005-0000-0000-00007F760000}"/>
    <cellStyle name="Notas 6 25" xfId="9585" xr:uid="{00000000-0005-0000-0000-000080760000}"/>
    <cellStyle name="Notas 6 25 2" xfId="31250" xr:uid="{00000000-0005-0000-0000-000081760000}"/>
    <cellStyle name="Notas 6 25 2 2" xfId="31251" xr:uid="{00000000-0005-0000-0000-000082760000}"/>
    <cellStyle name="Notas 6 25 3" xfId="31252" xr:uid="{00000000-0005-0000-0000-000083760000}"/>
    <cellStyle name="Notas 6 25 4" xfId="31253" xr:uid="{00000000-0005-0000-0000-000084760000}"/>
    <cellStyle name="Notas 6 26" xfId="31254" xr:uid="{00000000-0005-0000-0000-000085760000}"/>
    <cellStyle name="Notas 6 26 2" xfId="31255" xr:uid="{00000000-0005-0000-0000-000086760000}"/>
    <cellStyle name="Notas 6 27" xfId="31256" xr:uid="{00000000-0005-0000-0000-000087760000}"/>
    <cellStyle name="Notas 6 28" xfId="31257" xr:uid="{00000000-0005-0000-0000-000088760000}"/>
    <cellStyle name="Notas 6 3" xfId="5578" xr:uid="{00000000-0005-0000-0000-000089760000}"/>
    <cellStyle name="Notas 6 3 2" xfId="7823" xr:uid="{00000000-0005-0000-0000-00008A760000}"/>
    <cellStyle name="Notas 6 3 2 2" xfId="11362" xr:uid="{00000000-0005-0000-0000-00008B760000}"/>
    <cellStyle name="Notas 6 3 2 2 2" xfId="31258" xr:uid="{00000000-0005-0000-0000-00008C760000}"/>
    <cellStyle name="Notas 6 3 2 2 3" xfId="31259" xr:uid="{00000000-0005-0000-0000-00008D760000}"/>
    <cellStyle name="Notas 6 3 2 3" xfId="31260" xr:uid="{00000000-0005-0000-0000-00008E760000}"/>
    <cellStyle name="Notas 6 3 2 4" xfId="31261" xr:uid="{00000000-0005-0000-0000-00008F760000}"/>
    <cellStyle name="Notas 6 3 3" xfId="9601" xr:uid="{00000000-0005-0000-0000-000090760000}"/>
    <cellStyle name="Notas 6 3 3 2" xfId="31262" xr:uid="{00000000-0005-0000-0000-000091760000}"/>
    <cellStyle name="Notas 6 3 3 2 2" xfId="31263" xr:uid="{00000000-0005-0000-0000-000092760000}"/>
    <cellStyle name="Notas 6 3 3 3" xfId="31264" xr:uid="{00000000-0005-0000-0000-000093760000}"/>
    <cellStyle name="Notas 6 3 3 4" xfId="31265" xr:uid="{00000000-0005-0000-0000-000094760000}"/>
    <cellStyle name="Notas 6 3 4" xfId="31266" xr:uid="{00000000-0005-0000-0000-000095760000}"/>
    <cellStyle name="Notas 6 3 4 2" xfId="31267" xr:uid="{00000000-0005-0000-0000-000096760000}"/>
    <cellStyle name="Notas 6 3 5" xfId="31268" xr:uid="{00000000-0005-0000-0000-000097760000}"/>
    <cellStyle name="Notas 6 3 6" xfId="31269" xr:uid="{00000000-0005-0000-0000-000098760000}"/>
    <cellStyle name="Notas 6 4" xfId="5579" xr:uid="{00000000-0005-0000-0000-000099760000}"/>
    <cellStyle name="Notas 6 4 2" xfId="7824" xr:uid="{00000000-0005-0000-0000-00009A760000}"/>
    <cellStyle name="Notas 6 4 2 2" xfId="11363" xr:uid="{00000000-0005-0000-0000-00009B760000}"/>
    <cellStyle name="Notas 6 4 2 2 2" xfId="31270" xr:uid="{00000000-0005-0000-0000-00009C760000}"/>
    <cellStyle name="Notas 6 4 2 2 3" xfId="31271" xr:uid="{00000000-0005-0000-0000-00009D760000}"/>
    <cellStyle name="Notas 6 4 2 3" xfId="31272" xr:uid="{00000000-0005-0000-0000-00009E760000}"/>
    <cellStyle name="Notas 6 4 2 4" xfId="31273" xr:uid="{00000000-0005-0000-0000-00009F760000}"/>
    <cellStyle name="Notas 6 4 3" xfId="9602" xr:uid="{00000000-0005-0000-0000-0000A0760000}"/>
    <cellStyle name="Notas 6 4 3 2" xfId="31274" xr:uid="{00000000-0005-0000-0000-0000A1760000}"/>
    <cellStyle name="Notas 6 4 3 2 2" xfId="31275" xr:uid="{00000000-0005-0000-0000-0000A2760000}"/>
    <cellStyle name="Notas 6 4 3 3" xfId="31276" xr:uid="{00000000-0005-0000-0000-0000A3760000}"/>
    <cellStyle name="Notas 6 4 3 4" xfId="31277" xr:uid="{00000000-0005-0000-0000-0000A4760000}"/>
    <cellStyle name="Notas 6 4 4" xfId="31278" xr:uid="{00000000-0005-0000-0000-0000A5760000}"/>
    <cellStyle name="Notas 6 4 4 2" xfId="31279" xr:uid="{00000000-0005-0000-0000-0000A6760000}"/>
    <cellStyle name="Notas 6 4 5" xfId="31280" xr:uid="{00000000-0005-0000-0000-0000A7760000}"/>
    <cellStyle name="Notas 6 4 6" xfId="31281" xr:uid="{00000000-0005-0000-0000-0000A8760000}"/>
    <cellStyle name="Notas 6 5" xfId="5580" xr:uid="{00000000-0005-0000-0000-0000A9760000}"/>
    <cellStyle name="Notas 6 5 2" xfId="7825" xr:uid="{00000000-0005-0000-0000-0000AA760000}"/>
    <cellStyle name="Notas 6 5 2 2" xfId="11364" xr:uid="{00000000-0005-0000-0000-0000AB760000}"/>
    <cellStyle name="Notas 6 5 2 2 2" xfId="31282" xr:uid="{00000000-0005-0000-0000-0000AC760000}"/>
    <cellStyle name="Notas 6 5 2 2 3" xfId="31283" xr:uid="{00000000-0005-0000-0000-0000AD760000}"/>
    <cellStyle name="Notas 6 5 2 3" xfId="31284" xr:uid="{00000000-0005-0000-0000-0000AE760000}"/>
    <cellStyle name="Notas 6 5 2 4" xfId="31285" xr:uid="{00000000-0005-0000-0000-0000AF760000}"/>
    <cellStyle name="Notas 6 5 3" xfId="9603" xr:uid="{00000000-0005-0000-0000-0000B0760000}"/>
    <cellStyle name="Notas 6 5 3 2" xfId="31286" xr:uid="{00000000-0005-0000-0000-0000B1760000}"/>
    <cellStyle name="Notas 6 5 3 2 2" xfId="31287" xr:uid="{00000000-0005-0000-0000-0000B2760000}"/>
    <cellStyle name="Notas 6 5 3 3" xfId="31288" xr:uid="{00000000-0005-0000-0000-0000B3760000}"/>
    <cellStyle name="Notas 6 5 3 4" xfId="31289" xr:uid="{00000000-0005-0000-0000-0000B4760000}"/>
    <cellStyle name="Notas 6 5 4" xfId="31290" xr:uid="{00000000-0005-0000-0000-0000B5760000}"/>
    <cellStyle name="Notas 6 5 4 2" xfId="31291" xr:uid="{00000000-0005-0000-0000-0000B6760000}"/>
    <cellStyle name="Notas 6 5 5" xfId="31292" xr:uid="{00000000-0005-0000-0000-0000B7760000}"/>
    <cellStyle name="Notas 6 5 6" xfId="31293" xr:uid="{00000000-0005-0000-0000-0000B8760000}"/>
    <cellStyle name="Notas 6 6" xfId="5581" xr:uid="{00000000-0005-0000-0000-0000B9760000}"/>
    <cellStyle name="Notas 6 6 2" xfId="7826" xr:uid="{00000000-0005-0000-0000-0000BA760000}"/>
    <cellStyle name="Notas 6 6 2 2" xfId="11365" xr:uid="{00000000-0005-0000-0000-0000BB760000}"/>
    <cellStyle name="Notas 6 6 2 2 2" xfId="31294" xr:uid="{00000000-0005-0000-0000-0000BC760000}"/>
    <cellStyle name="Notas 6 6 2 2 3" xfId="31295" xr:uid="{00000000-0005-0000-0000-0000BD760000}"/>
    <cellStyle name="Notas 6 6 2 3" xfId="31296" xr:uid="{00000000-0005-0000-0000-0000BE760000}"/>
    <cellStyle name="Notas 6 6 2 4" xfId="31297" xr:uid="{00000000-0005-0000-0000-0000BF760000}"/>
    <cellStyle name="Notas 6 6 3" xfId="9604" xr:uid="{00000000-0005-0000-0000-0000C0760000}"/>
    <cellStyle name="Notas 6 6 3 2" xfId="31298" xr:uid="{00000000-0005-0000-0000-0000C1760000}"/>
    <cellStyle name="Notas 6 6 3 2 2" xfId="31299" xr:uid="{00000000-0005-0000-0000-0000C2760000}"/>
    <cellStyle name="Notas 6 6 3 3" xfId="31300" xr:uid="{00000000-0005-0000-0000-0000C3760000}"/>
    <cellStyle name="Notas 6 6 3 4" xfId="31301" xr:uid="{00000000-0005-0000-0000-0000C4760000}"/>
    <cellStyle name="Notas 6 6 4" xfId="31302" xr:uid="{00000000-0005-0000-0000-0000C5760000}"/>
    <cellStyle name="Notas 6 6 4 2" xfId="31303" xr:uid="{00000000-0005-0000-0000-0000C6760000}"/>
    <cellStyle name="Notas 6 6 5" xfId="31304" xr:uid="{00000000-0005-0000-0000-0000C7760000}"/>
    <cellStyle name="Notas 6 6 6" xfId="31305" xr:uid="{00000000-0005-0000-0000-0000C8760000}"/>
    <cellStyle name="Notas 6 7" xfId="5582" xr:uid="{00000000-0005-0000-0000-0000C9760000}"/>
    <cellStyle name="Notas 6 7 2" xfId="7827" xr:uid="{00000000-0005-0000-0000-0000CA760000}"/>
    <cellStyle name="Notas 6 7 2 2" xfId="11366" xr:uid="{00000000-0005-0000-0000-0000CB760000}"/>
    <cellStyle name="Notas 6 7 2 2 2" xfId="31306" xr:uid="{00000000-0005-0000-0000-0000CC760000}"/>
    <cellStyle name="Notas 6 7 2 2 3" xfId="31307" xr:uid="{00000000-0005-0000-0000-0000CD760000}"/>
    <cellStyle name="Notas 6 7 2 3" xfId="31308" xr:uid="{00000000-0005-0000-0000-0000CE760000}"/>
    <cellStyle name="Notas 6 7 2 4" xfId="31309" xr:uid="{00000000-0005-0000-0000-0000CF760000}"/>
    <cellStyle name="Notas 6 7 3" xfId="9605" xr:uid="{00000000-0005-0000-0000-0000D0760000}"/>
    <cellStyle name="Notas 6 7 3 2" xfId="31310" xr:uid="{00000000-0005-0000-0000-0000D1760000}"/>
    <cellStyle name="Notas 6 7 3 2 2" xfId="31311" xr:uid="{00000000-0005-0000-0000-0000D2760000}"/>
    <cellStyle name="Notas 6 7 3 3" xfId="31312" xr:uid="{00000000-0005-0000-0000-0000D3760000}"/>
    <cellStyle name="Notas 6 7 3 4" xfId="31313" xr:uid="{00000000-0005-0000-0000-0000D4760000}"/>
    <cellStyle name="Notas 6 7 4" xfId="31314" xr:uid="{00000000-0005-0000-0000-0000D5760000}"/>
    <cellStyle name="Notas 6 7 4 2" xfId="31315" xr:uid="{00000000-0005-0000-0000-0000D6760000}"/>
    <cellStyle name="Notas 6 7 5" xfId="31316" xr:uid="{00000000-0005-0000-0000-0000D7760000}"/>
    <cellStyle name="Notas 6 7 6" xfId="31317" xr:uid="{00000000-0005-0000-0000-0000D8760000}"/>
    <cellStyle name="Notas 6 8" xfId="5583" xr:uid="{00000000-0005-0000-0000-0000D9760000}"/>
    <cellStyle name="Notas 6 8 2" xfId="7828" xr:uid="{00000000-0005-0000-0000-0000DA760000}"/>
    <cellStyle name="Notas 6 8 2 2" xfId="11367" xr:uid="{00000000-0005-0000-0000-0000DB760000}"/>
    <cellStyle name="Notas 6 8 2 2 2" xfId="31318" xr:uid="{00000000-0005-0000-0000-0000DC760000}"/>
    <cellStyle name="Notas 6 8 2 2 3" xfId="31319" xr:uid="{00000000-0005-0000-0000-0000DD760000}"/>
    <cellStyle name="Notas 6 8 2 3" xfId="31320" xr:uid="{00000000-0005-0000-0000-0000DE760000}"/>
    <cellStyle name="Notas 6 8 2 4" xfId="31321" xr:uid="{00000000-0005-0000-0000-0000DF760000}"/>
    <cellStyle name="Notas 6 8 3" xfId="9606" xr:uid="{00000000-0005-0000-0000-0000E0760000}"/>
    <cellStyle name="Notas 6 8 3 2" xfId="31322" xr:uid="{00000000-0005-0000-0000-0000E1760000}"/>
    <cellStyle name="Notas 6 8 3 2 2" xfId="31323" xr:uid="{00000000-0005-0000-0000-0000E2760000}"/>
    <cellStyle name="Notas 6 8 3 3" xfId="31324" xr:uid="{00000000-0005-0000-0000-0000E3760000}"/>
    <cellStyle name="Notas 6 8 3 4" xfId="31325" xr:uid="{00000000-0005-0000-0000-0000E4760000}"/>
    <cellStyle name="Notas 6 8 4" xfId="31326" xr:uid="{00000000-0005-0000-0000-0000E5760000}"/>
    <cellStyle name="Notas 6 8 4 2" xfId="31327" xr:uid="{00000000-0005-0000-0000-0000E6760000}"/>
    <cellStyle name="Notas 6 8 5" xfId="31328" xr:uid="{00000000-0005-0000-0000-0000E7760000}"/>
    <cellStyle name="Notas 6 8 6" xfId="31329" xr:uid="{00000000-0005-0000-0000-0000E8760000}"/>
    <cellStyle name="Notas 6 9" xfId="5584" xr:uid="{00000000-0005-0000-0000-0000E9760000}"/>
    <cellStyle name="Notas 6 9 2" xfId="7829" xr:uid="{00000000-0005-0000-0000-0000EA760000}"/>
    <cellStyle name="Notas 6 9 2 2" xfId="11368" xr:uid="{00000000-0005-0000-0000-0000EB760000}"/>
    <cellStyle name="Notas 6 9 2 2 2" xfId="31330" xr:uid="{00000000-0005-0000-0000-0000EC760000}"/>
    <cellStyle name="Notas 6 9 2 2 3" xfId="31331" xr:uid="{00000000-0005-0000-0000-0000ED760000}"/>
    <cellStyle name="Notas 6 9 2 3" xfId="31332" xr:uid="{00000000-0005-0000-0000-0000EE760000}"/>
    <cellStyle name="Notas 6 9 2 4" xfId="31333" xr:uid="{00000000-0005-0000-0000-0000EF760000}"/>
    <cellStyle name="Notas 6 9 3" xfId="9607" xr:uid="{00000000-0005-0000-0000-0000F0760000}"/>
    <cellStyle name="Notas 6 9 3 2" xfId="31334" xr:uid="{00000000-0005-0000-0000-0000F1760000}"/>
    <cellStyle name="Notas 6 9 3 2 2" xfId="31335" xr:uid="{00000000-0005-0000-0000-0000F2760000}"/>
    <cellStyle name="Notas 6 9 3 3" xfId="31336" xr:uid="{00000000-0005-0000-0000-0000F3760000}"/>
    <cellStyle name="Notas 6 9 3 4" xfId="31337" xr:uid="{00000000-0005-0000-0000-0000F4760000}"/>
    <cellStyle name="Notas 6 9 4" xfId="31338" xr:uid="{00000000-0005-0000-0000-0000F5760000}"/>
    <cellStyle name="Notas 6 9 4 2" xfId="31339" xr:uid="{00000000-0005-0000-0000-0000F6760000}"/>
    <cellStyle name="Notas 6 9 5" xfId="31340" xr:uid="{00000000-0005-0000-0000-0000F7760000}"/>
    <cellStyle name="Notas 6 9 6" xfId="31341" xr:uid="{00000000-0005-0000-0000-0000F8760000}"/>
    <cellStyle name="Notas 7" xfId="5585" xr:uid="{00000000-0005-0000-0000-0000F9760000}"/>
    <cellStyle name="Notas 7 1" xfId="31342" xr:uid="{00000000-0005-0000-0000-0000FA760000}"/>
    <cellStyle name="Notas 7 10" xfId="5586" xr:uid="{00000000-0005-0000-0000-0000FB760000}"/>
    <cellStyle name="Notas 7 10 2" xfId="7831" xr:uid="{00000000-0005-0000-0000-0000FC760000}"/>
    <cellStyle name="Notas 7 10 2 2" xfId="11370" xr:uid="{00000000-0005-0000-0000-0000FD760000}"/>
    <cellStyle name="Notas 7 10 2 2 2" xfId="31343" xr:uid="{00000000-0005-0000-0000-0000FE760000}"/>
    <cellStyle name="Notas 7 10 2 2 3" xfId="31344" xr:uid="{00000000-0005-0000-0000-0000FF760000}"/>
    <cellStyle name="Notas 7 10 2 3" xfId="31345" xr:uid="{00000000-0005-0000-0000-000000770000}"/>
    <cellStyle name="Notas 7 10 2 4" xfId="31346" xr:uid="{00000000-0005-0000-0000-000001770000}"/>
    <cellStyle name="Notas 7 10 3" xfId="9609" xr:uid="{00000000-0005-0000-0000-000002770000}"/>
    <cellStyle name="Notas 7 10 3 2" xfId="31347" xr:uid="{00000000-0005-0000-0000-000003770000}"/>
    <cellStyle name="Notas 7 10 3 2 2" xfId="31348" xr:uid="{00000000-0005-0000-0000-000004770000}"/>
    <cellStyle name="Notas 7 10 3 3" xfId="31349" xr:uid="{00000000-0005-0000-0000-000005770000}"/>
    <cellStyle name="Notas 7 10 3 4" xfId="31350" xr:uid="{00000000-0005-0000-0000-000006770000}"/>
    <cellStyle name="Notas 7 10 4" xfId="31351" xr:uid="{00000000-0005-0000-0000-000007770000}"/>
    <cellStyle name="Notas 7 10 4 2" xfId="31352" xr:uid="{00000000-0005-0000-0000-000008770000}"/>
    <cellStyle name="Notas 7 10 5" xfId="31353" xr:uid="{00000000-0005-0000-0000-000009770000}"/>
    <cellStyle name="Notas 7 10 6" xfId="31354" xr:uid="{00000000-0005-0000-0000-00000A770000}"/>
    <cellStyle name="Notas 7 11" xfId="5587" xr:uid="{00000000-0005-0000-0000-00000B770000}"/>
    <cellStyle name="Notas 7 11 2" xfId="7832" xr:uid="{00000000-0005-0000-0000-00000C770000}"/>
    <cellStyle name="Notas 7 11 2 2" xfId="11371" xr:uid="{00000000-0005-0000-0000-00000D770000}"/>
    <cellStyle name="Notas 7 11 2 2 2" xfId="31355" xr:uid="{00000000-0005-0000-0000-00000E770000}"/>
    <cellStyle name="Notas 7 11 2 2 3" xfId="31356" xr:uid="{00000000-0005-0000-0000-00000F770000}"/>
    <cellStyle name="Notas 7 11 2 3" xfId="31357" xr:uid="{00000000-0005-0000-0000-000010770000}"/>
    <cellStyle name="Notas 7 11 2 4" xfId="31358" xr:uid="{00000000-0005-0000-0000-000011770000}"/>
    <cellStyle name="Notas 7 11 3" xfId="9610" xr:uid="{00000000-0005-0000-0000-000012770000}"/>
    <cellStyle name="Notas 7 11 3 2" xfId="31359" xr:uid="{00000000-0005-0000-0000-000013770000}"/>
    <cellStyle name="Notas 7 11 3 2 2" xfId="31360" xr:uid="{00000000-0005-0000-0000-000014770000}"/>
    <cellStyle name="Notas 7 11 3 3" xfId="31361" xr:uid="{00000000-0005-0000-0000-000015770000}"/>
    <cellStyle name="Notas 7 11 3 4" xfId="31362" xr:uid="{00000000-0005-0000-0000-000016770000}"/>
    <cellStyle name="Notas 7 11 4" xfId="31363" xr:uid="{00000000-0005-0000-0000-000017770000}"/>
    <cellStyle name="Notas 7 11 4 2" xfId="31364" xr:uid="{00000000-0005-0000-0000-000018770000}"/>
    <cellStyle name="Notas 7 11 5" xfId="31365" xr:uid="{00000000-0005-0000-0000-000019770000}"/>
    <cellStyle name="Notas 7 11 6" xfId="31366" xr:uid="{00000000-0005-0000-0000-00001A770000}"/>
    <cellStyle name="Notas 7 12" xfId="5588" xr:uid="{00000000-0005-0000-0000-00001B770000}"/>
    <cellStyle name="Notas 7 12 2" xfId="7833" xr:uid="{00000000-0005-0000-0000-00001C770000}"/>
    <cellStyle name="Notas 7 12 2 2" xfId="11372" xr:uid="{00000000-0005-0000-0000-00001D770000}"/>
    <cellStyle name="Notas 7 12 2 2 2" xfId="31367" xr:uid="{00000000-0005-0000-0000-00001E770000}"/>
    <cellStyle name="Notas 7 12 2 2 3" xfId="31368" xr:uid="{00000000-0005-0000-0000-00001F770000}"/>
    <cellStyle name="Notas 7 12 2 3" xfId="31369" xr:uid="{00000000-0005-0000-0000-000020770000}"/>
    <cellStyle name="Notas 7 12 2 4" xfId="31370" xr:uid="{00000000-0005-0000-0000-000021770000}"/>
    <cellStyle name="Notas 7 12 3" xfId="9611" xr:uid="{00000000-0005-0000-0000-000022770000}"/>
    <cellStyle name="Notas 7 12 3 2" xfId="31371" xr:uid="{00000000-0005-0000-0000-000023770000}"/>
    <cellStyle name="Notas 7 12 3 2 2" xfId="31372" xr:uid="{00000000-0005-0000-0000-000024770000}"/>
    <cellStyle name="Notas 7 12 3 3" xfId="31373" xr:uid="{00000000-0005-0000-0000-000025770000}"/>
    <cellStyle name="Notas 7 12 3 4" xfId="31374" xr:uid="{00000000-0005-0000-0000-000026770000}"/>
    <cellStyle name="Notas 7 12 4" xfId="31375" xr:uid="{00000000-0005-0000-0000-000027770000}"/>
    <cellStyle name="Notas 7 12 4 2" xfId="31376" xr:uid="{00000000-0005-0000-0000-000028770000}"/>
    <cellStyle name="Notas 7 12 5" xfId="31377" xr:uid="{00000000-0005-0000-0000-000029770000}"/>
    <cellStyle name="Notas 7 12 6" xfId="31378" xr:uid="{00000000-0005-0000-0000-00002A770000}"/>
    <cellStyle name="Notas 7 13" xfId="5589" xr:uid="{00000000-0005-0000-0000-00002B770000}"/>
    <cellStyle name="Notas 7 13 2" xfId="7834" xr:uid="{00000000-0005-0000-0000-00002C770000}"/>
    <cellStyle name="Notas 7 13 2 2" xfId="11373" xr:uid="{00000000-0005-0000-0000-00002D770000}"/>
    <cellStyle name="Notas 7 13 2 2 2" xfId="31379" xr:uid="{00000000-0005-0000-0000-00002E770000}"/>
    <cellStyle name="Notas 7 13 2 2 3" xfId="31380" xr:uid="{00000000-0005-0000-0000-00002F770000}"/>
    <cellStyle name="Notas 7 13 2 3" xfId="31381" xr:uid="{00000000-0005-0000-0000-000030770000}"/>
    <cellStyle name="Notas 7 13 2 4" xfId="31382" xr:uid="{00000000-0005-0000-0000-000031770000}"/>
    <cellStyle name="Notas 7 13 3" xfId="9612" xr:uid="{00000000-0005-0000-0000-000032770000}"/>
    <cellStyle name="Notas 7 13 3 2" xfId="31383" xr:uid="{00000000-0005-0000-0000-000033770000}"/>
    <cellStyle name="Notas 7 13 3 2 2" xfId="31384" xr:uid="{00000000-0005-0000-0000-000034770000}"/>
    <cellStyle name="Notas 7 13 3 3" xfId="31385" xr:uid="{00000000-0005-0000-0000-000035770000}"/>
    <cellStyle name="Notas 7 13 3 4" xfId="31386" xr:uid="{00000000-0005-0000-0000-000036770000}"/>
    <cellStyle name="Notas 7 13 4" xfId="31387" xr:uid="{00000000-0005-0000-0000-000037770000}"/>
    <cellStyle name="Notas 7 13 4 2" xfId="31388" xr:uid="{00000000-0005-0000-0000-000038770000}"/>
    <cellStyle name="Notas 7 13 5" xfId="31389" xr:uid="{00000000-0005-0000-0000-000039770000}"/>
    <cellStyle name="Notas 7 13 6" xfId="31390" xr:uid="{00000000-0005-0000-0000-00003A770000}"/>
    <cellStyle name="Notas 7 14" xfId="5590" xr:uid="{00000000-0005-0000-0000-00003B770000}"/>
    <cellStyle name="Notas 7 14 2" xfId="7835" xr:uid="{00000000-0005-0000-0000-00003C770000}"/>
    <cellStyle name="Notas 7 14 2 2" xfId="11374" xr:uid="{00000000-0005-0000-0000-00003D770000}"/>
    <cellStyle name="Notas 7 14 2 2 2" xfId="31391" xr:uid="{00000000-0005-0000-0000-00003E770000}"/>
    <cellStyle name="Notas 7 14 2 2 3" xfId="31392" xr:uid="{00000000-0005-0000-0000-00003F770000}"/>
    <cellStyle name="Notas 7 14 2 3" xfId="31393" xr:uid="{00000000-0005-0000-0000-000040770000}"/>
    <cellStyle name="Notas 7 14 2 4" xfId="31394" xr:uid="{00000000-0005-0000-0000-000041770000}"/>
    <cellStyle name="Notas 7 14 3" xfId="9613" xr:uid="{00000000-0005-0000-0000-000042770000}"/>
    <cellStyle name="Notas 7 14 3 2" xfId="31395" xr:uid="{00000000-0005-0000-0000-000043770000}"/>
    <cellStyle name="Notas 7 14 3 2 2" xfId="31396" xr:uid="{00000000-0005-0000-0000-000044770000}"/>
    <cellStyle name="Notas 7 14 3 3" xfId="31397" xr:uid="{00000000-0005-0000-0000-000045770000}"/>
    <cellStyle name="Notas 7 14 3 4" xfId="31398" xr:uid="{00000000-0005-0000-0000-000046770000}"/>
    <cellStyle name="Notas 7 14 4" xfId="31399" xr:uid="{00000000-0005-0000-0000-000047770000}"/>
    <cellStyle name="Notas 7 14 4 2" xfId="31400" xr:uid="{00000000-0005-0000-0000-000048770000}"/>
    <cellStyle name="Notas 7 14 5" xfId="31401" xr:uid="{00000000-0005-0000-0000-000049770000}"/>
    <cellStyle name="Notas 7 14 6" xfId="31402" xr:uid="{00000000-0005-0000-0000-00004A770000}"/>
    <cellStyle name="Notas 7 15" xfId="5591" xr:uid="{00000000-0005-0000-0000-00004B770000}"/>
    <cellStyle name="Notas 7 15 2" xfId="7836" xr:uid="{00000000-0005-0000-0000-00004C770000}"/>
    <cellStyle name="Notas 7 15 2 2" xfId="11375" xr:uid="{00000000-0005-0000-0000-00004D770000}"/>
    <cellStyle name="Notas 7 15 2 2 2" xfId="31403" xr:uid="{00000000-0005-0000-0000-00004E770000}"/>
    <cellStyle name="Notas 7 15 2 2 3" xfId="31404" xr:uid="{00000000-0005-0000-0000-00004F770000}"/>
    <cellStyle name="Notas 7 15 2 3" xfId="31405" xr:uid="{00000000-0005-0000-0000-000050770000}"/>
    <cellStyle name="Notas 7 15 2 4" xfId="31406" xr:uid="{00000000-0005-0000-0000-000051770000}"/>
    <cellStyle name="Notas 7 15 3" xfId="9614" xr:uid="{00000000-0005-0000-0000-000052770000}"/>
    <cellStyle name="Notas 7 15 3 2" xfId="31407" xr:uid="{00000000-0005-0000-0000-000053770000}"/>
    <cellStyle name="Notas 7 15 3 2 2" xfId="31408" xr:uid="{00000000-0005-0000-0000-000054770000}"/>
    <cellStyle name="Notas 7 15 3 3" xfId="31409" xr:uid="{00000000-0005-0000-0000-000055770000}"/>
    <cellStyle name="Notas 7 15 3 4" xfId="31410" xr:uid="{00000000-0005-0000-0000-000056770000}"/>
    <cellStyle name="Notas 7 15 4" xfId="31411" xr:uid="{00000000-0005-0000-0000-000057770000}"/>
    <cellStyle name="Notas 7 15 4 2" xfId="31412" xr:uid="{00000000-0005-0000-0000-000058770000}"/>
    <cellStyle name="Notas 7 15 5" xfId="31413" xr:uid="{00000000-0005-0000-0000-000059770000}"/>
    <cellStyle name="Notas 7 15 6" xfId="31414" xr:uid="{00000000-0005-0000-0000-00005A770000}"/>
    <cellStyle name="Notas 7 16" xfId="5592" xr:uid="{00000000-0005-0000-0000-00005B770000}"/>
    <cellStyle name="Notas 7 16 2" xfId="7837" xr:uid="{00000000-0005-0000-0000-00005C770000}"/>
    <cellStyle name="Notas 7 16 2 2" xfId="11376" xr:uid="{00000000-0005-0000-0000-00005D770000}"/>
    <cellStyle name="Notas 7 16 2 2 2" xfId="31415" xr:uid="{00000000-0005-0000-0000-00005E770000}"/>
    <cellStyle name="Notas 7 16 2 2 3" xfId="31416" xr:uid="{00000000-0005-0000-0000-00005F770000}"/>
    <cellStyle name="Notas 7 16 2 3" xfId="31417" xr:uid="{00000000-0005-0000-0000-000060770000}"/>
    <cellStyle name="Notas 7 16 2 4" xfId="31418" xr:uid="{00000000-0005-0000-0000-000061770000}"/>
    <cellStyle name="Notas 7 16 3" xfId="9615" xr:uid="{00000000-0005-0000-0000-000062770000}"/>
    <cellStyle name="Notas 7 16 3 2" xfId="31419" xr:uid="{00000000-0005-0000-0000-000063770000}"/>
    <cellStyle name="Notas 7 16 3 2 2" xfId="31420" xr:uid="{00000000-0005-0000-0000-000064770000}"/>
    <cellStyle name="Notas 7 16 3 3" xfId="31421" xr:uid="{00000000-0005-0000-0000-000065770000}"/>
    <cellStyle name="Notas 7 16 3 4" xfId="31422" xr:uid="{00000000-0005-0000-0000-000066770000}"/>
    <cellStyle name="Notas 7 16 4" xfId="31423" xr:uid="{00000000-0005-0000-0000-000067770000}"/>
    <cellStyle name="Notas 7 16 4 2" xfId="31424" xr:uid="{00000000-0005-0000-0000-000068770000}"/>
    <cellStyle name="Notas 7 16 5" xfId="31425" xr:uid="{00000000-0005-0000-0000-000069770000}"/>
    <cellStyle name="Notas 7 16 6" xfId="31426" xr:uid="{00000000-0005-0000-0000-00006A770000}"/>
    <cellStyle name="Notas 7 17" xfId="5593" xr:uid="{00000000-0005-0000-0000-00006B770000}"/>
    <cellStyle name="Notas 7 17 2" xfId="7838" xr:uid="{00000000-0005-0000-0000-00006C770000}"/>
    <cellStyle name="Notas 7 17 2 2" xfId="11377" xr:uid="{00000000-0005-0000-0000-00006D770000}"/>
    <cellStyle name="Notas 7 17 2 2 2" xfId="31427" xr:uid="{00000000-0005-0000-0000-00006E770000}"/>
    <cellStyle name="Notas 7 17 2 2 3" xfId="31428" xr:uid="{00000000-0005-0000-0000-00006F770000}"/>
    <cellStyle name="Notas 7 17 2 3" xfId="31429" xr:uid="{00000000-0005-0000-0000-000070770000}"/>
    <cellStyle name="Notas 7 17 2 4" xfId="31430" xr:uid="{00000000-0005-0000-0000-000071770000}"/>
    <cellStyle name="Notas 7 17 3" xfId="9616" xr:uid="{00000000-0005-0000-0000-000072770000}"/>
    <cellStyle name="Notas 7 17 3 2" xfId="31431" xr:uid="{00000000-0005-0000-0000-000073770000}"/>
    <cellStyle name="Notas 7 17 3 2 2" xfId="31432" xr:uid="{00000000-0005-0000-0000-000074770000}"/>
    <cellStyle name="Notas 7 17 3 3" xfId="31433" xr:uid="{00000000-0005-0000-0000-000075770000}"/>
    <cellStyle name="Notas 7 17 3 4" xfId="31434" xr:uid="{00000000-0005-0000-0000-000076770000}"/>
    <cellStyle name="Notas 7 17 4" xfId="31435" xr:uid="{00000000-0005-0000-0000-000077770000}"/>
    <cellStyle name="Notas 7 17 4 2" xfId="31436" xr:uid="{00000000-0005-0000-0000-000078770000}"/>
    <cellStyle name="Notas 7 17 5" xfId="31437" xr:uid="{00000000-0005-0000-0000-000079770000}"/>
    <cellStyle name="Notas 7 17 6" xfId="31438" xr:uid="{00000000-0005-0000-0000-00007A770000}"/>
    <cellStyle name="Notas 7 18" xfId="5594" xr:uid="{00000000-0005-0000-0000-00007B770000}"/>
    <cellStyle name="Notas 7 18 2" xfId="7839" xr:uid="{00000000-0005-0000-0000-00007C770000}"/>
    <cellStyle name="Notas 7 18 2 2" xfId="11378" xr:uid="{00000000-0005-0000-0000-00007D770000}"/>
    <cellStyle name="Notas 7 18 2 2 2" xfId="31439" xr:uid="{00000000-0005-0000-0000-00007E770000}"/>
    <cellStyle name="Notas 7 18 2 2 3" xfId="31440" xr:uid="{00000000-0005-0000-0000-00007F770000}"/>
    <cellStyle name="Notas 7 18 2 3" xfId="31441" xr:uid="{00000000-0005-0000-0000-000080770000}"/>
    <cellStyle name="Notas 7 18 2 4" xfId="31442" xr:uid="{00000000-0005-0000-0000-000081770000}"/>
    <cellStyle name="Notas 7 18 3" xfId="9617" xr:uid="{00000000-0005-0000-0000-000082770000}"/>
    <cellStyle name="Notas 7 18 3 2" xfId="31443" xr:uid="{00000000-0005-0000-0000-000083770000}"/>
    <cellStyle name="Notas 7 18 3 2 2" xfId="31444" xr:uid="{00000000-0005-0000-0000-000084770000}"/>
    <cellStyle name="Notas 7 18 3 3" xfId="31445" xr:uid="{00000000-0005-0000-0000-000085770000}"/>
    <cellStyle name="Notas 7 18 3 4" xfId="31446" xr:uid="{00000000-0005-0000-0000-000086770000}"/>
    <cellStyle name="Notas 7 18 4" xfId="31447" xr:uid="{00000000-0005-0000-0000-000087770000}"/>
    <cellStyle name="Notas 7 18 4 2" xfId="31448" xr:uid="{00000000-0005-0000-0000-000088770000}"/>
    <cellStyle name="Notas 7 18 5" xfId="31449" xr:uid="{00000000-0005-0000-0000-000089770000}"/>
    <cellStyle name="Notas 7 18 6" xfId="31450" xr:uid="{00000000-0005-0000-0000-00008A770000}"/>
    <cellStyle name="Notas 7 19" xfId="5595" xr:uid="{00000000-0005-0000-0000-00008B770000}"/>
    <cellStyle name="Notas 7 19 2" xfId="7840" xr:uid="{00000000-0005-0000-0000-00008C770000}"/>
    <cellStyle name="Notas 7 19 2 2" xfId="11379" xr:uid="{00000000-0005-0000-0000-00008D770000}"/>
    <cellStyle name="Notas 7 19 2 2 2" xfId="31451" xr:uid="{00000000-0005-0000-0000-00008E770000}"/>
    <cellStyle name="Notas 7 19 2 2 3" xfId="31452" xr:uid="{00000000-0005-0000-0000-00008F770000}"/>
    <cellStyle name="Notas 7 19 2 3" xfId="31453" xr:uid="{00000000-0005-0000-0000-000090770000}"/>
    <cellStyle name="Notas 7 19 2 4" xfId="31454" xr:uid="{00000000-0005-0000-0000-000091770000}"/>
    <cellStyle name="Notas 7 19 3" xfId="9618" xr:uid="{00000000-0005-0000-0000-000092770000}"/>
    <cellStyle name="Notas 7 19 3 2" xfId="31455" xr:uid="{00000000-0005-0000-0000-000093770000}"/>
    <cellStyle name="Notas 7 19 3 2 2" xfId="31456" xr:uid="{00000000-0005-0000-0000-000094770000}"/>
    <cellStyle name="Notas 7 19 3 3" xfId="31457" xr:uid="{00000000-0005-0000-0000-000095770000}"/>
    <cellStyle name="Notas 7 19 3 4" xfId="31458" xr:uid="{00000000-0005-0000-0000-000096770000}"/>
    <cellStyle name="Notas 7 19 4" xfId="31459" xr:uid="{00000000-0005-0000-0000-000097770000}"/>
    <cellStyle name="Notas 7 19 4 2" xfId="31460" xr:uid="{00000000-0005-0000-0000-000098770000}"/>
    <cellStyle name="Notas 7 19 5" xfId="31461" xr:uid="{00000000-0005-0000-0000-000099770000}"/>
    <cellStyle name="Notas 7 19 6" xfId="31462" xr:uid="{00000000-0005-0000-0000-00009A770000}"/>
    <cellStyle name="Notas 7 2" xfId="5596" xr:uid="{00000000-0005-0000-0000-00009B770000}"/>
    <cellStyle name="Notas 7 2 2" xfId="7841" xr:uid="{00000000-0005-0000-0000-00009C770000}"/>
    <cellStyle name="Notas 7 2 2 2" xfId="11380" xr:uid="{00000000-0005-0000-0000-00009D770000}"/>
    <cellStyle name="Notas 7 2 2 2 2" xfId="31463" xr:uid="{00000000-0005-0000-0000-00009E770000}"/>
    <cellStyle name="Notas 7 2 2 2 3" xfId="31464" xr:uid="{00000000-0005-0000-0000-00009F770000}"/>
    <cellStyle name="Notas 7 2 2 3" xfId="31465" xr:uid="{00000000-0005-0000-0000-0000A0770000}"/>
    <cellStyle name="Notas 7 2 2 4" xfId="31466" xr:uid="{00000000-0005-0000-0000-0000A1770000}"/>
    <cellStyle name="Notas 7 2 3" xfId="9619" xr:uid="{00000000-0005-0000-0000-0000A2770000}"/>
    <cellStyle name="Notas 7 2 3 2" xfId="31467" xr:uid="{00000000-0005-0000-0000-0000A3770000}"/>
    <cellStyle name="Notas 7 2 3 2 2" xfId="31468" xr:uid="{00000000-0005-0000-0000-0000A4770000}"/>
    <cellStyle name="Notas 7 2 3 3" xfId="31469" xr:uid="{00000000-0005-0000-0000-0000A5770000}"/>
    <cellStyle name="Notas 7 2 3 4" xfId="31470" xr:uid="{00000000-0005-0000-0000-0000A6770000}"/>
    <cellStyle name="Notas 7 2 4" xfId="31471" xr:uid="{00000000-0005-0000-0000-0000A7770000}"/>
    <cellStyle name="Notas 7 2 4 2" xfId="31472" xr:uid="{00000000-0005-0000-0000-0000A8770000}"/>
    <cellStyle name="Notas 7 2 5" xfId="31473" xr:uid="{00000000-0005-0000-0000-0000A9770000}"/>
    <cellStyle name="Notas 7 2 6" xfId="31474" xr:uid="{00000000-0005-0000-0000-0000AA770000}"/>
    <cellStyle name="Notas 7 20" xfId="5597" xr:uid="{00000000-0005-0000-0000-0000AB770000}"/>
    <cellStyle name="Notas 7 20 2" xfId="7842" xr:uid="{00000000-0005-0000-0000-0000AC770000}"/>
    <cellStyle name="Notas 7 20 2 2" xfId="11381" xr:uid="{00000000-0005-0000-0000-0000AD770000}"/>
    <cellStyle name="Notas 7 20 2 2 2" xfId="31475" xr:uid="{00000000-0005-0000-0000-0000AE770000}"/>
    <cellStyle name="Notas 7 20 2 2 3" xfId="31476" xr:uid="{00000000-0005-0000-0000-0000AF770000}"/>
    <cellStyle name="Notas 7 20 2 3" xfId="31477" xr:uid="{00000000-0005-0000-0000-0000B0770000}"/>
    <cellStyle name="Notas 7 20 2 4" xfId="31478" xr:uid="{00000000-0005-0000-0000-0000B1770000}"/>
    <cellStyle name="Notas 7 20 3" xfId="9620" xr:uid="{00000000-0005-0000-0000-0000B2770000}"/>
    <cellStyle name="Notas 7 20 3 2" xfId="31479" xr:uid="{00000000-0005-0000-0000-0000B3770000}"/>
    <cellStyle name="Notas 7 20 3 2 2" xfId="31480" xr:uid="{00000000-0005-0000-0000-0000B4770000}"/>
    <cellStyle name="Notas 7 20 3 3" xfId="31481" xr:uid="{00000000-0005-0000-0000-0000B5770000}"/>
    <cellStyle name="Notas 7 20 3 4" xfId="31482" xr:uid="{00000000-0005-0000-0000-0000B6770000}"/>
    <cellStyle name="Notas 7 20 4" xfId="31483" xr:uid="{00000000-0005-0000-0000-0000B7770000}"/>
    <cellStyle name="Notas 7 20 4 2" xfId="31484" xr:uid="{00000000-0005-0000-0000-0000B8770000}"/>
    <cellStyle name="Notas 7 20 5" xfId="31485" xr:uid="{00000000-0005-0000-0000-0000B9770000}"/>
    <cellStyle name="Notas 7 20 6" xfId="31486" xr:uid="{00000000-0005-0000-0000-0000BA770000}"/>
    <cellStyle name="Notas 7 21" xfId="5598" xr:uid="{00000000-0005-0000-0000-0000BB770000}"/>
    <cellStyle name="Notas 7 21 2" xfId="7843" xr:uid="{00000000-0005-0000-0000-0000BC770000}"/>
    <cellStyle name="Notas 7 21 2 2" xfId="11382" xr:uid="{00000000-0005-0000-0000-0000BD770000}"/>
    <cellStyle name="Notas 7 21 2 2 2" xfId="31487" xr:uid="{00000000-0005-0000-0000-0000BE770000}"/>
    <cellStyle name="Notas 7 21 2 2 3" xfId="31488" xr:uid="{00000000-0005-0000-0000-0000BF770000}"/>
    <cellStyle name="Notas 7 21 2 3" xfId="31489" xr:uid="{00000000-0005-0000-0000-0000C0770000}"/>
    <cellStyle name="Notas 7 21 2 4" xfId="31490" xr:uid="{00000000-0005-0000-0000-0000C1770000}"/>
    <cellStyle name="Notas 7 21 3" xfId="9621" xr:uid="{00000000-0005-0000-0000-0000C2770000}"/>
    <cellStyle name="Notas 7 21 3 2" xfId="31491" xr:uid="{00000000-0005-0000-0000-0000C3770000}"/>
    <cellStyle name="Notas 7 21 3 2 2" xfId="31492" xr:uid="{00000000-0005-0000-0000-0000C4770000}"/>
    <cellStyle name="Notas 7 21 3 3" xfId="31493" xr:uid="{00000000-0005-0000-0000-0000C5770000}"/>
    <cellStyle name="Notas 7 21 3 4" xfId="31494" xr:uid="{00000000-0005-0000-0000-0000C6770000}"/>
    <cellStyle name="Notas 7 21 4" xfId="31495" xr:uid="{00000000-0005-0000-0000-0000C7770000}"/>
    <cellStyle name="Notas 7 21 4 2" xfId="31496" xr:uid="{00000000-0005-0000-0000-0000C8770000}"/>
    <cellStyle name="Notas 7 21 5" xfId="31497" xr:uid="{00000000-0005-0000-0000-0000C9770000}"/>
    <cellStyle name="Notas 7 21 6" xfId="31498" xr:uid="{00000000-0005-0000-0000-0000CA770000}"/>
    <cellStyle name="Notas 7 22" xfId="5599" xr:uid="{00000000-0005-0000-0000-0000CB770000}"/>
    <cellStyle name="Notas 7 22 2" xfId="7844" xr:uid="{00000000-0005-0000-0000-0000CC770000}"/>
    <cellStyle name="Notas 7 22 2 2" xfId="11383" xr:uid="{00000000-0005-0000-0000-0000CD770000}"/>
    <cellStyle name="Notas 7 22 2 2 2" xfId="31499" xr:uid="{00000000-0005-0000-0000-0000CE770000}"/>
    <cellStyle name="Notas 7 22 2 2 3" xfId="31500" xr:uid="{00000000-0005-0000-0000-0000CF770000}"/>
    <cellStyle name="Notas 7 22 2 3" xfId="31501" xr:uid="{00000000-0005-0000-0000-0000D0770000}"/>
    <cellStyle name="Notas 7 22 2 4" xfId="31502" xr:uid="{00000000-0005-0000-0000-0000D1770000}"/>
    <cellStyle name="Notas 7 22 3" xfId="9622" xr:uid="{00000000-0005-0000-0000-0000D2770000}"/>
    <cellStyle name="Notas 7 22 3 2" xfId="31503" xr:uid="{00000000-0005-0000-0000-0000D3770000}"/>
    <cellStyle name="Notas 7 22 3 2 2" xfId="31504" xr:uid="{00000000-0005-0000-0000-0000D4770000}"/>
    <cellStyle name="Notas 7 22 3 3" xfId="31505" xr:uid="{00000000-0005-0000-0000-0000D5770000}"/>
    <cellStyle name="Notas 7 22 3 4" xfId="31506" xr:uid="{00000000-0005-0000-0000-0000D6770000}"/>
    <cellStyle name="Notas 7 22 4" xfId="31507" xr:uid="{00000000-0005-0000-0000-0000D7770000}"/>
    <cellStyle name="Notas 7 22 4 2" xfId="31508" xr:uid="{00000000-0005-0000-0000-0000D8770000}"/>
    <cellStyle name="Notas 7 22 5" xfId="31509" xr:uid="{00000000-0005-0000-0000-0000D9770000}"/>
    <cellStyle name="Notas 7 22 6" xfId="31510" xr:uid="{00000000-0005-0000-0000-0000DA770000}"/>
    <cellStyle name="Notas 7 23" xfId="5600" xr:uid="{00000000-0005-0000-0000-0000DB770000}"/>
    <cellStyle name="Notas 7 23 2" xfId="7845" xr:uid="{00000000-0005-0000-0000-0000DC770000}"/>
    <cellStyle name="Notas 7 23 2 2" xfId="11384" xr:uid="{00000000-0005-0000-0000-0000DD770000}"/>
    <cellStyle name="Notas 7 23 2 2 2" xfId="31511" xr:uid="{00000000-0005-0000-0000-0000DE770000}"/>
    <cellStyle name="Notas 7 23 2 2 3" xfId="31512" xr:uid="{00000000-0005-0000-0000-0000DF770000}"/>
    <cellStyle name="Notas 7 23 2 3" xfId="31513" xr:uid="{00000000-0005-0000-0000-0000E0770000}"/>
    <cellStyle name="Notas 7 23 2 4" xfId="31514" xr:uid="{00000000-0005-0000-0000-0000E1770000}"/>
    <cellStyle name="Notas 7 23 3" xfId="9623" xr:uid="{00000000-0005-0000-0000-0000E2770000}"/>
    <cellStyle name="Notas 7 23 3 2" xfId="31515" xr:uid="{00000000-0005-0000-0000-0000E3770000}"/>
    <cellStyle name="Notas 7 23 3 2 2" xfId="31516" xr:uid="{00000000-0005-0000-0000-0000E4770000}"/>
    <cellStyle name="Notas 7 23 3 3" xfId="31517" xr:uid="{00000000-0005-0000-0000-0000E5770000}"/>
    <cellStyle name="Notas 7 23 3 4" xfId="31518" xr:uid="{00000000-0005-0000-0000-0000E6770000}"/>
    <cellStyle name="Notas 7 23 4" xfId="31519" xr:uid="{00000000-0005-0000-0000-0000E7770000}"/>
    <cellStyle name="Notas 7 23 4 2" xfId="31520" xr:uid="{00000000-0005-0000-0000-0000E8770000}"/>
    <cellStyle name="Notas 7 23 5" xfId="31521" xr:uid="{00000000-0005-0000-0000-0000E9770000}"/>
    <cellStyle name="Notas 7 23 6" xfId="31522" xr:uid="{00000000-0005-0000-0000-0000EA770000}"/>
    <cellStyle name="Notas 7 24" xfId="7830" xr:uid="{00000000-0005-0000-0000-0000EB770000}"/>
    <cellStyle name="Notas 7 24 2" xfId="11369" xr:uid="{00000000-0005-0000-0000-0000EC770000}"/>
    <cellStyle name="Notas 7 24 2 2" xfId="31523" xr:uid="{00000000-0005-0000-0000-0000ED770000}"/>
    <cellStyle name="Notas 7 24 2 3" xfId="31524" xr:uid="{00000000-0005-0000-0000-0000EE770000}"/>
    <cellStyle name="Notas 7 24 3" xfId="31525" xr:uid="{00000000-0005-0000-0000-0000EF770000}"/>
    <cellStyle name="Notas 7 24 4" xfId="31526" xr:uid="{00000000-0005-0000-0000-0000F0770000}"/>
    <cellStyle name="Notas 7 25" xfId="9608" xr:uid="{00000000-0005-0000-0000-0000F1770000}"/>
    <cellStyle name="Notas 7 25 2" xfId="31527" xr:uid="{00000000-0005-0000-0000-0000F2770000}"/>
    <cellStyle name="Notas 7 25 2 2" xfId="31528" xr:uid="{00000000-0005-0000-0000-0000F3770000}"/>
    <cellStyle name="Notas 7 25 3" xfId="31529" xr:uid="{00000000-0005-0000-0000-0000F4770000}"/>
    <cellStyle name="Notas 7 25 4" xfId="31530" xr:uid="{00000000-0005-0000-0000-0000F5770000}"/>
    <cellStyle name="Notas 7 26" xfId="31531" xr:uid="{00000000-0005-0000-0000-0000F6770000}"/>
    <cellStyle name="Notas 7 26 2" xfId="31532" xr:uid="{00000000-0005-0000-0000-0000F7770000}"/>
    <cellStyle name="Notas 7 27" xfId="31533" xr:uid="{00000000-0005-0000-0000-0000F8770000}"/>
    <cellStyle name="Notas 7 28" xfId="31534" xr:uid="{00000000-0005-0000-0000-0000F9770000}"/>
    <cellStyle name="Notas 7 3" xfId="5601" xr:uid="{00000000-0005-0000-0000-0000FA770000}"/>
    <cellStyle name="Notas 7 3 2" xfId="7846" xr:uid="{00000000-0005-0000-0000-0000FB770000}"/>
    <cellStyle name="Notas 7 3 2 2" xfId="11385" xr:uid="{00000000-0005-0000-0000-0000FC770000}"/>
    <cellStyle name="Notas 7 3 2 2 2" xfId="31535" xr:uid="{00000000-0005-0000-0000-0000FD770000}"/>
    <cellStyle name="Notas 7 3 2 2 3" xfId="31536" xr:uid="{00000000-0005-0000-0000-0000FE770000}"/>
    <cellStyle name="Notas 7 3 2 3" xfId="31537" xr:uid="{00000000-0005-0000-0000-0000FF770000}"/>
    <cellStyle name="Notas 7 3 2 4" xfId="31538" xr:uid="{00000000-0005-0000-0000-000000780000}"/>
    <cellStyle name="Notas 7 3 3" xfId="9624" xr:uid="{00000000-0005-0000-0000-000001780000}"/>
    <cellStyle name="Notas 7 3 3 2" xfId="31539" xr:uid="{00000000-0005-0000-0000-000002780000}"/>
    <cellStyle name="Notas 7 3 3 2 2" xfId="31540" xr:uid="{00000000-0005-0000-0000-000003780000}"/>
    <cellStyle name="Notas 7 3 3 3" xfId="31541" xr:uid="{00000000-0005-0000-0000-000004780000}"/>
    <cellStyle name="Notas 7 3 3 4" xfId="31542" xr:uid="{00000000-0005-0000-0000-000005780000}"/>
    <cellStyle name="Notas 7 3 4" xfId="31543" xr:uid="{00000000-0005-0000-0000-000006780000}"/>
    <cellStyle name="Notas 7 3 4 2" xfId="31544" xr:uid="{00000000-0005-0000-0000-000007780000}"/>
    <cellStyle name="Notas 7 3 5" xfId="31545" xr:uid="{00000000-0005-0000-0000-000008780000}"/>
    <cellStyle name="Notas 7 3 6" xfId="31546" xr:uid="{00000000-0005-0000-0000-000009780000}"/>
    <cellStyle name="Notas 7 4" xfId="5602" xr:uid="{00000000-0005-0000-0000-00000A780000}"/>
    <cellStyle name="Notas 7 4 2" xfId="7847" xr:uid="{00000000-0005-0000-0000-00000B780000}"/>
    <cellStyle name="Notas 7 4 2 2" xfId="11386" xr:uid="{00000000-0005-0000-0000-00000C780000}"/>
    <cellStyle name="Notas 7 4 2 2 2" xfId="31547" xr:uid="{00000000-0005-0000-0000-00000D780000}"/>
    <cellStyle name="Notas 7 4 2 2 3" xfId="31548" xr:uid="{00000000-0005-0000-0000-00000E780000}"/>
    <cellStyle name="Notas 7 4 2 3" xfId="31549" xr:uid="{00000000-0005-0000-0000-00000F780000}"/>
    <cellStyle name="Notas 7 4 2 4" xfId="31550" xr:uid="{00000000-0005-0000-0000-000010780000}"/>
    <cellStyle name="Notas 7 4 3" xfId="9625" xr:uid="{00000000-0005-0000-0000-000011780000}"/>
    <cellStyle name="Notas 7 4 3 2" xfId="31551" xr:uid="{00000000-0005-0000-0000-000012780000}"/>
    <cellStyle name="Notas 7 4 3 2 2" xfId="31552" xr:uid="{00000000-0005-0000-0000-000013780000}"/>
    <cellStyle name="Notas 7 4 3 3" xfId="31553" xr:uid="{00000000-0005-0000-0000-000014780000}"/>
    <cellStyle name="Notas 7 4 3 4" xfId="31554" xr:uid="{00000000-0005-0000-0000-000015780000}"/>
    <cellStyle name="Notas 7 4 4" xfId="31555" xr:uid="{00000000-0005-0000-0000-000016780000}"/>
    <cellStyle name="Notas 7 4 4 2" xfId="31556" xr:uid="{00000000-0005-0000-0000-000017780000}"/>
    <cellStyle name="Notas 7 4 5" xfId="31557" xr:uid="{00000000-0005-0000-0000-000018780000}"/>
    <cellStyle name="Notas 7 4 6" xfId="31558" xr:uid="{00000000-0005-0000-0000-000019780000}"/>
    <cellStyle name="Notas 7 5" xfId="5603" xr:uid="{00000000-0005-0000-0000-00001A780000}"/>
    <cellStyle name="Notas 7 5 2" xfId="7848" xr:uid="{00000000-0005-0000-0000-00001B780000}"/>
    <cellStyle name="Notas 7 5 2 2" xfId="11387" xr:uid="{00000000-0005-0000-0000-00001C780000}"/>
    <cellStyle name="Notas 7 5 2 2 2" xfId="31559" xr:uid="{00000000-0005-0000-0000-00001D780000}"/>
    <cellStyle name="Notas 7 5 2 2 3" xfId="31560" xr:uid="{00000000-0005-0000-0000-00001E780000}"/>
    <cellStyle name="Notas 7 5 2 3" xfId="31561" xr:uid="{00000000-0005-0000-0000-00001F780000}"/>
    <cellStyle name="Notas 7 5 2 4" xfId="31562" xr:uid="{00000000-0005-0000-0000-000020780000}"/>
    <cellStyle name="Notas 7 5 3" xfId="9626" xr:uid="{00000000-0005-0000-0000-000021780000}"/>
    <cellStyle name="Notas 7 5 3 2" xfId="31563" xr:uid="{00000000-0005-0000-0000-000022780000}"/>
    <cellStyle name="Notas 7 5 3 2 2" xfId="31564" xr:uid="{00000000-0005-0000-0000-000023780000}"/>
    <cellStyle name="Notas 7 5 3 3" xfId="31565" xr:uid="{00000000-0005-0000-0000-000024780000}"/>
    <cellStyle name="Notas 7 5 3 4" xfId="31566" xr:uid="{00000000-0005-0000-0000-000025780000}"/>
    <cellStyle name="Notas 7 5 4" xfId="31567" xr:uid="{00000000-0005-0000-0000-000026780000}"/>
    <cellStyle name="Notas 7 5 4 2" xfId="31568" xr:uid="{00000000-0005-0000-0000-000027780000}"/>
    <cellStyle name="Notas 7 5 5" xfId="31569" xr:uid="{00000000-0005-0000-0000-000028780000}"/>
    <cellStyle name="Notas 7 5 6" xfId="31570" xr:uid="{00000000-0005-0000-0000-000029780000}"/>
    <cellStyle name="Notas 7 6" xfId="5604" xr:uid="{00000000-0005-0000-0000-00002A780000}"/>
    <cellStyle name="Notas 7 6 2" xfId="7849" xr:uid="{00000000-0005-0000-0000-00002B780000}"/>
    <cellStyle name="Notas 7 6 2 2" xfId="11388" xr:uid="{00000000-0005-0000-0000-00002C780000}"/>
    <cellStyle name="Notas 7 6 2 2 2" xfId="31571" xr:uid="{00000000-0005-0000-0000-00002D780000}"/>
    <cellStyle name="Notas 7 6 2 2 3" xfId="31572" xr:uid="{00000000-0005-0000-0000-00002E780000}"/>
    <cellStyle name="Notas 7 6 2 3" xfId="31573" xr:uid="{00000000-0005-0000-0000-00002F780000}"/>
    <cellStyle name="Notas 7 6 2 4" xfId="31574" xr:uid="{00000000-0005-0000-0000-000030780000}"/>
    <cellStyle name="Notas 7 6 3" xfId="9627" xr:uid="{00000000-0005-0000-0000-000031780000}"/>
    <cellStyle name="Notas 7 6 3 2" xfId="31575" xr:uid="{00000000-0005-0000-0000-000032780000}"/>
    <cellStyle name="Notas 7 6 3 2 2" xfId="31576" xr:uid="{00000000-0005-0000-0000-000033780000}"/>
    <cellStyle name="Notas 7 6 3 3" xfId="31577" xr:uid="{00000000-0005-0000-0000-000034780000}"/>
    <cellStyle name="Notas 7 6 3 4" xfId="31578" xr:uid="{00000000-0005-0000-0000-000035780000}"/>
    <cellStyle name="Notas 7 6 4" xfId="31579" xr:uid="{00000000-0005-0000-0000-000036780000}"/>
    <cellStyle name="Notas 7 6 4 2" xfId="31580" xr:uid="{00000000-0005-0000-0000-000037780000}"/>
    <cellStyle name="Notas 7 6 5" xfId="31581" xr:uid="{00000000-0005-0000-0000-000038780000}"/>
    <cellStyle name="Notas 7 6 6" xfId="31582" xr:uid="{00000000-0005-0000-0000-000039780000}"/>
    <cellStyle name="Notas 7 7" xfId="5605" xr:uid="{00000000-0005-0000-0000-00003A780000}"/>
    <cellStyle name="Notas 7 7 2" xfId="7850" xr:uid="{00000000-0005-0000-0000-00003B780000}"/>
    <cellStyle name="Notas 7 7 2 2" xfId="11389" xr:uid="{00000000-0005-0000-0000-00003C780000}"/>
    <cellStyle name="Notas 7 7 2 2 2" xfId="31583" xr:uid="{00000000-0005-0000-0000-00003D780000}"/>
    <cellStyle name="Notas 7 7 2 2 3" xfId="31584" xr:uid="{00000000-0005-0000-0000-00003E780000}"/>
    <cellStyle name="Notas 7 7 2 3" xfId="31585" xr:uid="{00000000-0005-0000-0000-00003F780000}"/>
    <cellStyle name="Notas 7 7 2 4" xfId="31586" xr:uid="{00000000-0005-0000-0000-000040780000}"/>
    <cellStyle name="Notas 7 7 3" xfId="9628" xr:uid="{00000000-0005-0000-0000-000041780000}"/>
    <cellStyle name="Notas 7 7 3 2" xfId="31587" xr:uid="{00000000-0005-0000-0000-000042780000}"/>
    <cellStyle name="Notas 7 7 3 2 2" xfId="31588" xr:uid="{00000000-0005-0000-0000-000043780000}"/>
    <cellStyle name="Notas 7 7 3 3" xfId="31589" xr:uid="{00000000-0005-0000-0000-000044780000}"/>
    <cellStyle name="Notas 7 7 3 4" xfId="31590" xr:uid="{00000000-0005-0000-0000-000045780000}"/>
    <cellStyle name="Notas 7 7 4" xfId="31591" xr:uid="{00000000-0005-0000-0000-000046780000}"/>
    <cellStyle name="Notas 7 7 4 2" xfId="31592" xr:uid="{00000000-0005-0000-0000-000047780000}"/>
    <cellStyle name="Notas 7 7 5" xfId="31593" xr:uid="{00000000-0005-0000-0000-000048780000}"/>
    <cellStyle name="Notas 7 7 6" xfId="31594" xr:uid="{00000000-0005-0000-0000-000049780000}"/>
    <cellStyle name="Notas 7 8" xfId="5606" xr:uid="{00000000-0005-0000-0000-00004A780000}"/>
    <cellStyle name="Notas 7 8 2" xfId="7851" xr:uid="{00000000-0005-0000-0000-00004B780000}"/>
    <cellStyle name="Notas 7 8 2 2" xfId="11390" xr:uid="{00000000-0005-0000-0000-00004C780000}"/>
    <cellStyle name="Notas 7 8 2 2 2" xfId="31595" xr:uid="{00000000-0005-0000-0000-00004D780000}"/>
    <cellStyle name="Notas 7 8 2 2 3" xfId="31596" xr:uid="{00000000-0005-0000-0000-00004E780000}"/>
    <cellStyle name="Notas 7 8 2 3" xfId="31597" xr:uid="{00000000-0005-0000-0000-00004F780000}"/>
    <cellStyle name="Notas 7 8 2 4" xfId="31598" xr:uid="{00000000-0005-0000-0000-000050780000}"/>
    <cellStyle name="Notas 7 8 3" xfId="9629" xr:uid="{00000000-0005-0000-0000-000051780000}"/>
    <cellStyle name="Notas 7 8 3 2" xfId="31599" xr:uid="{00000000-0005-0000-0000-000052780000}"/>
    <cellStyle name="Notas 7 8 3 2 2" xfId="31600" xr:uid="{00000000-0005-0000-0000-000053780000}"/>
    <cellStyle name="Notas 7 8 3 3" xfId="31601" xr:uid="{00000000-0005-0000-0000-000054780000}"/>
    <cellStyle name="Notas 7 8 3 4" xfId="31602" xr:uid="{00000000-0005-0000-0000-000055780000}"/>
    <cellStyle name="Notas 7 8 4" xfId="31603" xr:uid="{00000000-0005-0000-0000-000056780000}"/>
    <cellStyle name="Notas 7 8 4 2" xfId="31604" xr:uid="{00000000-0005-0000-0000-000057780000}"/>
    <cellStyle name="Notas 7 8 5" xfId="31605" xr:uid="{00000000-0005-0000-0000-000058780000}"/>
    <cellStyle name="Notas 7 8 6" xfId="31606" xr:uid="{00000000-0005-0000-0000-000059780000}"/>
    <cellStyle name="Notas 7 9" xfId="5607" xr:uid="{00000000-0005-0000-0000-00005A780000}"/>
    <cellStyle name="Notas 7 9 2" xfId="7852" xr:uid="{00000000-0005-0000-0000-00005B780000}"/>
    <cellStyle name="Notas 7 9 2 2" xfId="11391" xr:uid="{00000000-0005-0000-0000-00005C780000}"/>
    <cellStyle name="Notas 7 9 2 2 2" xfId="31607" xr:uid="{00000000-0005-0000-0000-00005D780000}"/>
    <cellStyle name="Notas 7 9 2 2 3" xfId="31608" xr:uid="{00000000-0005-0000-0000-00005E780000}"/>
    <cellStyle name="Notas 7 9 2 3" xfId="31609" xr:uid="{00000000-0005-0000-0000-00005F780000}"/>
    <cellStyle name="Notas 7 9 2 4" xfId="31610" xr:uid="{00000000-0005-0000-0000-000060780000}"/>
    <cellStyle name="Notas 7 9 3" xfId="9630" xr:uid="{00000000-0005-0000-0000-000061780000}"/>
    <cellStyle name="Notas 7 9 3 2" xfId="31611" xr:uid="{00000000-0005-0000-0000-000062780000}"/>
    <cellStyle name="Notas 7 9 3 2 2" xfId="31612" xr:uid="{00000000-0005-0000-0000-000063780000}"/>
    <cellStyle name="Notas 7 9 3 3" xfId="31613" xr:uid="{00000000-0005-0000-0000-000064780000}"/>
    <cellStyle name="Notas 7 9 3 4" xfId="31614" xr:uid="{00000000-0005-0000-0000-000065780000}"/>
    <cellStyle name="Notas 7 9 4" xfId="31615" xr:uid="{00000000-0005-0000-0000-000066780000}"/>
    <cellStyle name="Notas 7 9 4 2" xfId="31616" xr:uid="{00000000-0005-0000-0000-000067780000}"/>
    <cellStyle name="Notas 7 9 5" xfId="31617" xr:uid="{00000000-0005-0000-0000-000068780000}"/>
    <cellStyle name="Notas 7 9 6" xfId="31618" xr:uid="{00000000-0005-0000-0000-000069780000}"/>
    <cellStyle name="Notas 8" xfId="5608" xr:uid="{00000000-0005-0000-0000-00006A780000}"/>
    <cellStyle name="Notas 8 1" xfId="31619" xr:uid="{00000000-0005-0000-0000-00006B780000}"/>
    <cellStyle name="Notas 8 10" xfId="5609" xr:uid="{00000000-0005-0000-0000-00006C780000}"/>
    <cellStyle name="Notas 8 10 2" xfId="7854" xr:uid="{00000000-0005-0000-0000-00006D780000}"/>
    <cellStyle name="Notas 8 10 2 2" xfId="11393" xr:uid="{00000000-0005-0000-0000-00006E780000}"/>
    <cellStyle name="Notas 8 10 2 2 2" xfId="31620" xr:uid="{00000000-0005-0000-0000-00006F780000}"/>
    <cellStyle name="Notas 8 10 2 2 3" xfId="31621" xr:uid="{00000000-0005-0000-0000-000070780000}"/>
    <cellStyle name="Notas 8 10 2 3" xfId="31622" xr:uid="{00000000-0005-0000-0000-000071780000}"/>
    <cellStyle name="Notas 8 10 2 4" xfId="31623" xr:uid="{00000000-0005-0000-0000-000072780000}"/>
    <cellStyle name="Notas 8 10 3" xfId="9632" xr:uid="{00000000-0005-0000-0000-000073780000}"/>
    <cellStyle name="Notas 8 10 3 2" xfId="31624" xr:uid="{00000000-0005-0000-0000-000074780000}"/>
    <cellStyle name="Notas 8 10 3 2 2" xfId="31625" xr:uid="{00000000-0005-0000-0000-000075780000}"/>
    <cellStyle name="Notas 8 10 3 3" xfId="31626" xr:uid="{00000000-0005-0000-0000-000076780000}"/>
    <cellStyle name="Notas 8 10 3 4" xfId="31627" xr:uid="{00000000-0005-0000-0000-000077780000}"/>
    <cellStyle name="Notas 8 10 4" xfId="31628" xr:uid="{00000000-0005-0000-0000-000078780000}"/>
    <cellStyle name="Notas 8 10 4 2" xfId="31629" xr:uid="{00000000-0005-0000-0000-000079780000}"/>
    <cellStyle name="Notas 8 10 5" xfId="31630" xr:uid="{00000000-0005-0000-0000-00007A780000}"/>
    <cellStyle name="Notas 8 10 6" xfId="31631" xr:uid="{00000000-0005-0000-0000-00007B780000}"/>
    <cellStyle name="Notas 8 11" xfId="5610" xr:uid="{00000000-0005-0000-0000-00007C780000}"/>
    <cellStyle name="Notas 8 11 2" xfId="7855" xr:uid="{00000000-0005-0000-0000-00007D780000}"/>
    <cellStyle name="Notas 8 11 2 2" xfId="11394" xr:uid="{00000000-0005-0000-0000-00007E780000}"/>
    <cellStyle name="Notas 8 11 2 2 2" xfId="31632" xr:uid="{00000000-0005-0000-0000-00007F780000}"/>
    <cellStyle name="Notas 8 11 2 2 3" xfId="31633" xr:uid="{00000000-0005-0000-0000-000080780000}"/>
    <cellStyle name="Notas 8 11 2 3" xfId="31634" xr:uid="{00000000-0005-0000-0000-000081780000}"/>
    <cellStyle name="Notas 8 11 2 4" xfId="31635" xr:uid="{00000000-0005-0000-0000-000082780000}"/>
    <cellStyle name="Notas 8 11 3" xfId="9633" xr:uid="{00000000-0005-0000-0000-000083780000}"/>
    <cellStyle name="Notas 8 11 3 2" xfId="31636" xr:uid="{00000000-0005-0000-0000-000084780000}"/>
    <cellStyle name="Notas 8 11 3 2 2" xfId="31637" xr:uid="{00000000-0005-0000-0000-000085780000}"/>
    <cellStyle name="Notas 8 11 3 3" xfId="31638" xr:uid="{00000000-0005-0000-0000-000086780000}"/>
    <cellStyle name="Notas 8 11 3 4" xfId="31639" xr:uid="{00000000-0005-0000-0000-000087780000}"/>
    <cellStyle name="Notas 8 11 4" xfId="31640" xr:uid="{00000000-0005-0000-0000-000088780000}"/>
    <cellStyle name="Notas 8 11 4 2" xfId="31641" xr:uid="{00000000-0005-0000-0000-000089780000}"/>
    <cellStyle name="Notas 8 11 5" xfId="31642" xr:uid="{00000000-0005-0000-0000-00008A780000}"/>
    <cellStyle name="Notas 8 11 6" xfId="31643" xr:uid="{00000000-0005-0000-0000-00008B780000}"/>
    <cellStyle name="Notas 8 12" xfId="5611" xr:uid="{00000000-0005-0000-0000-00008C780000}"/>
    <cellStyle name="Notas 8 12 2" xfId="7856" xr:uid="{00000000-0005-0000-0000-00008D780000}"/>
    <cellStyle name="Notas 8 12 2 2" xfId="11395" xr:uid="{00000000-0005-0000-0000-00008E780000}"/>
    <cellStyle name="Notas 8 12 2 2 2" xfId="31644" xr:uid="{00000000-0005-0000-0000-00008F780000}"/>
    <cellStyle name="Notas 8 12 2 2 3" xfId="31645" xr:uid="{00000000-0005-0000-0000-000090780000}"/>
    <cellStyle name="Notas 8 12 2 3" xfId="31646" xr:uid="{00000000-0005-0000-0000-000091780000}"/>
    <cellStyle name="Notas 8 12 2 4" xfId="31647" xr:uid="{00000000-0005-0000-0000-000092780000}"/>
    <cellStyle name="Notas 8 12 3" xfId="9634" xr:uid="{00000000-0005-0000-0000-000093780000}"/>
    <cellStyle name="Notas 8 12 3 2" xfId="31648" xr:uid="{00000000-0005-0000-0000-000094780000}"/>
    <cellStyle name="Notas 8 12 3 2 2" xfId="31649" xr:uid="{00000000-0005-0000-0000-000095780000}"/>
    <cellStyle name="Notas 8 12 3 3" xfId="31650" xr:uid="{00000000-0005-0000-0000-000096780000}"/>
    <cellStyle name="Notas 8 12 3 4" xfId="31651" xr:uid="{00000000-0005-0000-0000-000097780000}"/>
    <cellStyle name="Notas 8 12 4" xfId="31652" xr:uid="{00000000-0005-0000-0000-000098780000}"/>
    <cellStyle name="Notas 8 12 4 2" xfId="31653" xr:uid="{00000000-0005-0000-0000-000099780000}"/>
    <cellStyle name="Notas 8 12 5" xfId="31654" xr:uid="{00000000-0005-0000-0000-00009A780000}"/>
    <cellStyle name="Notas 8 12 6" xfId="31655" xr:uid="{00000000-0005-0000-0000-00009B780000}"/>
    <cellStyle name="Notas 8 13" xfId="5612" xr:uid="{00000000-0005-0000-0000-00009C780000}"/>
    <cellStyle name="Notas 8 13 2" xfId="7857" xr:uid="{00000000-0005-0000-0000-00009D780000}"/>
    <cellStyle name="Notas 8 13 2 2" xfId="11396" xr:uid="{00000000-0005-0000-0000-00009E780000}"/>
    <cellStyle name="Notas 8 13 2 2 2" xfId="31656" xr:uid="{00000000-0005-0000-0000-00009F780000}"/>
    <cellStyle name="Notas 8 13 2 2 3" xfId="31657" xr:uid="{00000000-0005-0000-0000-0000A0780000}"/>
    <cellStyle name="Notas 8 13 2 3" xfId="31658" xr:uid="{00000000-0005-0000-0000-0000A1780000}"/>
    <cellStyle name="Notas 8 13 2 4" xfId="31659" xr:uid="{00000000-0005-0000-0000-0000A2780000}"/>
    <cellStyle name="Notas 8 13 3" xfId="9635" xr:uid="{00000000-0005-0000-0000-0000A3780000}"/>
    <cellStyle name="Notas 8 13 3 2" xfId="31660" xr:uid="{00000000-0005-0000-0000-0000A4780000}"/>
    <cellStyle name="Notas 8 13 3 2 2" xfId="31661" xr:uid="{00000000-0005-0000-0000-0000A5780000}"/>
    <cellStyle name="Notas 8 13 3 3" xfId="31662" xr:uid="{00000000-0005-0000-0000-0000A6780000}"/>
    <cellStyle name="Notas 8 13 3 4" xfId="31663" xr:uid="{00000000-0005-0000-0000-0000A7780000}"/>
    <cellStyle name="Notas 8 13 4" xfId="31664" xr:uid="{00000000-0005-0000-0000-0000A8780000}"/>
    <cellStyle name="Notas 8 13 4 2" xfId="31665" xr:uid="{00000000-0005-0000-0000-0000A9780000}"/>
    <cellStyle name="Notas 8 13 5" xfId="31666" xr:uid="{00000000-0005-0000-0000-0000AA780000}"/>
    <cellStyle name="Notas 8 13 6" xfId="31667" xr:uid="{00000000-0005-0000-0000-0000AB780000}"/>
    <cellStyle name="Notas 8 14" xfId="5613" xr:uid="{00000000-0005-0000-0000-0000AC780000}"/>
    <cellStyle name="Notas 8 14 2" xfId="7858" xr:uid="{00000000-0005-0000-0000-0000AD780000}"/>
    <cellStyle name="Notas 8 14 2 2" xfId="11397" xr:uid="{00000000-0005-0000-0000-0000AE780000}"/>
    <cellStyle name="Notas 8 14 2 2 2" xfId="31668" xr:uid="{00000000-0005-0000-0000-0000AF780000}"/>
    <cellStyle name="Notas 8 14 2 2 3" xfId="31669" xr:uid="{00000000-0005-0000-0000-0000B0780000}"/>
    <cellStyle name="Notas 8 14 2 3" xfId="31670" xr:uid="{00000000-0005-0000-0000-0000B1780000}"/>
    <cellStyle name="Notas 8 14 2 4" xfId="31671" xr:uid="{00000000-0005-0000-0000-0000B2780000}"/>
    <cellStyle name="Notas 8 14 3" xfId="9636" xr:uid="{00000000-0005-0000-0000-0000B3780000}"/>
    <cellStyle name="Notas 8 14 3 2" xfId="31672" xr:uid="{00000000-0005-0000-0000-0000B4780000}"/>
    <cellStyle name="Notas 8 14 3 2 2" xfId="31673" xr:uid="{00000000-0005-0000-0000-0000B5780000}"/>
    <cellStyle name="Notas 8 14 3 3" xfId="31674" xr:uid="{00000000-0005-0000-0000-0000B6780000}"/>
    <cellStyle name="Notas 8 14 3 4" xfId="31675" xr:uid="{00000000-0005-0000-0000-0000B7780000}"/>
    <cellStyle name="Notas 8 14 4" xfId="31676" xr:uid="{00000000-0005-0000-0000-0000B8780000}"/>
    <cellStyle name="Notas 8 14 4 2" xfId="31677" xr:uid="{00000000-0005-0000-0000-0000B9780000}"/>
    <cellStyle name="Notas 8 14 5" xfId="31678" xr:uid="{00000000-0005-0000-0000-0000BA780000}"/>
    <cellStyle name="Notas 8 14 6" xfId="31679" xr:uid="{00000000-0005-0000-0000-0000BB780000}"/>
    <cellStyle name="Notas 8 15" xfId="5614" xr:uid="{00000000-0005-0000-0000-0000BC780000}"/>
    <cellStyle name="Notas 8 15 2" xfId="7859" xr:uid="{00000000-0005-0000-0000-0000BD780000}"/>
    <cellStyle name="Notas 8 15 2 2" xfId="11398" xr:uid="{00000000-0005-0000-0000-0000BE780000}"/>
    <cellStyle name="Notas 8 15 2 2 2" xfId="31680" xr:uid="{00000000-0005-0000-0000-0000BF780000}"/>
    <cellStyle name="Notas 8 15 2 2 3" xfId="31681" xr:uid="{00000000-0005-0000-0000-0000C0780000}"/>
    <cellStyle name="Notas 8 15 2 3" xfId="31682" xr:uid="{00000000-0005-0000-0000-0000C1780000}"/>
    <cellStyle name="Notas 8 15 2 4" xfId="31683" xr:uid="{00000000-0005-0000-0000-0000C2780000}"/>
    <cellStyle name="Notas 8 15 3" xfId="9637" xr:uid="{00000000-0005-0000-0000-0000C3780000}"/>
    <cellStyle name="Notas 8 15 3 2" xfId="31684" xr:uid="{00000000-0005-0000-0000-0000C4780000}"/>
    <cellStyle name="Notas 8 15 3 2 2" xfId="31685" xr:uid="{00000000-0005-0000-0000-0000C5780000}"/>
    <cellStyle name="Notas 8 15 3 3" xfId="31686" xr:uid="{00000000-0005-0000-0000-0000C6780000}"/>
    <cellStyle name="Notas 8 15 3 4" xfId="31687" xr:uid="{00000000-0005-0000-0000-0000C7780000}"/>
    <cellStyle name="Notas 8 15 4" xfId="31688" xr:uid="{00000000-0005-0000-0000-0000C8780000}"/>
    <cellStyle name="Notas 8 15 4 2" xfId="31689" xr:uid="{00000000-0005-0000-0000-0000C9780000}"/>
    <cellStyle name="Notas 8 15 5" xfId="31690" xr:uid="{00000000-0005-0000-0000-0000CA780000}"/>
    <cellStyle name="Notas 8 15 6" xfId="31691" xr:uid="{00000000-0005-0000-0000-0000CB780000}"/>
    <cellStyle name="Notas 8 16" xfId="5615" xr:uid="{00000000-0005-0000-0000-0000CC780000}"/>
    <cellStyle name="Notas 8 16 2" xfId="7860" xr:uid="{00000000-0005-0000-0000-0000CD780000}"/>
    <cellStyle name="Notas 8 16 2 2" xfId="11399" xr:uid="{00000000-0005-0000-0000-0000CE780000}"/>
    <cellStyle name="Notas 8 16 2 2 2" xfId="31692" xr:uid="{00000000-0005-0000-0000-0000CF780000}"/>
    <cellStyle name="Notas 8 16 2 2 3" xfId="31693" xr:uid="{00000000-0005-0000-0000-0000D0780000}"/>
    <cellStyle name="Notas 8 16 2 3" xfId="31694" xr:uid="{00000000-0005-0000-0000-0000D1780000}"/>
    <cellStyle name="Notas 8 16 2 4" xfId="31695" xr:uid="{00000000-0005-0000-0000-0000D2780000}"/>
    <cellStyle name="Notas 8 16 3" xfId="9638" xr:uid="{00000000-0005-0000-0000-0000D3780000}"/>
    <cellStyle name="Notas 8 16 3 2" xfId="31696" xr:uid="{00000000-0005-0000-0000-0000D4780000}"/>
    <cellStyle name="Notas 8 16 3 2 2" xfId="31697" xr:uid="{00000000-0005-0000-0000-0000D5780000}"/>
    <cellStyle name="Notas 8 16 3 3" xfId="31698" xr:uid="{00000000-0005-0000-0000-0000D6780000}"/>
    <cellStyle name="Notas 8 16 3 4" xfId="31699" xr:uid="{00000000-0005-0000-0000-0000D7780000}"/>
    <cellStyle name="Notas 8 16 4" xfId="31700" xr:uid="{00000000-0005-0000-0000-0000D8780000}"/>
    <cellStyle name="Notas 8 16 4 2" xfId="31701" xr:uid="{00000000-0005-0000-0000-0000D9780000}"/>
    <cellStyle name="Notas 8 16 5" xfId="31702" xr:uid="{00000000-0005-0000-0000-0000DA780000}"/>
    <cellStyle name="Notas 8 16 6" xfId="31703" xr:uid="{00000000-0005-0000-0000-0000DB780000}"/>
    <cellStyle name="Notas 8 17" xfId="5616" xr:uid="{00000000-0005-0000-0000-0000DC780000}"/>
    <cellStyle name="Notas 8 17 2" xfId="7861" xr:uid="{00000000-0005-0000-0000-0000DD780000}"/>
    <cellStyle name="Notas 8 17 2 2" xfId="11400" xr:uid="{00000000-0005-0000-0000-0000DE780000}"/>
    <cellStyle name="Notas 8 17 2 2 2" xfId="31704" xr:uid="{00000000-0005-0000-0000-0000DF780000}"/>
    <cellStyle name="Notas 8 17 2 2 3" xfId="31705" xr:uid="{00000000-0005-0000-0000-0000E0780000}"/>
    <cellStyle name="Notas 8 17 2 3" xfId="31706" xr:uid="{00000000-0005-0000-0000-0000E1780000}"/>
    <cellStyle name="Notas 8 17 2 4" xfId="31707" xr:uid="{00000000-0005-0000-0000-0000E2780000}"/>
    <cellStyle name="Notas 8 17 3" xfId="9639" xr:uid="{00000000-0005-0000-0000-0000E3780000}"/>
    <cellStyle name="Notas 8 17 3 2" xfId="31708" xr:uid="{00000000-0005-0000-0000-0000E4780000}"/>
    <cellStyle name="Notas 8 17 3 2 2" xfId="31709" xr:uid="{00000000-0005-0000-0000-0000E5780000}"/>
    <cellStyle name="Notas 8 17 3 3" xfId="31710" xr:uid="{00000000-0005-0000-0000-0000E6780000}"/>
    <cellStyle name="Notas 8 17 3 4" xfId="31711" xr:uid="{00000000-0005-0000-0000-0000E7780000}"/>
    <cellStyle name="Notas 8 17 4" xfId="31712" xr:uid="{00000000-0005-0000-0000-0000E8780000}"/>
    <cellStyle name="Notas 8 17 4 2" xfId="31713" xr:uid="{00000000-0005-0000-0000-0000E9780000}"/>
    <cellStyle name="Notas 8 17 5" xfId="31714" xr:uid="{00000000-0005-0000-0000-0000EA780000}"/>
    <cellStyle name="Notas 8 17 6" xfId="31715" xr:uid="{00000000-0005-0000-0000-0000EB780000}"/>
    <cellStyle name="Notas 8 18" xfId="5617" xr:uid="{00000000-0005-0000-0000-0000EC780000}"/>
    <cellStyle name="Notas 8 18 2" xfId="7862" xr:uid="{00000000-0005-0000-0000-0000ED780000}"/>
    <cellStyle name="Notas 8 18 2 2" xfId="11401" xr:uid="{00000000-0005-0000-0000-0000EE780000}"/>
    <cellStyle name="Notas 8 18 2 2 2" xfId="31716" xr:uid="{00000000-0005-0000-0000-0000EF780000}"/>
    <cellStyle name="Notas 8 18 2 2 3" xfId="31717" xr:uid="{00000000-0005-0000-0000-0000F0780000}"/>
    <cellStyle name="Notas 8 18 2 3" xfId="31718" xr:uid="{00000000-0005-0000-0000-0000F1780000}"/>
    <cellStyle name="Notas 8 18 2 4" xfId="31719" xr:uid="{00000000-0005-0000-0000-0000F2780000}"/>
    <cellStyle name="Notas 8 18 3" xfId="9640" xr:uid="{00000000-0005-0000-0000-0000F3780000}"/>
    <cellStyle name="Notas 8 18 3 2" xfId="31720" xr:uid="{00000000-0005-0000-0000-0000F4780000}"/>
    <cellStyle name="Notas 8 18 3 2 2" xfId="31721" xr:uid="{00000000-0005-0000-0000-0000F5780000}"/>
    <cellStyle name="Notas 8 18 3 3" xfId="31722" xr:uid="{00000000-0005-0000-0000-0000F6780000}"/>
    <cellStyle name="Notas 8 18 3 4" xfId="31723" xr:uid="{00000000-0005-0000-0000-0000F7780000}"/>
    <cellStyle name="Notas 8 18 4" xfId="31724" xr:uid="{00000000-0005-0000-0000-0000F8780000}"/>
    <cellStyle name="Notas 8 18 4 2" xfId="31725" xr:uid="{00000000-0005-0000-0000-0000F9780000}"/>
    <cellStyle name="Notas 8 18 5" xfId="31726" xr:uid="{00000000-0005-0000-0000-0000FA780000}"/>
    <cellStyle name="Notas 8 18 6" xfId="31727" xr:uid="{00000000-0005-0000-0000-0000FB780000}"/>
    <cellStyle name="Notas 8 19" xfId="5618" xr:uid="{00000000-0005-0000-0000-0000FC780000}"/>
    <cellStyle name="Notas 8 19 2" xfId="7863" xr:uid="{00000000-0005-0000-0000-0000FD780000}"/>
    <cellStyle name="Notas 8 19 2 2" xfId="11402" xr:uid="{00000000-0005-0000-0000-0000FE780000}"/>
    <cellStyle name="Notas 8 19 2 2 2" xfId="31728" xr:uid="{00000000-0005-0000-0000-0000FF780000}"/>
    <cellStyle name="Notas 8 19 2 2 3" xfId="31729" xr:uid="{00000000-0005-0000-0000-000000790000}"/>
    <cellStyle name="Notas 8 19 2 3" xfId="31730" xr:uid="{00000000-0005-0000-0000-000001790000}"/>
    <cellStyle name="Notas 8 19 2 4" xfId="31731" xr:uid="{00000000-0005-0000-0000-000002790000}"/>
    <cellStyle name="Notas 8 19 3" xfId="9641" xr:uid="{00000000-0005-0000-0000-000003790000}"/>
    <cellStyle name="Notas 8 19 3 2" xfId="31732" xr:uid="{00000000-0005-0000-0000-000004790000}"/>
    <cellStyle name="Notas 8 19 3 2 2" xfId="31733" xr:uid="{00000000-0005-0000-0000-000005790000}"/>
    <cellStyle name="Notas 8 19 3 3" xfId="31734" xr:uid="{00000000-0005-0000-0000-000006790000}"/>
    <cellStyle name="Notas 8 19 3 4" xfId="31735" xr:uid="{00000000-0005-0000-0000-000007790000}"/>
    <cellStyle name="Notas 8 19 4" xfId="31736" xr:uid="{00000000-0005-0000-0000-000008790000}"/>
    <cellStyle name="Notas 8 19 4 2" xfId="31737" xr:uid="{00000000-0005-0000-0000-000009790000}"/>
    <cellStyle name="Notas 8 19 5" xfId="31738" xr:uid="{00000000-0005-0000-0000-00000A790000}"/>
    <cellStyle name="Notas 8 19 6" xfId="31739" xr:uid="{00000000-0005-0000-0000-00000B790000}"/>
    <cellStyle name="Notas 8 2" xfId="5619" xr:uid="{00000000-0005-0000-0000-00000C790000}"/>
    <cellStyle name="Notas 8 2 2" xfId="7864" xr:uid="{00000000-0005-0000-0000-00000D790000}"/>
    <cellStyle name="Notas 8 2 2 2" xfId="11403" xr:uid="{00000000-0005-0000-0000-00000E790000}"/>
    <cellStyle name="Notas 8 2 2 2 2" xfId="31740" xr:uid="{00000000-0005-0000-0000-00000F790000}"/>
    <cellStyle name="Notas 8 2 2 2 3" xfId="31741" xr:uid="{00000000-0005-0000-0000-000010790000}"/>
    <cellStyle name="Notas 8 2 2 3" xfId="31742" xr:uid="{00000000-0005-0000-0000-000011790000}"/>
    <cellStyle name="Notas 8 2 2 4" xfId="31743" xr:uid="{00000000-0005-0000-0000-000012790000}"/>
    <cellStyle name="Notas 8 2 3" xfId="9642" xr:uid="{00000000-0005-0000-0000-000013790000}"/>
    <cellStyle name="Notas 8 2 3 2" xfId="31744" xr:uid="{00000000-0005-0000-0000-000014790000}"/>
    <cellStyle name="Notas 8 2 3 2 2" xfId="31745" xr:uid="{00000000-0005-0000-0000-000015790000}"/>
    <cellStyle name="Notas 8 2 3 3" xfId="31746" xr:uid="{00000000-0005-0000-0000-000016790000}"/>
    <cellStyle name="Notas 8 2 3 4" xfId="31747" xr:uid="{00000000-0005-0000-0000-000017790000}"/>
    <cellStyle name="Notas 8 2 4" xfId="31748" xr:uid="{00000000-0005-0000-0000-000018790000}"/>
    <cellStyle name="Notas 8 2 4 2" xfId="31749" xr:uid="{00000000-0005-0000-0000-000019790000}"/>
    <cellStyle name="Notas 8 2 5" xfId="31750" xr:uid="{00000000-0005-0000-0000-00001A790000}"/>
    <cellStyle name="Notas 8 2 6" xfId="31751" xr:uid="{00000000-0005-0000-0000-00001B790000}"/>
    <cellStyle name="Notas 8 20" xfId="5620" xr:uid="{00000000-0005-0000-0000-00001C790000}"/>
    <cellStyle name="Notas 8 20 2" xfId="7865" xr:uid="{00000000-0005-0000-0000-00001D790000}"/>
    <cellStyle name="Notas 8 20 2 2" xfId="11404" xr:uid="{00000000-0005-0000-0000-00001E790000}"/>
    <cellStyle name="Notas 8 20 2 2 2" xfId="31752" xr:uid="{00000000-0005-0000-0000-00001F790000}"/>
    <cellStyle name="Notas 8 20 2 2 3" xfId="31753" xr:uid="{00000000-0005-0000-0000-000020790000}"/>
    <cellStyle name="Notas 8 20 2 3" xfId="31754" xr:uid="{00000000-0005-0000-0000-000021790000}"/>
    <cellStyle name="Notas 8 20 2 4" xfId="31755" xr:uid="{00000000-0005-0000-0000-000022790000}"/>
    <cellStyle name="Notas 8 20 3" xfId="9643" xr:uid="{00000000-0005-0000-0000-000023790000}"/>
    <cellStyle name="Notas 8 20 3 2" xfId="31756" xr:uid="{00000000-0005-0000-0000-000024790000}"/>
    <cellStyle name="Notas 8 20 3 2 2" xfId="31757" xr:uid="{00000000-0005-0000-0000-000025790000}"/>
    <cellStyle name="Notas 8 20 3 3" xfId="31758" xr:uid="{00000000-0005-0000-0000-000026790000}"/>
    <cellStyle name="Notas 8 20 3 4" xfId="31759" xr:uid="{00000000-0005-0000-0000-000027790000}"/>
    <cellStyle name="Notas 8 20 4" xfId="31760" xr:uid="{00000000-0005-0000-0000-000028790000}"/>
    <cellStyle name="Notas 8 20 4 2" xfId="31761" xr:uid="{00000000-0005-0000-0000-000029790000}"/>
    <cellStyle name="Notas 8 20 5" xfId="31762" xr:uid="{00000000-0005-0000-0000-00002A790000}"/>
    <cellStyle name="Notas 8 20 6" xfId="31763" xr:uid="{00000000-0005-0000-0000-00002B790000}"/>
    <cellStyle name="Notas 8 21" xfId="5621" xr:uid="{00000000-0005-0000-0000-00002C790000}"/>
    <cellStyle name="Notas 8 21 2" xfId="7866" xr:uid="{00000000-0005-0000-0000-00002D790000}"/>
    <cellStyle name="Notas 8 21 2 2" xfId="11405" xr:uid="{00000000-0005-0000-0000-00002E790000}"/>
    <cellStyle name="Notas 8 21 2 2 2" xfId="31764" xr:uid="{00000000-0005-0000-0000-00002F790000}"/>
    <cellStyle name="Notas 8 21 2 2 3" xfId="31765" xr:uid="{00000000-0005-0000-0000-000030790000}"/>
    <cellStyle name="Notas 8 21 2 3" xfId="31766" xr:uid="{00000000-0005-0000-0000-000031790000}"/>
    <cellStyle name="Notas 8 21 2 4" xfId="31767" xr:uid="{00000000-0005-0000-0000-000032790000}"/>
    <cellStyle name="Notas 8 21 3" xfId="9644" xr:uid="{00000000-0005-0000-0000-000033790000}"/>
    <cellStyle name="Notas 8 21 3 2" xfId="31768" xr:uid="{00000000-0005-0000-0000-000034790000}"/>
    <cellStyle name="Notas 8 21 3 2 2" xfId="31769" xr:uid="{00000000-0005-0000-0000-000035790000}"/>
    <cellStyle name="Notas 8 21 3 3" xfId="31770" xr:uid="{00000000-0005-0000-0000-000036790000}"/>
    <cellStyle name="Notas 8 21 3 4" xfId="31771" xr:uid="{00000000-0005-0000-0000-000037790000}"/>
    <cellStyle name="Notas 8 21 4" xfId="31772" xr:uid="{00000000-0005-0000-0000-000038790000}"/>
    <cellStyle name="Notas 8 21 4 2" xfId="31773" xr:uid="{00000000-0005-0000-0000-000039790000}"/>
    <cellStyle name="Notas 8 21 5" xfId="31774" xr:uid="{00000000-0005-0000-0000-00003A790000}"/>
    <cellStyle name="Notas 8 21 6" xfId="31775" xr:uid="{00000000-0005-0000-0000-00003B790000}"/>
    <cellStyle name="Notas 8 22" xfId="5622" xr:uid="{00000000-0005-0000-0000-00003C790000}"/>
    <cellStyle name="Notas 8 22 2" xfId="7867" xr:uid="{00000000-0005-0000-0000-00003D790000}"/>
    <cellStyle name="Notas 8 22 2 2" xfId="11406" xr:uid="{00000000-0005-0000-0000-00003E790000}"/>
    <cellStyle name="Notas 8 22 2 2 2" xfId="31776" xr:uid="{00000000-0005-0000-0000-00003F790000}"/>
    <cellStyle name="Notas 8 22 2 2 3" xfId="31777" xr:uid="{00000000-0005-0000-0000-000040790000}"/>
    <cellStyle name="Notas 8 22 2 3" xfId="31778" xr:uid="{00000000-0005-0000-0000-000041790000}"/>
    <cellStyle name="Notas 8 22 2 4" xfId="31779" xr:uid="{00000000-0005-0000-0000-000042790000}"/>
    <cellStyle name="Notas 8 22 3" xfId="9645" xr:uid="{00000000-0005-0000-0000-000043790000}"/>
    <cellStyle name="Notas 8 22 3 2" xfId="31780" xr:uid="{00000000-0005-0000-0000-000044790000}"/>
    <cellStyle name="Notas 8 22 3 2 2" xfId="31781" xr:uid="{00000000-0005-0000-0000-000045790000}"/>
    <cellStyle name="Notas 8 22 3 3" xfId="31782" xr:uid="{00000000-0005-0000-0000-000046790000}"/>
    <cellStyle name="Notas 8 22 3 4" xfId="31783" xr:uid="{00000000-0005-0000-0000-000047790000}"/>
    <cellStyle name="Notas 8 22 4" xfId="31784" xr:uid="{00000000-0005-0000-0000-000048790000}"/>
    <cellStyle name="Notas 8 22 4 2" xfId="31785" xr:uid="{00000000-0005-0000-0000-000049790000}"/>
    <cellStyle name="Notas 8 22 5" xfId="31786" xr:uid="{00000000-0005-0000-0000-00004A790000}"/>
    <cellStyle name="Notas 8 22 6" xfId="31787" xr:uid="{00000000-0005-0000-0000-00004B790000}"/>
    <cellStyle name="Notas 8 23" xfId="5623" xr:uid="{00000000-0005-0000-0000-00004C790000}"/>
    <cellStyle name="Notas 8 23 2" xfId="7868" xr:uid="{00000000-0005-0000-0000-00004D790000}"/>
    <cellStyle name="Notas 8 23 2 2" xfId="11407" xr:uid="{00000000-0005-0000-0000-00004E790000}"/>
    <cellStyle name="Notas 8 23 2 2 2" xfId="31788" xr:uid="{00000000-0005-0000-0000-00004F790000}"/>
    <cellStyle name="Notas 8 23 2 2 3" xfId="31789" xr:uid="{00000000-0005-0000-0000-000050790000}"/>
    <cellStyle name="Notas 8 23 2 3" xfId="31790" xr:uid="{00000000-0005-0000-0000-000051790000}"/>
    <cellStyle name="Notas 8 23 2 4" xfId="31791" xr:uid="{00000000-0005-0000-0000-000052790000}"/>
    <cellStyle name="Notas 8 23 3" xfId="9646" xr:uid="{00000000-0005-0000-0000-000053790000}"/>
    <cellStyle name="Notas 8 23 3 2" xfId="31792" xr:uid="{00000000-0005-0000-0000-000054790000}"/>
    <cellStyle name="Notas 8 23 3 2 2" xfId="31793" xr:uid="{00000000-0005-0000-0000-000055790000}"/>
    <cellStyle name="Notas 8 23 3 3" xfId="31794" xr:uid="{00000000-0005-0000-0000-000056790000}"/>
    <cellStyle name="Notas 8 23 3 4" xfId="31795" xr:uid="{00000000-0005-0000-0000-000057790000}"/>
    <cellStyle name="Notas 8 23 4" xfId="31796" xr:uid="{00000000-0005-0000-0000-000058790000}"/>
    <cellStyle name="Notas 8 23 4 2" xfId="31797" xr:uid="{00000000-0005-0000-0000-000059790000}"/>
    <cellStyle name="Notas 8 23 5" xfId="31798" xr:uid="{00000000-0005-0000-0000-00005A790000}"/>
    <cellStyle name="Notas 8 23 6" xfId="31799" xr:uid="{00000000-0005-0000-0000-00005B790000}"/>
    <cellStyle name="Notas 8 24" xfId="7853" xr:uid="{00000000-0005-0000-0000-00005C790000}"/>
    <cellStyle name="Notas 8 24 2" xfId="11392" xr:uid="{00000000-0005-0000-0000-00005D790000}"/>
    <cellStyle name="Notas 8 24 2 2" xfId="31800" xr:uid="{00000000-0005-0000-0000-00005E790000}"/>
    <cellStyle name="Notas 8 24 2 3" xfId="31801" xr:uid="{00000000-0005-0000-0000-00005F790000}"/>
    <cellStyle name="Notas 8 24 3" xfId="31802" xr:uid="{00000000-0005-0000-0000-000060790000}"/>
    <cellStyle name="Notas 8 24 4" xfId="31803" xr:uid="{00000000-0005-0000-0000-000061790000}"/>
    <cellStyle name="Notas 8 25" xfId="9631" xr:uid="{00000000-0005-0000-0000-000062790000}"/>
    <cellStyle name="Notas 8 25 2" xfId="31804" xr:uid="{00000000-0005-0000-0000-000063790000}"/>
    <cellStyle name="Notas 8 25 2 2" xfId="31805" xr:uid="{00000000-0005-0000-0000-000064790000}"/>
    <cellStyle name="Notas 8 25 3" xfId="31806" xr:uid="{00000000-0005-0000-0000-000065790000}"/>
    <cellStyle name="Notas 8 25 4" xfId="31807" xr:uid="{00000000-0005-0000-0000-000066790000}"/>
    <cellStyle name="Notas 8 26" xfId="31808" xr:uid="{00000000-0005-0000-0000-000067790000}"/>
    <cellStyle name="Notas 8 26 2" xfId="31809" xr:uid="{00000000-0005-0000-0000-000068790000}"/>
    <cellStyle name="Notas 8 27" xfId="31810" xr:uid="{00000000-0005-0000-0000-000069790000}"/>
    <cellStyle name="Notas 8 28" xfId="31811" xr:uid="{00000000-0005-0000-0000-00006A790000}"/>
    <cellStyle name="Notas 8 3" xfId="5624" xr:uid="{00000000-0005-0000-0000-00006B790000}"/>
    <cellStyle name="Notas 8 3 2" xfId="7869" xr:uid="{00000000-0005-0000-0000-00006C790000}"/>
    <cellStyle name="Notas 8 3 2 2" xfId="11408" xr:uid="{00000000-0005-0000-0000-00006D790000}"/>
    <cellStyle name="Notas 8 3 2 2 2" xfId="31812" xr:uid="{00000000-0005-0000-0000-00006E790000}"/>
    <cellStyle name="Notas 8 3 2 2 3" xfId="31813" xr:uid="{00000000-0005-0000-0000-00006F790000}"/>
    <cellStyle name="Notas 8 3 2 3" xfId="31814" xr:uid="{00000000-0005-0000-0000-000070790000}"/>
    <cellStyle name="Notas 8 3 2 4" xfId="31815" xr:uid="{00000000-0005-0000-0000-000071790000}"/>
    <cellStyle name="Notas 8 3 3" xfId="9647" xr:uid="{00000000-0005-0000-0000-000072790000}"/>
    <cellStyle name="Notas 8 3 3 2" xfId="31816" xr:uid="{00000000-0005-0000-0000-000073790000}"/>
    <cellStyle name="Notas 8 3 3 2 2" xfId="31817" xr:uid="{00000000-0005-0000-0000-000074790000}"/>
    <cellStyle name="Notas 8 3 3 3" xfId="31818" xr:uid="{00000000-0005-0000-0000-000075790000}"/>
    <cellStyle name="Notas 8 3 3 4" xfId="31819" xr:uid="{00000000-0005-0000-0000-000076790000}"/>
    <cellStyle name="Notas 8 3 4" xfId="31820" xr:uid="{00000000-0005-0000-0000-000077790000}"/>
    <cellStyle name="Notas 8 3 4 2" xfId="31821" xr:uid="{00000000-0005-0000-0000-000078790000}"/>
    <cellStyle name="Notas 8 3 5" xfId="31822" xr:uid="{00000000-0005-0000-0000-000079790000}"/>
    <cellStyle name="Notas 8 3 6" xfId="31823" xr:uid="{00000000-0005-0000-0000-00007A790000}"/>
    <cellStyle name="Notas 8 4" xfId="5625" xr:uid="{00000000-0005-0000-0000-00007B790000}"/>
    <cellStyle name="Notas 8 4 2" xfId="7870" xr:uid="{00000000-0005-0000-0000-00007C790000}"/>
    <cellStyle name="Notas 8 4 2 2" xfId="11409" xr:uid="{00000000-0005-0000-0000-00007D790000}"/>
    <cellStyle name="Notas 8 4 2 2 2" xfId="31824" xr:uid="{00000000-0005-0000-0000-00007E790000}"/>
    <cellStyle name="Notas 8 4 2 2 3" xfId="31825" xr:uid="{00000000-0005-0000-0000-00007F790000}"/>
    <cellStyle name="Notas 8 4 2 3" xfId="31826" xr:uid="{00000000-0005-0000-0000-000080790000}"/>
    <cellStyle name="Notas 8 4 2 4" xfId="31827" xr:uid="{00000000-0005-0000-0000-000081790000}"/>
    <cellStyle name="Notas 8 4 3" xfId="9648" xr:uid="{00000000-0005-0000-0000-000082790000}"/>
    <cellStyle name="Notas 8 4 3 2" xfId="31828" xr:uid="{00000000-0005-0000-0000-000083790000}"/>
    <cellStyle name="Notas 8 4 3 2 2" xfId="31829" xr:uid="{00000000-0005-0000-0000-000084790000}"/>
    <cellStyle name="Notas 8 4 3 3" xfId="31830" xr:uid="{00000000-0005-0000-0000-000085790000}"/>
    <cellStyle name="Notas 8 4 3 4" xfId="31831" xr:uid="{00000000-0005-0000-0000-000086790000}"/>
    <cellStyle name="Notas 8 4 4" xfId="31832" xr:uid="{00000000-0005-0000-0000-000087790000}"/>
    <cellStyle name="Notas 8 4 4 2" xfId="31833" xr:uid="{00000000-0005-0000-0000-000088790000}"/>
    <cellStyle name="Notas 8 4 5" xfId="31834" xr:uid="{00000000-0005-0000-0000-000089790000}"/>
    <cellStyle name="Notas 8 4 6" xfId="31835" xr:uid="{00000000-0005-0000-0000-00008A790000}"/>
    <cellStyle name="Notas 8 5" xfId="5626" xr:uid="{00000000-0005-0000-0000-00008B790000}"/>
    <cellStyle name="Notas 8 5 2" xfId="7871" xr:uid="{00000000-0005-0000-0000-00008C790000}"/>
    <cellStyle name="Notas 8 5 2 2" xfId="11410" xr:uid="{00000000-0005-0000-0000-00008D790000}"/>
    <cellStyle name="Notas 8 5 2 2 2" xfId="31836" xr:uid="{00000000-0005-0000-0000-00008E790000}"/>
    <cellStyle name="Notas 8 5 2 2 3" xfId="31837" xr:uid="{00000000-0005-0000-0000-00008F790000}"/>
    <cellStyle name="Notas 8 5 2 3" xfId="31838" xr:uid="{00000000-0005-0000-0000-000090790000}"/>
    <cellStyle name="Notas 8 5 2 4" xfId="31839" xr:uid="{00000000-0005-0000-0000-000091790000}"/>
    <cellStyle name="Notas 8 5 3" xfId="9649" xr:uid="{00000000-0005-0000-0000-000092790000}"/>
    <cellStyle name="Notas 8 5 3 2" xfId="31840" xr:uid="{00000000-0005-0000-0000-000093790000}"/>
    <cellStyle name="Notas 8 5 3 2 2" xfId="31841" xr:uid="{00000000-0005-0000-0000-000094790000}"/>
    <cellStyle name="Notas 8 5 3 3" xfId="31842" xr:uid="{00000000-0005-0000-0000-000095790000}"/>
    <cellStyle name="Notas 8 5 3 4" xfId="31843" xr:uid="{00000000-0005-0000-0000-000096790000}"/>
    <cellStyle name="Notas 8 5 4" xfId="31844" xr:uid="{00000000-0005-0000-0000-000097790000}"/>
    <cellStyle name="Notas 8 5 4 2" xfId="31845" xr:uid="{00000000-0005-0000-0000-000098790000}"/>
    <cellStyle name="Notas 8 5 5" xfId="31846" xr:uid="{00000000-0005-0000-0000-000099790000}"/>
    <cellStyle name="Notas 8 5 6" xfId="31847" xr:uid="{00000000-0005-0000-0000-00009A790000}"/>
    <cellStyle name="Notas 8 6" xfId="5627" xr:uid="{00000000-0005-0000-0000-00009B790000}"/>
    <cellStyle name="Notas 8 6 2" xfId="7872" xr:uid="{00000000-0005-0000-0000-00009C790000}"/>
    <cellStyle name="Notas 8 6 2 2" xfId="11411" xr:uid="{00000000-0005-0000-0000-00009D790000}"/>
    <cellStyle name="Notas 8 6 2 2 2" xfId="31848" xr:uid="{00000000-0005-0000-0000-00009E790000}"/>
    <cellStyle name="Notas 8 6 2 2 3" xfId="31849" xr:uid="{00000000-0005-0000-0000-00009F790000}"/>
    <cellStyle name="Notas 8 6 2 3" xfId="31850" xr:uid="{00000000-0005-0000-0000-0000A0790000}"/>
    <cellStyle name="Notas 8 6 2 4" xfId="31851" xr:uid="{00000000-0005-0000-0000-0000A1790000}"/>
    <cellStyle name="Notas 8 6 3" xfId="9650" xr:uid="{00000000-0005-0000-0000-0000A2790000}"/>
    <cellStyle name="Notas 8 6 3 2" xfId="31852" xr:uid="{00000000-0005-0000-0000-0000A3790000}"/>
    <cellStyle name="Notas 8 6 3 2 2" xfId="31853" xr:uid="{00000000-0005-0000-0000-0000A4790000}"/>
    <cellStyle name="Notas 8 6 3 3" xfId="31854" xr:uid="{00000000-0005-0000-0000-0000A5790000}"/>
    <cellStyle name="Notas 8 6 3 4" xfId="31855" xr:uid="{00000000-0005-0000-0000-0000A6790000}"/>
    <cellStyle name="Notas 8 6 4" xfId="31856" xr:uid="{00000000-0005-0000-0000-0000A7790000}"/>
    <cellStyle name="Notas 8 6 4 2" xfId="31857" xr:uid="{00000000-0005-0000-0000-0000A8790000}"/>
    <cellStyle name="Notas 8 6 5" xfId="31858" xr:uid="{00000000-0005-0000-0000-0000A9790000}"/>
    <cellStyle name="Notas 8 6 6" xfId="31859" xr:uid="{00000000-0005-0000-0000-0000AA790000}"/>
    <cellStyle name="Notas 8 7" xfId="5628" xr:uid="{00000000-0005-0000-0000-0000AB790000}"/>
    <cellStyle name="Notas 8 7 2" xfId="7873" xr:uid="{00000000-0005-0000-0000-0000AC790000}"/>
    <cellStyle name="Notas 8 7 2 2" xfId="11412" xr:uid="{00000000-0005-0000-0000-0000AD790000}"/>
    <cellStyle name="Notas 8 7 2 2 2" xfId="31860" xr:uid="{00000000-0005-0000-0000-0000AE790000}"/>
    <cellStyle name="Notas 8 7 2 2 3" xfId="31861" xr:uid="{00000000-0005-0000-0000-0000AF790000}"/>
    <cellStyle name="Notas 8 7 2 3" xfId="31862" xr:uid="{00000000-0005-0000-0000-0000B0790000}"/>
    <cellStyle name="Notas 8 7 2 4" xfId="31863" xr:uid="{00000000-0005-0000-0000-0000B1790000}"/>
    <cellStyle name="Notas 8 7 3" xfId="9651" xr:uid="{00000000-0005-0000-0000-0000B2790000}"/>
    <cellStyle name="Notas 8 7 3 2" xfId="31864" xr:uid="{00000000-0005-0000-0000-0000B3790000}"/>
    <cellStyle name="Notas 8 7 3 2 2" xfId="31865" xr:uid="{00000000-0005-0000-0000-0000B4790000}"/>
    <cellStyle name="Notas 8 7 3 3" xfId="31866" xr:uid="{00000000-0005-0000-0000-0000B5790000}"/>
    <cellStyle name="Notas 8 7 3 4" xfId="31867" xr:uid="{00000000-0005-0000-0000-0000B6790000}"/>
    <cellStyle name="Notas 8 7 4" xfId="31868" xr:uid="{00000000-0005-0000-0000-0000B7790000}"/>
    <cellStyle name="Notas 8 7 4 2" xfId="31869" xr:uid="{00000000-0005-0000-0000-0000B8790000}"/>
    <cellStyle name="Notas 8 7 5" xfId="31870" xr:uid="{00000000-0005-0000-0000-0000B9790000}"/>
    <cellStyle name="Notas 8 7 6" xfId="31871" xr:uid="{00000000-0005-0000-0000-0000BA790000}"/>
    <cellStyle name="Notas 8 8" xfId="5629" xr:uid="{00000000-0005-0000-0000-0000BB790000}"/>
    <cellStyle name="Notas 8 8 2" xfId="7874" xr:uid="{00000000-0005-0000-0000-0000BC790000}"/>
    <cellStyle name="Notas 8 8 2 2" xfId="11413" xr:uid="{00000000-0005-0000-0000-0000BD790000}"/>
    <cellStyle name="Notas 8 8 2 2 2" xfId="31872" xr:uid="{00000000-0005-0000-0000-0000BE790000}"/>
    <cellStyle name="Notas 8 8 2 2 3" xfId="31873" xr:uid="{00000000-0005-0000-0000-0000BF790000}"/>
    <cellStyle name="Notas 8 8 2 3" xfId="31874" xr:uid="{00000000-0005-0000-0000-0000C0790000}"/>
    <cellStyle name="Notas 8 8 2 4" xfId="31875" xr:uid="{00000000-0005-0000-0000-0000C1790000}"/>
    <cellStyle name="Notas 8 8 3" xfId="9652" xr:uid="{00000000-0005-0000-0000-0000C2790000}"/>
    <cellStyle name="Notas 8 8 3 2" xfId="31876" xr:uid="{00000000-0005-0000-0000-0000C3790000}"/>
    <cellStyle name="Notas 8 8 3 2 2" xfId="31877" xr:uid="{00000000-0005-0000-0000-0000C4790000}"/>
    <cellStyle name="Notas 8 8 3 3" xfId="31878" xr:uid="{00000000-0005-0000-0000-0000C5790000}"/>
    <cellStyle name="Notas 8 8 3 4" xfId="31879" xr:uid="{00000000-0005-0000-0000-0000C6790000}"/>
    <cellStyle name="Notas 8 8 4" xfId="31880" xr:uid="{00000000-0005-0000-0000-0000C7790000}"/>
    <cellStyle name="Notas 8 8 4 2" xfId="31881" xr:uid="{00000000-0005-0000-0000-0000C8790000}"/>
    <cellStyle name="Notas 8 8 5" xfId="31882" xr:uid="{00000000-0005-0000-0000-0000C9790000}"/>
    <cellStyle name="Notas 8 8 6" xfId="31883" xr:uid="{00000000-0005-0000-0000-0000CA790000}"/>
    <cellStyle name="Notas 8 9" xfId="5630" xr:uid="{00000000-0005-0000-0000-0000CB790000}"/>
    <cellStyle name="Notas 8 9 2" xfId="7875" xr:uid="{00000000-0005-0000-0000-0000CC790000}"/>
    <cellStyle name="Notas 8 9 2 2" xfId="11414" xr:uid="{00000000-0005-0000-0000-0000CD790000}"/>
    <cellStyle name="Notas 8 9 2 2 2" xfId="31884" xr:uid="{00000000-0005-0000-0000-0000CE790000}"/>
    <cellStyle name="Notas 8 9 2 2 3" xfId="31885" xr:uid="{00000000-0005-0000-0000-0000CF790000}"/>
    <cellStyle name="Notas 8 9 2 3" xfId="31886" xr:uid="{00000000-0005-0000-0000-0000D0790000}"/>
    <cellStyle name="Notas 8 9 2 4" xfId="31887" xr:uid="{00000000-0005-0000-0000-0000D1790000}"/>
    <cellStyle name="Notas 8 9 3" xfId="9653" xr:uid="{00000000-0005-0000-0000-0000D2790000}"/>
    <cellStyle name="Notas 8 9 3 2" xfId="31888" xr:uid="{00000000-0005-0000-0000-0000D3790000}"/>
    <cellStyle name="Notas 8 9 3 2 2" xfId="31889" xr:uid="{00000000-0005-0000-0000-0000D4790000}"/>
    <cellStyle name="Notas 8 9 3 3" xfId="31890" xr:uid="{00000000-0005-0000-0000-0000D5790000}"/>
    <cellStyle name="Notas 8 9 3 4" xfId="31891" xr:uid="{00000000-0005-0000-0000-0000D6790000}"/>
    <cellStyle name="Notas 8 9 4" xfId="31892" xr:uid="{00000000-0005-0000-0000-0000D7790000}"/>
    <cellStyle name="Notas 8 9 4 2" xfId="31893" xr:uid="{00000000-0005-0000-0000-0000D8790000}"/>
    <cellStyle name="Notas 8 9 5" xfId="31894" xr:uid="{00000000-0005-0000-0000-0000D9790000}"/>
    <cellStyle name="Notas 8 9 6" xfId="31895" xr:uid="{00000000-0005-0000-0000-0000DA790000}"/>
    <cellStyle name="Notas 9" xfId="5631" xr:uid="{00000000-0005-0000-0000-0000DB790000}"/>
    <cellStyle name="Notas 9 1" xfId="31896" xr:uid="{00000000-0005-0000-0000-0000DC790000}"/>
    <cellStyle name="Notas 9 10" xfId="5632" xr:uid="{00000000-0005-0000-0000-0000DD790000}"/>
    <cellStyle name="Notas 9 10 2" xfId="7877" xr:uid="{00000000-0005-0000-0000-0000DE790000}"/>
    <cellStyle name="Notas 9 10 2 2" xfId="11416" xr:uid="{00000000-0005-0000-0000-0000DF790000}"/>
    <cellStyle name="Notas 9 10 2 2 2" xfId="31897" xr:uid="{00000000-0005-0000-0000-0000E0790000}"/>
    <cellStyle name="Notas 9 10 2 2 3" xfId="31898" xr:uid="{00000000-0005-0000-0000-0000E1790000}"/>
    <cellStyle name="Notas 9 10 2 3" xfId="31899" xr:uid="{00000000-0005-0000-0000-0000E2790000}"/>
    <cellStyle name="Notas 9 10 2 4" xfId="31900" xr:uid="{00000000-0005-0000-0000-0000E3790000}"/>
    <cellStyle name="Notas 9 10 3" xfId="9655" xr:uid="{00000000-0005-0000-0000-0000E4790000}"/>
    <cellStyle name="Notas 9 10 3 2" xfId="31901" xr:uid="{00000000-0005-0000-0000-0000E5790000}"/>
    <cellStyle name="Notas 9 10 3 2 2" xfId="31902" xr:uid="{00000000-0005-0000-0000-0000E6790000}"/>
    <cellStyle name="Notas 9 10 3 3" xfId="31903" xr:uid="{00000000-0005-0000-0000-0000E7790000}"/>
    <cellStyle name="Notas 9 10 3 4" xfId="31904" xr:uid="{00000000-0005-0000-0000-0000E8790000}"/>
    <cellStyle name="Notas 9 10 4" xfId="31905" xr:uid="{00000000-0005-0000-0000-0000E9790000}"/>
    <cellStyle name="Notas 9 10 4 2" xfId="31906" xr:uid="{00000000-0005-0000-0000-0000EA790000}"/>
    <cellStyle name="Notas 9 10 5" xfId="31907" xr:uid="{00000000-0005-0000-0000-0000EB790000}"/>
    <cellStyle name="Notas 9 10 6" xfId="31908" xr:uid="{00000000-0005-0000-0000-0000EC790000}"/>
    <cellStyle name="Notas 9 11" xfId="5633" xr:uid="{00000000-0005-0000-0000-0000ED790000}"/>
    <cellStyle name="Notas 9 11 2" xfId="7878" xr:uid="{00000000-0005-0000-0000-0000EE790000}"/>
    <cellStyle name="Notas 9 11 2 2" xfId="11417" xr:uid="{00000000-0005-0000-0000-0000EF790000}"/>
    <cellStyle name="Notas 9 11 2 2 2" xfId="31909" xr:uid="{00000000-0005-0000-0000-0000F0790000}"/>
    <cellStyle name="Notas 9 11 2 2 3" xfId="31910" xr:uid="{00000000-0005-0000-0000-0000F1790000}"/>
    <cellStyle name="Notas 9 11 2 3" xfId="31911" xr:uid="{00000000-0005-0000-0000-0000F2790000}"/>
    <cellStyle name="Notas 9 11 2 4" xfId="31912" xr:uid="{00000000-0005-0000-0000-0000F3790000}"/>
    <cellStyle name="Notas 9 11 3" xfId="9656" xr:uid="{00000000-0005-0000-0000-0000F4790000}"/>
    <cellStyle name="Notas 9 11 3 2" xfId="31913" xr:uid="{00000000-0005-0000-0000-0000F5790000}"/>
    <cellStyle name="Notas 9 11 3 2 2" xfId="31914" xr:uid="{00000000-0005-0000-0000-0000F6790000}"/>
    <cellStyle name="Notas 9 11 3 3" xfId="31915" xr:uid="{00000000-0005-0000-0000-0000F7790000}"/>
    <cellStyle name="Notas 9 11 3 4" xfId="31916" xr:uid="{00000000-0005-0000-0000-0000F8790000}"/>
    <cellStyle name="Notas 9 11 4" xfId="31917" xr:uid="{00000000-0005-0000-0000-0000F9790000}"/>
    <cellStyle name="Notas 9 11 4 2" xfId="31918" xr:uid="{00000000-0005-0000-0000-0000FA790000}"/>
    <cellStyle name="Notas 9 11 5" xfId="31919" xr:uid="{00000000-0005-0000-0000-0000FB790000}"/>
    <cellStyle name="Notas 9 11 6" xfId="31920" xr:uid="{00000000-0005-0000-0000-0000FC790000}"/>
    <cellStyle name="Notas 9 12" xfId="5634" xr:uid="{00000000-0005-0000-0000-0000FD790000}"/>
    <cellStyle name="Notas 9 12 2" xfId="7879" xr:uid="{00000000-0005-0000-0000-0000FE790000}"/>
    <cellStyle name="Notas 9 12 2 2" xfId="11418" xr:uid="{00000000-0005-0000-0000-0000FF790000}"/>
    <cellStyle name="Notas 9 12 2 2 2" xfId="31921" xr:uid="{00000000-0005-0000-0000-0000007A0000}"/>
    <cellStyle name="Notas 9 12 2 2 3" xfId="31922" xr:uid="{00000000-0005-0000-0000-0000017A0000}"/>
    <cellStyle name="Notas 9 12 2 3" xfId="31923" xr:uid="{00000000-0005-0000-0000-0000027A0000}"/>
    <cellStyle name="Notas 9 12 2 4" xfId="31924" xr:uid="{00000000-0005-0000-0000-0000037A0000}"/>
    <cellStyle name="Notas 9 12 3" xfId="9657" xr:uid="{00000000-0005-0000-0000-0000047A0000}"/>
    <cellStyle name="Notas 9 12 3 2" xfId="31925" xr:uid="{00000000-0005-0000-0000-0000057A0000}"/>
    <cellStyle name="Notas 9 12 3 2 2" xfId="31926" xr:uid="{00000000-0005-0000-0000-0000067A0000}"/>
    <cellStyle name="Notas 9 12 3 3" xfId="31927" xr:uid="{00000000-0005-0000-0000-0000077A0000}"/>
    <cellStyle name="Notas 9 12 3 4" xfId="31928" xr:uid="{00000000-0005-0000-0000-0000087A0000}"/>
    <cellStyle name="Notas 9 12 4" xfId="31929" xr:uid="{00000000-0005-0000-0000-0000097A0000}"/>
    <cellStyle name="Notas 9 12 4 2" xfId="31930" xr:uid="{00000000-0005-0000-0000-00000A7A0000}"/>
    <cellStyle name="Notas 9 12 5" xfId="31931" xr:uid="{00000000-0005-0000-0000-00000B7A0000}"/>
    <cellStyle name="Notas 9 12 6" xfId="31932" xr:uid="{00000000-0005-0000-0000-00000C7A0000}"/>
    <cellStyle name="Notas 9 13" xfId="5635" xr:uid="{00000000-0005-0000-0000-00000D7A0000}"/>
    <cellStyle name="Notas 9 13 2" xfId="7880" xr:uid="{00000000-0005-0000-0000-00000E7A0000}"/>
    <cellStyle name="Notas 9 13 2 2" xfId="11419" xr:uid="{00000000-0005-0000-0000-00000F7A0000}"/>
    <cellStyle name="Notas 9 13 2 2 2" xfId="31933" xr:uid="{00000000-0005-0000-0000-0000107A0000}"/>
    <cellStyle name="Notas 9 13 2 2 3" xfId="31934" xr:uid="{00000000-0005-0000-0000-0000117A0000}"/>
    <cellStyle name="Notas 9 13 2 3" xfId="31935" xr:uid="{00000000-0005-0000-0000-0000127A0000}"/>
    <cellStyle name="Notas 9 13 2 4" xfId="31936" xr:uid="{00000000-0005-0000-0000-0000137A0000}"/>
    <cellStyle name="Notas 9 13 3" xfId="9658" xr:uid="{00000000-0005-0000-0000-0000147A0000}"/>
    <cellStyle name="Notas 9 13 3 2" xfId="31937" xr:uid="{00000000-0005-0000-0000-0000157A0000}"/>
    <cellStyle name="Notas 9 13 3 2 2" xfId="31938" xr:uid="{00000000-0005-0000-0000-0000167A0000}"/>
    <cellStyle name="Notas 9 13 3 3" xfId="31939" xr:uid="{00000000-0005-0000-0000-0000177A0000}"/>
    <cellStyle name="Notas 9 13 3 4" xfId="31940" xr:uid="{00000000-0005-0000-0000-0000187A0000}"/>
    <cellStyle name="Notas 9 13 4" xfId="31941" xr:uid="{00000000-0005-0000-0000-0000197A0000}"/>
    <cellStyle name="Notas 9 13 4 2" xfId="31942" xr:uid="{00000000-0005-0000-0000-00001A7A0000}"/>
    <cellStyle name="Notas 9 13 5" xfId="31943" xr:uid="{00000000-0005-0000-0000-00001B7A0000}"/>
    <cellStyle name="Notas 9 13 6" xfId="31944" xr:uid="{00000000-0005-0000-0000-00001C7A0000}"/>
    <cellStyle name="Notas 9 14" xfId="5636" xr:uid="{00000000-0005-0000-0000-00001D7A0000}"/>
    <cellStyle name="Notas 9 14 2" xfId="7881" xr:uid="{00000000-0005-0000-0000-00001E7A0000}"/>
    <cellStyle name="Notas 9 14 2 2" xfId="11420" xr:uid="{00000000-0005-0000-0000-00001F7A0000}"/>
    <cellStyle name="Notas 9 14 2 2 2" xfId="31945" xr:uid="{00000000-0005-0000-0000-0000207A0000}"/>
    <cellStyle name="Notas 9 14 2 2 3" xfId="31946" xr:uid="{00000000-0005-0000-0000-0000217A0000}"/>
    <cellStyle name="Notas 9 14 2 3" xfId="31947" xr:uid="{00000000-0005-0000-0000-0000227A0000}"/>
    <cellStyle name="Notas 9 14 2 4" xfId="31948" xr:uid="{00000000-0005-0000-0000-0000237A0000}"/>
    <cellStyle name="Notas 9 14 3" xfId="9659" xr:uid="{00000000-0005-0000-0000-0000247A0000}"/>
    <cellStyle name="Notas 9 14 3 2" xfId="31949" xr:uid="{00000000-0005-0000-0000-0000257A0000}"/>
    <cellStyle name="Notas 9 14 3 2 2" xfId="31950" xr:uid="{00000000-0005-0000-0000-0000267A0000}"/>
    <cellStyle name="Notas 9 14 3 3" xfId="31951" xr:uid="{00000000-0005-0000-0000-0000277A0000}"/>
    <cellStyle name="Notas 9 14 3 4" xfId="31952" xr:uid="{00000000-0005-0000-0000-0000287A0000}"/>
    <cellStyle name="Notas 9 14 4" xfId="31953" xr:uid="{00000000-0005-0000-0000-0000297A0000}"/>
    <cellStyle name="Notas 9 14 4 2" xfId="31954" xr:uid="{00000000-0005-0000-0000-00002A7A0000}"/>
    <cellStyle name="Notas 9 14 5" xfId="31955" xr:uid="{00000000-0005-0000-0000-00002B7A0000}"/>
    <cellStyle name="Notas 9 14 6" xfId="31956" xr:uid="{00000000-0005-0000-0000-00002C7A0000}"/>
    <cellStyle name="Notas 9 15" xfId="5637" xr:uid="{00000000-0005-0000-0000-00002D7A0000}"/>
    <cellStyle name="Notas 9 15 2" xfId="7882" xr:uid="{00000000-0005-0000-0000-00002E7A0000}"/>
    <cellStyle name="Notas 9 15 2 2" xfId="11421" xr:uid="{00000000-0005-0000-0000-00002F7A0000}"/>
    <cellStyle name="Notas 9 15 2 2 2" xfId="31957" xr:uid="{00000000-0005-0000-0000-0000307A0000}"/>
    <cellStyle name="Notas 9 15 2 2 3" xfId="31958" xr:uid="{00000000-0005-0000-0000-0000317A0000}"/>
    <cellStyle name="Notas 9 15 2 3" xfId="31959" xr:uid="{00000000-0005-0000-0000-0000327A0000}"/>
    <cellStyle name="Notas 9 15 2 4" xfId="31960" xr:uid="{00000000-0005-0000-0000-0000337A0000}"/>
    <cellStyle name="Notas 9 15 3" xfId="9660" xr:uid="{00000000-0005-0000-0000-0000347A0000}"/>
    <cellStyle name="Notas 9 15 3 2" xfId="31961" xr:uid="{00000000-0005-0000-0000-0000357A0000}"/>
    <cellStyle name="Notas 9 15 3 2 2" xfId="31962" xr:uid="{00000000-0005-0000-0000-0000367A0000}"/>
    <cellStyle name="Notas 9 15 3 3" xfId="31963" xr:uid="{00000000-0005-0000-0000-0000377A0000}"/>
    <cellStyle name="Notas 9 15 3 4" xfId="31964" xr:uid="{00000000-0005-0000-0000-0000387A0000}"/>
    <cellStyle name="Notas 9 15 4" xfId="31965" xr:uid="{00000000-0005-0000-0000-0000397A0000}"/>
    <cellStyle name="Notas 9 15 4 2" xfId="31966" xr:uid="{00000000-0005-0000-0000-00003A7A0000}"/>
    <cellStyle name="Notas 9 15 5" xfId="31967" xr:uid="{00000000-0005-0000-0000-00003B7A0000}"/>
    <cellStyle name="Notas 9 15 6" xfId="31968" xr:uid="{00000000-0005-0000-0000-00003C7A0000}"/>
    <cellStyle name="Notas 9 16" xfId="5638" xr:uid="{00000000-0005-0000-0000-00003D7A0000}"/>
    <cellStyle name="Notas 9 16 2" xfId="7883" xr:uid="{00000000-0005-0000-0000-00003E7A0000}"/>
    <cellStyle name="Notas 9 16 2 2" xfId="11422" xr:uid="{00000000-0005-0000-0000-00003F7A0000}"/>
    <cellStyle name="Notas 9 16 2 2 2" xfId="31969" xr:uid="{00000000-0005-0000-0000-0000407A0000}"/>
    <cellStyle name="Notas 9 16 2 2 3" xfId="31970" xr:uid="{00000000-0005-0000-0000-0000417A0000}"/>
    <cellStyle name="Notas 9 16 2 3" xfId="31971" xr:uid="{00000000-0005-0000-0000-0000427A0000}"/>
    <cellStyle name="Notas 9 16 2 4" xfId="31972" xr:uid="{00000000-0005-0000-0000-0000437A0000}"/>
    <cellStyle name="Notas 9 16 3" xfId="9661" xr:uid="{00000000-0005-0000-0000-0000447A0000}"/>
    <cellStyle name="Notas 9 16 3 2" xfId="31973" xr:uid="{00000000-0005-0000-0000-0000457A0000}"/>
    <cellStyle name="Notas 9 16 3 2 2" xfId="31974" xr:uid="{00000000-0005-0000-0000-0000467A0000}"/>
    <cellStyle name="Notas 9 16 3 3" xfId="31975" xr:uid="{00000000-0005-0000-0000-0000477A0000}"/>
    <cellStyle name="Notas 9 16 3 4" xfId="31976" xr:uid="{00000000-0005-0000-0000-0000487A0000}"/>
    <cellStyle name="Notas 9 16 4" xfId="31977" xr:uid="{00000000-0005-0000-0000-0000497A0000}"/>
    <cellStyle name="Notas 9 16 4 2" xfId="31978" xr:uid="{00000000-0005-0000-0000-00004A7A0000}"/>
    <cellStyle name="Notas 9 16 5" xfId="31979" xr:uid="{00000000-0005-0000-0000-00004B7A0000}"/>
    <cellStyle name="Notas 9 16 6" xfId="31980" xr:uid="{00000000-0005-0000-0000-00004C7A0000}"/>
    <cellStyle name="Notas 9 17" xfId="5639" xr:uid="{00000000-0005-0000-0000-00004D7A0000}"/>
    <cellStyle name="Notas 9 17 2" xfId="7884" xr:uid="{00000000-0005-0000-0000-00004E7A0000}"/>
    <cellStyle name="Notas 9 17 2 2" xfId="11423" xr:uid="{00000000-0005-0000-0000-00004F7A0000}"/>
    <cellStyle name="Notas 9 17 2 2 2" xfId="31981" xr:uid="{00000000-0005-0000-0000-0000507A0000}"/>
    <cellStyle name="Notas 9 17 2 2 3" xfId="31982" xr:uid="{00000000-0005-0000-0000-0000517A0000}"/>
    <cellStyle name="Notas 9 17 2 3" xfId="31983" xr:uid="{00000000-0005-0000-0000-0000527A0000}"/>
    <cellStyle name="Notas 9 17 2 4" xfId="31984" xr:uid="{00000000-0005-0000-0000-0000537A0000}"/>
    <cellStyle name="Notas 9 17 3" xfId="9662" xr:uid="{00000000-0005-0000-0000-0000547A0000}"/>
    <cellStyle name="Notas 9 17 3 2" xfId="31985" xr:uid="{00000000-0005-0000-0000-0000557A0000}"/>
    <cellStyle name="Notas 9 17 3 2 2" xfId="31986" xr:uid="{00000000-0005-0000-0000-0000567A0000}"/>
    <cellStyle name="Notas 9 17 3 3" xfId="31987" xr:uid="{00000000-0005-0000-0000-0000577A0000}"/>
    <cellStyle name="Notas 9 17 3 4" xfId="31988" xr:uid="{00000000-0005-0000-0000-0000587A0000}"/>
    <cellStyle name="Notas 9 17 4" xfId="31989" xr:uid="{00000000-0005-0000-0000-0000597A0000}"/>
    <cellStyle name="Notas 9 17 4 2" xfId="31990" xr:uid="{00000000-0005-0000-0000-00005A7A0000}"/>
    <cellStyle name="Notas 9 17 5" xfId="31991" xr:uid="{00000000-0005-0000-0000-00005B7A0000}"/>
    <cellStyle name="Notas 9 17 6" xfId="31992" xr:uid="{00000000-0005-0000-0000-00005C7A0000}"/>
    <cellStyle name="Notas 9 18" xfId="5640" xr:uid="{00000000-0005-0000-0000-00005D7A0000}"/>
    <cellStyle name="Notas 9 18 2" xfId="7885" xr:uid="{00000000-0005-0000-0000-00005E7A0000}"/>
    <cellStyle name="Notas 9 18 2 2" xfId="11424" xr:uid="{00000000-0005-0000-0000-00005F7A0000}"/>
    <cellStyle name="Notas 9 18 2 2 2" xfId="31993" xr:uid="{00000000-0005-0000-0000-0000607A0000}"/>
    <cellStyle name="Notas 9 18 2 2 3" xfId="31994" xr:uid="{00000000-0005-0000-0000-0000617A0000}"/>
    <cellStyle name="Notas 9 18 2 3" xfId="31995" xr:uid="{00000000-0005-0000-0000-0000627A0000}"/>
    <cellStyle name="Notas 9 18 2 4" xfId="31996" xr:uid="{00000000-0005-0000-0000-0000637A0000}"/>
    <cellStyle name="Notas 9 18 3" xfId="9663" xr:uid="{00000000-0005-0000-0000-0000647A0000}"/>
    <cellStyle name="Notas 9 18 3 2" xfId="31997" xr:uid="{00000000-0005-0000-0000-0000657A0000}"/>
    <cellStyle name="Notas 9 18 3 2 2" xfId="31998" xr:uid="{00000000-0005-0000-0000-0000667A0000}"/>
    <cellStyle name="Notas 9 18 3 3" xfId="31999" xr:uid="{00000000-0005-0000-0000-0000677A0000}"/>
    <cellStyle name="Notas 9 18 3 4" xfId="32000" xr:uid="{00000000-0005-0000-0000-0000687A0000}"/>
    <cellStyle name="Notas 9 18 4" xfId="32001" xr:uid="{00000000-0005-0000-0000-0000697A0000}"/>
    <cellStyle name="Notas 9 18 4 2" xfId="32002" xr:uid="{00000000-0005-0000-0000-00006A7A0000}"/>
    <cellStyle name="Notas 9 18 5" xfId="32003" xr:uid="{00000000-0005-0000-0000-00006B7A0000}"/>
    <cellStyle name="Notas 9 18 6" xfId="32004" xr:uid="{00000000-0005-0000-0000-00006C7A0000}"/>
    <cellStyle name="Notas 9 19" xfId="5641" xr:uid="{00000000-0005-0000-0000-00006D7A0000}"/>
    <cellStyle name="Notas 9 19 2" xfId="7886" xr:uid="{00000000-0005-0000-0000-00006E7A0000}"/>
    <cellStyle name="Notas 9 19 2 2" xfId="11425" xr:uid="{00000000-0005-0000-0000-00006F7A0000}"/>
    <cellStyle name="Notas 9 19 2 2 2" xfId="32005" xr:uid="{00000000-0005-0000-0000-0000707A0000}"/>
    <cellStyle name="Notas 9 19 2 2 3" xfId="32006" xr:uid="{00000000-0005-0000-0000-0000717A0000}"/>
    <cellStyle name="Notas 9 19 2 3" xfId="32007" xr:uid="{00000000-0005-0000-0000-0000727A0000}"/>
    <cellStyle name="Notas 9 19 2 4" xfId="32008" xr:uid="{00000000-0005-0000-0000-0000737A0000}"/>
    <cellStyle name="Notas 9 19 3" xfId="9664" xr:uid="{00000000-0005-0000-0000-0000747A0000}"/>
    <cellStyle name="Notas 9 19 3 2" xfId="32009" xr:uid="{00000000-0005-0000-0000-0000757A0000}"/>
    <cellStyle name="Notas 9 19 3 2 2" xfId="32010" xr:uid="{00000000-0005-0000-0000-0000767A0000}"/>
    <cellStyle name="Notas 9 19 3 3" xfId="32011" xr:uid="{00000000-0005-0000-0000-0000777A0000}"/>
    <cellStyle name="Notas 9 19 3 4" xfId="32012" xr:uid="{00000000-0005-0000-0000-0000787A0000}"/>
    <cellStyle name="Notas 9 19 4" xfId="32013" xr:uid="{00000000-0005-0000-0000-0000797A0000}"/>
    <cellStyle name="Notas 9 19 4 2" xfId="32014" xr:uid="{00000000-0005-0000-0000-00007A7A0000}"/>
    <cellStyle name="Notas 9 19 5" xfId="32015" xr:uid="{00000000-0005-0000-0000-00007B7A0000}"/>
    <cellStyle name="Notas 9 19 6" xfId="32016" xr:uid="{00000000-0005-0000-0000-00007C7A0000}"/>
    <cellStyle name="Notas 9 2" xfId="5642" xr:uid="{00000000-0005-0000-0000-00007D7A0000}"/>
    <cellStyle name="Notas 9 2 2" xfId="7887" xr:uid="{00000000-0005-0000-0000-00007E7A0000}"/>
    <cellStyle name="Notas 9 2 2 2" xfId="11426" xr:uid="{00000000-0005-0000-0000-00007F7A0000}"/>
    <cellStyle name="Notas 9 2 2 2 2" xfId="32017" xr:uid="{00000000-0005-0000-0000-0000807A0000}"/>
    <cellStyle name="Notas 9 2 2 2 3" xfId="32018" xr:uid="{00000000-0005-0000-0000-0000817A0000}"/>
    <cellStyle name="Notas 9 2 2 3" xfId="32019" xr:uid="{00000000-0005-0000-0000-0000827A0000}"/>
    <cellStyle name="Notas 9 2 2 4" xfId="32020" xr:uid="{00000000-0005-0000-0000-0000837A0000}"/>
    <cellStyle name="Notas 9 2 3" xfId="9665" xr:uid="{00000000-0005-0000-0000-0000847A0000}"/>
    <cellStyle name="Notas 9 2 3 2" xfId="32021" xr:uid="{00000000-0005-0000-0000-0000857A0000}"/>
    <cellStyle name="Notas 9 2 3 2 2" xfId="32022" xr:uid="{00000000-0005-0000-0000-0000867A0000}"/>
    <cellStyle name="Notas 9 2 3 3" xfId="32023" xr:uid="{00000000-0005-0000-0000-0000877A0000}"/>
    <cellStyle name="Notas 9 2 3 4" xfId="32024" xr:uid="{00000000-0005-0000-0000-0000887A0000}"/>
    <cellStyle name="Notas 9 2 4" xfId="32025" xr:uid="{00000000-0005-0000-0000-0000897A0000}"/>
    <cellStyle name="Notas 9 2 4 2" xfId="32026" xr:uid="{00000000-0005-0000-0000-00008A7A0000}"/>
    <cellStyle name="Notas 9 2 5" xfId="32027" xr:uid="{00000000-0005-0000-0000-00008B7A0000}"/>
    <cellStyle name="Notas 9 2 6" xfId="32028" xr:uid="{00000000-0005-0000-0000-00008C7A0000}"/>
    <cellStyle name="Notas 9 20" xfId="5643" xr:uid="{00000000-0005-0000-0000-00008D7A0000}"/>
    <cellStyle name="Notas 9 20 2" xfId="7888" xr:uid="{00000000-0005-0000-0000-00008E7A0000}"/>
    <cellStyle name="Notas 9 20 2 2" xfId="11427" xr:uid="{00000000-0005-0000-0000-00008F7A0000}"/>
    <cellStyle name="Notas 9 20 2 2 2" xfId="32029" xr:uid="{00000000-0005-0000-0000-0000907A0000}"/>
    <cellStyle name="Notas 9 20 2 2 3" xfId="32030" xr:uid="{00000000-0005-0000-0000-0000917A0000}"/>
    <cellStyle name="Notas 9 20 2 3" xfId="32031" xr:uid="{00000000-0005-0000-0000-0000927A0000}"/>
    <cellStyle name="Notas 9 20 2 4" xfId="32032" xr:uid="{00000000-0005-0000-0000-0000937A0000}"/>
    <cellStyle name="Notas 9 20 3" xfId="9666" xr:uid="{00000000-0005-0000-0000-0000947A0000}"/>
    <cellStyle name="Notas 9 20 3 2" xfId="32033" xr:uid="{00000000-0005-0000-0000-0000957A0000}"/>
    <cellStyle name="Notas 9 20 3 2 2" xfId="32034" xr:uid="{00000000-0005-0000-0000-0000967A0000}"/>
    <cellStyle name="Notas 9 20 3 3" xfId="32035" xr:uid="{00000000-0005-0000-0000-0000977A0000}"/>
    <cellStyle name="Notas 9 20 3 4" xfId="32036" xr:uid="{00000000-0005-0000-0000-0000987A0000}"/>
    <cellStyle name="Notas 9 20 4" xfId="32037" xr:uid="{00000000-0005-0000-0000-0000997A0000}"/>
    <cellStyle name="Notas 9 20 4 2" xfId="32038" xr:uid="{00000000-0005-0000-0000-00009A7A0000}"/>
    <cellStyle name="Notas 9 20 5" xfId="32039" xr:uid="{00000000-0005-0000-0000-00009B7A0000}"/>
    <cellStyle name="Notas 9 20 6" xfId="32040" xr:uid="{00000000-0005-0000-0000-00009C7A0000}"/>
    <cellStyle name="Notas 9 21" xfId="5644" xr:uid="{00000000-0005-0000-0000-00009D7A0000}"/>
    <cellStyle name="Notas 9 21 2" xfId="7889" xr:uid="{00000000-0005-0000-0000-00009E7A0000}"/>
    <cellStyle name="Notas 9 21 2 2" xfId="11428" xr:uid="{00000000-0005-0000-0000-00009F7A0000}"/>
    <cellStyle name="Notas 9 21 2 2 2" xfId="32041" xr:uid="{00000000-0005-0000-0000-0000A07A0000}"/>
    <cellStyle name="Notas 9 21 2 2 3" xfId="32042" xr:uid="{00000000-0005-0000-0000-0000A17A0000}"/>
    <cellStyle name="Notas 9 21 2 3" xfId="32043" xr:uid="{00000000-0005-0000-0000-0000A27A0000}"/>
    <cellStyle name="Notas 9 21 2 4" xfId="32044" xr:uid="{00000000-0005-0000-0000-0000A37A0000}"/>
    <cellStyle name="Notas 9 21 3" xfId="9667" xr:uid="{00000000-0005-0000-0000-0000A47A0000}"/>
    <cellStyle name="Notas 9 21 3 2" xfId="32045" xr:uid="{00000000-0005-0000-0000-0000A57A0000}"/>
    <cellStyle name="Notas 9 21 3 2 2" xfId="32046" xr:uid="{00000000-0005-0000-0000-0000A67A0000}"/>
    <cellStyle name="Notas 9 21 3 3" xfId="32047" xr:uid="{00000000-0005-0000-0000-0000A77A0000}"/>
    <cellStyle name="Notas 9 21 3 4" xfId="32048" xr:uid="{00000000-0005-0000-0000-0000A87A0000}"/>
    <cellStyle name="Notas 9 21 4" xfId="32049" xr:uid="{00000000-0005-0000-0000-0000A97A0000}"/>
    <cellStyle name="Notas 9 21 4 2" xfId="32050" xr:uid="{00000000-0005-0000-0000-0000AA7A0000}"/>
    <cellStyle name="Notas 9 21 5" xfId="32051" xr:uid="{00000000-0005-0000-0000-0000AB7A0000}"/>
    <cellStyle name="Notas 9 21 6" xfId="32052" xr:uid="{00000000-0005-0000-0000-0000AC7A0000}"/>
    <cellStyle name="Notas 9 22" xfId="5645" xr:uid="{00000000-0005-0000-0000-0000AD7A0000}"/>
    <cellStyle name="Notas 9 22 2" xfId="7890" xr:uid="{00000000-0005-0000-0000-0000AE7A0000}"/>
    <cellStyle name="Notas 9 22 2 2" xfId="11429" xr:uid="{00000000-0005-0000-0000-0000AF7A0000}"/>
    <cellStyle name="Notas 9 22 2 2 2" xfId="32053" xr:uid="{00000000-0005-0000-0000-0000B07A0000}"/>
    <cellStyle name="Notas 9 22 2 2 3" xfId="32054" xr:uid="{00000000-0005-0000-0000-0000B17A0000}"/>
    <cellStyle name="Notas 9 22 2 3" xfId="32055" xr:uid="{00000000-0005-0000-0000-0000B27A0000}"/>
    <cellStyle name="Notas 9 22 2 4" xfId="32056" xr:uid="{00000000-0005-0000-0000-0000B37A0000}"/>
    <cellStyle name="Notas 9 22 3" xfId="9668" xr:uid="{00000000-0005-0000-0000-0000B47A0000}"/>
    <cellStyle name="Notas 9 22 3 2" xfId="32057" xr:uid="{00000000-0005-0000-0000-0000B57A0000}"/>
    <cellStyle name="Notas 9 22 3 2 2" xfId="32058" xr:uid="{00000000-0005-0000-0000-0000B67A0000}"/>
    <cellStyle name="Notas 9 22 3 3" xfId="32059" xr:uid="{00000000-0005-0000-0000-0000B77A0000}"/>
    <cellStyle name="Notas 9 22 3 4" xfId="32060" xr:uid="{00000000-0005-0000-0000-0000B87A0000}"/>
    <cellStyle name="Notas 9 22 4" xfId="32061" xr:uid="{00000000-0005-0000-0000-0000B97A0000}"/>
    <cellStyle name="Notas 9 22 4 2" xfId="32062" xr:uid="{00000000-0005-0000-0000-0000BA7A0000}"/>
    <cellStyle name="Notas 9 22 5" xfId="32063" xr:uid="{00000000-0005-0000-0000-0000BB7A0000}"/>
    <cellStyle name="Notas 9 22 6" xfId="32064" xr:uid="{00000000-0005-0000-0000-0000BC7A0000}"/>
    <cellStyle name="Notas 9 23" xfId="5646" xr:uid="{00000000-0005-0000-0000-0000BD7A0000}"/>
    <cellStyle name="Notas 9 23 2" xfId="7891" xr:uid="{00000000-0005-0000-0000-0000BE7A0000}"/>
    <cellStyle name="Notas 9 23 2 2" xfId="11430" xr:uid="{00000000-0005-0000-0000-0000BF7A0000}"/>
    <cellStyle name="Notas 9 23 2 2 2" xfId="32065" xr:uid="{00000000-0005-0000-0000-0000C07A0000}"/>
    <cellStyle name="Notas 9 23 2 2 3" xfId="32066" xr:uid="{00000000-0005-0000-0000-0000C17A0000}"/>
    <cellStyle name="Notas 9 23 2 3" xfId="32067" xr:uid="{00000000-0005-0000-0000-0000C27A0000}"/>
    <cellStyle name="Notas 9 23 2 4" xfId="32068" xr:uid="{00000000-0005-0000-0000-0000C37A0000}"/>
    <cellStyle name="Notas 9 23 3" xfId="9669" xr:uid="{00000000-0005-0000-0000-0000C47A0000}"/>
    <cellStyle name="Notas 9 23 3 2" xfId="32069" xr:uid="{00000000-0005-0000-0000-0000C57A0000}"/>
    <cellStyle name="Notas 9 23 3 2 2" xfId="32070" xr:uid="{00000000-0005-0000-0000-0000C67A0000}"/>
    <cellStyle name="Notas 9 23 3 3" xfId="32071" xr:uid="{00000000-0005-0000-0000-0000C77A0000}"/>
    <cellStyle name="Notas 9 23 3 4" xfId="32072" xr:uid="{00000000-0005-0000-0000-0000C87A0000}"/>
    <cellStyle name="Notas 9 23 4" xfId="32073" xr:uid="{00000000-0005-0000-0000-0000C97A0000}"/>
    <cellStyle name="Notas 9 23 4 2" xfId="32074" xr:uid="{00000000-0005-0000-0000-0000CA7A0000}"/>
    <cellStyle name="Notas 9 23 5" xfId="32075" xr:uid="{00000000-0005-0000-0000-0000CB7A0000}"/>
    <cellStyle name="Notas 9 23 6" xfId="32076" xr:uid="{00000000-0005-0000-0000-0000CC7A0000}"/>
    <cellStyle name="Notas 9 24" xfId="7876" xr:uid="{00000000-0005-0000-0000-0000CD7A0000}"/>
    <cellStyle name="Notas 9 24 2" xfId="11415" xr:uid="{00000000-0005-0000-0000-0000CE7A0000}"/>
    <cellStyle name="Notas 9 24 2 2" xfId="32077" xr:uid="{00000000-0005-0000-0000-0000CF7A0000}"/>
    <cellStyle name="Notas 9 24 2 3" xfId="32078" xr:uid="{00000000-0005-0000-0000-0000D07A0000}"/>
    <cellStyle name="Notas 9 24 3" xfId="32079" xr:uid="{00000000-0005-0000-0000-0000D17A0000}"/>
    <cellStyle name="Notas 9 24 4" xfId="32080" xr:uid="{00000000-0005-0000-0000-0000D27A0000}"/>
    <cellStyle name="Notas 9 25" xfId="9654" xr:uid="{00000000-0005-0000-0000-0000D37A0000}"/>
    <cellStyle name="Notas 9 25 2" xfId="32081" xr:uid="{00000000-0005-0000-0000-0000D47A0000}"/>
    <cellStyle name="Notas 9 25 2 2" xfId="32082" xr:uid="{00000000-0005-0000-0000-0000D57A0000}"/>
    <cellStyle name="Notas 9 25 3" xfId="32083" xr:uid="{00000000-0005-0000-0000-0000D67A0000}"/>
    <cellStyle name="Notas 9 25 4" xfId="32084" xr:uid="{00000000-0005-0000-0000-0000D77A0000}"/>
    <cellStyle name="Notas 9 26" xfId="32085" xr:uid="{00000000-0005-0000-0000-0000D87A0000}"/>
    <cellStyle name="Notas 9 26 2" xfId="32086" xr:uid="{00000000-0005-0000-0000-0000D97A0000}"/>
    <cellStyle name="Notas 9 27" xfId="32087" xr:uid="{00000000-0005-0000-0000-0000DA7A0000}"/>
    <cellStyle name="Notas 9 28" xfId="32088" xr:uid="{00000000-0005-0000-0000-0000DB7A0000}"/>
    <cellStyle name="Notas 9 3" xfId="5647" xr:uid="{00000000-0005-0000-0000-0000DC7A0000}"/>
    <cellStyle name="Notas 9 3 2" xfId="7892" xr:uid="{00000000-0005-0000-0000-0000DD7A0000}"/>
    <cellStyle name="Notas 9 3 2 2" xfId="11431" xr:uid="{00000000-0005-0000-0000-0000DE7A0000}"/>
    <cellStyle name="Notas 9 3 2 2 2" xfId="32089" xr:uid="{00000000-0005-0000-0000-0000DF7A0000}"/>
    <cellStyle name="Notas 9 3 2 2 3" xfId="32090" xr:uid="{00000000-0005-0000-0000-0000E07A0000}"/>
    <cellStyle name="Notas 9 3 2 3" xfId="32091" xr:uid="{00000000-0005-0000-0000-0000E17A0000}"/>
    <cellStyle name="Notas 9 3 2 4" xfId="32092" xr:uid="{00000000-0005-0000-0000-0000E27A0000}"/>
    <cellStyle name="Notas 9 3 3" xfId="9670" xr:uid="{00000000-0005-0000-0000-0000E37A0000}"/>
    <cellStyle name="Notas 9 3 3 2" xfId="32093" xr:uid="{00000000-0005-0000-0000-0000E47A0000}"/>
    <cellStyle name="Notas 9 3 3 2 2" xfId="32094" xr:uid="{00000000-0005-0000-0000-0000E57A0000}"/>
    <cellStyle name="Notas 9 3 3 3" xfId="32095" xr:uid="{00000000-0005-0000-0000-0000E67A0000}"/>
    <cellStyle name="Notas 9 3 3 4" xfId="32096" xr:uid="{00000000-0005-0000-0000-0000E77A0000}"/>
    <cellStyle name="Notas 9 3 4" xfId="32097" xr:uid="{00000000-0005-0000-0000-0000E87A0000}"/>
    <cellStyle name="Notas 9 3 4 2" xfId="32098" xr:uid="{00000000-0005-0000-0000-0000E97A0000}"/>
    <cellStyle name="Notas 9 3 5" xfId="32099" xr:uid="{00000000-0005-0000-0000-0000EA7A0000}"/>
    <cellStyle name="Notas 9 3 6" xfId="32100" xr:uid="{00000000-0005-0000-0000-0000EB7A0000}"/>
    <cellStyle name="Notas 9 4" xfId="5648" xr:uid="{00000000-0005-0000-0000-0000EC7A0000}"/>
    <cellStyle name="Notas 9 4 2" xfId="7893" xr:uid="{00000000-0005-0000-0000-0000ED7A0000}"/>
    <cellStyle name="Notas 9 4 2 2" xfId="11432" xr:uid="{00000000-0005-0000-0000-0000EE7A0000}"/>
    <cellStyle name="Notas 9 4 2 2 2" xfId="32101" xr:uid="{00000000-0005-0000-0000-0000EF7A0000}"/>
    <cellStyle name="Notas 9 4 2 2 3" xfId="32102" xr:uid="{00000000-0005-0000-0000-0000F07A0000}"/>
    <cellStyle name="Notas 9 4 2 3" xfId="32103" xr:uid="{00000000-0005-0000-0000-0000F17A0000}"/>
    <cellStyle name="Notas 9 4 2 4" xfId="32104" xr:uid="{00000000-0005-0000-0000-0000F27A0000}"/>
    <cellStyle name="Notas 9 4 3" xfId="9671" xr:uid="{00000000-0005-0000-0000-0000F37A0000}"/>
    <cellStyle name="Notas 9 4 3 2" xfId="32105" xr:uid="{00000000-0005-0000-0000-0000F47A0000}"/>
    <cellStyle name="Notas 9 4 3 2 2" xfId="32106" xr:uid="{00000000-0005-0000-0000-0000F57A0000}"/>
    <cellStyle name="Notas 9 4 3 3" xfId="32107" xr:uid="{00000000-0005-0000-0000-0000F67A0000}"/>
    <cellStyle name="Notas 9 4 3 4" xfId="32108" xr:uid="{00000000-0005-0000-0000-0000F77A0000}"/>
    <cellStyle name="Notas 9 4 4" xfId="32109" xr:uid="{00000000-0005-0000-0000-0000F87A0000}"/>
    <cellStyle name="Notas 9 4 4 2" xfId="32110" xr:uid="{00000000-0005-0000-0000-0000F97A0000}"/>
    <cellStyle name="Notas 9 4 5" xfId="32111" xr:uid="{00000000-0005-0000-0000-0000FA7A0000}"/>
    <cellStyle name="Notas 9 4 6" xfId="32112" xr:uid="{00000000-0005-0000-0000-0000FB7A0000}"/>
    <cellStyle name="Notas 9 5" xfId="5649" xr:uid="{00000000-0005-0000-0000-0000FC7A0000}"/>
    <cellStyle name="Notas 9 5 2" xfId="7894" xr:uid="{00000000-0005-0000-0000-0000FD7A0000}"/>
    <cellStyle name="Notas 9 5 2 2" xfId="11433" xr:uid="{00000000-0005-0000-0000-0000FE7A0000}"/>
    <cellStyle name="Notas 9 5 2 2 2" xfId="32113" xr:uid="{00000000-0005-0000-0000-0000FF7A0000}"/>
    <cellStyle name="Notas 9 5 2 2 3" xfId="32114" xr:uid="{00000000-0005-0000-0000-0000007B0000}"/>
    <cellStyle name="Notas 9 5 2 3" xfId="32115" xr:uid="{00000000-0005-0000-0000-0000017B0000}"/>
    <cellStyle name="Notas 9 5 2 4" xfId="32116" xr:uid="{00000000-0005-0000-0000-0000027B0000}"/>
    <cellStyle name="Notas 9 5 3" xfId="9672" xr:uid="{00000000-0005-0000-0000-0000037B0000}"/>
    <cellStyle name="Notas 9 5 3 2" xfId="32117" xr:uid="{00000000-0005-0000-0000-0000047B0000}"/>
    <cellStyle name="Notas 9 5 3 2 2" xfId="32118" xr:uid="{00000000-0005-0000-0000-0000057B0000}"/>
    <cellStyle name="Notas 9 5 3 3" xfId="32119" xr:uid="{00000000-0005-0000-0000-0000067B0000}"/>
    <cellStyle name="Notas 9 5 3 4" xfId="32120" xr:uid="{00000000-0005-0000-0000-0000077B0000}"/>
    <cellStyle name="Notas 9 5 4" xfId="32121" xr:uid="{00000000-0005-0000-0000-0000087B0000}"/>
    <cellStyle name="Notas 9 5 4 2" xfId="32122" xr:uid="{00000000-0005-0000-0000-0000097B0000}"/>
    <cellStyle name="Notas 9 5 5" xfId="32123" xr:uid="{00000000-0005-0000-0000-00000A7B0000}"/>
    <cellStyle name="Notas 9 5 6" xfId="32124" xr:uid="{00000000-0005-0000-0000-00000B7B0000}"/>
    <cellStyle name="Notas 9 6" xfId="5650" xr:uid="{00000000-0005-0000-0000-00000C7B0000}"/>
    <cellStyle name="Notas 9 6 2" xfId="7895" xr:uid="{00000000-0005-0000-0000-00000D7B0000}"/>
    <cellStyle name="Notas 9 6 2 2" xfId="11434" xr:uid="{00000000-0005-0000-0000-00000E7B0000}"/>
    <cellStyle name="Notas 9 6 2 2 2" xfId="32125" xr:uid="{00000000-0005-0000-0000-00000F7B0000}"/>
    <cellStyle name="Notas 9 6 2 2 3" xfId="32126" xr:uid="{00000000-0005-0000-0000-0000107B0000}"/>
    <cellStyle name="Notas 9 6 2 3" xfId="32127" xr:uid="{00000000-0005-0000-0000-0000117B0000}"/>
    <cellStyle name="Notas 9 6 2 4" xfId="32128" xr:uid="{00000000-0005-0000-0000-0000127B0000}"/>
    <cellStyle name="Notas 9 6 3" xfId="9673" xr:uid="{00000000-0005-0000-0000-0000137B0000}"/>
    <cellStyle name="Notas 9 6 3 2" xfId="32129" xr:uid="{00000000-0005-0000-0000-0000147B0000}"/>
    <cellStyle name="Notas 9 6 3 2 2" xfId="32130" xr:uid="{00000000-0005-0000-0000-0000157B0000}"/>
    <cellStyle name="Notas 9 6 3 3" xfId="32131" xr:uid="{00000000-0005-0000-0000-0000167B0000}"/>
    <cellStyle name="Notas 9 6 3 4" xfId="32132" xr:uid="{00000000-0005-0000-0000-0000177B0000}"/>
    <cellStyle name="Notas 9 6 4" xfId="32133" xr:uid="{00000000-0005-0000-0000-0000187B0000}"/>
    <cellStyle name="Notas 9 6 4 2" xfId="32134" xr:uid="{00000000-0005-0000-0000-0000197B0000}"/>
    <cellStyle name="Notas 9 6 5" xfId="32135" xr:uid="{00000000-0005-0000-0000-00001A7B0000}"/>
    <cellStyle name="Notas 9 6 6" xfId="32136" xr:uid="{00000000-0005-0000-0000-00001B7B0000}"/>
    <cellStyle name="Notas 9 7" xfId="5651" xr:uid="{00000000-0005-0000-0000-00001C7B0000}"/>
    <cellStyle name="Notas 9 7 2" xfId="7896" xr:uid="{00000000-0005-0000-0000-00001D7B0000}"/>
    <cellStyle name="Notas 9 7 2 2" xfId="11435" xr:uid="{00000000-0005-0000-0000-00001E7B0000}"/>
    <cellStyle name="Notas 9 7 2 2 2" xfId="32137" xr:uid="{00000000-0005-0000-0000-00001F7B0000}"/>
    <cellStyle name="Notas 9 7 2 2 3" xfId="32138" xr:uid="{00000000-0005-0000-0000-0000207B0000}"/>
    <cellStyle name="Notas 9 7 2 3" xfId="32139" xr:uid="{00000000-0005-0000-0000-0000217B0000}"/>
    <cellStyle name="Notas 9 7 2 4" xfId="32140" xr:uid="{00000000-0005-0000-0000-0000227B0000}"/>
    <cellStyle name="Notas 9 7 3" xfId="9674" xr:uid="{00000000-0005-0000-0000-0000237B0000}"/>
    <cellStyle name="Notas 9 7 3 2" xfId="32141" xr:uid="{00000000-0005-0000-0000-0000247B0000}"/>
    <cellStyle name="Notas 9 7 3 2 2" xfId="32142" xr:uid="{00000000-0005-0000-0000-0000257B0000}"/>
    <cellStyle name="Notas 9 7 3 3" xfId="32143" xr:uid="{00000000-0005-0000-0000-0000267B0000}"/>
    <cellStyle name="Notas 9 7 3 4" xfId="32144" xr:uid="{00000000-0005-0000-0000-0000277B0000}"/>
    <cellStyle name="Notas 9 7 4" xfId="32145" xr:uid="{00000000-0005-0000-0000-0000287B0000}"/>
    <cellStyle name="Notas 9 7 4 2" xfId="32146" xr:uid="{00000000-0005-0000-0000-0000297B0000}"/>
    <cellStyle name="Notas 9 7 5" xfId="32147" xr:uid="{00000000-0005-0000-0000-00002A7B0000}"/>
    <cellStyle name="Notas 9 7 6" xfId="32148" xr:uid="{00000000-0005-0000-0000-00002B7B0000}"/>
    <cellStyle name="Notas 9 8" xfId="5652" xr:uid="{00000000-0005-0000-0000-00002C7B0000}"/>
    <cellStyle name="Notas 9 8 2" xfId="7897" xr:uid="{00000000-0005-0000-0000-00002D7B0000}"/>
    <cellStyle name="Notas 9 8 2 2" xfId="11436" xr:uid="{00000000-0005-0000-0000-00002E7B0000}"/>
    <cellStyle name="Notas 9 8 2 2 2" xfId="32149" xr:uid="{00000000-0005-0000-0000-00002F7B0000}"/>
    <cellStyle name="Notas 9 8 2 2 3" xfId="32150" xr:uid="{00000000-0005-0000-0000-0000307B0000}"/>
    <cellStyle name="Notas 9 8 2 3" xfId="32151" xr:uid="{00000000-0005-0000-0000-0000317B0000}"/>
    <cellStyle name="Notas 9 8 2 4" xfId="32152" xr:uid="{00000000-0005-0000-0000-0000327B0000}"/>
    <cellStyle name="Notas 9 8 3" xfId="9675" xr:uid="{00000000-0005-0000-0000-0000337B0000}"/>
    <cellStyle name="Notas 9 8 3 2" xfId="32153" xr:uid="{00000000-0005-0000-0000-0000347B0000}"/>
    <cellStyle name="Notas 9 8 3 2 2" xfId="32154" xr:uid="{00000000-0005-0000-0000-0000357B0000}"/>
    <cellStyle name="Notas 9 8 3 3" xfId="32155" xr:uid="{00000000-0005-0000-0000-0000367B0000}"/>
    <cellStyle name="Notas 9 8 3 4" xfId="32156" xr:uid="{00000000-0005-0000-0000-0000377B0000}"/>
    <cellStyle name="Notas 9 8 4" xfId="32157" xr:uid="{00000000-0005-0000-0000-0000387B0000}"/>
    <cellStyle name="Notas 9 8 4 2" xfId="32158" xr:uid="{00000000-0005-0000-0000-0000397B0000}"/>
    <cellStyle name="Notas 9 8 5" xfId="32159" xr:uid="{00000000-0005-0000-0000-00003A7B0000}"/>
    <cellStyle name="Notas 9 8 6" xfId="32160" xr:uid="{00000000-0005-0000-0000-00003B7B0000}"/>
    <cellStyle name="Notas 9 9" xfId="5653" xr:uid="{00000000-0005-0000-0000-00003C7B0000}"/>
    <cellStyle name="Notas 9 9 2" xfId="7898" xr:uid="{00000000-0005-0000-0000-00003D7B0000}"/>
    <cellStyle name="Notas 9 9 2 2" xfId="11437" xr:uid="{00000000-0005-0000-0000-00003E7B0000}"/>
    <cellStyle name="Notas 9 9 2 2 2" xfId="32161" xr:uid="{00000000-0005-0000-0000-00003F7B0000}"/>
    <cellStyle name="Notas 9 9 2 2 3" xfId="32162" xr:uid="{00000000-0005-0000-0000-0000407B0000}"/>
    <cellStyle name="Notas 9 9 2 3" xfId="32163" xr:uid="{00000000-0005-0000-0000-0000417B0000}"/>
    <cellStyle name="Notas 9 9 2 4" xfId="32164" xr:uid="{00000000-0005-0000-0000-0000427B0000}"/>
    <cellStyle name="Notas 9 9 3" xfId="9676" xr:uid="{00000000-0005-0000-0000-0000437B0000}"/>
    <cellStyle name="Notas 9 9 3 2" xfId="32165" xr:uid="{00000000-0005-0000-0000-0000447B0000}"/>
    <cellStyle name="Notas 9 9 3 2 2" xfId="32166" xr:uid="{00000000-0005-0000-0000-0000457B0000}"/>
    <cellStyle name="Notas 9 9 3 3" xfId="32167" xr:uid="{00000000-0005-0000-0000-0000467B0000}"/>
    <cellStyle name="Notas 9 9 3 4" xfId="32168" xr:uid="{00000000-0005-0000-0000-0000477B0000}"/>
    <cellStyle name="Notas 9 9 4" xfId="32169" xr:uid="{00000000-0005-0000-0000-0000487B0000}"/>
    <cellStyle name="Notas 9 9 4 2" xfId="32170" xr:uid="{00000000-0005-0000-0000-0000497B0000}"/>
    <cellStyle name="Notas 9 9 5" xfId="32171" xr:uid="{00000000-0005-0000-0000-00004A7B0000}"/>
    <cellStyle name="Notas 9 9 6" xfId="32172" xr:uid="{00000000-0005-0000-0000-00004B7B0000}"/>
    <cellStyle name="Note" xfId="84" xr:uid="{00000000-0005-0000-0000-00004C7B0000}"/>
    <cellStyle name="Num. cuadro" xfId="6231" xr:uid="{00000000-0005-0000-0000-00004D7B0000}"/>
    <cellStyle name="Num. cuadro 2" xfId="6232" xr:uid="{00000000-0005-0000-0000-00004E7B0000}"/>
    <cellStyle name="Num/Num" xfId="6233" xr:uid="{00000000-0005-0000-0000-00004F7B0000}"/>
    <cellStyle name="Numero cuadro" xfId="6234" xr:uid="{00000000-0005-0000-0000-0000507B0000}"/>
    <cellStyle name="Output" xfId="85" xr:uid="{00000000-0005-0000-0000-0000517B0000}"/>
    <cellStyle name="Percent" xfId="32173" xr:uid="{00000000-0005-0000-0000-0000527B0000}"/>
    <cellStyle name="Percent 2" xfId="32174" xr:uid="{00000000-0005-0000-0000-0000537B0000}"/>
    <cellStyle name="Percent 3" xfId="32175" xr:uid="{00000000-0005-0000-0000-0000547B0000}"/>
    <cellStyle name="Pie" xfId="6235" xr:uid="{00000000-0005-0000-0000-0000557B0000}"/>
    <cellStyle name="Porcentaje 2" xfId="86" xr:uid="{00000000-0005-0000-0000-0000567B0000}"/>
    <cellStyle name="Porcentaje 2 2" xfId="5655" xr:uid="{00000000-0005-0000-0000-0000577B0000}"/>
    <cellStyle name="Porcentaje 2 2 2" xfId="6236" xr:uid="{00000000-0005-0000-0000-0000587B0000}"/>
    <cellStyle name="Porcentaje 2 2 3" xfId="7899" xr:uid="{00000000-0005-0000-0000-0000597B0000}"/>
    <cellStyle name="Porcentaje 2 2 3 2" xfId="11438" xr:uid="{00000000-0005-0000-0000-00005A7B0000}"/>
    <cellStyle name="Porcentaje 2 2 3 2 2" xfId="32176" xr:uid="{00000000-0005-0000-0000-00005B7B0000}"/>
    <cellStyle name="Porcentaje 2 2 3 2 3" xfId="32177" xr:uid="{00000000-0005-0000-0000-00005C7B0000}"/>
    <cellStyle name="Porcentaje 2 2 3 3" xfId="32178" xr:uid="{00000000-0005-0000-0000-00005D7B0000}"/>
    <cellStyle name="Porcentaje 2 2 3 4" xfId="32179" xr:uid="{00000000-0005-0000-0000-00005E7B0000}"/>
    <cellStyle name="Porcentaje 2 2 4" xfId="9677" xr:uid="{00000000-0005-0000-0000-00005F7B0000}"/>
    <cellStyle name="Porcentaje 2 2 4 2" xfId="32180" xr:uid="{00000000-0005-0000-0000-0000607B0000}"/>
    <cellStyle name="Porcentaje 2 2 4 2 2" xfId="32181" xr:uid="{00000000-0005-0000-0000-0000617B0000}"/>
    <cellStyle name="Porcentaje 2 2 4 3" xfId="32182" xr:uid="{00000000-0005-0000-0000-0000627B0000}"/>
    <cellStyle name="Porcentaje 2 2 4 4" xfId="32183" xr:uid="{00000000-0005-0000-0000-0000637B0000}"/>
    <cellStyle name="Porcentaje 2 2 5" xfId="32184" xr:uid="{00000000-0005-0000-0000-0000647B0000}"/>
    <cellStyle name="Porcentaje 2 2 5 2" xfId="32185" xr:uid="{00000000-0005-0000-0000-0000657B0000}"/>
    <cellStyle name="Porcentaje 2 2 6" xfId="32186" xr:uid="{00000000-0005-0000-0000-0000667B0000}"/>
    <cellStyle name="Porcentaje 2 2 7" xfId="32187" xr:uid="{00000000-0005-0000-0000-0000677B0000}"/>
    <cellStyle name="Porcentaje 2 3" xfId="6237" xr:uid="{00000000-0005-0000-0000-0000687B0000}"/>
    <cellStyle name="Porcentaje 2 4" xfId="5654" xr:uid="{00000000-0005-0000-0000-0000697B0000}"/>
    <cellStyle name="Porcentaje 3" xfId="5656" xr:uid="{00000000-0005-0000-0000-00006A7B0000}"/>
    <cellStyle name="Porcentaje 3 2" xfId="6238" xr:uid="{00000000-0005-0000-0000-00006B7B0000}"/>
    <cellStyle name="Porcentaje 3 3" xfId="6239" xr:uid="{00000000-0005-0000-0000-00006C7B0000}"/>
    <cellStyle name="Porcentaje 3 4" xfId="7900" xr:uid="{00000000-0005-0000-0000-00006D7B0000}"/>
    <cellStyle name="Porcentaje 3 4 2" xfId="11439" xr:uid="{00000000-0005-0000-0000-00006E7B0000}"/>
    <cellStyle name="Porcentaje 3 4 2 2" xfId="32188" xr:uid="{00000000-0005-0000-0000-00006F7B0000}"/>
    <cellStyle name="Porcentaje 3 4 2 3" xfId="32189" xr:uid="{00000000-0005-0000-0000-0000707B0000}"/>
    <cellStyle name="Porcentaje 3 4 2 4" xfId="32190" xr:uid="{00000000-0005-0000-0000-0000717B0000}"/>
    <cellStyle name="Porcentaje 3 4 3" xfId="32191" xr:uid="{00000000-0005-0000-0000-0000727B0000}"/>
    <cellStyle name="Porcentaje 3 4 4" xfId="32192" xr:uid="{00000000-0005-0000-0000-0000737B0000}"/>
    <cellStyle name="Porcentaje 3 5" xfId="9678" xr:uid="{00000000-0005-0000-0000-0000747B0000}"/>
    <cellStyle name="Porcentaje 3 5 2" xfId="32193" xr:uid="{00000000-0005-0000-0000-0000757B0000}"/>
    <cellStyle name="Porcentaje 3 5 2 2" xfId="32194" xr:uid="{00000000-0005-0000-0000-0000767B0000}"/>
    <cellStyle name="Porcentaje 3 5 3" xfId="32195" xr:uid="{00000000-0005-0000-0000-0000777B0000}"/>
    <cellStyle name="Porcentaje 3 5 4" xfId="32196" xr:uid="{00000000-0005-0000-0000-0000787B0000}"/>
    <cellStyle name="Porcentaje 3 6" xfId="32197" xr:uid="{00000000-0005-0000-0000-0000797B0000}"/>
    <cellStyle name="Porcentaje 3 6 2" xfId="32198" xr:uid="{00000000-0005-0000-0000-00007A7B0000}"/>
    <cellStyle name="Porcentaje 3 7" xfId="32199" xr:uid="{00000000-0005-0000-0000-00007B7B0000}"/>
    <cellStyle name="Porcentaje 3 8" xfId="32200" xr:uid="{00000000-0005-0000-0000-00007C7B0000}"/>
    <cellStyle name="Porcentaje 4" xfId="5657" xr:uid="{00000000-0005-0000-0000-00007D7B0000}"/>
    <cellStyle name="Porcentaje 4 2" xfId="7901" xr:uid="{00000000-0005-0000-0000-00007E7B0000}"/>
    <cellStyle name="Porcentaje 4 2 2" xfId="11440" xr:uid="{00000000-0005-0000-0000-00007F7B0000}"/>
    <cellStyle name="Porcentaje 4 2 2 2" xfId="32201" xr:uid="{00000000-0005-0000-0000-0000807B0000}"/>
    <cellStyle name="Porcentaje 4 2 2 3" xfId="32202" xr:uid="{00000000-0005-0000-0000-0000817B0000}"/>
    <cellStyle name="Porcentaje 4 2 3" xfId="32203" xr:uid="{00000000-0005-0000-0000-0000827B0000}"/>
    <cellStyle name="Porcentaje 4 2 4" xfId="32204" xr:uid="{00000000-0005-0000-0000-0000837B0000}"/>
    <cellStyle name="Porcentaje 4 3" xfId="9679" xr:uid="{00000000-0005-0000-0000-0000847B0000}"/>
    <cellStyle name="Porcentaje 4 3 2" xfId="32205" xr:uid="{00000000-0005-0000-0000-0000857B0000}"/>
    <cellStyle name="Porcentaje 4 3 2 2" xfId="32206" xr:uid="{00000000-0005-0000-0000-0000867B0000}"/>
    <cellStyle name="Porcentaje 4 3 3" xfId="32207" xr:uid="{00000000-0005-0000-0000-0000877B0000}"/>
    <cellStyle name="Porcentaje 4 3 4" xfId="32208" xr:uid="{00000000-0005-0000-0000-0000887B0000}"/>
    <cellStyle name="Porcentaje 4 4" xfId="32209" xr:uid="{00000000-0005-0000-0000-0000897B0000}"/>
    <cellStyle name="Porcentaje 4 4 2" xfId="32210" xr:uid="{00000000-0005-0000-0000-00008A7B0000}"/>
    <cellStyle name="Porcentaje 4 5" xfId="32211" xr:uid="{00000000-0005-0000-0000-00008B7B0000}"/>
    <cellStyle name="Porcentaje 4 6" xfId="32212" xr:uid="{00000000-0005-0000-0000-00008C7B0000}"/>
    <cellStyle name="Porcentaje 5" xfId="32213" xr:uid="{00000000-0005-0000-0000-00008D7B0000}"/>
    <cellStyle name="Porcentaje 5 2" xfId="32214" xr:uid="{00000000-0005-0000-0000-00008E7B0000}"/>
    <cellStyle name="Porcentaje 6" xfId="32215" xr:uid="{00000000-0005-0000-0000-00008F7B0000}"/>
    <cellStyle name="Porcentaje 7" xfId="32216" xr:uid="{00000000-0005-0000-0000-0000907B0000}"/>
    <cellStyle name="Porcentaje 8" xfId="11575" xr:uid="{00000000-0005-0000-0000-0000917B0000}"/>
    <cellStyle name="Porcentual 2" xfId="87" xr:uid="{00000000-0005-0000-0000-0000927B0000}"/>
    <cellStyle name="Porcentual 2 2" xfId="5659" xr:uid="{00000000-0005-0000-0000-0000937B0000}"/>
    <cellStyle name="Porcentual 2 2 2" xfId="7902" xr:uid="{00000000-0005-0000-0000-0000947B0000}"/>
    <cellStyle name="Porcentual 2 2 2 2" xfId="11441" xr:uid="{00000000-0005-0000-0000-0000957B0000}"/>
    <cellStyle name="Porcentual 2 2 2 2 2" xfId="32217" xr:uid="{00000000-0005-0000-0000-0000967B0000}"/>
    <cellStyle name="Porcentual 2 2 2 2 3" xfId="32218" xr:uid="{00000000-0005-0000-0000-0000977B0000}"/>
    <cellStyle name="Porcentual 2 2 2 3" xfId="32219" xr:uid="{00000000-0005-0000-0000-0000987B0000}"/>
    <cellStyle name="Porcentual 2 2 2 4" xfId="32220" xr:uid="{00000000-0005-0000-0000-0000997B0000}"/>
    <cellStyle name="Porcentual 2 2 3" xfId="9680" xr:uid="{00000000-0005-0000-0000-00009A7B0000}"/>
    <cellStyle name="Porcentual 2 2 3 2" xfId="32221" xr:uid="{00000000-0005-0000-0000-00009B7B0000}"/>
    <cellStyle name="Porcentual 2 2 3 2 2" xfId="32222" xr:uid="{00000000-0005-0000-0000-00009C7B0000}"/>
    <cellStyle name="Porcentual 2 2 3 3" xfId="32223" xr:uid="{00000000-0005-0000-0000-00009D7B0000}"/>
    <cellStyle name="Porcentual 2 2 3 4" xfId="32224" xr:uid="{00000000-0005-0000-0000-00009E7B0000}"/>
    <cellStyle name="Porcentual 2 2 4" xfId="32225" xr:uid="{00000000-0005-0000-0000-00009F7B0000}"/>
    <cellStyle name="Porcentual 2 2 4 2" xfId="32226" xr:uid="{00000000-0005-0000-0000-0000A07B0000}"/>
    <cellStyle name="Porcentual 2 2 5" xfId="32227" xr:uid="{00000000-0005-0000-0000-0000A17B0000}"/>
    <cellStyle name="Porcentual 2 2 6" xfId="32228" xr:uid="{00000000-0005-0000-0000-0000A27B0000}"/>
    <cellStyle name="Porcentual 2 3" xfId="6240" xr:uid="{00000000-0005-0000-0000-0000A37B0000}"/>
    <cellStyle name="Porcentual 2 4" xfId="5658" xr:uid="{00000000-0005-0000-0000-0000A47B0000}"/>
    <cellStyle name="Porcentual 3" xfId="5796" xr:uid="{00000000-0005-0000-0000-0000A57B0000}"/>
    <cellStyle name="Porcentual 3 2" xfId="6241" xr:uid="{00000000-0005-0000-0000-0000A67B0000}"/>
    <cellStyle name="Porcentual 3 3" xfId="6242" xr:uid="{00000000-0005-0000-0000-0000A77B0000}"/>
    <cellStyle name="Porcentual 3 4" xfId="8031" xr:uid="{00000000-0005-0000-0000-0000A87B0000}"/>
    <cellStyle name="Porcentual 3 4 2" xfId="11569" xr:uid="{00000000-0005-0000-0000-0000A97B0000}"/>
    <cellStyle name="Porcentual 3 4 2 2" xfId="32229" xr:uid="{00000000-0005-0000-0000-0000AA7B0000}"/>
    <cellStyle name="Porcentual 3 4 2 3" xfId="32230" xr:uid="{00000000-0005-0000-0000-0000AB7B0000}"/>
    <cellStyle name="Porcentual 3 4 3" xfId="32231" xr:uid="{00000000-0005-0000-0000-0000AC7B0000}"/>
    <cellStyle name="Porcentual 3 4 4" xfId="32232" xr:uid="{00000000-0005-0000-0000-0000AD7B0000}"/>
    <cellStyle name="Porcentual 3 5" xfId="9808" xr:uid="{00000000-0005-0000-0000-0000AE7B0000}"/>
    <cellStyle name="Porcentual 3 5 2" xfId="32233" xr:uid="{00000000-0005-0000-0000-0000AF7B0000}"/>
    <cellStyle name="Porcentual 3 5 2 2" xfId="32234" xr:uid="{00000000-0005-0000-0000-0000B07B0000}"/>
    <cellStyle name="Porcentual 3 5 3" xfId="32235" xr:uid="{00000000-0005-0000-0000-0000B17B0000}"/>
    <cellStyle name="Porcentual 3 5 4" xfId="32236" xr:uid="{00000000-0005-0000-0000-0000B27B0000}"/>
    <cellStyle name="Porcentual 3 6" xfId="32237" xr:uid="{00000000-0005-0000-0000-0000B37B0000}"/>
    <cellStyle name="Porcentual 3 6 2" xfId="32238" xr:uid="{00000000-0005-0000-0000-0000B47B0000}"/>
    <cellStyle name="Porcentual 3 7" xfId="32239" xr:uid="{00000000-0005-0000-0000-0000B57B0000}"/>
    <cellStyle name="Porcentual 3 8" xfId="32240" xr:uid="{00000000-0005-0000-0000-0000B67B0000}"/>
    <cellStyle name="Porcentual 4" xfId="5800" xr:uid="{00000000-0005-0000-0000-0000B77B0000}"/>
    <cellStyle name="PSChar" xfId="32241" xr:uid="{00000000-0005-0000-0000-0000B87B0000}"/>
    <cellStyle name="PSDate" xfId="32242" xr:uid="{00000000-0005-0000-0000-0000B97B0000}"/>
    <cellStyle name="PSDec" xfId="32243" xr:uid="{00000000-0005-0000-0000-0000BA7B0000}"/>
    <cellStyle name="PSHeading" xfId="32244" xr:uid="{00000000-0005-0000-0000-0000BB7B0000}"/>
    <cellStyle name="PSInt" xfId="32245" xr:uid="{00000000-0005-0000-0000-0000BC7B0000}"/>
    <cellStyle name="PSSpacer" xfId="32246" xr:uid="{00000000-0005-0000-0000-0000BD7B0000}"/>
    <cellStyle name="Punto" xfId="6243" xr:uid="{00000000-0005-0000-0000-0000BE7B0000}"/>
    <cellStyle name="Punto 2" xfId="6244" xr:uid="{00000000-0005-0000-0000-0000BF7B0000}"/>
    <cellStyle name="Punto 3" xfId="32247" xr:uid="{00000000-0005-0000-0000-0000C07B0000}"/>
    <cellStyle name="Punto0" xfId="6245" xr:uid="{00000000-0005-0000-0000-0000C17B0000}"/>
    <cellStyle name="Punto0 2" xfId="6246" xr:uid="{00000000-0005-0000-0000-0000C27B0000}"/>
    <cellStyle name="Punto0 3" xfId="32248" xr:uid="{00000000-0005-0000-0000-0000C37B0000}"/>
    <cellStyle name="R00A" xfId="6247" xr:uid="{00000000-0005-0000-0000-0000C47B0000}"/>
    <cellStyle name="R00B" xfId="6248" xr:uid="{00000000-0005-0000-0000-0000C57B0000}"/>
    <cellStyle name="R00L" xfId="6249" xr:uid="{00000000-0005-0000-0000-0000C67B0000}"/>
    <cellStyle name="R01A" xfId="6250" xr:uid="{00000000-0005-0000-0000-0000C77B0000}"/>
    <cellStyle name="R01A 10" xfId="32249" xr:uid="{00000000-0005-0000-0000-0000C87B0000}"/>
    <cellStyle name="R01A 11" xfId="32250" xr:uid="{00000000-0005-0000-0000-0000C97B0000}"/>
    <cellStyle name="R01A 12" xfId="32251" xr:uid="{00000000-0005-0000-0000-0000CA7B0000}"/>
    <cellStyle name="R01A 13" xfId="32252" xr:uid="{00000000-0005-0000-0000-0000CB7B0000}"/>
    <cellStyle name="R01A 14" xfId="32253" xr:uid="{00000000-0005-0000-0000-0000CC7B0000}"/>
    <cellStyle name="R01A 15" xfId="32254" xr:uid="{00000000-0005-0000-0000-0000CD7B0000}"/>
    <cellStyle name="R01A 16" xfId="32255" xr:uid="{00000000-0005-0000-0000-0000CE7B0000}"/>
    <cellStyle name="R01A 17" xfId="32256" xr:uid="{00000000-0005-0000-0000-0000CF7B0000}"/>
    <cellStyle name="R01A 18" xfId="32257" xr:uid="{00000000-0005-0000-0000-0000D07B0000}"/>
    <cellStyle name="R01A 19" xfId="32258" xr:uid="{00000000-0005-0000-0000-0000D17B0000}"/>
    <cellStyle name="R01A 2" xfId="32259" xr:uid="{00000000-0005-0000-0000-0000D27B0000}"/>
    <cellStyle name="R01A 20" xfId="32260" xr:uid="{00000000-0005-0000-0000-0000D37B0000}"/>
    <cellStyle name="R01A 21" xfId="32261" xr:uid="{00000000-0005-0000-0000-0000D47B0000}"/>
    <cellStyle name="R01A 22" xfId="32262" xr:uid="{00000000-0005-0000-0000-0000D57B0000}"/>
    <cellStyle name="R01A 23" xfId="32263" xr:uid="{00000000-0005-0000-0000-0000D67B0000}"/>
    <cellStyle name="R01A 24" xfId="32264" xr:uid="{00000000-0005-0000-0000-0000D77B0000}"/>
    <cellStyle name="R01A 25" xfId="32265" xr:uid="{00000000-0005-0000-0000-0000D87B0000}"/>
    <cellStyle name="R01A 26" xfId="32266" xr:uid="{00000000-0005-0000-0000-0000D97B0000}"/>
    <cellStyle name="R01A 27" xfId="32267" xr:uid="{00000000-0005-0000-0000-0000DA7B0000}"/>
    <cellStyle name="R01A 28" xfId="32268" xr:uid="{00000000-0005-0000-0000-0000DB7B0000}"/>
    <cellStyle name="R01A 3" xfId="32269" xr:uid="{00000000-0005-0000-0000-0000DC7B0000}"/>
    <cellStyle name="R01A 4" xfId="32270" xr:uid="{00000000-0005-0000-0000-0000DD7B0000}"/>
    <cellStyle name="R01A 5" xfId="32271" xr:uid="{00000000-0005-0000-0000-0000DE7B0000}"/>
    <cellStyle name="R01A 6" xfId="32272" xr:uid="{00000000-0005-0000-0000-0000DF7B0000}"/>
    <cellStyle name="R01A 7" xfId="32273" xr:uid="{00000000-0005-0000-0000-0000E07B0000}"/>
    <cellStyle name="R01A 8" xfId="32274" xr:uid="{00000000-0005-0000-0000-0000E17B0000}"/>
    <cellStyle name="R01A 9" xfId="32275" xr:uid="{00000000-0005-0000-0000-0000E27B0000}"/>
    <cellStyle name="R01B" xfId="6251" xr:uid="{00000000-0005-0000-0000-0000E37B0000}"/>
    <cellStyle name="R01H" xfId="6252" xr:uid="{00000000-0005-0000-0000-0000E47B0000}"/>
    <cellStyle name="R01L" xfId="6253" xr:uid="{00000000-0005-0000-0000-0000E57B0000}"/>
    <cellStyle name="R02A" xfId="6254" xr:uid="{00000000-0005-0000-0000-0000E67B0000}"/>
    <cellStyle name="R02A 10" xfId="32276" xr:uid="{00000000-0005-0000-0000-0000E77B0000}"/>
    <cellStyle name="R02A 11" xfId="32277" xr:uid="{00000000-0005-0000-0000-0000E87B0000}"/>
    <cellStyle name="R02A 12" xfId="32278" xr:uid="{00000000-0005-0000-0000-0000E97B0000}"/>
    <cellStyle name="R02A 13" xfId="32279" xr:uid="{00000000-0005-0000-0000-0000EA7B0000}"/>
    <cellStyle name="R02A 14" xfId="32280" xr:uid="{00000000-0005-0000-0000-0000EB7B0000}"/>
    <cellStyle name="R02A 15" xfId="32281" xr:uid="{00000000-0005-0000-0000-0000EC7B0000}"/>
    <cellStyle name="R02A 16" xfId="32282" xr:uid="{00000000-0005-0000-0000-0000ED7B0000}"/>
    <cellStyle name="R02A 17" xfId="32283" xr:uid="{00000000-0005-0000-0000-0000EE7B0000}"/>
    <cellStyle name="R02A 18" xfId="32284" xr:uid="{00000000-0005-0000-0000-0000EF7B0000}"/>
    <cellStyle name="R02A 19" xfId="32285" xr:uid="{00000000-0005-0000-0000-0000F07B0000}"/>
    <cellStyle name="R02A 2" xfId="32286" xr:uid="{00000000-0005-0000-0000-0000F17B0000}"/>
    <cellStyle name="R02A 20" xfId="32287" xr:uid="{00000000-0005-0000-0000-0000F27B0000}"/>
    <cellStyle name="R02A 21" xfId="32288" xr:uid="{00000000-0005-0000-0000-0000F37B0000}"/>
    <cellStyle name="R02A 22" xfId="32289" xr:uid="{00000000-0005-0000-0000-0000F47B0000}"/>
    <cellStyle name="R02A 23" xfId="32290" xr:uid="{00000000-0005-0000-0000-0000F57B0000}"/>
    <cellStyle name="R02A 24" xfId="32291" xr:uid="{00000000-0005-0000-0000-0000F67B0000}"/>
    <cellStyle name="R02A 25" xfId="32292" xr:uid="{00000000-0005-0000-0000-0000F77B0000}"/>
    <cellStyle name="R02A 26" xfId="32293" xr:uid="{00000000-0005-0000-0000-0000F87B0000}"/>
    <cellStyle name="R02A 27" xfId="32294" xr:uid="{00000000-0005-0000-0000-0000F97B0000}"/>
    <cellStyle name="R02A 28" xfId="32295" xr:uid="{00000000-0005-0000-0000-0000FA7B0000}"/>
    <cellStyle name="R02A 3" xfId="32296" xr:uid="{00000000-0005-0000-0000-0000FB7B0000}"/>
    <cellStyle name="R02A 4" xfId="32297" xr:uid="{00000000-0005-0000-0000-0000FC7B0000}"/>
    <cellStyle name="R02A 5" xfId="32298" xr:uid="{00000000-0005-0000-0000-0000FD7B0000}"/>
    <cellStyle name="R02A 6" xfId="32299" xr:uid="{00000000-0005-0000-0000-0000FE7B0000}"/>
    <cellStyle name="R02A 7" xfId="32300" xr:uid="{00000000-0005-0000-0000-0000FF7B0000}"/>
    <cellStyle name="R02A 8" xfId="32301" xr:uid="{00000000-0005-0000-0000-0000007C0000}"/>
    <cellStyle name="R02A 9" xfId="32302" xr:uid="{00000000-0005-0000-0000-0000017C0000}"/>
    <cellStyle name="R02B" xfId="6255" xr:uid="{00000000-0005-0000-0000-0000027C0000}"/>
    <cellStyle name="R02H" xfId="6256" xr:uid="{00000000-0005-0000-0000-0000037C0000}"/>
    <cellStyle name="R02L" xfId="6257" xr:uid="{00000000-0005-0000-0000-0000047C0000}"/>
    <cellStyle name="R03A" xfId="6258" xr:uid="{00000000-0005-0000-0000-0000057C0000}"/>
    <cellStyle name="R03B" xfId="6259" xr:uid="{00000000-0005-0000-0000-0000067C0000}"/>
    <cellStyle name="R03H" xfId="6260" xr:uid="{00000000-0005-0000-0000-0000077C0000}"/>
    <cellStyle name="R03L" xfId="6261" xr:uid="{00000000-0005-0000-0000-0000087C0000}"/>
    <cellStyle name="R04A" xfId="6262" xr:uid="{00000000-0005-0000-0000-0000097C0000}"/>
    <cellStyle name="R04B" xfId="6263" xr:uid="{00000000-0005-0000-0000-00000A7C0000}"/>
    <cellStyle name="R04H" xfId="6264" xr:uid="{00000000-0005-0000-0000-00000B7C0000}"/>
    <cellStyle name="R04L" xfId="6265" xr:uid="{00000000-0005-0000-0000-00000C7C0000}"/>
    <cellStyle name="R05A" xfId="6266" xr:uid="{00000000-0005-0000-0000-00000D7C0000}"/>
    <cellStyle name="R05B" xfId="6267" xr:uid="{00000000-0005-0000-0000-00000E7C0000}"/>
    <cellStyle name="R05H" xfId="6268" xr:uid="{00000000-0005-0000-0000-00000F7C0000}"/>
    <cellStyle name="R05L" xfId="6269" xr:uid="{00000000-0005-0000-0000-0000107C0000}"/>
    <cellStyle name="R06A" xfId="6270" xr:uid="{00000000-0005-0000-0000-0000117C0000}"/>
    <cellStyle name="R06B" xfId="6271" xr:uid="{00000000-0005-0000-0000-0000127C0000}"/>
    <cellStyle name="R06H" xfId="6272" xr:uid="{00000000-0005-0000-0000-0000137C0000}"/>
    <cellStyle name="R06L" xfId="6273" xr:uid="{00000000-0005-0000-0000-0000147C0000}"/>
    <cellStyle name="R07A" xfId="6274" xr:uid="{00000000-0005-0000-0000-0000157C0000}"/>
    <cellStyle name="R07B" xfId="6275" xr:uid="{00000000-0005-0000-0000-0000167C0000}"/>
    <cellStyle name="R07H" xfId="6276" xr:uid="{00000000-0005-0000-0000-0000177C0000}"/>
    <cellStyle name="R07L" xfId="6277" xr:uid="{00000000-0005-0000-0000-0000187C0000}"/>
    <cellStyle name="Salida 1" xfId="6278" xr:uid="{00000000-0005-0000-0000-0000197C0000}"/>
    <cellStyle name="Salida 1 2" xfId="32303" xr:uid="{00000000-0005-0000-0000-00001A7C0000}"/>
    <cellStyle name="Salida 10" xfId="6279" xr:uid="{00000000-0005-0000-0000-00001B7C0000}"/>
    <cellStyle name="Salida 10 1" xfId="32304" xr:uid="{00000000-0005-0000-0000-00001C7C0000}"/>
    <cellStyle name="Salida 11" xfId="32305" xr:uid="{00000000-0005-0000-0000-00001D7C0000}"/>
    <cellStyle name="Salida 12" xfId="32306" xr:uid="{00000000-0005-0000-0000-00001E7C0000}"/>
    <cellStyle name="Salida 13" xfId="32307" xr:uid="{00000000-0005-0000-0000-00001F7C0000}"/>
    <cellStyle name="Salida 2" xfId="5660" xr:uid="{00000000-0005-0000-0000-0000207C0000}"/>
    <cellStyle name="Salida 2 1" xfId="32308" xr:uid="{00000000-0005-0000-0000-0000217C0000}"/>
    <cellStyle name="Salida 2 2" xfId="5661" xr:uid="{00000000-0005-0000-0000-0000227C0000}"/>
    <cellStyle name="Salida 2 2 2" xfId="5662" xr:uid="{00000000-0005-0000-0000-0000237C0000}"/>
    <cellStyle name="Salida 2 2 2 2" xfId="7904" xr:uid="{00000000-0005-0000-0000-0000247C0000}"/>
    <cellStyle name="Salida 2 2 2 2 2" xfId="11443" xr:uid="{00000000-0005-0000-0000-0000257C0000}"/>
    <cellStyle name="Salida 2 2 2 2 2 2" xfId="32309" xr:uid="{00000000-0005-0000-0000-0000267C0000}"/>
    <cellStyle name="Salida 2 2 2 2 2 3" xfId="32310" xr:uid="{00000000-0005-0000-0000-0000277C0000}"/>
    <cellStyle name="Salida 2 2 2 2 3" xfId="32311" xr:uid="{00000000-0005-0000-0000-0000287C0000}"/>
    <cellStyle name="Salida 2 2 2 2 4" xfId="32312" xr:uid="{00000000-0005-0000-0000-0000297C0000}"/>
    <cellStyle name="Salida 2 2 2 3" xfId="9682" xr:uid="{00000000-0005-0000-0000-00002A7C0000}"/>
    <cellStyle name="Salida 2 2 2 3 2" xfId="32313" xr:uid="{00000000-0005-0000-0000-00002B7C0000}"/>
    <cellStyle name="Salida 2 2 2 3 2 2" xfId="32314" xr:uid="{00000000-0005-0000-0000-00002C7C0000}"/>
    <cellStyle name="Salida 2 2 2 3 3" xfId="32315" xr:uid="{00000000-0005-0000-0000-00002D7C0000}"/>
    <cellStyle name="Salida 2 2 2 3 4" xfId="32316" xr:uid="{00000000-0005-0000-0000-00002E7C0000}"/>
    <cellStyle name="Salida 2 2 2 4" xfId="32317" xr:uid="{00000000-0005-0000-0000-00002F7C0000}"/>
    <cellStyle name="Salida 2 2 2 4 2" xfId="32318" xr:uid="{00000000-0005-0000-0000-0000307C0000}"/>
    <cellStyle name="Salida 2 2 2 5" xfId="32319" xr:uid="{00000000-0005-0000-0000-0000317C0000}"/>
    <cellStyle name="Salida 2 2 2 6" xfId="32320" xr:uid="{00000000-0005-0000-0000-0000327C0000}"/>
    <cellStyle name="Salida 2 2 3" xfId="7903" xr:uid="{00000000-0005-0000-0000-0000337C0000}"/>
    <cellStyle name="Salida 2 2 3 2" xfId="11442" xr:uid="{00000000-0005-0000-0000-0000347C0000}"/>
    <cellStyle name="Salida 2 2 3 2 2" xfId="32321" xr:uid="{00000000-0005-0000-0000-0000357C0000}"/>
    <cellStyle name="Salida 2 2 3 2 3" xfId="32322" xr:uid="{00000000-0005-0000-0000-0000367C0000}"/>
    <cellStyle name="Salida 2 2 3 3" xfId="32323" xr:uid="{00000000-0005-0000-0000-0000377C0000}"/>
    <cellStyle name="Salida 2 2 3 4" xfId="32324" xr:uid="{00000000-0005-0000-0000-0000387C0000}"/>
    <cellStyle name="Salida 2 2 4" xfId="9681" xr:uid="{00000000-0005-0000-0000-0000397C0000}"/>
    <cellStyle name="Salida 2 2 4 2" xfId="32325" xr:uid="{00000000-0005-0000-0000-00003A7C0000}"/>
    <cellStyle name="Salida 2 2 4 2 2" xfId="32326" xr:uid="{00000000-0005-0000-0000-00003B7C0000}"/>
    <cellStyle name="Salida 2 2 4 3" xfId="32327" xr:uid="{00000000-0005-0000-0000-00003C7C0000}"/>
    <cellStyle name="Salida 2 2 4 4" xfId="32328" xr:uid="{00000000-0005-0000-0000-00003D7C0000}"/>
    <cellStyle name="Salida 2 2 5" xfId="32329" xr:uid="{00000000-0005-0000-0000-00003E7C0000}"/>
    <cellStyle name="Salida 2 2 5 2" xfId="32330" xr:uid="{00000000-0005-0000-0000-00003F7C0000}"/>
    <cellStyle name="Salida 2 2 6" xfId="32331" xr:uid="{00000000-0005-0000-0000-0000407C0000}"/>
    <cellStyle name="Salida 2 2 7" xfId="32332" xr:uid="{00000000-0005-0000-0000-0000417C0000}"/>
    <cellStyle name="Salida 2 3" xfId="5663" xr:uid="{00000000-0005-0000-0000-0000427C0000}"/>
    <cellStyle name="Salida 2 3 2" xfId="7905" xr:uid="{00000000-0005-0000-0000-0000437C0000}"/>
    <cellStyle name="Salida 2 3 2 2" xfId="11444" xr:uid="{00000000-0005-0000-0000-0000447C0000}"/>
    <cellStyle name="Salida 2 3 2 2 2" xfId="32333" xr:uid="{00000000-0005-0000-0000-0000457C0000}"/>
    <cellStyle name="Salida 2 3 2 2 3" xfId="32334" xr:uid="{00000000-0005-0000-0000-0000467C0000}"/>
    <cellStyle name="Salida 2 3 2 3" xfId="32335" xr:uid="{00000000-0005-0000-0000-0000477C0000}"/>
    <cellStyle name="Salida 2 3 2 4" xfId="32336" xr:uid="{00000000-0005-0000-0000-0000487C0000}"/>
    <cellStyle name="Salida 2 3 3" xfId="9683" xr:uid="{00000000-0005-0000-0000-0000497C0000}"/>
    <cellStyle name="Salida 2 3 3 2" xfId="32337" xr:uid="{00000000-0005-0000-0000-00004A7C0000}"/>
    <cellStyle name="Salida 2 3 3 2 2" xfId="32338" xr:uid="{00000000-0005-0000-0000-00004B7C0000}"/>
    <cellStyle name="Salida 2 3 3 3" xfId="32339" xr:uid="{00000000-0005-0000-0000-00004C7C0000}"/>
    <cellStyle name="Salida 2 3 3 4" xfId="32340" xr:uid="{00000000-0005-0000-0000-00004D7C0000}"/>
    <cellStyle name="Salida 2 3 4" xfId="32341" xr:uid="{00000000-0005-0000-0000-00004E7C0000}"/>
    <cellStyle name="Salida 2 3 4 2" xfId="32342" xr:uid="{00000000-0005-0000-0000-00004F7C0000}"/>
    <cellStyle name="Salida 2 3 5" xfId="32343" xr:uid="{00000000-0005-0000-0000-0000507C0000}"/>
    <cellStyle name="Salida 2 3 6" xfId="32344" xr:uid="{00000000-0005-0000-0000-0000517C0000}"/>
    <cellStyle name="Salida 2 4" xfId="5664" xr:uid="{00000000-0005-0000-0000-0000527C0000}"/>
    <cellStyle name="Salida 2 4 2" xfId="7906" xr:uid="{00000000-0005-0000-0000-0000537C0000}"/>
    <cellStyle name="Salida 2 4 2 2" xfId="11445" xr:uid="{00000000-0005-0000-0000-0000547C0000}"/>
    <cellStyle name="Salida 2 4 2 2 2" xfId="32345" xr:uid="{00000000-0005-0000-0000-0000557C0000}"/>
    <cellStyle name="Salida 2 4 2 2 3" xfId="32346" xr:uid="{00000000-0005-0000-0000-0000567C0000}"/>
    <cellStyle name="Salida 2 4 2 3" xfId="32347" xr:uid="{00000000-0005-0000-0000-0000577C0000}"/>
    <cellStyle name="Salida 2 4 2 4" xfId="32348" xr:uid="{00000000-0005-0000-0000-0000587C0000}"/>
    <cellStyle name="Salida 2 4 3" xfId="9684" xr:uid="{00000000-0005-0000-0000-0000597C0000}"/>
    <cellStyle name="Salida 2 4 3 2" xfId="32349" xr:uid="{00000000-0005-0000-0000-00005A7C0000}"/>
    <cellStyle name="Salida 2 4 3 2 2" xfId="32350" xr:uid="{00000000-0005-0000-0000-00005B7C0000}"/>
    <cellStyle name="Salida 2 4 3 3" xfId="32351" xr:uid="{00000000-0005-0000-0000-00005C7C0000}"/>
    <cellStyle name="Salida 2 4 3 4" xfId="32352" xr:uid="{00000000-0005-0000-0000-00005D7C0000}"/>
    <cellStyle name="Salida 2 4 4" xfId="32353" xr:uid="{00000000-0005-0000-0000-00005E7C0000}"/>
    <cellStyle name="Salida 2 4 4 2" xfId="32354" xr:uid="{00000000-0005-0000-0000-00005F7C0000}"/>
    <cellStyle name="Salida 2 4 5" xfId="32355" xr:uid="{00000000-0005-0000-0000-0000607C0000}"/>
    <cellStyle name="Salida 2 4 6" xfId="32356" xr:uid="{00000000-0005-0000-0000-0000617C0000}"/>
    <cellStyle name="Salida 3" xfId="5665" xr:uid="{00000000-0005-0000-0000-0000627C0000}"/>
    <cellStyle name="Salida 3 1" xfId="32357" xr:uid="{00000000-0005-0000-0000-0000637C0000}"/>
    <cellStyle name="Salida 3 2" xfId="5666" xr:uid="{00000000-0005-0000-0000-0000647C0000}"/>
    <cellStyle name="Salida 3 2 2" xfId="7908" xr:uid="{00000000-0005-0000-0000-0000657C0000}"/>
    <cellStyle name="Salida 3 2 2 2" xfId="11447" xr:uid="{00000000-0005-0000-0000-0000667C0000}"/>
    <cellStyle name="Salida 3 2 2 2 2" xfId="32358" xr:uid="{00000000-0005-0000-0000-0000677C0000}"/>
    <cellStyle name="Salida 3 2 2 2 3" xfId="32359" xr:uid="{00000000-0005-0000-0000-0000687C0000}"/>
    <cellStyle name="Salida 3 2 2 3" xfId="32360" xr:uid="{00000000-0005-0000-0000-0000697C0000}"/>
    <cellStyle name="Salida 3 2 2 4" xfId="32361" xr:uid="{00000000-0005-0000-0000-00006A7C0000}"/>
    <cellStyle name="Salida 3 2 3" xfId="9686" xr:uid="{00000000-0005-0000-0000-00006B7C0000}"/>
    <cellStyle name="Salida 3 2 3 2" xfId="32362" xr:uid="{00000000-0005-0000-0000-00006C7C0000}"/>
    <cellStyle name="Salida 3 2 3 2 2" xfId="32363" xr:uid="{00000000-0005-0000-0000-00006D7C0000}"/>
    <cellStyle name="Salida 3 2 3 3" xfId="32364" xr:uid="{00000000-0005-0000-0000-00006E7C0000}"/>
    <cellStyle name="Salida 3 2 3 4" xfId="32365" xr:uid="{00000000-0005-0000-0000-00006F7C0000}"/>
    <cellStyle name="Salida 3 2 4" xfId="32366" xr:uid="{00000000-0005-0000-0000-0000707C0000}"/>
    <cellStyle name="Salida 3 2 4 2" xfId="32367" xr:uid="{00000000-0005-0000-0000-0000717C0000}"/>
    <cellStyle name="Salida 3 2 5" xfId="32368" xr:uid="{00000000-0005-0000-0000-0000727C0000}"/>
    <cellStyle name="Salida 3 2 6" xfId="32369" xr:uid="{00000000-0005-0000-0000-0000737C0000}"/>
    <cellStyle name="Salida 3 3" xfId="5667" xr:uid="{00000000-0005-0000-0000-0000747C0000}"/>
    <cellStyle name="Salida 3 3 2" xfId="7909" xr:uid="{00000000-0005-0000-0000-0000757C0000}"/>
    <cellStyle name="Salida 3 3 2 2" xfId="11448" xr:uid="{00000000-0005-0000-0000-0000767C0000}"/>
    <cellStyle name="Salida 3 3 2 2 2" xfId="32370" xr:uid="{00000000-0005-0000-0000-0000777C0000}"/>
    <cellStyle name="Salida 3 3 2 2 3" xfId="32371" xr:uid="{00000000-0005-0000-0000-0000787C0000}"/>
    <cellStyle name="Salida 3 3 2 3" xfId="32372" xr:uid="{00000000-0005-0000-0000-0000797C0000}"/>
    <cellStyle name="Salida 3 3 2 4" xfId="32373" xr:uid="{00000000-0005-0000-0000-00007A7C0000}"/>
    <cellStyle name="Salida 3 3 3" xfId="9687" xr:uid="{00000000-0005-0000-0000-00007B7C0000}"/>
    <cellStyle name="Salida 3 3 3 2" xfId="32374" xr:uid="{00000000-0005-0000-0000-00007C7C0000}"/>
    <cellStyle name="Salida 3 3 3 2 2" xfId="32375" xr:uid="{00000000-0005-0000-0000-00007D7C0000}"/>
    <cellStyle name="Salida 3 3 3 3" xfId="32376" xr:uid="{00000000-0005-0000-0000-00007E7C0000}"/>
    <cellStyle name="Salida 3 3 3 4" xfId="32377" xr:uid="{00000000-0005-0000-0000-00007F7C0000}"/>
    <cellStyle name="Salida 3 3 4" xfId="32378" xr:uid="{00000000-0005-0000-0000-0000807C0000}"/>
    <cellStyle name="Salida 3 3 4 2" xfId="32379" xr:uid="{00000000-0005-0000-0000-0000817C0000}"/>
    <cellStyle name="Salida 3 3 5" xfId="32380" xr:uid="{00000000-0005-0000-0000-0000827C0000}"/>
    <cellStyle name="Salida 3 3 6" xfId="32381" xr:uid="{00000000-0005-0000-0000-0000837C0000}"/>
    <cellStyle name="Salida 3 4" xfId="7907" xr:uid="{00000000-0005-0000-0000-0000847C0000}"/>
    <cellStyle name="Salida 3 4 2" xfId="11446" xr:uid="{00000000-0005-0000-0000-0000857C0000}"/>
    <cellStyle name="Salida 3 4 2 2" xfId="32382" xr:uid="{00000000-0005-0000-0000-0000867C0000}"/>
    <cellStyle name="Salida 3 4 2 3" xfId="32383" xr:uid="{00000000-0005-0000-0000-0000877C0000}"/>
    <cellStyle name="Salida 3 4 3" xfId="32384" xr:uid="{00000000-0005-0000-0000-0000887C0000}"/>
    <cellStyle name="Salida 3 4 4" xfId="32385" xr:uid="{00000000-0005-0000-0000-0000897C0000}"/>
    <cellStyle name="Salida 3 5" xfId="9685" xr:uid="{00000000-0005-0000-0000-00008A7C0000}"/>
    <cellStyle name="Salida 3 5 2" xfId="32386" xr:uid="{00000000-0005-0000-0000-00008B7C0000}"/>
    <cellStyle name="Salida 3 5 2 2" xfId="32387" xr:uid="{00000000-0005-0000-0000-00008C7C0000}"/>
    <cellStyle name="Salida 3 5 3" xfId="32388" xr:uid="{00000000-0005-0000-0000-00008D7C0000}"/>
    <cellStyle name="Salida 3 5 4" xfId="32389" xr:uid="{00000000-0005-0000-0000-00008E7C0000}"/>
    <cellStyle name="Salida 3 6" xfId="32390" xr:uid="{00000000-0005-0000-0000-00008F7C0000}"/>
    <cellStyle name="Salida 3 6 2" xfId="32391" xr:uid="{00000000-0005-0000-0000-0000907C0000}"/>
    <cellStyle name="Salida 3 7" xfId="32392" xr:uid="{00000000-0005-0000-0000-0000917C0000}"/>
    <cellStyle name="Salida 3 8" xfId="32393" xr:uid="{00000000-0005-0000-0000-0000927C0000}"/>
    <cellStyle name="Salida 4" xfId="5668" xr:uid="{00000000-0005-0000-0000-0000937C0000}"/>
    <cellStyle name="Salida 4 1" xfId="32394" xr:uid="{00000000-0005-0000-0000-0000947C0000}"/>
    <cellStyle name="Salida 4 2" xfId="6280" xr:uid="{00000000-0005-0000-0000-0000957C0000}"/>
    <cellStyle name="Salida 4 3" xfId="7910" xr:uid="{00000000-0005-0000-0000-0000967C0000}"/>
    <cellStyle name="Salida 4 3 2" xfId="11449" xr:uid="{00000000-0005-0000-0000-0000977C0000}"/>
    <cellStyle name="Salida 4 3 2 2" xfId="32395" xr:uid="{00000000-0005-0000-0000-0000987C0000}"/>
    <cellStyle name="Salida 4 3 2 3" xfId="32396" xr:uid="{00000000-0005-0000-0000-0000997C0000}"/>
    <cellStyle name="Salida 4 3 3" xfId="32397" xr:uid="{00000000-0005-0000-0000-00009A7C0000}"/>
    <cellStyle name="Salida 4 3 4" xfId="32398" xr:uid="{00000000-0005-0000-0000-00009B7C0000}"/>
    <cellStyle name="Salida 4 4" xfId="9688" xr:uid="{00000000-0005-0000-0000-00009C7C0000}"/>
    <cellStyle name="Salida 4 4 2" xfId="32399" xr:uid="{00000000-0005-0000-0000-00009D7C0000}"/>
    <cellStyle name="Salida 4 4 2 2" xfId="32400" xr:uid="{00000000-0005-0000-0000-00009E7C0000}"/>
    <cellStyle name="Salida 4 4 3" xfId="32401" xr:uid="{00000000-0005-0000-0000-00009F7C0000}"/>
    <cellStyle name="Salida 4 4 4" xfId="32402" xr:uid="{00000000-0005-0000-0000-0000A07C0000}"/>
    <cellStyle name="Salida 4 5" xfId="32403" xr:uid="{00000000-0005-0000-0000-0000A17C0000}"/>
    <cellStyle name="Salida 4 5 2" xfId="32404" xr:uid="{00000000-0005-0000-0000-0000A27C0000}"/>
    <cellStyle name="Salida 4 6" xfId="32405" xr:uid="{00000000-0005-0000-0000-0000A37C0000}"/>
    <cellStyle name="Salida 4 7" xfId="32406" xr:uid="{00000000-0005-0000-0000-0000A47C0000}"/>
    <cellStyle name="Salida 5" xfId="5669" xr:uid="{00000000-0005-0000-0000-0000A57C0000}"/>
    <cellStyle name="Salida 5 1" xfId="32407" xr:uid="{00000000-0005-0000-0000-0000A67C0000}"/>
    <cellStyle name="Salida 5 2" xfId="7911" xr:uid="{00000000-0005-0000-0000-0000A77C0000}"/>
    <cellStyle name="Salida 5 2 2" xfId="11450" xr:uid="{00000000-0005-0000-0000-0000A87C0000}"/>
    <cellStyle name="Salida 5 2 2 2" xfId="32408" xr:uid="{00000000-0005-0000-0000-0000A97C0000}"/>
    <cellStyle name="Salida 5 2 2 3" xfId="32409" xr:uid="{00000000-0005-0000-0000-0000AA7C0000}"/>
    <cellStyle name="Salida 5 2 3" xfId="32410" xr:uid="{00000000-0005-0000-0000-0000AB7C0000}"/>
    <cellStyle name="Salida 5 2 4" xfId="32411" xr:uid="{00000000-0005-0000-0000-0000AC7C0000}"/>
    <cellStyle name="Salida 5 3" xfId="9689" xr:uid="{00000000-0005-0000-0000-0000AD7C0000}"/>
    <cellStyle name="Salida 5 3 2" xfId="32412" xr:uid="{00000000-0005-0000-0000-0000AE7C0000}"/>
    <cellStyle name="Salida 5 3 2 2" xfId="32413" xr:uid="{00000000-0005-0000-0000-0000AF7C0000}"/>
    <cellStyle name="Salida 5 3 3" xfId="32414" xr:uid="{00000000-0005-0000-0000-0000B07C0000}"/>
    <cellStyle name="Salida 5 3 4" xfId="32415" xr:uid="{00000000-0005-0000-0000-0000B17C0000}"/>
    <cellStyle name="Salida 5 4" xfId="32416" xr:uid="{00000000-0005-0000-0000-0000B27C0000}"/>
    <cellStyle name="Salida 5 4 2" xfId="32417" xr:uid="{00000000-0005-0000-0000-0000B37C0000}"/>
    <cellStyle name="Salida 5 5" xfId="32418" xr:uid="{00000000-0005-0000-0000-0000B47C0000}"/>
    <cellStyle name="Salida 5 6" xfId="32419" xr:uid="{00000000-0005-0000-0000-0000B57C0000}"/>
    <cellStyle name="Salida 6" xfId="5670" xr:uid="{00000000-0005-0000-0000-0000B67C0000}"/>
    <cellStyle name="Salida 6 1" xfId="32420" xr:uid="{00000000-0005-0000-0000-0000B77C0000}"/>
    <cellStyle name="Salida 6 2" xfId="7912" xr:uid="{00000000-0005-0000-0000-0000B87C0000}"/>
    <cellStyle name="Salida 6 2 2" xfId="11451" xr:uid="{00000000-0005-0000-0000-0000B97C0000}"/>
    <cellStyle name="Salida 6 2 2 2" xfId="32421" xr:uid="{00000000-0005-0000-0000-0000BA7C0000}"/>
    <cellStyle name="Salida 6 2 2 3" xfId="32422" xr:uid="{00000000-0005-0000-0000-0000BB7C0000}"/>
    <cellStyle name="Salida 6 2 3" xfId="32423" xr:uid="{00000000-0005-0000-0000-0000BC7C0000}"/>
    <cellStyle name="Salida 6 2 4" xfId="32424" xr:uid="{00000000-0005-0000-0000-0000BD7C0000}"/>
    <cellStyle name="Salida 6 3" xfId="9690" xr:uid="{00000000-0005-0000-0000-0000BE7C0000}"/>
    <cellStyle name="Salida 6 3 2" xfId="32425" xr:uid="{00000000-0005-0000-0000-0000BF7C0000}"/>
    <cellStyle name="Salida 6 3 2 2" xfId="32426" xr:uid="{00000000-0005-0000-0000-0000C07C0000}"/>
    <cellStyle name="Salida 6 3 3" xfId="32427" xr:uid="{00000000-0005-0000-0000-0000C17C0000}"/>
    <cellStyle name="Salida 6 3 4" xfId="32428" xr:uid="{00000000-0005-0000-0000-0000C27C0000}"/>
    <cellStyle name="Salida 6 4" xfId="32429" xr:uid="{00000000-0005-0000-0000-0000C37C0000}"/>
    <cellStyle name="Salida 6 4 2" xfId="32430" xr:uid="{00000000-0005-0000-0000-0000C47C0000}"/>
    <cellStyle name="Salida 6 5" xfId="32431" xr:uid="{00000000-0005-0000-0000-0000C57C0000}"/>
    <cellStyle name="Salida 6 6" xfId="32432" xr:uid="{00000000-0005-0000-0000-0000C67C0000}"/>
    <cellStyle name="Salida 7" xfId="5671" xr:uid="{00000000-0005-0000-0000-0000C77C0000}"/>
    <cellStyle name="Salida 7 1" xfId="32433" xr:uid="{00000000-0005-0000-0000-0000C87C0000}"/>
    <cellStyle name="Salida 7 2" xfId="7913" xr:uid="{00000000-0005-0000-0000-0000C97C0000}"/>
    <cellStyle name="Salida 7 2 2" xfId="11452" xr:uid="{00000000-0005-0000-0000-0000CA7C0000}"/>
    <cellStyle name="Salida 7 2 2 2" xfId="32434" xr:uid="{00000000-0005-0000-0000-0000CB7C0000}"/>
    <cellStyle name="Salida 7 2 2 3" xfId="32435" xr:uid="{00000000-0005-0000-0000-0000CC7C0000}"/>
    <cellStyle name="Salida 7 2 3" xfId="32436" xr:uid="{00000000-0005-0000-0000-0000CD7C0000}"/>
    <cellStyle name="Salida 7 2 4" xfId="32437" xr:uid="{00000000-0005-0000-0000-0000CE7C0000}"/>
    <cellStyle name="Salida 7 3" xfId="9691" xr:uid="{00000000-0005-0000-0000-0000CF7C0000}"/>
    <cellStyle name="Salida 7 3 2" xfId="32438" xr:uid="{00000000-0005-0000-0000-0000D07C0000}"/>
    <cellStyle name="Salida 7 3 2 2" xfId="32439" xr:uid="{00000000-0005-0000-0000-0000D17C0000}"/>
    <cellStyle name="Salida 7 3 3" xfId="32440" xr:uid="{00000000-0005-0000-0000-0000D27C0000}"/>
    <cellStyle name="Salida 7 3 4" xfId="32441" xr:uid="{00000000-0005-0000-0000-0000D37C0000}"/>
    <cellStyle name="Salida 7 4" xfId="32442" xr:uid="{00000000-0005-0000-0000-0000D47C0000}"/>
    <cellStyle name="Salida 7 4 2" xfId="32443" xr:uid="{00000000-0005-0000-0000-0000D57C0000}"/>
    <cellStyle name="Salida 7 5" xfId="32444" xr:uid="{00000000-0005-0000-0000-0000D67C0000}"/>
    <cellStyle name="Salida 7 6" xfId="32445" xr:uid="{00000000-0005-0000-0000-0000D77C0000}"/>
    <cellStyle name="Salida 8" xfId="5672" xr:uid="{00000000-0005-0000-0000-0000D87C0000}"/>
    <cellStyle name="Salida 8 1" xfId="32446" xr:uid="{00000000-0005-0000-0000-0000D97C0000}"/>
    <cellStyle name="Salida 8 2" xfId="7914" xr:uid="{00000000-0005-0000-0000-0000DA7C0000}"/>
    <cellStyle name="Salida 8 2 2" xfId="11453" xr:uid="{00000000-0005-0000-0000-0000DB7C0000}"/>
    <cellStyle name="Salida 8 2 2 2" xfId="32447" xr:uid="{00000000-0005-0000-0000-0000DC7C0000}"/>
    <cellStyle name="Salida 8 2 2 3" xfId="32448" xr:uid="{00000000-0005-0000-0000-0000DD7C0000}"/>
    <cellStyle name="Salida 8 2 3" xfId="32449" xr:uid="{00000000-0005-0000-0000-0000DE7C0000}"/>
    <cellStyle name="Salida 8 2 4" xfId="32450" xr:uid="{00000000-0005-0000-0000-0000DF7C0000}"/>
    <cellStyle name="Salida 8 3" xfId="9692" xr:uid="{00000000-0005-0000-0000-0000E07C0000}"/>
    <cellStyle name="Salida 8 3 2" xfId="32451" xr:uid="{00000000-0005-0000-0000-0000E17C0000}"/>
    <cellStyle name="Salida 8 3 2 2" xfId="32452" xr:uid="{00000000-0005-0000-0000-0000E27C0000}"/>
    <cellStyle name="Salida 8 3 3" xfId="32453" xr:uid="{00000000-0005-0000-0000-0000E37C0000}"/>
    <cellStyle name="Salida 8 3 4" xfId="32454" xr:uid="{00000000-0005-0000-0000-0000E47C0000}"/>
    <cellStyle name="Salida 8 4" xfId="32455" xr:uid="{00000000-0005-0000-0000-0000E57C0000}"/>
    <cellStyle name="Salida 8 4 2" xfId="32456" xr:uid="{00000000-0005-0000-0000-0000E67C0000}"/>
    <cellStyle name="Salida 8 5" xfId="32457" xr:uid="{00000000-0005-0000-0000-0000E77C0000}"/>
    <cellStyle name="Salida 8 6" xfId="32458" xr:uid="{00000000-0005-0000-0000-0000E87C0000}"/>
    <cellStyle name="Salida 9" xfId="6281" xr:uid="{00000000-0005-0000-0000-0000E97C0000}"/>
    <cellStyle name="Salida 9 1" xfId="32459" xr:uid="{00000000-0005-0000-0000-0000EA7C0000}"/>
    <cellStyle name="sangria_n1" xfId="6282" xr:uid="{00000000-0005-0000-0000-0000EB7C0000}"/>
    <cellStyle name="TableStyleLight1" xfId="6283" xr:uid="{00000000-0005-0000-0000-0000EC7C0000}"/>
    <cellStyle name="Texto de advertencia 1" xfId="6284" xr:uid="{00000000-0005-0000-0000-0000ED7C0000}"/>
    <cellStyle name="Texto de advertencia 10" xfId="6285" xr:uid="{00000000-0005-0000-0000-0000EE7C0000}"/>
    <cellStyle name="Texto de advertencia 10 1" xfId="32460" xr:uid="{00000000-0005-0000-0000-0000EF7C0000}"/>
    <cellStyle name="Texto de advertencia 11" xfId="32461" xr:uid="{00000000-0005-0000-0000-0000F07C0000}"/>
    <cellStyle name="Texto de advertencia 12" xfId="32462" xr:uid="{00000000-0005-0000-0000-0000F17C0000}"/>
    <cellStyle name="Texto de advertencia 13" xfId="32463" xr:uid="{00000000-0005-0000-0000-0000F27C0000}"/>
    <cellStyle name="Texto de advertencia 2" xfId="5673" xr:uid="{00000000-0005-0000-0000-0000F37C0000}"/>
    <cellStyle name="Texto de advertencia 2 1" xfId="32464" xr:uid="{00000000-0005-0000-0000-0000F47C0000}"/>
    <cellStyle name="Texto de advertencia 2 2" xfId="5674" xr:uid="{00000000-0005-0000-0000-0000F57C0000}"/>
    <cellStyle name="Texto de advertencia 2 2 2" xfId="5675" xr:uid="{00000000-0005-0000-0000-0000F67C0000}"/>
    <cellStyle name="Texto de advertencia 2 2 2 2" xfId="7916" xr:uid="{00000000-0005-0000-0000-0000F77C0000}"/>
    <cellStyle name="Texto de advertencia 2 2 2 2 2" xfId="11455" xr:uid="{00000000-0005-0000-0000-0000F87C0000}"/>
    <cellStyle name="Texto de advertencia 2 2 2 2 2 2" xfId="32465" xr:uid="{00000000-0005-0000-0000-0000F97C0000}"/>
    <cellStyle name="Texto de advertencia 2 2 2 2 2 3" xfId="32466" xr:uid="{00000000-0005-0000-0000-0000FA7C0000}"/>
    <cellStyle name="Texto de advertencia 2 2 2 2 3" xfId="32467" xr:uid="{00000000-0005-0000-0000-0000FB7C0000}"/>
    <cellStyle name="Texto de advertencia 2 2 2 2 4" xfId="32468" xr:uid="{00000000-0005-0000-0000-0000FC7C0000}"/>
    <cellStyle name="Texto de advertencia 2 2 2 3" xfId="9694" xr:uid="{00000000-0005-0000-0000-0000FD7C0000}"/>
    <cellStyle name="Texto de advertencia 2 2 2 3 2" xfId="32469" xr:uid="{00000000-0005-0000-0000-0000FE7C0000}"/>
    <cellStyle name="Texto de advertencia 2 2 2 3 2 2" xfId="32470" xr:uid="{00000000-0005-0000-0000-0000FF7C0000}"/>
    <cellStyle name="Texto de advertencia 2 2 2 3 3" xfId="32471" xr:uid="{00000000-0005-0000-0000-0000007D0000}"/>
    <cellStyle name="Texto de advertencia 2 2 2 3 4" xfId="32472" xr:uid="{00000000-0005-0000-0000-0000017D0000}"/>
    <cellStyle name="Texto de advertencia 2 2 2 4" xfId="32473" xr:uid="{00000000-0005-0000-0000-0000027D0000}"/>
    <cellStyle name="Texto de advertencia 2 2 2 4 2" xfId="32474" xr:uid="{00000000-0005-0000-0000-0000037D0000}"/>
    <cellStyle name="Texto de advertencia 2 2 2 5" xfId="32475" xr:uid="{00000000-0005-0000-0000-0000047D0000}"/>
    <cellStyle name="Texto de advertencia 2 2 2 6" xfId="32476" xr:uid="{00000000-0005-0000-0000-0000057D0000}"/>
    <cellStyle name="Texto de advertencia 2 2 3" xfId="7915" xr:uid="{00000000-0005-0000-0000-0000067D0000}"/>
    <cellStyle name="Texto de advertencia 2 2 3 2" xfId="11454" xr:uid="{00000000-0005-0000-0000-0000077D0000}"/>
    <cellStyle name="Texto de advertencia 2 2 3 2 2" xfId="32477" xr:uid="{00000000-0005-0000-0000-0000087D0000}"/>
    <cellStyle name="Texto de advertencia 2 2 3 2 3" xfId="32478" xr:uid="{00000000-0005-0000-0000-0000097D0000}"/>
    <cellStyle name="Texto de advertencia 2 2 3 3" xfId="32479" xr:uid="{00000000-0005-0000-0000-00000A7D0000}"/>
    <cellStyle name="Texto de advertencia 2 2 3 4" xfId="32480" xr:uid="{00000000-0005-0000-0000-00000B7D0000}"/>
    <cellStyle name="Texto de advertencia 2 2 4" xfId="9693" xr:uid="{00000000-0005-0000-0000-00000C7D0000}"/>
    <cellStyle name="Texto de advertencia 2 2 4 2" xfId="32481" xr:uid="{00000000-0005-0000-0000-00000D7D0000}"/>
    <cellStyle name="Texto de advertencia 2 2 4 2 2" xfId="32482" xr:uid="{00000000-0005-0000-0000-00000E7D0000}"/>
    <cellStyle name="Texto de advertencia 2 2 4 3" xfId="32483" xr:uid="{00000000-0005-0000-0000-00000F7D0000}"/>
    <cellStyle name="Texto de advertencia 2 2 4 4" xfId="32484" xr:uid="{00000000-0005-0000-0000-0000107D0000}"/>
    <cellStyle name="Texto de advertencia 2 2 5" xfId="32485" xr:uid="{00000000-0005-0000-0000-0000117D0000}"/>
    <cellStyle name="Texto de advertencia 2 2 5 2" xfId="32486" xr:uid="{00000000-0005-0000-0000-0000127D0000}"/>
    <cellStyle name="Texto de advertencia 2 2 6" xfId="32487" xr:uid="{00000000-0005-0000-0000-0000137D0000}"/>
    <cellStyle name="Texto de advertencia 2 2 7" xfId="32488" xr:uid="{00000000-0005-0000-0000-0000147D0000}"/>
    <cellStyle name="Texto de advertencia 2 3" xfId="5676" xr:uid="{00000000-0005-0000-0000-0000157D0000}"/>
    <cellStyle name="Texto de advertencia 2 3 2" xfId="7917" xr:uid="{00000000-0005-0000-0000-0000167D0000}"/>
    <cellStyle name="Texto de advertencia 2 3 2 2" xfId="11456" xr:uid="{00000000-0005-0000-0000-0000177D0000}"/>
    <cellStyle name="Texto de advertencia 2 3 2 2 2" xfId="32489" xr:uid="{00000000-0005-0000-0000-0000187D0000}"/>
    <cellStyle name="Texto de advertencia 2 3 2 2 3" xfId="32490" xr:uid="{00000000-0005-0000-0000-0000197D0000}"/>
    <cellStyle name="Texto de advertencia 2 3 2 3" xfId="32491" xr:uid="{00000000-0005-0000-0000-00001A7D0000}"/>
    <cellStyle name="Texto de advertencia 2 3 2 4" xfId="32492" xr:uid="{00000000-0005-0000-0000-00001B7D0000}"/>
    <cellStyle name="Texto de advertencia 2 3 3" xfId="9695" xr:uid="{00000000-0005-0000-0000-00001C7D0000}"/>
    <cellStyle name="Texto de advertencia 2 3 3 2" xfId="32493" xr:uid="{00000000-0005-0000-0000-00001D7D0000}"/>
    <cellStyle name="Texto de advertencia 2 3 3 2 2" xfId="32494" xr:uid="{00000000-0005-0000-0000-00001E7D0000}"/>
    <cellStyle name="Texto de advertencia 2 3 3 3" xfId="32495" xr:uid="{00000000-0005-0000-0000-00001F7D0000}"/>
    <cellStyle name="Texto de advertencia 2 3 3 4" xfId="32496" xr:uid="{00000000-0005-0000-0000-0000207D0000}"/>
    <cellStyle name="Texto de advertencia 2 3 4" xfId="32497" xr:uid="{00000000-0005-0000-0000-0000217D0000}"/>
    <cellStyle name="Texto de advertencia 2 3 4 2" xfId="32498" xr:uid="{00000000-0005-0000-0000-0000227D0000}"/>
    <cellStyle name="Texto de advertencia 2 3 5" xfId="32499" xr:uid="{00000000-0005-0000-0000-0000237D0000}"/>
    <cellStyle name="Texto de advertencia 2 3 6" xfId="32500" xr:uid="{00000000-0005-0000-0000-0000247D0000}"/>
    <cellStyle name="Texto de advertencia 2 4" xfId="5677" xr:uid="{00000000-0005-0000-0000-0000257D0000}"/>
    <cellStyle name="Texto de advertencia 2 4 2" xfId="7918" xr:uid="{00000000-0005-0000-0000-0000267D0000}"/>
    <cellStyle name="Texto de advertencia 2 4 2 2" xfId="11457" xr:uid="{00000000-0005-0000-0000-0000277D0000}"/>
    <cellStyle name="Texto de advertencia 2 4 2 2 2" xfId="32501" xr:uid="{00000000-0005-0000-0000-0000287D0000}"/>
    <cellStyle name="Texto de advertencia 2 4 2 2 3" xfId="32502" xr:uid="{00000000-0005-0000-0000-0000297D0000}"/>
    <cellStyle name="Texto de advertencia 2 4 2 3" xfId="32503" xr:uid="{00000000-0005-0000-0000-00002A7D0000}"/>
    <cellStyle name="Texto de advertencia 2 4 2 4" xfId="32504" xr:uid="{00000000-0005-0000-0000-00002B7D0000}"/>
    <cellStyle name="Texto de advertencia 2 4 3" xfId="9696" xr:uid="{00000000-0005-0000-0000-00002C7D0000}"/>
    <cellStyle name="Texto de advertencia 2 4 3 2" xfId="32505" xr:uid="{00000000-0005-0000-0000-00002D7D0000}"/>
    <cellStyle name="Texto de advertencia 2 4 3 2 2" xfId="32506" xr:uid="{00000000-0005-0000-0000-00002E7D0000}"/>
    <cellStyle name="Texto de advertencia 2 4 3 3" xfId="32507" xr:uid="{00000000-0005-0000-0000-00002F7D0000}"/>
    <cellStyle name="Texto de advertencia 2 4 3 4" xfId="32508" xr:uid="{00000000-0005-0000-0000-0000307D0000}"/>
    <cellStyle name="Texto de advertencia 2 4 4" xfId="32509" xr:uid="{00000000-0005-0000-0000-0000317D0000}"/>
    <cellStyle name="Texto de advertencia 2 4 4 2" xfId="32510" xr:uid="{00000000-0005-0000-0000-0000327D0000}"/>
    <cellStyle name="Texto de advertencia 2 4 5" xfId="32511" xr:uid="{00000000-0005-0000-0000-0000337D0000}"/>
    <cellStyle name="Texto de advertencia 2 4 6" xfId="32512" xr:uid="{00000000-0005-0000-0000-0000347D0000}"/>
    <cellStyle name="Texto de advertencia 3" xfId="5678" xr:uid="{00000000-0005-0000-0000-0000357D0000}"/>
    <cellStyle name="Texto de advertencia 3 1" xfId="32513" xr:uid="{00000000-0005-0000-0000-0000367D0000}"/>
    <cellStyle name="Texto de advertencia 3 2" xfId="5679" xr:uid="{00000000-0005-0000-0000-0000377D0000}"/>
    <cellStyle name="Texto de advertencia 3 2 2" xfId="7920" xr:uid="{00000000-0005-0000-0000-0000387D0000}"/>
    <cellStyle name="Texto de advertencia 3 2 2 2" xfId="11459" xr:uid="{00000000-0005-0000-0000-0000397D0000}"/>
    <cellStyle name="Texto de advertencia 3 2 2 2 2" xfId="32514" xr:uid="{00000000-0005-0000-0000-00003A7D0000}"/>
    <cellStyle name="Texto de advertencia 3 2 2 2 3" xfId="32515" xr:uid="{00000000-0005-0000-0000-00003B7D0000}"/>
    <cellStyle name="Texto de advertencia 3 2 2 3" xfId="32516" xr:uid="{00000000-0005-0000-0000-00003C7D0000}"/>
    <cellStyle name="Texto de advertencia 3 2 2 4" xfId="32517" xr:uid="{00000000-0005-0000-0000-00003D7D0000}"/>
    <cellStyle name="Texto de advertencia 3 2 3" xfId="9698" xr:uid="{00000000-0005-0000-0000-00003E7D0000}"/>
    <cellStyle name="Texto de advertencia 3 2 3 2" xfId="32518" xr:uid="{00000000-0005-0000-0000-00003F7D0000}"/>
    <cellStyle name="Texto de advertencia 3 2 3 2 2" xfId="32519" xr:uid="{00000000-0005-0000-0000-0000407D0000}"/>
    <cellStyle name="Texto de advertencia 3 2 3 3" xfId="32520" xr:uid="{00000000-0005-0000-0000-0000417D0000}"/>
    <cellStyle name="Texto de advertencia 3 2 3 4" xfId="32521" xr:uid="{00000000-0005-0000-0000-0000427D0000}"/>
    <cellStyle name="Texto de advertencia 3 2 4" xfId="32522" xr:uid="{00000000-0005-0000-0000-0000437D0000}"/>
    <cellStyle name="Texto de advertencia 3 2 4 2" xfId="32523" xr:uid="{00000000-0005-0000-0000-0000447D0000}"/>
    <cellStyle name="Texto de advertencia 3 2 5" xfId="32524" xr:uid="{00000000-0005-0000-0000-0000457D0000}"/>
    <cellStyle name="Texto de advertencia 3 2 6" xfId="32525" xr:uid="{00000000-0005-0000-0000-0000467D0000}"/>
    <cellStyle name="Texto de advertencia 3 3" xfId="5680" xr:uid="{00000000-0005-0000-0000-0000477D0000}"/>
    <cellStyle name="Texto de advertencia 3 3 2" xfId="7921" xr:uid="{00000000-0005-0000-0000-0000487D0000}"/>
    <cellStyle name="Texto de advertencia 3 3 2 2" xfId="11460" xr:uid="{00000000-0005-0000-0000-0000497D0000}"/>
    <cellStyle name="Texto de advertencia 3 3 2 2 2" xfId="32526" xr:uid="{00000000-0005-0000-0000-00004A7D0000}"/>
    <cellStyle name="Texto de advertencia 3 3 2 2 3" xfId="32527" xr:uid="{00000000-0005-0000-0000-00004B7D0000}"/>
    <cellStyle name="Texto de advertencia 3 3 2 3" xfId="32528" xr:uid="{00000000-0005-0000-0000-00004C7D0000}"/>
    <cellStyle name="Texto de advertencia 3 3 2 4" xfId="32529" xr:uid="{00000000-0005-0000-0000-00004D7D0000}"/>
    <cellStyle name="Texto de advertencia 3 3 3" xfId="9699" xr:uid="{00000000-0005-0000-0000-00004E7D0000}"/>
    <cellStyle name="Texto de advertencia 3 3 3 2" xfId="32530" xr:uid="{00000000-0005-0000-0000-00004F7D0000}"/>
    <cellStyle name="Texto de advertencia 3 3 3 2 2" xfId="32531" xr:uid="{00000000-0005-0000-0000-0000507D0000}"/>
    <cellStyle name="Texto de advertencia 3 3 3 3" xfId="32532" xr:uid="{00000000-0005-0000-0000-0000517D0000}"/>
    <cellStyle name="Texto de advertencia 3 3 3 4" xfId="32533" xr:uid="{00000000-0005-0000-0000-0000527D0000}"/>
    <cellStyle name="Texto de advertencia 3 3 4" xfId="32534" xr:uid="{00000000-0005-0000-0000-0000537D0000}"/>
    <cellStyle name="Texto de advertencia 3 3 4 2" xfId="32535" xr:uid="{00000000-0005-0000-0000-0000547D0000}"/>
    <cellStyle name="Texto de advertencia 3 3 5" xfId="32536" xr:uid="{00000000-0005-0000-0000-0000557D0000}"/>
    <cellStyle name="Texto de advertencia 3 3 6" xfId="32537" xr:uid="{00000000-0005-0000-0000-0000567D0000}"/>
    <cellStyle name="Texto de advertencia 3 4" xfId="7919" xr:uid="{00000000-0005-0000-0000-0000577D0000}"/>
    <cellStyle name="Texto de advertencia 3 4 2" xfId="11458" xr:uid="{00000000-0005-0000-0000-0000587D0000}"/>
    <cellStyle name="Texto de advertencia 3 4 2 2" xfId="32538" xr:uid="{00000000-0005-0000-0000-0000597D0000}"/>
    <cellStyle name="Texto de advertencia 3 4 2 3" xfId="32539" xr:uid="{00000000-0005-0000-0000-00005A7D0000}"/>
    <cellStyle name="Texto de advertencia 3 4 3" xfId="32540" xr:uid="{00000000-0005-0000-0000-00005B7D0000}"/>
    <cellStyle name="Texto de advertencia 3 4 4" xfId="32541" xr:uid="{00000000-0005-0000-0000-00005C7D0000}"/>
    <cellStyle name="Texto de advertencia 3 5" xfId="9697" xr:uid="{00000000-0005-0000-0000-00005D7D0000}"/>
    <cellStyle name="Texto de advertencia 3 5 2" xfId="32542" xr:uid="{00000000-0005-0000-0000-00005E7D0000}"/>
    <cellStyle name="Texto de advertencia 3 5 2 2" xfId="32543" xr:uid="{00000000-0005-0000-0000-00005F7D0000}"/>
    <cellStyle name="Texto de advertencia 3 5 3" xfId="32544" xr:uid="{00000000-0005-0000-0000-0000607D0000}"/>
    <cellStyle name="Texto de advertencia 3 5 4" xfId="32545" xr:uid="{00000000-0005-0000-0000-0000617D0000}"/>
    <cellStyle name="Texto de advertencia 3 6" xfId="32546" xr:uid="{00000000-0005-0000-0000-0000627D0000}"/>
    <cellStyle name="Texto de advertencia 3 6 2" xfId="32547" xr:uid="{00000000-0005-0000-0000-0000637D0000}"/>
    <cellStyle name="Texto de advertencia 3 7" xfId="32548" xr:uid="{00000000-0005-0000-0000-0000647D0000}"/>
    <cellStyle name="Texto de advertencia 3 8" xfId="32549" xr:uid="{00000000-0005-0000-0000-0000657D0000}"/>
    <cellStyle name="Texto de advertencia 4" xfId="5681" xr:uid="{00000000-0005-0000-0000-0000667D0000}"/>
    <cellStyle name="Texto de advertencia 4 1" xfId="32550" xr:uid="{00000000-0005-0000-0000-0000677D0000}"/>
    <cellStyle name="Texto de advertencia 4 2" xfId="7922" xr:uid="{00000000-0005-0000-0000-0000687D0000}"/>
    <cellStyle name="Texto de advertencia 4 2 2" xfId="11461" xr:uid="{00000000-0005-0000-0000-0000697D0000}"/>
    <cellStyle name="Texto de advertencia 4 2 2 2" xfId="32551" xr:uid="{00000000-0005-0000-0000-00006A7D0000}"/>
    <cellStyle name="Texto de advertencia 4 2 2 3" xfId="32552" xr:uid="{00000000-0005-0000-0000-00006B7D0000}"/>
    <cellStyle name="Texto de advertencia 4 2 3" xfId="32553" xr:uid="{00000000-0005-0000-0000-00006C7D0000}"/>
    <cellStyle name="Texto de advertencia 4 2 4" xfId="32554" xr:uid="{00000000-0005-0000-0000-00006D7D0000}"/>
    <cellStyle name="Texto de advertencia 4 3" xfId="9700" xr:uid="{00000000-0005-0000-0000-00006E7D0000}"/>
    <cellStyle name="Texto de advertencia 4 3 2" xfId="32555" xr:uid="{00000000-0005-0000-0000-00006F7D0000}"/>
    <cellStyle name="Texto de advertencia 4 3 2 2" xfId="32556" xr:uid="{00000000-0005-0000-0000-0000707D0000}"/>
    <cellStyle name="Texto de advertencia 4 3 3" xfId="32557" xr:uid="{00000000-0005-0000-0000-0000717D0000}"/>
    <cellStyle name="Texto de advertencia 4 3 4" xfId="32558" xr:uid="{00000000-0005-0000-0000-0000727D0000}"/>
    <cellStyle name="Texto de advertencia 4 4" xfId="32559" xr:uid="{00000000-0005-0000-0000-0000737D0000}"/>
    <cellStyle name="Texto de advertencia 4 4 2" xfId="32560" xr:uid="{00000000-0005-0000-0000-0000747D0000}"/>
    <cellStyle name="Texto de advertencia 4 5" xfId="32561" xr:uid="{00000000-0005-0000-0000-0000757D0000}"/>
    <cellStyle name="Texto de advertencia 4 6" xfId="32562" xr:uid="{00000000-0005-0000-0000-0000767D0000}"/>
    <cellStyle name="Texto de advertencia 5" xfId="5682" xr:uid="{00000000-0005-0000-0000-0000777D0000}"/>
    <cellStyle name="Texto de advertencia 5 1" xfId="32563" xr:uid="{00000000-0005-0000-0000-0000787D0000}"/>
    <cellStyle name="Texto de advertencia 5 2" xfId="7923" xr:uid="{00000000-0005-0000-0000-0000797D0000}"/>
    <cellStyle name="Texto de advertencia 5 2 2" xfId="11462" xr:uid="{00000000-0005-0000-0000-00007A7D0000}"/>
    <cellStyle name="Texto de advertencia 5 2 2 2" xfId="32564" xr:uid="{00000000-0005-0000-0000-00007B7D0000}"/>
    <cellStyle name="Texto de advertencia 5 2 2 3" xfId="32565" xr:uid="{00000000-0005-0000-0000-00007C7D0000}"/>
    <cellStyle name="Texto de advertencia 5 2 3" xfId="32566" xr:uid="{00000000-0005-0000-0000-00007D7D0000}"/>
    <cellStyle name="Texto de advertencia 5 2 4" xfId="32567" xr:uid="{00000000-0005-0000-0000-00007E7D0000}"/>
    <cellStyle name="Texto de advertencia 5 3" xfId="9701" xr:uid="{00000000-0005-0000-0000-00007F7D0000}"/>
    <cellStyle name="Texto de advertencia 5 3 2" xfId="32568" xr:uid="{00000000-0005-0000-0000-0000807D0000}"/>
    <cellStyle name="Texto de advertencia 5 3 2 2" xfId="32569" xr:uid="{00000000-0005-0000-0000-0000817D0000}"/>
    <cellStyle name="Texto de advertencia 5 3 3" xfId="32570" xr:uid="{00000000-0005-0000-0000-0000827D0000}"/>
    <cellStyle name="Texto de advertencia 5 3 4" xfId="32571" xr:uid="{00000000-0005-0000-0000-0000837D0000}"/>
    <cellStyle name="Texto de advertencia 5 4" xfId="32572" xr:uid="{00000000-0005-0000-0000-0000847D0000}"/>
    <cellStyle name="Texto de advertencia 5 4 2" xfId="32573" xr:uid="{00000000-0005-0000-0000-0000857D0000}"/>
    <cellStyle name="Texto de advertencia 5 5" xfId="32574" xr:uid="{00000000-0005-0000-0000-0000867D0000}"/>
    <cellStyle name="Texto de advertencia 5 6" xfId="32575" xr:uid="{00000000-0005-0000-0000-0000877D0000}"/>
    <cellStyle name="Texto de advertencia 6" xfId="5683" xr:uid="{00000000-0005-0000-0000-0000887D0000}"/>
    <cellStyle name="Texto de advertencia 6 1" xfId="32576" xr:uid="{00000000-0005-0000-0000-0000897D0000}"/>
    <cellStyle name="Texto de advertencia 6 2" xfId="7924" xr:uid="{00000000-0005-0000-0000-00008A7D0000}"/>
    <cellStyle name="Texto de advertencia 6 2 2" xfId="11463" xr:uid="{00000000-0005-0000-0000-00008B7D0000}"/>
    <cellStyle name="Texto de advertencia 6 2 2 2" xfId="32577" xr:uid="{00000000-0005-0000-0000-00008C7D0000}"/>
    <cellStyle name="Texto de advertencia 6 2 2 3" xfId="32578" xr:uid="{00000000-0005-0000-0000-00008D7D0000}"/>
    <cellStyle name="Texto de advertencia 6 2 3" xfId="32579" xr:uid="{00000000-0005-0000-0000-00008E7D0000}"/>
    <cellStyle name="Texto de advertencia 6 2 4" xfId="32580" xr:uid="{00000000-0005-0000-0000-00008F7D0000}"/>
    <cellStyle name="Texto de advertencia 6 3" xfId="9702" xr:uid="{00000000-0005-0000-0000-0000907D0000}"/>
    <cellStyle name="Texto de advertencia 6 3 2" xfId="32581" xr:uid="{00000000-0005-0000-0000-0000917D0000}"/>
    <cellStyle name="Texto de advertencia 6 3 2 2" xfId="32582" xr:uid="{00000000-0005-0000-0000-0000927D0000}"/>
    <cellStyle name="Texto de advertencia 6 3 3" xfId="32583" xr:uid="{00000000-0005-0000-0000-0000937D0000}"/>
    <cellStyle name="Texto de advertencia 6 3 4" xfId="32584" xr:uid="{00000000-0005-0000-0000-0000947D0000}"/>
    <cellStyle name="Texto de advertencia 6 4" xfId="32585" xr:uid="{00000000-0005-0000-0000-0000957D0000}"/>
    <cellStyle name="Texto de advertencia 6 4 2" xfId="32586" xr:uid="{00000000-0005-0000-0000-0000967D0000}"/>
    <cellStyle name="Texto de advertencia 6 5" xfId="32587" xr:uid="{00000000-0005-0000-0000-0000977D0000}"/>
    <cellStyle name="Texto de advertencia 6 6" xfId="32588" xr:uid="{00000000-0005-0000-0000-0000987D0000}"/>
    <cellStyle name="Texto de advertencia 7" xfId="5684" xr:uid="{00000000-0005-0000-0000-0000997D0000}"/>
    <cellStyle name="Texto de advertencia 7 1" xfId="32589" xr:uid="{00000000-0005-0000-0000-00009A7D0000}"/>
    <cellStyle name="Texto de advertencia 7 2" xfId="7925" xr:uid="{00000000-0005-0000-0000-00009B7D0000}"/>
    <cellStyle name="Texto de advertencia 7 2 2" xfId="11464" xr:uid="{00000000-0005-0000-0000-00009C7D0000}"/>
    <cellStyle name="Texto de advertencia 7 2 2 2" xfId="32590" xr:uid="{00000000-0005-0000-0000-00009D7D0000}"/>
    <cellStyle name="Texto de advertencia 7 2 2 3" xfId="32591" xr:uid="{00000000-0005-0000-0000-00009E7D0000}"/>
    <cellStyle name="Texto de advertencia 7 2 3" xfId="32592" xr:uid="{00000000-0005-0000-0000-00009F7D0000}"/>
    <cellStyle name="Texto de advertencia 7 2 4" xfId="32593" xr:uid="{00000000-0005-0000-0000-0000A07D0000}"/>
    <cellStyle name="Texto de advertencia 7 3" xfId="9703" xr:uid="{00000000-0005-0000-0000-0000A17D0000}"/>
    <cellStyle name="Texto de advertencia 7 3 2" xfId="32594" xr:uid="{00000000-0005-0000-0000-0000A27D0000}"/>
    <cellStyle name="Texto de advertencia 7 3 2 2" xfId="32595" xr:uid="{00000000-0005-0000-0000-0000A37D0000}"/>
    <cellStyle name="Texto de advertencia 7 3 3" xfId="32596" xr:uid="{00000000-0005-0000-0000-0000A47D0000}"/>
    <cellStyle name="Texto de advertencia 7 3 4" xfId="32597" xr:uid="{00000000-0005-0000-0000-0000A57D0000}"/>
    <cellStyle name="Texto de advertencia 7 4" xfId="32598" xr:uid="{00000000-0005-0000-0000-0000A67D0000}"/>
    <cellStyle name="Texto de advertencia 7 4 2" xfId="32599" xr:uid="{00000000-0005-0000-0000-0000A77D0000}"/>
    <cellStyle name="Texto de advertencia 7 5" xfId="32600" xr:uid="{00000000-0005-0000-0000-0000A87D0000}"/>
    <cellStyle name="Texto de advertencia 7 6" xfId="32601" xr:uid="{00000000-0005-0000-0000-0000A97D0000}"/>
    <cellStyle name="Texto de advertencia 8" xfId="5685" xr:uid="{00000000-0005-0000-0000-0000AA7D0000}"/>
    <cellStyle name="Texto de advertencia 8 1" xfId="32602" xr:uid="{00000000-0005-0000-0000-0000AB7D0000}"/>
    <cellStyle name="Texto de advertencia 8 2" xfId="7926" xr:uid="{00000000-0005-0000-0000-0000AC7D0000}"/>
    <cellStyle name="Texto de advertencia 8 2 2" xfId="11465" xr:uid="{00000000-0005-0000-0000-0000AD7D0000}"/>
    <cellStyle name="Texto de advertencia 8 2 2 2" xfId="32603" xr:uid="{00000000-0005-0000-0000-0000AE7D0000}"/>
    <cellStyle name="Texto de advertencia 8 2 2 3" xfId="32604" xr:uid="{00000000-0005-0000-0000-0000AF7D0000}"/>
    <cellStyle name="Texto de advertencia 8 2 3" xfId="32605" xr:uid="{00000000-0005-0000-0000-0000B07D0000}"/>
    <cellStyle name="Texto de advertencia 8 2 4" xfId="32606" xr:uid="{00000000-0005-0000-0000-0000B17D0000}"/>
    <cellStyle name="Texto de advertencia 8 3" xfId="9704" xr:uid="{00000000-0005-0000-0000-0000B27D0000}"/>
    <cellStyle name="Texto de advertencia 8 3 2" xfId="32607" xr:uid="{00000000-0005-0000-0000-0000B37D0000}"/>
    <cellStyle name="Texto de advertencia 8 3 2 2" xfId="32608" xr:uid="{00000000-0005-0000-0000-0000B47D0000}"/>
    <cellStyle name="Texto de advertencia 8 3 3" xfId="32609" xr:uid="{00000000-0005-0000-0000-0000B57D0000}"/>
    <cellStyle name="Texto de advertencia 8 3 4" xfId="32610" xr:uid="{00000000-0005-0000-0000-0000B67D0000}"/>
    <cellStyle name="Texto de advertencia 8 4" xfId="32611" xr:uid="{00000000-0005-0000-0000-0000B77D0000}"/>
    <cellStyle name="Texto de advertencia 8 4 2" xfId="32612" xr:uid="{00000000-0005-0000-0000-0000B87D0000}"/>
    <cellStyle name="Texto de advertencia 8 5" xfId="32613" xr:uid="{00000000-0005-0000-0000-0000B97D0000}"/>
    <cellStyle name="Texto de advertencia 8 6" xfId="32614" xr:uid="{00000000-0005-0000-0000-0000BA7D0000}"/>
    <cellStyle name="Texto de advertencia 9" xfId="6286" xr:uid="{00000000-0005-0000-0000-0000BB7D0000}"/>
    <cellStyle name="Texto de advertencia 9 1" xfId="32615" xr:uid="{00000000-0005-0000-0000-0000BC7D0000}"/>
    <cellStyle name="Texto explicativo 1" xfId="6287" xr:uid="{00000000-0005-0000-0000-0000BD7D0000}"/>
    <cellStyle name="Texto explicativo 10" xfId="6288" xr:uid="{00000000-0005-0000-0000-0000BE7D0000}"/>
    <cellStyle name="Texto explicativo 10 1" xfId="32616" xr:uid="{00000000-0005-0000-0000-0000BF7D0000}"/>
    <cellStyle name="Texto explicativo 11" xfId="32617" xr:uid="{00000000-0005-0000-0000-0000C07D0000}"/>
    <cellStyle name="Texto explicativo 12" xfId="32618" xr:uid="{00000000-0005-0000-0000-0000C17D0000}"/>
    <cellStyle name="Texto explicativo 13" xfId="32619" xr:uid="{00000000-0005-0000-0000-0000C27D0000}"/>
    <cellStyle name="Texto explicativo 2" xfId="5686" xr:uid="{00000000-0005-0000-0000-0000C37D0000}"/>
    <cellStyle name="Texto explicativo 2 1" xfId="32620" xr:uid="{00000000-0005-0000-0000-0000C47D0000}"/>
    <cellStyle name="Texto explicativo 2 2" xfId="5687" xr:uid="{00000000-0005-0000-0000-0000C57D0000}"/>
    <cellStyle name="Texto explicativo 2 2 2" xfId="5688" xr:uid="{00000000-0005-0000-0000-0000C67D0000}"/>
    <cellStyle name="Texto explicativo 2 2 2 2" xfId="7928" xr:uid="{00000000-0005-0000-0000-0000C77D0000}"/>
    <cellStyle name="Texto explicativo 2 2 2 2 2" xfId="11467" xr:uid="{00000000-0005-0000-0000-0000C87D0000}"/>
    <cellStyle name="Texto explicativo 2 2 2 2 2 2" xfId="32621" xr:uid="{00000000-0005-0000-0000-0000C97D0000}"/>
    <cellStyle name="Texto explicativo 2 2 2 2 2 3" xfId="32622" xr:uid="{00000000-0005-0000-0000-0000CA7D0000}"/>
    <cellStyle name="Texto explicativo 2 2 2 2 3" xfId="32623" xr:uid="{00000000-0005-0000-0000-0000CB7D0000}"/>
    <cellStyle name="Texto explicativo 2 2 2 2 4" xfId="32624" xr:uid="{00000000-0005-0000-0000-0000CC7D0000}"/>
    <cellStyle name="Texto explicativo 2 2 2 3" xfId="9706" xr:uid="{00000000-0005-0000-0000-0000CD7D0000}"/>
    <cellStyle name="Texto explicativo 2 2 2 3 2" xfId="32625" xr:uid="{00000000-0005-0000-0000-0000CE7D0000}"/>
    <cellStyle name="Texto explicativo 2 2 2 3 2 2" xfId="32626" xr:uid="{00000000-0005-0000-0000-0000CF7D0000}"/>
    <cellStyle name="Texto explicativo 2 2 2 3 3" xfId="32627" xr:uid="{00000000-0005-0000-0000-0000D07D0000}"/>
    <cellStyle name="Texto explicativo 2 2 2 3 4" xfId="32628" xr:uid="{00000000-0005-0000-0000-0000D17D0000}"/>
    <cellStyle name="Texto explicativo 2 2 2 4" xfId="32629" xr:uid="{00000000-0005-0000-0000-0000D27D0000}"/>
    <cellStyle name="Texto explicativo 2 2 2 4 2" xfId="32630" xr:uid="{00000000-0005-0000-0000-0000D37D0000}"/>
    <cellStyle name="Texto explicativo 2 2 2 5" xfId="32631" xr:uid="{00000000-0005-0000-0000-0000D47D0000}"/>
    <cellStyle name="Texto explicativo 2 2 2 6" xfId="32632" xr:uid="{00000000-0005-0000-0000-0000D57D0000}"/>
    <cellStyle name="Texto explicativo 2 2 3" xfId="7927" xr:uid="{00000000-0005-0000-0000-0000D67D0000}"/>
    <cellStyle name="Texto explicativo 2 2 3 2" xfId="11466" xr:uid="{00000000-0005-0000-0000-0000D77D0000}"/>
    <cellStyle name="Texto explicativo 2 2 3 2 2" xfId="32633" xr:uid="{00000000-0005-0000-0000-0000D87D0000}"/>
    <cellStyle name="Texto explicativo 2 2 3 2 3" xfId="32634" xr:uid="{00000000-0005-0000-0000-0000D97D0000}"/>
    <cellStyle name="Texto explicativo 2 2 3 3" xfId="32635" xr:uid="{00000000-0005-0000-0000-0000DA7D0000}"/>
    <cellStyle name="Texto explicativo 2 2 3 4" xfId="32636" xr:uid="{00000000-0005-0000-0000-0000DB7D0000}"/>
    <cellStyle name="Texto explicativo 2 2 4" xfId="9705" xr:uid="{00000000-0005-0000-0000-0000DC7D0000}"/>
    <cellStyle name="Texto explicativo 2 2 4 2" xfId="32637" xr:uid="{00000000-0005-0000-0000-0000DD7D0000}"/>
    <cellStyle name="Texto explicativo 2 2 4 2 2" xfId="32638" xr:uid="{00000000-0005-0000-0000-0000DE7D0000}"/>
    <cellStyle name="Texto explicativo 2 2 4 3" xfId="32639" xr:uid="{00000000-0005-0000-0000-0000DF7D0000}"/>
    <cellStyle name="Texto explicativo 2 2 4 4" xfId="32640" xr:uid="{00000000-0005-0000-0000-0000E07D0000}"/>
    <cellStyle name="Texto explicativo 2 2 5" xfId="32641" xr:uid="{00000000-0005-0000-0000-0000E17D0000}"/>
    <cellStyle name="Texto explicativo 2 2 5 2" xfId="32642" xr:uid="{00000000-0005-0000-0000-0000E27D0000}"/>
    <cellStyle name="Texto explicativo 2 2 6" xfId="32643" xr:uid="{00000000-0005-0000-0000-0000E37D0000}"/>
    <cellStyle name="Texto explicativo 2 2 7" xfId="32644" xr:uid="{00000000-0005-0000-0000-0000E47D0000}"/>
    <cellStyle name="Texto explicativo 2 3" xfId="5689" xr:uid="{00000000-0005-0000-0000-0000E57D0000}"/>
    <cellStyle name="Texto explicativo 2 3 2" xfId="7929" xr:uid="{00000000-0005-0000-0000-0000E67D0000}"/>
    <cellStyle name="Texto explicativo 2 3 2 2" xfId="11468" xr:uid="{00000000-0005-0000-0000-0000E77D0000}"/>
    <cellStyle name="Texto explicativo 2 3 2 2 2" xfId="32645" xr:uid="{00000000-0005-0000-0000-0000E87D0000}"/>
    <cellStyle name="Texto explicativo 2 3 2 2 3" xfId="32646" xr:uid="{00000000-0005-0000-0000-0000E97D0000}"/>
    <cellStyle name="Texto explicativo 2 3 2 3" xfId="32647" xr:uid="{00000000-0005-0000-0000-0000EA7D0000}"/>
    <cellStyle name="Texto explicativo 2 3 2 4" xfId="32648" xr:uid="{00000000-0005-0000-0000-0000EB7D0000}"/>
    <cellStyle name="Texto explicativo 2 3 3" xfId="9707" xr:uid="{00000000-0005-0000-0000-0000EC7D0000}"/>
    <cellStyle name="Texto explicativo 2 3 3 2" xfId="32649" xr:uid="{00000000-0005-0000-0000-0000ED7D0000}"/>
    <cellStyle name="Texto explicativo 2 3 3 2 2" xfId="32650" xr:uid="{00000000-0005-0000-0000-0000EE7D0000}"/>
    <cellStyle name="Texto explicativo 2 3 3 3" xfId="32651" xr:uid="{00000000-0005-0000-0000-0000EF7D0000}"/>
    <cellStyle name="Texto explicativo 2 3 3 4" xfId="32652" xr:uid="{00000000-0005-0000-0000-0000F07D0000}"/>
    <cellStyle name="Texto explicativo 2 3 4" xfId="32653" xr:uid="{00000000-0005-0000-0000-0000F17D0000}"/>
    <cellStyle name="Texto explicativo 2 3 4 2" xfId="32654" xr:uid="{00000000-0005-0000-0000-0000F27D0000}"/>
    <cellStyle name="Texto explicativo 2 3 5" xfId="32655" xr:uid="{00000000-0005-0000-0000-0000F37D0000}"/>
    <cellStyle name="Texto explicativo 2 3 6" xfId="32656" xr:uid="{00000000-0005-0000-0000-0000F47D0000}"/>
    <cellStyle name="Texto explicativo 2 4" xfId="5690" xr:uid="{00000000-0005-0000-0000-0000F57D0000}"/>
    <cellStyle name="Texto explicativo 2 4 2" xfId="7930" xr:uid="{00000000-0005-0000-0000-0000F67D0000}"/>
    <cellStyle name="Texto explicativo 2 4 2 2" xfId="11469" xr:uid="{00000000-0005-0000-0000-0000F77D0000}"/>
    <cellStyle name="Texto explicativo 2 4 2 2 2" xfId="32657" xr:uid="{00000000-0005-0000-0000-0000F87D0000}"/>
    <cellStyle name="Texto explicativo 2 4 2 2 3" xfId="32658" xr:uid="{00000000-0005-0000-0000-0000F97D0000}"/>
    <cellStyle name="Texto explicativo 2 4 2 3" xfId="32659" xr:uid="{00000000-0005-0000-0000-0000FA7D0000}"/>
    <cellStyle name="Texto explicativo 2 4 2 4" xfId="32660" xr:uid="{00000000-0005-0000-0000-0000FB7D0000}"/>
    <cellStyle name="Texto explicativo 2 4 3" xfId="9708" xr:uid="{00000000-0005-0000-0000-0000FC7D0000}"/>
    <cellStyle name="Texto explicativo 2 4 3 2" xfId="32661" xr:uid="{00000000-0005-0000-0000-0000FD7D0000}"/>
    <cellStyle name="Texto explicativo 2 4 3 2 2" xfId="32662" xr:uid="{00000000-0005-0000-0000-0000FE7D0000}"/>
    <cellStyle name="Texto explicativo 2 4 3 3" xfId="32663" xr:uid="{00000000-0005-0000-0000-0000FF7D0000}"/>
    <cellStyle name="Texto explicativo 2 4 3 4" xfId="32664" xr:uid="{00000000-0005-0000-0000-0000007E0000}"/>
    <cellStyle name="Texto explicativo 2 4 4" xfId="32665" xr:uid="{00000000-0005-0000-0000-0000017E0000}"/>
    <cellStyle name="Texto explicativo 2 4 4 2" xfId="32666" xr:uid="{00000000-0005-0000-0000-0000027E0000}"/>
    <cellStyle name="Texto explicativo 2 4 5" xfId="32667" xr:uid="{00000000-0005-0000-0000-0000037E0000}"/>
    <cellStyle name="Texto explicativo 2 4 6" xfId="32668" xr:uid="{00000000-0005-0000-0000-0000047E0000}"/>
    <cellStyle name="Texto explicativo 3" xfId="5691" xr:uid="{00000000-0005-0000-0000-0000057E0000}"/>
    <cellStyle name="Texto explicativo 3 1" xfId="32669" xr:uid="{00000000-0005-0000-0000-0000067E0000}"/>
    <cellStyle name="Texto explicativo 3 2" xfId="5692" xr:uid="{00000000-0005-0000-0000-0000077E0000}"/>
    <cellStyle name="Texto explicativo 3 2 2" xfId="7932" xr:uid="{00000000-0005-0000-0000-0000087E0000}"/>
    <cellStyle name="Texto explicativo 3 2 2 2" xfId="11471" xr:uid="{00000000-0005-0000-0000-0000097E0000}"/>
    <cellStyle name="Texto explicativo 3 2 2 2 2" xfId="32670" xr:uid="{00000000-0005-0000-0000-00000A7E0000}"/>
    <cellStyle name="Texto explicativo 3 2 2 2 3" xfId="32671" xr:uid="{00000000-0005-0000-0000-00000B7E0000}"/>
    <cellStyle name="Texto explicativo 3 2 2 3" xfId="32672" xr:uid="{00000000-0005-0000-0000-00000C7E0000}"/>
    <cellStyle name="Texto explicativo 3 2 2 4" xfId="32673" xr:uid="{00000000-0005-0000-0000-00000D7E0000}"/>
    <cellStyle name="Texto explicativo 3 2 3" xfId="9710" xr:uid="{00000000-0005-0000-0000-00000E7E0000}"/>
    <cellStyle name="Texto explicativo 3 2 3 2" xfId="32674" xr:uid="{00000000-0005-0000-0000-00000F7E0000}"/>
    <cellStyle name="Texto explicativo 3 2 3 2 2" xfId="32675" xr:uid="{00000000-0005-0000-0000-0000107E0000}"/>
    <cellStyle name="Texto explicativo 3 2 3 3" xfId="32676" xr:uid="{00000000-0005-0000-0000-0000117E0000}"/>
    <cellStyle name="Texto explicativo 3 2 3 4" xfId="32677" xr:uid="{00000000-0005-0000-0000-0000127E0000}"/>
    <cellStyle name="Texto explicativo 3 2 4" xfId="32678" xr:uid="{00000000-0005-0000-0000-0000137E0000}"/>
    <cellStyle name="Texto explicativo 3 2 4 2" xfId="32679" xr:uid="{00000000-0005-0000-0000-0000147E0000}"/>
    <cellStyle name="Texto explicativo 3 2 5" xfId="32680" xr:uid="{00000000-0005-0000-0000-0000157E0000}"/>
    <cellStyle name="Texto explicativo 3 2 6" xfId="32681" xr:uid="{00000000-0005-0000-0000-0000167E0000}"/>
    <cellStyle name="Texto explicativo 3 3" xfId="5693" xr:uid="{00000000-0005-0000-0000-0000177E0000}"/>
    <cellStyle name="Texto explicativo 3 3 2" xfId="7933" xr:uid="{00000000-0005-0000-0000-0000187E0000}"/>
    <cellStyle name="Texto explicativo 3 3 2 2" xfId="11472" xr:uid="{00000000-0005-0000-0000-0000197E0000}"/>
    <cellStyle name="Texto explicativo 3 3 2 2 2" xfId="32682" xr:uid="{00000000-0005-0000-0000-00001A7E0000}"/>
    <cellStyle name="Texto explicativo 3 3 2 2 3" xfId="32683" xr:uid="{00000000-0005-0000-0000-00001B7E0000}"/>
    <cellStyle name="Texto explicativo 3 3 2 3" xfId="32684" xr:uid="{00000000-0005-0000-0000-00001C7E0000}"/>
    <cellStyle name="Texto explicativo 3 3 2 4" xfId="32685" xr:uid="{00000000-0005-0000-0000-00001D7E0000}"/>
    <cellStyle name="Texto explicativo 3 3 3" xfId="9711" xr:uid="{00000000-0005-0000-0000-00001E7E0000}"/>
    <cellStyle name="Texto explicativo 3 3 3 2" xfId="32686" xr:uid="{00000000-0005-0000-0000-00001F7E0000}"/>
    <cellStyle name="Texto explicativo 3 3 3 2 2" xfId="32687" xr:uid="{00000000-0005-0000-0000-0000207E0000}"/>
    <cellStyle name="Texto explicativo 3 3 3 3" xfId="32688" xr:uid="{00000000-0005-0000-0000-0000217E0000}"/>
    <cellStyle name="Texto explicativo 3 3 3 4" xfId="32689" xr:uid="{00000000-0005-0000-0000-0000227E0000}"/>
    <cellStyle name="Texto explicativo 3 3 4" xfId="32690" xr:uid="{00000000-0005-0000-0000-0000237E0000}"/>
    <cellStyle name="Texto explicativo 3 3 4 2" xfId="32691" xr:uid="{00000000-0005-0000-0000-0000247E0000}"/>
    <cellStyle name="Texto explicativo 3 3 5" xfId="32692" xr:uid="{00000000-0005-0000-0000-0000257E0000}"/>
    <cellStyle name="Texto explicativo 3 3 6" xfId="32693" xr:uid="{00000000-0005-0000-0000-0000267E0000}"/>
    <cellStyle name="Texto explicativo 3 4" xfId="7931" xr:uid="{00000000-0005-0000-0000-0000277E0000}"/>
    <cellStyle name="Texto explicativo 3 4 2" xfId="11470" xr:uid="{00000000-0005-0000-0000-0000287E0000}"/>
    <cellStyle name="Texto explicativo 3 4 2 2" xfId="32694" xr:uid="{00000000-0005-0000-0000-0000297E0000}"/>
    <cellStyle name="Texto explicativo 3 4 2 3" xfId="32695" xr:uid="{00000000-0005-0000-0000-00002A7E0000}"/>
    <cellStyle name="Texto explicativo 3 4 3" xfId="32696" xr:uid="{00000000-0005-0000-0000-00002B7E0000}"/>
    <cellStyle name="Texto explicativo 3 4 4" xfId="32697" xr:uid="{00000000-0005-0000-0000-00002C7E0000}"/>
    <cellStyle name="Texto explicativo 3 5" xfId="9709" xr:uid="{00000000-0005-0000-0000-00002D7E0000}"/>
    <cellStyle name="Texto explicativo 3 5 2" xfId="32698" xr:uid="{00000000-0005-0000-0000-00002E7E0000}"/>
    <cellStyle name="Texto explicativo 3 5 2 2" xfId="32699" xr:uid="{00000000-0005-0000-0000-00002F7E0000}"/>
    <cellStyle name="Texto explicativo 3 5 3" xfId="32700" xr:uid="{00000000-0005-0000-0000-0000307E0000}"/>
    <cellStyle name="Texto explicativo 3 5 4" xfId="32701" xr:uid="{00000000-0005-0000-0000-0000317E0000}"/>
    <cellStyle name="Texto explicativo 3 6" xfId="32702" xr:uid="{00000000-0005-0000-0000-0000327E0000}"/>
    <cellStyle name="Texto explicativo 3 6 2" xfId="32703" xr:uid="{00000000-0005-0000-0000-0000337E0000}"/>
    <cellStyle name="Texto explicativo 3 7" xfId="32704" xr:uid="{00000000-0005-0000-0000-0000347E0000}"/>
    <cellStyle name="Texto explicativo 3 8" xfId="32705" xr:uid="{00000000-0005-0000-0000-0000357E0000}"/>
    <cellStyle name="Texto explicativo 4" xfId="5694" xr:uid="{00000000-0005-0000-0000-0000367E0000}"/>
    <cellStyle name="Texto explicativo 4 1" xfId="32706" xr:uid="{00000000-0005-0000-0000-0000377E0000}"/>
    <cellStyle name="Texto explicativo 4 2" xfId="7934" xr:uid="{00000000-0005-0000-0000-0000387E0000}"/>
    <cellStyle name="Texto explicativo 4 2 2" xfId="11473" xr:uid="{00000000-0005-0000-0000-0000397E0000}"/>
    <cellStyle name="Texto explicativo 4 2 2 2" xfId="32707" xr:uid="{00000000-0005-0000-0000-00003A7E0000}"/>
    <cellStyle name="Texto explicativo 4 2 2 3" xfId="32708" xr:uid="{00000000-0005-0000-0000-00003B7E0000}"/>
    <cellStyle name="Texto explicativo 4 2 3" xfId="32709" xr:uid="{00000000-0005-0000-0000-00003C7E0000}"/>
    <cellStyle name="Texto explicativo 4 2 4" xfId="32710" xr:uid="{00000000-0005-0000-0000-00003D7E0000}"/>
    <cellStyle name="Texto explicativo 4 3" xfId="9712" xr:uid="{00000000-0005-0000-0000-00003E7E0000}"/>
    <cellStyle name="Texto explicativo 4 3 2" xfId="32711" xr:uid="{00000000-0005-0000-0000-00003F7E0000}"/>
    <cellStyle name="Texto explicativo 4 3 2 2" xfId="32712" xr:uid="{00000000-0005-0000-0000-0000407E0000}"/>
    <cellStyle name="Texto explicativo 4 3 3" xfId="32713" xr:uid="{00000000-0005-0000-0000-0000417E0000}"/>
    <cellStyle name="Texto explicativo 4 3 4" xfId="32714" xr:uid="{00000000-0005-0000-0000-0000427E0000}"/>
    <cellStyle name="Texto explicativo 4 4" xfId="32715" xr:uid="{00000000-0005-0000-0000-0000437E0000}"/>
    <cellStyle name="Texto explicativo 4 4 2" xfId="32716" xr:uid="{00000000-0005-0000-0000-0000447E0000}"/>
    <cellStyle name="Texto explicativo 4 5" xfId="32717" xr:uid="{00000000-0005-0000-0000-0000457E0000}"/>
    <cellStyle name="Texto explicativo 4 6" xfId="32718" xr:uid="{00000000-0005-0000-0000-0000467E0000}"/>
    <cellStyle name="Texto explicativo 5" xfId="5695" xr:uid="{00000000-0005-0000-0000-0000477E0000}"/>
    <cellStyle name="Texto explicativo 5 1" xfId="32719" xr:uid="{00000000-0005-0000-0000-0000487E0000}"/>
    <cellStyle name="Texto explicativo 5 2" xfId="7935" xr:uid="{00000000-0005-0000-0000-0000497E0000}"/>
    <cellStyle name="Texto explicativo 5 2 2" xfId="11474" xr:uid="{00000000-0005-0000-0000-00004A7E0000}"/>
    <cellStyle name="Texto explicativo 5 2 2 2" xfId="32720" xr:uid="{00000000-0005-0000-0000-00004B7E0000}"/>
    <cellStyle name="Texto explicativo 5 2 2 3" xfId="32721" xr:uid="{00000000-0005-0000-0000-00004C7E0000}"/>
    <cellStyle name="Texto explicativo 5 2 3" xfId="32722" xr:uid="{00000000-0005-0000-0000-00004D7E0000}"/>
    <cellStyle name="Texto explicativo 5 2 4" xfId="32723" xr:uid="{00000000-0005-0000-0000-00004E7E0000}"/>
    <cellStyle name="Texto explicativo 5 3" xfId="9713" xr:uid="{00000000-0005-0000-0000-00004F7E0000}"/>
    <cellStyle name="Texto explicativo 5 3 2" xfId="32724" xr:uid="{00000000-0005-0000-0000-0000507E0000}"/>
    <cellStyle name="Texto explicativo 5 3 2 2" xfId="32725" xr:uid="{00000000-0005-0000-0000-0000517E0000}"/>
    <cellStyle name="Texto explicativo 5 3 3" xfId="32726" xr:uid="{00000000-0005-0000-0000-0000527E0000}"/>
    <cellStyle name="Texto explicativo 5 3 4" xfId="32727" xr:uid="{00000000-0005-0000-0000-0000537E0000}"/>
    <cellStyle name="Texto explicativo 5 4" xfId="32728" xr:uid="{00000000-0005-0000-0000-0000547E0000}"/>
    <cellStyle name="Texto explicativo 5 4 2" xfId="32729" xr:uid="{00000000-0005-0000-0000-0000557E0000}"/>
    <cellStyle name="Texto explicativo 5 5" xfId="32730" xr:uid="{00000000-0005-0000-0000-0000567E0000}"/>
    <cellStyle name="Texto explicativo 5 6" xfId="32731" xr:uid="{00000000-0005-0000-0000-0000577E0000}"/>
    <cellStyle name="Texto explicativo 6" xfId="5696" xr:uid="{00000000-0005-0000-0000-0000587E0000}"/>
    <cellStyle name="Texto explicativo 6 1" xfId="32732" xr:uid="{00000000-0005-0000-0000-0000597E0000}"/>
    <cellStyle name="Texto explicativo 6 2" xfId="7936" xr:uid="{00000000-0005-0000-0000-00005A7E0000}"/>
    <cellStyle name="Texto explicativo 6 2 2" xfId="11475" xr:uid="{00000000-0005-0000-0000-00005B7E0000}"/>
    <cellStyle name="Texto explicativo 6 2 2 2" xfId="32733" xr:uid="{00000000-0005-0000-0000-00005C7E0000}"/>
    <cellStyle name="Texto explicativo 6 2 2 3" xfId="32734" xr:uid="{00000000-0005-0000-0000-00005D7E0000}"/>
    <cellStyle name="Texto explicativo 6 2 3" xfId="32735" xr:uid="{00000000-0005-0000-0000-00005E7E0000}"/>
    <cellStyle name="Texto explicativo 6 2 4" xfId="32736" xr:uid="{00000000-0005-0000-0000-00005F7E0000}"/>
    <cellStyle name="Texto explicativo 6 3" xfId="9714" xr:uid="{00000000-0005-0000-0000-0000607E0000}"/>
    <cellStyle name="Texto explicativo 6 3 2" xfId="32737" xr:uid="{00000000-0005-0000-0000-0000617E0000}"/>
    <cellStyle name="Texto explicativo 6 3 2 2" xfId="32738" xr:uid="{00000000-0005-0000-0000-0000627E0000}"/>
    <cellStyle name="Texto explicativo 6 3 3" xfId="32739" xr:uid="{00000000-0005-0000-0000-0000637E0000}"/>
    <cellStyle name="Texto explicativo 6 3 4" xfId="32740" xr:uid="{00000000-0005-0000-0000-0000647E0000}"/>
    <cellStyle name="Texto explicativo 6 4" xfId="32741" xr:uid="{00000000-0005-0000-0000-0000657E0000}"/>
    <cellStyle name="Texto explicativo 6 4 2" xfId="32742" xr:uid="{00000000-0005-0000-0000-0000667E0000}"/>
    <cellStyle name="Texto explicativo 6 5" xfId="32743" xr:uid="{00000000-0005-0000-0000-0000677E0000}"/>
    <cellStyle name="Texto explicativo 6 6" xfId="32744" xr:uid="{00000000-0005-0000-0000-0000687E0000}"/>
    <cellStyle name="Texto explicativo 7" xfId="5697" xr:uid="{00000000-0005-0000-0000-0000697E0000}"/>
    <cellStyle name="Texto explicativo 7 1" xfId="32745" xr:uid="{00000000-0005-0000-0000-00006A7E0000}"/>
    <cellStyle name="Texto explicativo 7 2" xfId="7937" xr:uid="{00000000-0005-0000-0000-00006B7E0000}"/>
    <cellStyle name="Texto explicativo 7 2 2" xfId="11476" xr:uid="{00000000-0005-0000-0000-00006C7E0000}"/>
    <cellStyle name="Texto explicativo 7 2 2 2" xfId="32746" xr:uid="{00000000-0005-0000-0000-00006D7E0000}"/>
    <cellStyle name="Texto explicativo 7 2 2 3" xfId="32747" xr:uid="{00000000-0005-0000-0000-00006E7E0000}"/>
    <cellStyle name="Texto explicativo 7 2 3" xfId="32748" xr:uid="{00000000-0005-0000-0000-00006F7E0000}"/>
    <cellStyle name="Texto explicativo 7 2 4" xfId="32749" xr:uid="{00000000-0005-0000-0000-0000707E0000}"/>
    <cellStyle name="Texto explicativo 7 3" xfId="9715" xr:uid="{00000000-0005-0000-0000-0000717E0000}"/>
    <cellStyle name="Texto explicativo 7 3 2" xfId="32750" xr:uid="{00000000-0005-0000-0000-0000727E0000}"/>
    <cellStyle name="Texto explicativo 7 3 2 2" xfId="32751" xr:uid="{00000000-0005-0000-0000-0000737E0000}"/>
    <cellStyle name="Texto explicativo 7 3 3" xfId="32752" xr:uid="{00000000-0005-0000-0000-0000747E0000}"/>
    <cellStyle name="Texto explicativo 7 3 4" xfId="32753" xr:uid="{00000000-0005-0000-0000-0000757E0000}"/>
    <cellStyle name="Texto explicativo 7 4" xfId="32754" xr:uid="{00000000-0005-0000-0000-0000767E0000}"/>
    <cellStyle name="Texto explicativo 7 4 2" xfId="32755" xr:uid="{00000000-0005-0000-0000-0000777E0000}"/>
    <cellStyle name="Texto explicativo 7 5" xfId="32756" xr:uid="{00000000-0005-0000-0000-0000787E0000}"/>
    <cellStyle name="Texto explicativo 7 6" xfId="32757" xr:uid="{00000000-0005-0000-0000-0000797E0000}"/>
    <cellStyle name="Texto explicativo 8" xfId="5698" xr:uid="{00000000-0005-0000-0000-00007A7E0000}"/>
    <cellStyle name="Texto explicativo 8 1" xfId="32758" xr:uid="{00000000-0005-0000-0000-00007B7E0000}"/>
    <cellStyle name="Texto explicativo 8 2" xfId="7938" xr:uid="{00000000-0005-0000-0000-00007C7E0000}"/>
    <cellStyle name="Texto explicativo 8 2 2" xfId="11477" xr:uid="{00000000-0005-0000-0000-00007D7E0000}"/>
    <cellStyle name="Texto explicativo 8 2 2 2" xfId="32759" xr:uid="{00000000-0005-0000-0000-00007E7E0000}"/>
    <cellStyle name="Texto explicativo 8 2 2 3" xfId="32760" xr:uid="{00000000-0005-0000-0000-00007F7E0000}"/>
    <cellStyle name="Texto explicativo 8 2 3" xfId="32761" xr:uid="{00000000-0005-0000-0000-0000807E0000}"/>
    <cellStyle name="Texto explicativo 8 2 4" xfId="32762" xr:uid="{00000000-0005-0000-0000-0000817E0000}"/>
    <cellStyle name="Texto explicativo 8 3" xfId="9716" xr:uid="{00000000-0005-0000-0000-0000827E0000}"/>
    <cellStyle name="Texto explicativo 8 3 2" xfId="32763" xr:uid="{00000000-0005-0000-0000-0000837E0000}"/>
    <cellStyle name="Texto explicativo 8 3 2 2" xfId="32764" xr:uid="{00000000-0005-0000-0000-0000847E0000}"/>
    <cellStyle name="Texto explicativo 8 3 3" xfId="32765" xr:uid="{00000000-0005-0000-0000-0000857E0000}"/>
    <cellStyle name="Texto explicativo 8 3 4" xfId="32766" xr:uid="{00000000-0005-0000-0000-0000867E0000}"/>
    <cellStyle name="Texto explicativo 8 4" xfId="32767" xr:uid="{00000000-0005-0000-0000-0000877E0000}"/>
    <cellStyle name="Texto explicativo 8 4 2" xfId="32768" xr:uid="{00000000-0005-0000-0000-0000887E0000}"/>
    <cellStyle name="Texto explicativo 8 5" xfId="32769" xr:uid="{00000000-0005-0000-0000-0000897E0000}"/>
    <cellStyle name="Texto explicativo 8 6" xfId="32770" xr:uid="{00000000-0005-0000-0000-00008A7E0000}"/>
    <cellStyle name="Texto explicativo 9" xfId="6289" xr:uid="{00000000-0005-0000-0000-00008B7E0000}"/>
    <cellStyle name="Texto explicativo 9 1" xfId="32771" xr:uid="{00000000-0005-0000-0000-00008C7E0000}"/>
    <cellStyle name="Texto, derecha" xfId="32772" xr:uid="{00000000-0005-0000-0000-00008D7E0000}"/>
    <cellStyle name="Title" xfId="88" xr:uid="{00000000-0005-0000-0000-00008E7E0000}"/>
    <cellStyle name="Titulo" xfId="6290" xr:uid="{00000000-0005-0000-0000-00008F7E0000}"/>
    <cellStyle name="Título 1 1" xfId="6291" xr:uid="{00000000-0005-0000-0000-0000907E0000}"/>
    <cellStyle name="Título 1 10" xfId="6292" xr:uid="{00000000-0005-0000-0000-0000917E0000}"/>
    <cellStyle name="Título 1 10 1" xfId="32773" xr:uid="{00000000-0005-0000-0000-0000927E0000}"/>
    <cellStyle name="Título 1 11" xfId="32774" xr:uid="{00000000-0005-0000-0000-0000937E0000}"/>
    <cellStyle name="Título 1 12" xfId="32775" xr:uid="{00000000-0005-0000-0000-0000947E0000}"/>
    <cellStyle name="Título 1 13" xfId="32776" xr:uid="{00000000-0005-0000-0000-0000957E0000}"/>
    <cellStyle name="Título 1 2" xfId="5699" xr:uid="{00000000-0005-0000-0000-0000967E0000}"/>
    <cellStyle name="Título 1 2 1" xfId="32777" xr:uid="{00000000-0005-0000-0000-0000977E0000}"/>
    <cellStyle name="Título 1 2 2" xfId="5700" xr:uid="{00000000-0005-0000-0000-0000987E0000}"/>
    <cellStyle name="Título 1 2 2 2" xfId="5701" xr:uid="{00000000-0005-0000-0000-0000997E0000}"/>
    <cellStyle name="Título 1 2 2 2 2" xfId="7940" xr:uid="{00000000-0005-0000-0000-00009A7E0000}"/>
    <cellStyle name="Título 1 2 2 2 2 2" xfId="11479" xr:uid="{00000000-0005-0000-0000-00009B7E0000}"/>
    <cellStyle name="Título 1 2 2 2 2 2 2" xfId="32778" xr:uid="{00000000-0005-0000-0000-00009C7E0000}"/>
    <cellStyle name="Título 1 2 2 2 2 2 3" xfId="32779" xr:uid="{00000000-0005-0000-0000-00009D7E0000}"/>
    <cellStyle name="Título 1 2 2 2 2 3" xfId="32780" xr:uid="{00000000-0005-0000-0000-00009E7E0000}"/>
    <cellStyle name="Título 1 2 2 2 2 4" xfId="32781" xr:uid="{00000000-0005-0000-0000-00009F7E0000}"/>
    <cellStyle name="Título 1 2 2 2 3" xfId="9718" xr:uid="{00000000-0005-0000-0000-0000A07E0000}"/>
    <cellStyle name="Título 1 2 2 2 3 2" xfId="32782" xr:uid="{00000000-0005-0000-0000-0000A17E0000}"/>
    <cellStyle name="Título 1 2 2 2 3 2 2" xfId="32783" xr:uid="{00000000-0005-0000-0000-0000A27E0000}"/>
    <cellStyle name="Título 1 2 2 2 3 3" xfId="32784" xr:uid="{00000000-0005-0000-0000-0000A37E0000}"/>
    <cellStyle name="Título 1 2 2 2 3 4" xfId="32785" xr:uid="{00000000-0005-0000-0000-0000A47E0000}"/>
    <cellStyle name="Título 1 2 2 2 4" xfId="32786" xr:uid="{00000000-0005-0000-0000-0000A57E0000}"/>
    <cellStyle name="Título 1 2 2 2 4 2" xfId="32787" xr:uid="{00000000-0005-0000-0000-0000A67E0000}"/>
    <cellStyle name="Título 1 2 2 2 5" xfId="32788" xr:uid="{00000000-0005-0000-0000-0000A77E0000}"/>
    <cellStyle name="Título 1 2 2 2 6" xfId="32789" xr:uid="{00000000-0005-0000-0000-0000A87E0000}"/>
    <cellStyle name="Título 1 2 2 3" xfId="7939" xr:uid="{00000000-0005-0000-0000-0000A97E0000}"/>
    <cellStyle name="Título 1 2 2 3 2" xfId="11478" xr:uid="{00000000-0005-0000-0000-0000AA7E0000}"/>
    <cellStyle name="Título 1 2 2 3 2 2" xfId="32790" xr:uid="{00000000-0005-0000-0000-0000AB7E0000}"/>
    <cellStyle name="Título 1 2 2 3 2 3" xfId="32791" xr:uid="{00000000-0005-0000-0000-0000AC7E0000}"/>
    <cellStyle name="Título 1 2 2 3 3" xfId="32792" xr:uid="{00000000-0005-0000-0000-0000AD7E0000}"/>
    <cellStyle name="Título 1 2 2 3 4" xfId="32793" xr:uid="{00000000-0005-0000-0000-0000AE7E0000}"/>
    <cellStyle name="Título 1 2 2 4" xfId="9717" xr:uid="{00000000-0005-0000-0000-0000AF7E0000}"/>
    <cellStyle name="Título 1 2 2 4 2" xfId="32794" xr:uid="{00000000-0005-0000-0000-0000B07E0000}"/>
    <cellStyle name="Título 1 2 2 4 2 2" xfId="32795" xr:uid="{00000000-0005-0000-0000-0000B17E0000}"/>
    <cellStyle name="Título 1 2 2 4 3" xfId="32796" xr:uid="{00000000-0005-0000-0000-0000B27E0000}"/>
    <cellStyle name="Título 1 2 2 4 4" xfId="32797" xr:uid="{00000000-0005-0000-0000-0000B37E0000}"/>
    <cellStyle name="Título 1 2 2 5" xfId="32798" xr:uid="{00000000-0005-0000-0000-0000B47E0000}"/>
    <cellStyle name="Título 1 2 2 5 2" xfId="32799" xr:uid="{00000000-0005-0000-0000-0000B57E0000}"/>
    <cellStyle name="Título 1 2 2 6" xfId="32800" xr:uid="{00000000-0005-0000-0000-0000B67E0000}"/>
    <cellStyle name="Título 1 2 2 7" xfId="32801" xr:uid="{00000000-0005-0000-0000-0000B77E0000}"/>
    <cellStyle name="Título 1 2 3" xfId="5702" xr:uid="{00000000-0005-0000-0000-0000B87E0000}"/>
    <cellStyle name="Título 1 2 3 2" xfId="7941" xr:uid="{00000000-0005-0000-0000-0000B97E0000}"/>
    <cellStyle name="Título 1 2 3 2 2" xfId="11480" xr:uid="{00000000-0005-0000-0000-0000BA7E0000}"/>
    <cellStyle name="Título 1 2 3 2 2 2" xfId="32802" xr:uid="{00000000-0005-0000-0000-0000BB7E0000}"/>
    <cellStyle name="Título 1 2 3 2 2 3" xfId="32803" xr:uid="{00000000-0005-0000-0000-0000BC7E0000}"/>
    <cellStyle name="Título 1 2 3 2 3" xfId="32804" xr:uid="{00000000-0005-0000-0000-0000BD7E0000}"/>
    <cellStyle name="Título 1 2 3 2 4" xfId="32805" xr:uid="{00000000-0005-0000-0000-0000BE7E0000}"/>
    <cellStyle name="Título 1 2 3 3" xfId="9719" xr:uid="{00000000-0005-0000-0000-0000BF7E0000}"/>
    <cellStyle name="Título 1 2 3 3 2" xfId="32806" xr:uid="{00000000-0005-0000-0000-0000C07E0000}"/>
    <cellStyle name="Título 1 2 3 3 2 2" xfId="32807" xr:uid="{00000000-0005-0000-0000-0000C17E0000}"/>
    <cellStyle name="Título 1 2 3 3 3" xfId="32808" xr:uid="{00000000-0005-0000-0000-0000C27E0000}"/>
    <cellStyle name="Título 1 2 3 3 4" xfId="32809" xr:uid="{00000000-0005-0000-0000-0000C37E0000}"/>
    <cellStyle name="Título 1 2 3 4" xfId="32810" xr:uid="{00000000-0005-0000-0000-0000C47E0000}"/>
    <cellStyle name="Título 1 2 3 4 2" xfId="32811" xr:uid="{00000000-0005-0000-0000-0000C57E0000}"/>
    <cellStyle name="Título 1 2 3 5" xfId="32812" xr:uid="{00000000-0005-0000-0000-0000C67E0000}"/>
    <cellStyle name="Título 1 2 3 6" xfId="32813" xr:uid="{00000000-0005-0000-0000-0000C77E0000}"/>
    <cellStyle name="Título 1 2 4" xfId="5703" xr:uid="{00000000-0005-0000-0000-0000C87E0000}"/>
    <cellStyle name="Título 1 2 4 2" xfId="7942" xr:uid="{00000000-0005-0000-0000-0000C97E0000}"/>
    <cellStyle name="Título 1 2 4 2 2" xfId="11481" xr:uid="{00000000-0005-0000-0000-0000CA7E0000}"/>
    <cellStyle name="Título 1 2 4 2 2 2" xfId="32814" xr:uid="{00000000-0005-0000-0000-0000CB7E0000}"/>
    <cellStyle name="Título 1 2 4 2 2 3" xfId="32815" xr:uid="{00000000-0005-0000-0000-0000CC7E0000}"/>
    <cellStyle name="Título 1 2 4 2 3" xfId="32816" xr:uid="{00000000-0005-0000-0000-0000CD7E0000}"/>
    <cellStyle name="Título 1 2 4 2 4" xfId="32817" xr:uid="{00000000-0005-0000-0000-0000CE7E0000}"/>
    <cellStyle name="Título 1 2 4 3" xfId="9720" xr:uid="{00000000-0005-0000-0000-0000CF7E0000}"/>
    <cellStyle name="Título 1 2 4 3 2" xfId="32818" xr:uid="{00000000-0005-0000-0000-0000D07E0000}"/>
    <cellStyle name="Título 1 2 4 3 2 2" xfId="32819" xr:uid="{00000000-0005-0000-0000-0000D17E0000}"/>
    <cellStyle name="Título 1 2 4 3 3" xfId="32820" xr:uid="{00000000-0005-0000-0000-0000D27E0000}"/>
    <cellStyle name="Título 1 2 4 3 4" xfId="32821" xr:uid="{00000000-0005-0000-0000-0000D37E0000}"/>
    <cellStyle name="Título 1 2 4 4" xfId="32822" xr:uid="{00000000-0005-0000-0000-0000D47E0000}"/>
    <cellStyle name="Título 1 2 4 4 2" xfId="32823" xr:uid="{00000000-0005-0000-0000-0000D57E0000}"/>
    <cellStyle name="Título 1 2 4 5" xfId="32824" xr:uid="{00000000-0005-0000-0000-0000D67E0000}"/>
    <cellStyle name="Título 1 2 4 6" xfId="32825" xr:uid="{00000000-0005-0000-0000-0000D77E0000}"/>
    <cellStyle name="Título 1 3" xfId="5704" xr:uid="{00000000-0005-0000-0000-0000D87E0000}"/>
    <cellStyle name="Título 1 3 1" xfId="32826" xr:uid="{00000000-0005-0000-0000-0000D97E0000}"/>
    <cellStyle name="Título 1 3 2" xfId="5705" xr:uid="{00000000-0005-0000-0000-0000DA7E0000}"/>
    <cellStyle name="Título 1 3 2 2" xfId="7944" xr:uid="{00000000-0005-0000-0000-0000DB7E0000}"/>
    <cellStyle name="Título 1 3 2 2 2" xfId="11483" xr:uid="{00000000-0005-0000-0000-0000DC7E0000}"/>
    <cellStyle name="Título 1 3 2 2 2 2" xfId="32827" xr:uid="{00000000-0005-0000-0000-0000DD7E0000}"/>
    <cellStyle name="Título 1 3 2 2 2 3" xfId="32828" xr:uid="{00000000-0005-0000-0000-0000DE7E0000}"/>
    <cellStyle name="Título 1 3 2 2 3" xfId="32829" xr:uid="{00000000-0005-0000-0000-0000DF7E0000}"/>
    <cellStyle name="Título 1 3 2 2 4" xfId="32830" xr:uid="{00000000-0005-0000-0000-0000E07E0000}"/>
    <cellStyle name="Título 1 3 2 3" xfId="9722" xr:uid="{00000000-0005-0000-0000-0000E17E0000}"/>
    <cellStyle name="Título 1 3 2 3 2" xfId="32831" xr:uid="{00000000-0005-0000-0000-0000E27E0000}"/>
    <cellStyle name="Título 1 3 2 3 2 2" xfId="32832" xr:uid="{00000000-0005-0000-0000-0000E37E0000}"/>
    <cellStyle name="Título 1 3 2 3 3" xfId="32833" xr:uid="{00000000-0005-0000-0000-0000E47E0000}"/>
    <cellStyle name="Título 1 3 2 3 4" xfId="32834" xr:uid="{00000000-0005-0000-0000-0000E57E0000}"/>
    <cellStyle name="Título 1 3 2 4" xfId="32835" xr:uid="{00000000-0005-0000-0000-0000E67E0000}"/>
    <cellStyle name="Título 1 3 2 4 2" xfId="32836" xr:uid="{00000000-0005-0000-0000-0000E77E0000}"/>
    <cellStyle name="Título 1 3 2 5" xfId="32837" xr:uid="{00000000-0005-0000-0000-0000E87E0000}"/>
    <cellStyle name="Título 1 3 2 6" xfId="32838" xr:uid="{00000000-0005-0000-0000-0000E97E0000}"/>
    <cellStyle name="Título 1 3 3" xfId="5706" xr:uid="{00000000-0005-0000-0000-0000EA7E0000}"/>
    <cellStyle name="Título 1 3 3 2" xfId="7945" xr:uid="{00000000-0005-0000-0000-0000EB7E0000}"/>
    <cellStyle name="Título 1 3 3 2 2" xfId="11484" xr:uid="{00000000-0005-0000-0000-0000EC7E0000}"/>
    <cellStyle name="Título 1 3 3 2 2 2" xfId="32839" xr:uid="{00000000-0005-0000-0000-0000ED7E0000}"/>
    <cellStyle name="Título 1 3 3 2 2 3" xfId="32840" xr:uid="{00000000-0005-0000-0000-0000EE7E0000}"/>
    <cellStyle name="Título 1 3 3 2 3" xfId="32841" xr:uid="{00000000-0005-0000-0000-0000EF7E0000}"/>
    <cellStyle name="Título 1 3 3 2 4" xfId="32842" xr:uid="{00000000-0005-0000-0000-0000F07E0000}"/>
    <cellStyle name="Título 1 3 3 3" xfId="9723" xr:uid="{00000000-0005-0000-0000-0000F17E0000}"/>
    <cellStyle name="Título 1 3 3 3 2" xfId="32843" xr:uid="{00000000-0005-0000-0000-0000F27E0000}"/>
    <cellStyle name="Título 1 3 3 3 2 2" xfId="32844" xr:uid="{00000000-0005-0000-0000-0000F37E0000}"/>
    <cellStyle name="Título 1 3 3 3 3" xfId="32845" xr:uid="{00000000-0005-0000-0000-0000F47E0000}"/>
    <cellStyle name="Título 1 3 3 3 4" xfId="32846" xr:uid="{00000000-0005-0000-0000-0000F57E0000}"/>
    <cellStyle name="Título 1 3 3 4" xfId="32847" xr:uid="{00000000-0005-0000-0000-0000F67E0000}"/>
    <cellStyle name="Título 1 3 3 4 2" xfId="32848" xr:uid="{00000000-0005-0000-0000-0000F77E0000}"/>
    <cellStyle name="Título 1 3 3 5" xfId="32849" xr:uid="{00000000-0005-0000-0000-0000F87E0000}"/>
    <cellStyle name="Título 1 3 3 6" xfId="32850" xr:uid="{00000000-0005-0000-0000-0000F97E0000}"/>
    <cellStyle name="Título 1 3 4" xfId="7943" xr:uid="{00000000-0005-0000-0000-0000FA7E0000}"/>
    <cellStyle name="Título 1 3 4 2" xfId="11482" xr:uid="{00000000-0005-0000-0000-0000FB7E0000}"/>
    <cellStyle name="Título 1 3 4 2 2" xfId="32851" xr:uid="{00000000-0005-0000-0000-0000FC7E0000}"/>
    <cellStyle name="Título 1 3 4 2 3" xfId="32852" xr:uid="{00000000-0005-0000-0000-0000FD7E0000}"/>
    <cellStyle name="Título 1 3 4 3" xfId="32853" xr:uid="{00000000-0005-0000-0000-0000FE7E0000}"/>
    <cellStyle name="Título 1 3 4 4" xfId="32854" xr:uid="{00000000-0005-0000-0000-0000FF7E0000}"/>
    <cellStyle name="Título 1 3 5" xfId="9721" xr:uid="{00000000-0005-0000-0000-0000007F0000}"/>
    <cellStyle name="Título 1 3 5 2" xfId="32855" xr:uid="{00000000-0005-0000-0000-0000017F0000}"/>
    <cellStyle name="Título 1 3 5 2 2" xfId="32856" xr:uid="{00000000-0005-0000-0000-0000027F0000}"/>
    <cellStyle name="Título 1 3 5 3" xfId="32857" xr:uid="{00000000-0005-0000-0000-0000037F0000}"/>
    <cellStyle name="Título 1 3 5 4" xfId="32858" xr:uid="{00000000-0005-0000-0000-0000047F0000}"/>
    <cellStyle name="Título 1 3 6" xfId="32859" xr:uid="{00000000-0005-0000-0000-0000057F0000}"/>
    <cellStyle name="Título 1 3 6 2" xfId="32860" xr:uid="{00000000-0005-0000-0000-0000067F0000}"/>
    <cellStyle name="Título 1 3 7" xfId="32861" xr:uid="{00000000-0005-0000-0000-0000077F0000}"/>
    <cellStyle name="Título 1 3 8" xfId="32862" xr:uid="{00000000-0005-0000-0000-0000087F0000}"/>
    <cellStyle name="Título 1 4" xfId="5707" xr:uid="{00000000-0005-0000-0000-0000097F0000}"/>
    <cellStyle name="Título 1 4 1" xfId="32863" xr:uid="{00000000-0005-0000-0000-00000A7F0000}"/>
    <cellStyle name="Título 1 4 2" xfId="7946" xr:uid="{00000000-0005-0000-0000-00000B7F0000}"/>
    <cellStyle name="Título 1 4 2 2" xfId="11485" xr:uid="{00000000-0005-0000-0000-00000C7F0000}"/>
    <cellStyle name="Título 1 4 2 2 2" xfId="32864" xr:uid="{00000000-0005-0000-0000-00000D7F0000}"/>
    <cellStyle name="Título 1 4 2 2 3" xfId="32865" xr:uid="{00000000-0005-0000-0000-00000E7F0000}"/>
    <cellStyle name="Título 1 4 2 3" xfId="32866" xr:uid="{00000000-0005-0000-0000-00000F7F0000}"/>
    <cellStyle name="Título 1 4 2 4" xfId="32867" xr:uid="{00000000-0005-0000-0000-0000107F0000}"/>
    <cellStyle name="Título 1 4 3" xfId="9724" xr:uid="{00000000-0005-0000-0000-0000117F0000}"/>
    <cellStyle name="Título 1 4 3 2" xfId="32868" xr:uid="{00000000-0005-0000-0000-0000127F0000}"/>
    <cellStyle name="Título 1 4 3 2 2" xfId="32869" xr:uid="{00000000-0005-0000-0000-0000137F0000}"/>
    <cellStyle name="Título 1 4 3 3" xfId="32870" xr:uid="{00000000-0005-0000-0000-0000147F0000}"/>
    <cellStyle name="Título 1 4 3 4" xfId="32871" xr:uid="{00000000-0005-0000-0000-0000157F0000}"/>
    <cellStyle name="Título 1 4 4" xfId="32872" xr:uid="{00000000-0005-0000-0000-0000167F0000}"/>
    <cellStyle name="Título 1 4 4 2" xfId="32873" xr:uid="{00000000-0005-0000-0000-0000177F0000}"/>
    <cellStyle name="Título 1 4 5" xfId="32874" xr:uid="{00000000-0005-0000-0000-0000187F0000}"/>
    <cellStyle name="Título 1 4 6" xfId="32875" xr:uid="{00000000-0005-0000-0000-0000197F0000}"/>
    <cellStyle name="Título 1 5" xfId="5708" xr:uid="{00000000-0005-0000-0000-00001A7F0000}"/>
    <cellStyle name="Título 1 5 1" xfId="32876" xr:uid="{00000000-0005-0000-0000-00001B7F0000}"/>
    <cellStyle name="Título 1 5 2" xfId="7947" xr:uid="{00000000-0005-0000-0000-00001C7F0000}"/>
    <cellStyle name="Título 1 5 2 2" xfId="11486" xr:uid="{00000000-0005-0000-0000-00001D7F0000}"/>
    <cellStyle name="Título 1 5 2 2 2" xfId="32877" xr:uid="{00000000-0005-0000-0000-00001E7F0000}"/>
    <cellStyle name="Título 1 5 2 2 3" xfId="32878" xr:uid="{00000000-0005-0000-0000-00001F7F0000}"/>
    <cellStyle name="Título 1 5 2 3" xfId="32879" xr:uid="{00000000-0005-0000-0000-0000207F0000}"/>
    <cellStyle name="Título 1 5 2 4" xfId="32880" xr:uid="{00000000-0005-0000-0000-0000217F0000}"/>
    <cellStyle name="Título 1 5 3" xfId="9725" xr:uid="{00000000-0005-0000-0000-0000227F0000}"/>
    <cellStyle name="Título 1 5 3 2" xfId="32881" xr:uid="{00000000-0005-0000-0000-0000237F0000}"/>
    <cellStyle name="Título 1 5 3 2 2" xfId="32882" xr:uid="{00000000-0005-0000-0000-0000247F0000}"/>
    <cellStyle name="Título 1 5 3 3" xfId="32883" xr:uid="{00000000-0005-0000-0000-0000257F0000}"/>
    <cellStyle name="Título 1 5 3 4" xfId="32884" xr:uid="{00000000-0005-0000-0000-0000267F0000}"/>
    <cellStyle name="Título 1 5 4" xfId="32885" xr:uid="{00000000-0005-0000-0000-0000277F0000}"/>
    <cellStyle name="Título 1 5 4 2" xfId="32886" xr:uid="{00000000-0005-0000-0000-0000287F0000}"/>
    <cellStyle name="Título 1 5 5" xfId="32887" xr:uid="{00000000-0005-0000-0000-0000297F0000}"/>
    <cellStyle name="Título 1 5 6" xfId="32888" xr:uid="{00000000-0005-0000-0000-00002A7F0000}"/>
    <cellStyle name="Título 1 6" xfId="5709" xr:uid="{00000000-0005-0000-0000-00002B7F0000}"/>
    <cellStyle name="Título 1 6 1" xfId="32889" xr:uid="{00000000-0005-0000-0000-00002C7F0000}"/>
    <cellStyle name="Título 1 6 2" xfId="7948" xr:uid="{00000000-0005-0000-0000-00002D7F0000}"/>
    <cellStyle name="Título 1 6 2 2" xfId="11487" xr:uid="{00000000-0005-0000-0000-00002E7F0000}"/>
    <cellStyle name="Título 1 6 2 2 2" xfId="32890" xr:uid="{00000000-0005-0000-0000-00002F7F0000}"/>
    <cellStyle name="Título 1 6 2 2 3" xfId="32891" xr:uid="{00000000-0005-0000-0000-0000307F0000}"/>
    <cellStyle name="Título 1 6 2 3" xfId="32892" xr:uid="{00000000-0005-0000-0000-0000317F0000}"/>
    <cellStyle name="Título 1 6 2 4" xfId="32893" xr:uid="{00000000-0005-0000-0000-0000327F0000}"/>
    <cellStyle name="Título 1 6 3" xfId="9726" xr:uid="{00000000-0005-0000-0000-0000337F0000}"/>
    <cellStyle name="Título 1 6 3 2" xfId="32894" xr:uid="{00000000-0005-0000-0000-0000347F0000}"/>
    <cellStyle name="Título 1 6 3 2 2" xfId="32895" xr:uid="{00000000-0005-0000-0000-0000357F0000}"/>
    <cellStyle name="Título 1 6 3 3" xfId="32896" xr:uid="{00000000-0005-0000-0000-0000367F0000}"/>
    <cellStyle name="Título 1 6 3 4" xfId="32897" xr:uid="{00000000-0005-0000-0000-0000377F0000}"/>
    <cellStyle name="Título 1 6 4" xfId="32898" xr:uid="{00000000-0005-0000-0000-0000387F0000}"/>
    <cellStyle name="Título 1 6 4 2" xfId="32899" xr:uid="{00000000-0005-0000-0000-0000397F0000}"/>
    <cellStyle name="Título 1 6 5" xfId="32900" xr:uid="{00000000-0005-0000-0000-00003A7F0000}"/>
    <cellStyle name="Título 1 6 6" xfId="32901" xr:uid="{00000000-0005-0000-0000-00003B7F0000}"/>
    <cellStyle name="Título 1 7" xfId="5710" xr:uid="{00000000-0005-0000-0000-00003C7F0000}"/>
    <cellStyle name="Título 1 7 1" xfId="32902" xr:uid="{00000000-0005-0000-0000-00003D7F0000}"/>
    <cellStyle name="Título 1 7 2" xfId="7949" xr:uid="{00000000-0005-0000-0000-00003E7F0000}"/>
    <cellStyle name="Título 1 7 2 2" xfId="11488" xr:uid="{00000000-0005-0000-0000-00003F7F0000}"/>
    <cellStyle name="Título 1 7 2 2 2" xfId="32903" xr:uid="{00000000-0005-0000-0000-0000407F0000}"/>
    <cellStyle name="Título 1 7 2 2 3" xfId="32904" xr:uid="{00000000-0005-0000-0000-0000417F0000}"/>
    <cellStyle name="Título 1 7 2 3" xfId="32905" xr:uid="{00000000-0005-0000-0000-0000427F0000}"/>
    <cellStyle name="Título 1 7 2 4" xfId="32906" xr:uid="{00000000-0005-0000-0000-0000437F0000}"/>
    <cellStyle name="Título 1 7 3" xfId="9727" xr:uid="{00000000-0005-0000-0000-0000447F0000}"/>
    <cellStyle name="Título 1 7 3 2" xfId="32907" xr:uid="{00000000-0005-0000-0000-0000457F0000}"/>
    <cellStyle name="Título 1 7 3 2 2" xfId="32908" xr:uid="{00000000-0005-0000-0000-0000467F0000}"/>
    <cellStyle name="Título 1 7 3 3" xfId="32909" xr:uid="{00000000-0005-0000-0000-0000477F0000}"/>
    <cellStyle name="Título 1 7 3 4" xfId="32910" xr:uid="{00000000-0005-0000-0000-0000487F0000}"/>
    <cellStyle name="Título 1 7 4" xfId="32911" xr:uid="{00000000-0005-0000-0000-0000497F0000}"/>
    <cellStyle name="Título 1 7 4 2" xfId="32912" xr:uid="{00000000-0005-0000-0000-00004A7F0000}"/>
    <cellStyle name="Título 1 7 5" xfId="32913" xr:uid="{00000000-0005-0000-0000-00004B7F0000}"/>
    <cellStyle name="Título 1 7 6" xfId="32914" xr:uid="{00000000-0005-0000-0000-00004C7F0000}"/>
    <cellStyle name="Título 1 8" xfId="5711" xr:uid="{00000000-0005-0000-0000-00004D7F0000}"/>
    <cellStyle name="Título 1 8 1" xfId="32915" xr:uid="{00000000-0005-0000-0000-00004E7F0000}"/>
    <cellStyle name="Título 1 8 2" xfId="7950" xr:uid="{00000000-0005-0000-0000-00004F7F0000}"/>
    <cellStyle name="Título 1 8 2 2" xfId="11489" xr:uid="{00000000-0005-0000-0000-0000507F0000}"/>
    <cellStyle name="Título 1 8 2 2 2" xfId="32916" xr:uid="{00000000-0005-0000-0000-0000517F0000}"/>
    <cellStyle name="Título 1 8 2 2 3" xfId="32917" xr:uid="{00000000-0005-0000-0000-0000527F0000}"/>
    <cellStyle name="Título 1 8 2 3" xfId="32918" xr:uid="{00000000-0005-0000-0000-0000537F0000}"/>
    <cellStyle name="Título 1 8 2 4" xfId="32919" xr:uid="{00000000-0005-0000-0000-0000547F0000}"/>
    <cellStyle name="Título 1 8 3" xfId="9728" xr:uid="{00000000-0005-0000-0000-0000557F0000}"/>
    <cellStyle name="Título 1 8 3 2" xfId="32920" xr:uid="{00000000-0005-0000-0000-0000567F0000}"/>
    <cellStyle name="Título 1 8 3 2 2" xfId="32921" xr:uid="{00000000-0005-0000-0000-0000577F0000}"/>
    <cellStyle name="Título 1 8 3 3" xfId="32922" xr:uid="{00000000-0005-0000-0000-0000587F0000}"/>
    <cellStyle name="Título 1 8 3 4" xfId="32923" xr:uid="{00000000-0005-0000-0000-0000597F0000}"/>
    <cellStyle name="Título 1 8 4" xfId="32924" xr:uid="{00000000-0005-0000-0000-00005A7F0000}"/>
    <cellStyle name="Título 1 8 4 2" xfId="32925" xr:uid="{00000000-0005-0000-0000-00005B7F0000}"/>
    <cellStyle name="Título 1 8 5" xfId="32926" xr:uid="{00000000-0005-0000-0000-00005C7F0000}"/>
    <cellStyle name="Título 1 8 6" xfId="32927" xr:uid="{00000000-0005-0000-0000-00005D7F0000}"/>
    <cellStyle name="Título 1 9" xfId="6293" xr:uid="{00000000-0005-0000-0000-00005E7F0000}"/>
    <cellStyle name="Título 1 9 1" xfId="32928" xr:uid="{00000000-0005-0000-0000-00005F7F0000}"/>
    <cellStyle name="Título 10" xfId="5712" xr:uid="{00000000-0005-0000-0000-0000607F0000}"/>
    <cellStyle name="Título 10 1" xfId="32929" xr:uid="{00000000-0005-0000-0000-0000617F0000}"/>
    <cellStyle name="Título 10 2" xfId="7951" xr:uid="{00000000-0005-0000-0000-0000627F0000}"/>
    <cellStyle name="Título 10 2 2" xfId="11490" xr:uid="{00000000-0005-0000-0000-0000637F0000}"/>
    <cellStyle name="Título 10 2 2 2" xfId="32930" xr:uid="{00000000-0005-0000-0000-0000647F0000}"/>
    <cellStyle name="Título 10 2 2 3" xfId="32931" xr:uid="{00000000-0005-0000-0000-0000657F0000}"/>
    <cellStyle name="Título 10 2 3" xfId="32932" xr:uid="{00000000-0005-0000-0000-0000667F0000}"/>
    <cellStyle name="Título 10 2 4" xfId="32933" xr:uid="{00000000-0005-0000-0000-0000677F0000}"/>
    <cellStyle name="Título 10 3" xfId="9729" xr:uid="{00000000-0005-0000-0000-0000687F0000}"/>
    <cellStyle name="Título 10 3 2" xfId="32934" xr:uid="{00000000-0005-0000-0000-0000697F0000}"/>
    <cellStyle name="Título 10 3 2 2" xfId="32935" xr:uid="{00000000-0005-0000-0000-00006A7F0000}"/>
    <cellStyle name="Título 10 3 3" xfId="32936" xr:uid="{00000000-0005-0000-0000-00006B7F0000}"/>
    <cellStyle name="Título 10 3 4" xfId="32937" xr:uid="{00000000-0005-0000-0000-00006C7F0000}"/>
    <cellStyle name="Título 10 4" xfId="32938" xr:uid="{00000000-0005-0000-0000-00006D7F0000}"/>
    <cellStyle name="Título 10 4 2" xfId="32939" xr:uid="{00000000-0005-0000-0000-00006E7F0000}"/>
    <cellStyle name="Título 10 5" xfId="32940" xr:uid="{00000000-0005-0000-0000-00006F7F0000}"/>
    <cellStyle name="Título 10 6" xfId="32941" xr:uid="{00000000-0005-0000-0000-0000707F0000}"/>
    <cellStyle name="Título 11" xfId="6294" xr:uid="{00000000-0005-0000-0000-0000717F0000}"/>
    <cellStyle name="Título 11 1" xfId="32942" xr:uid="{00000000-0005-0000-0000-0000727F0000}"/>
    <cellStyle name="Título 12" xfId="6295" xr:uid="{00000000-0005-0000-0000-0000737F0000}"/>
    <cellStyle name="Título 12 1" xfId="32943" xr:uid="{00000000-0005-0000-0000-0000747F0000}"/>
    <cellStyle name="Título 13" xfId="6296" xr:uid="{00000000-0005-0000-0000-0000757F0000}"/>
    <cellStyle name="Título 14" xfId="32944" xr:uid="{00000000-0005-0000-0000-0000767F0000}"/>
    <cellStyle name="Título 15" xfId="32945" xr:uid="{00000000-0005-0000-0000-0000777F0000}"/>
    <cellStyle name="Título 2 1" xfId="6297" xr:uid="{00000000-0005-0000-0000-0000787F0000}"/>
    <cellStyle name="Título 2 10" xfId="6298" xr:uid="{00000000-0005-0000-0000-0000797F0000}"/>
    <cellStyle name="Título 2 10 1" xfId="32946" xr:uid="{00000000-0005-0000-0000-00007A7F0000}"/>
    <cellStyle name="Título 2 11" xfId="32947" xr:uid="{00000000-0005-0000-0000-00007B7F0000}"/>
    <cellStyle name="Título 2 12" xfId="32948" xr:uid="{00000000-0005-0000-0000-00007C7F0000}"/>
    <cellStyle name="Título 2 13" xfId="32949" xr:uid="{00000000-0005-0000-0000-00007D7F0000}"/>
    <cellStyle name="Título 2 2" xfId="5713" xr:uid="{00000000-0005-0000-0000-00007E7F0000}"/>
    <cellStyle name="Título 2 2 1" xfId="32950" xr:uid="{00000000-0005-0000-0000-00007F7F0000}"/>
    <cellStyle name="Título 2 2 2" xfId="5714" xr:uid="{00000000-0005-0000-0000-0000807F0000}"/>
    <cellStyle name="Título 2 2 2 2" xfId="5715" xr:uid="{00000000-0005-0000-0000-0000817F0000}"/>
    <cellStyle name="Título 2 2 2 2 2" xfId="7953" xr:uid="{00000000-0005-0000-0000-0000827F0000}"/>
    <cellStyle name="Título 2 2 2 2 2 2" xfId="11492" xr:uid="{00000000-0005-0000-0000-0000837F0000}"/>
    <cellStyle name="Título 2 2 2 2 2 2 2" xfId="32951" xr:uid="{00000000-0005-0000-0000-0000847F0000}"/>
    <cellStyle name="Título 2 2 2 2 2 2 3" xfId="32952" xr:uid="{00000000-0005-0000-0000-0000857F0000}"/>
    <cellStyle name="Título 2 2 2 2 2 3" xfId="32953" xr:uid="{00000000-0005-0000-0000-0000867F0000}"/>
    <cellStyle name="Título 2 2 2 2 2 4" xfId="32954" xr:uid="{00000000-0005-0000-0000-0000877F0000}"/>
    <cellStyle name="Título 2 2 2 2 3" xfId="9731" xr:uid="{00000000-0005-0000-0000-0000887F0000}"/>
    <cellStyle name="Título 2 2 2 2 3 2" xfId="32955" xr:uid="{00000000-0005-0000-0000-0000897F0000}"/>
    <cellStyle name="Título 2 2 2 2 3 2 2" xfId="32956" xr:uid="{00000000-0005-0000-0000-00008A7F0000}"/>
    <cellStyle name="Título 2 2 2 2 3 3" xfId="32957" xr:uid="{00000000-0005-0000-0000-00008B7F0000}"/>
    <cellStyle name="Título 2 2 2 2 3 4" xfId="32958" xr:uid="{00000000-0005-0000-0000-00008C7F0000}"/>
    <cellStyle name="Título 2 2 2 2 4" xfId="32959" xr:uid="{00000000-0005-0000-0000-00008D7F0000}"/>
    <cellStyle name="Título 2 2 2 2 4 2" xfId="32960" xr:uid="{00000000-0005-0000-0000-00008E7F0000}"/>
    <cellStyle name="Título 2 2 2 2 5" xfId="32961" xr:uid="{00000000-0005-0000-0000-00008F7F0000}"/>
    <cellStyle name="Título 2 2 2 2 6" xfId="32962" xr:uid="{00000000-0005-0000-0000-0000907F0000}"/>
    <cellStyle name="Título 2 2 2 3" xfId="7952" xr:uid="{00000000-0005-0000-0000-0000917F0000}"/>
    <cellStyle name="Título 2 2 2 3 2" xfId="11491" xr:uid="{00000000-0005-0000-0000-0000927F0000}"/>
    <cellStyle name="Título 2 2 2 3 2 2" xfId="32963" xr:uid="{00000000-0005-0000-0000-0000937F0000}"/>
    <cellStyle name="Título 2 2 2 3 2 3" xfId="32964" xr:uid="{00000000-0005-0000-0000-0000947F0000}"/>
    <cellStyle name="Título 2 2 2 3 3" xfId="32965" xr:uid="{00000000-0005-0000-0000-0000957F0000}"/>
    <cellStyle name="Título 2 2 2 3 4" xfId="32966" xr:uid="{00000000-0005-0000-0000-0000967F0000}"/>
    <cellStyle name="Título 2 2 2 4" xfId="9730" xr:uid="{00000000-0005-0000-0000-0000977F0000}"/>
    <cellStyle name="Título 2 2 2 4 2" xfId="32967" xr:uid="{00000000-0005-0000-0000-0000987F0000}"/>
    <cellStyle name="Título 2 2 2 4 2 2" xfId="32968" xr:uid="{00000000-0005-0000-0000-0000997F0000}"/>
    <cellStyle name="Título 2 2 2 4 3" xfId="32969" xr:uid="{00000000-0005-0000-0000-00009A7F0000}"/>
    <cellStyle name="Título 2 2 2 4 4" xfId="32970" xr:uid="{00000000-0005-0000-0000-00009B7F0000}"/>
    <cellStyle name="Título 2 2 2 5" xfId="32971" xr:uid="{00000000-0005-0000-0000-00009C7F0000}"/>
    <cellStyle name="Título 2 2 2 5 2" xfId="32972" xr:uid="{00000000-0005-0000-0000-00009D7F0000}"/>
    <cellStyle name="Título 2 2 2 6" xfId="32973" xr:uid="{00000000-0005-0000-0000-00009E7F0000}"/>
    <cellStyle name="Título 2 2 2 7" xfId="32974" xr:uid="{00000000-0005-0000-0000-00009F7F0000}"/>
    <cellStyle name="Título 2 2 3" xfId="5716" xr:uid="{00000000-0005-0000-0000-0000A07F0000}"/>
    <cellStyle name="Título 2 2 3 2" xfId="7954" xr:uid="{00000000-0005-0000-0000-0000A17F0000}"/>
    <cellStyle name="Título 2 2 3 2 2" xfId="11493" xr:uid="{00000000-0005-0000-0000-0000A27F0000}"/>
    <cellStyle name="Título 2 2 3 2 2 2" xfId="32975" xr:uid="{00000000-0005-0000-0000-0000A37F0000}"/>
    <cellStyle name="Título 2 2 3 2 2 3" xfId="32976" xr:uid="{00000000-0005-0000-0000-0000A47F0000}"/>
    <cellStyle name="Título 2 2 3 2 3" xfId="32977" xr:uid="{00000000-0005-0000-0000-0000A57F0000}"/>
    <cellStyle name="Título 2 2 3 2 4" xfId="32978" xr:uid="{00000000-0005-0000-0000-0000A67F0000}"/>
    <cellStyle name="Título 2 2 3 3" xfId="9732" xr:uid="{00000000-0005-0000-0000-0000A77F0000}"/>
    <cellStyle name="Título 2 2 3 3 2" xfId="32979" xr:uid="{00000000-0005-0000-0000-0000A87F0000}"/>
    <cellStyle name="Título 2 2 3 3 2 2" xfId="32980" xr:uid="{00000000-0005-0000-0000-0000A97F0000}"/>
    <cellStyle name="Título 2 2 3 3 3" xfId="32981" xr:uid="{00000000-0005-0000-0000-0000AA7F0000}"/>
    <cellStyle name="Título 2 2 3 3 4" xfId="32982" xr:uid="{00000000-0005-0000-0000-0000AB7F0000}"/>
    <cellStyle name="Título 2 2 3 4" xfId="32983" xr:uid="{00000000-0005-0000-0000-0000AC7F0000}"/>
    <cellStyle name="Título 2 2 3 4 2" xfId="32984" xr:uid="{00000000-0005-0000-0000-0000AD7F0000}"/>
    <cellStyle name="Título 2 2 3 5" xfId="32985" xr:uid="{00000000-0005-0000-0000-0000AE7F0000}"/>
    <cellStyle name="Título 2 2 3 6" xfId="32986" xr:uid="{00000000-0005-0000-0000-0000AF7F0000}"/>
    <cellStyle name="Título 2 2 4" xfId="5717" xr:uid="{00000000-0005-0000-0000-0000B07F0000}"/>
    <cellStyle name="Título 2 2 4 2" xfId="7955" xr:uid="{00000000-0005-0000-0000-0000B17F0000}"/>
    <cellStyle name="Título 2 2 4 2 2" xfId="11494" xr:uid="{00000000-0005-0000-0000-0000B27F0000}"/>
    <cellStyle name="Título 2 2 4 2 2 2" xfId="32987" xr:uid="{00000000-0005-0000-0000-0000B37F0000}"/>
    <cellStyle name="Título 2 2 4 2 2 3" xfId="32988" xr:uid="{00000000-0005-0000-0000-0000B47F0000}"/>
    <cellStyle name="Título 2 2 4 2 3" xfId="32989" xr:uid="{00000000-0005-0000-0000-0000B57F0000}"/>
    <cellStyle name="Título 2 2 4 2 4" xfId="32990" xr:uid="{00000000-0005-0000-0000-0000B67F0000}"/>
    <cellStyle name="Título 2 2 4 3" xfId="9733" xr:uid="{00000000-0005-0000-0000-0000B77F0000}"/>
    <cellStyle name="Título 2 2 4 3 2" xfId="32991" xr:uid="{00000000-0005-0000-0000-0000B87F0000}"/>
    <cellStyle name="Título 2 2 4 3 2 2" xfId="32992" xr:uid="{00000000-0005-0000-0000-0000B97F0000}"/>
    <cellStyle name="Título 2 2 4 3 3" xfId="32993" xr:uid="{00000000-0005-0000-0000-0000BA7F0000}"/>
    <cellStyle name="Título 2 2 4 3 4" xfId="32994" xr:uid="{00000000-0005-0000-0000-0000BB7F0000}"/>
    <cellStyle name="Título 2 2 4 4" xfId="32995" xr:uid="{00000000-0005-0000-0000-0000BC7F0000}"/>
    <cellStyle name="Título 2 2 4 4 2" xfId="32996" xr:uid="{00000000-0005-0000-0000-0000BD7F0000}"/>
    <cellStyle name="Título 2 2 4 5" xfId="32997" xr:uid="{00000000-0005-0000-0000-0000BE7F0000}"/>
    <cellStyle name="Título 2 2 4 6" xfId="32998" xr:uid="{00000000-0005-0000-0000-0000BF7F0000}"/>
    <cellStyle name="Título 2 3" xfId="5718" xr:uid="{00000000-0005-0000-0000-0000C07F0000}"/>
    <cellStyle name="Título 2 3 1" xfId="32999" xr:uid="{00000000-0005-0000-0000-0000C17F0000}"/>
    <cellStyle name="Título 2 3 2" xfId="5719" xr:uid="{00000000-0005-0000-0000-0000C27F0000}"/>
    <cellStyle name="Título 2 3 2 2" xfId="7957" xr:uid="{00000000-0005-0000-0000-0000C37F0000}"/>
    <cellStyle name="Título 2 3 2 2 2" xfId="11496" xr:uid="{00000000-0005-0000-0000-0000C47F0000}"/>
    <cellStyle name="Título 2 3 2 2 2 2" xfId="33000" xr:uid="{00000000-0005-0000-0000-0000C57F0000}"/>
    <cellStyle name="Título 2 3 2 2 2 3" xfId="33001" xr:uid="{00000000-0005-0000-0000-0000C67F0000}"/>
    <cellStyle name="Título 2 3 2 2 3" xfId="33002" xr:uid="{00000000-0005-0000-0000-0000C77F0000}"/>
    <cellStyle name="Título 2 3 2 2 4" xfId="33003" xr:uid="{00000000-0005-0000-0000-0000C87F0000}"/>
    <cellStyle name="Título 2 3 2 3" xfId="9735" xr:uid="{00000000-0005-0000-0000-0000C97F0000}"/>
    <cellStyle name="Título 2 3 2 3 2" xfId="33004" xr:uid="{00000000-0005-0000-0000-0000CA7F0000}"/>
    <cellStyle name="Título 2 3 2 3 2 2" xfId="33005" xr:uid="{00000000-0005-0000-0000-0000CB7F0000}"/>
    <cellStyle name="Título 2 3 2 3 3" xfId="33006" xr:uid="{00000000-0005-0000-0000-0000CC7F0000}"/>
    <cellStyle name="Título 2 3 2 3 4" xfId="33007" xr:uid="{00000000-0005-0000-0000-0000CD7F0000}"/>
    <cellStyle name="Título 2 3 2 4" xfId="33008" xr:uid="{00000000-0005-0000-0000-0000CE7F0000}"/>
    <cellStyle name="Título 2 3 2 4 2" xfId="33009" xr:uid="{00000000-0005-0000-0000-0000CF7F0000}"/>
    <cellStyle name="Título 2 3 2 5" xfId="33010" xr:uid="{00000000-0005-0000-0000-0000D07F0000}"/>
    <cellStyle name="Título 2 3 2 6" xfId="33011" xr:uid="{00000000-0005-0000-0000-0000D17F0000}"/>
    <cellStyle name="Título 2 3 3" xfId="5720" xr:uid="{00000000-0005-0000-0000-0000D27F0000}"/>
    <cellStyle name="Título 2 3 3 2" xfId="7958" xr:uid="{00000000-0005-0000-0000-0000D37F0000}"/>
    <cellStyle name="Título 2 3 3 2 2" xfId="11497" xr:uid="{00000000-0005-0000-0000-0000D47F0000}"/>
    <cellStyle name="Título 2 3 3 2 2 2" xfId="33012" xr:uid="{00000000-0005-0000-0000-0000D57F0000}"/>
    <cellStyle name="Título 2 3 3 2 2 3" xfId="33013" xr:uid="{00000000-0005-0000-0000-0000D67F0000}"/>
    <cellStyle name="Título 2 3 3 2 3" xfId="33014" xr:uid="{00000000-0005-0000-0000-0000D77F0000}"/>
    <cellStyle name="Título 2 3 3 2 4" xfId="33015" xr:uid="{00000000-0005-0000-0000-0000D87F0000}"/>
    <cellStyle name="Título 2 3 3 3" xfId="9736" xr:uid="{00000000-0005-0000-0000-0000D97F0000}"/>
    <cellStyle name="Título 2 3 3 3 2" xfId="33016" xr:uid="{00000000-0005-0000-0000-0000DA7F0000}"/>
    <cellStyle name="Título 2 3 3 3 2 2" xfId="33017" xr:uid="{00000000-0005-0000-0000-0000DB7F0000}"/>
    <cellStyle name="Título 2 3 3 3 3" xfId="33018" xr:uid="{00000000-0005-0000-0000-0000DC7F0000}"/>
    <cellStyle name="Título 2 3 3 3 4" xfId="33019" xr:uid="{00000000-0005-0000-0000-0000DD7F0000}"/>
    <cellStyle name="Título 2 3 3 4" xfId="33020" xr:uid="{00000000-0005-0000-0000-0000DE7F0000}"/>
    <cellStyle name="Título 2 3 3 4 2" xfId="33021" xr:uid="{00000000-0005-0000-0000-0000DF7F0000}"/>
    <cellStyle name="Título 2 3 3 5" xfId="33022" xr:uid="{00000000-0005-0000-0000-0000E07F0000}"/>
    <cellStyle name="Título 2 3 3 6" xfId="33023" xr:uid="{00000000-0005-0000-0000-0000E17F0000}"/>
    <cellStyle name="Título 2 3 4" xfId="7956" xr:uid="{00000000-0005-0000-0000-0000E27F0000}"/>
    <cellStyle name="Título 2 3 4 2" xfId="11495" xr:uid="{00000000-0005-0000-0000-0000E37F0000}"/>
    <cellStyle name="Título 2 3 4 2 2" xfId="33024" xr:uid="{00000000-0005-0000-0000-0000E47F0000}"/>
    <cellStyle name="Título 2 3 4 2 3" xfId="33025" xr:uid="{00000000-0005-0000-0000-0000E57F0000}"/>
    <cellStyle name="Título 2 3 4 3" xfId="33026" xr:uid="{00000000-0005-0000-0000-0000E67F0000}"/>
    <cellStyle name="Título 2 3 4 4" xfId="33027" xr:uid="{00000000-0005-0000-0000-0000E77F0000}"/>
    <cellStyle name="Título 2 3 5" xfId="9734" xr:uid="{00000000-0005-0000-0000-0000E87F0000}"/>
    <cellStyle name="Título 2 3 5 2" xfId="33028" xr:uid="{00000000-0005-0000-0000-0000E97F0000}"/>
    <cellStyle name="Título 2 3 5 2 2" xfId="33029" xr:uid="{00000000-0005-0000-0000-0000EA7F0000}"/>
    <cellStyle name="Título 2 3 5 3" xfId="33030" xr:uid="{00000000-0005-0000-0000-0000EB7F0000}"/>
    <cellStyle name="Título 2 3 5 4" xfId="33031" xr:uid="{00000000-0005-0000-0000-0000EC7F0000}"/>
    <cellStyle name="Título 2 3 6" xfId="33032" xr:uid="{00000000-0005-0000-0000-0000ED7F0000}"/>
    <cellStyle name="Título 2 3 6 2" xfId="33033" xr:uid="{00000000-0005-0000-0000-0000EE7F0000}"/>
    <cellStyle name="Título 2 3 7" xfId="33034" xr:uid="{00000000-0005-0000-0000-0000EF7F0000}"/>
    <cellStyle name="Título 2 3 8" xfId="33035" xr:uid="{00000000-0005-0000-0000-0000F07F0000}"/>
    <cellStyle name="Título 2 4" xfId="5721" xr:uid="{00000000-0005-0000-0000-0000F17F0000}"/>
    <cellStyle name="Título 2 4 1" xfId="33036" xr:uid="{00000000-0005-0000-0000-0000F27F0000}"/>
    <cellStyle name="Título 2 4 2" xfId="7959" xr:uid="{00000000-0005-0000-0000-0000F37F0000}"/>
    <cellStyle name="Título 2 4 2 2" xfId="11498" xr:uid="{00000000-0005-0000-0000-0000F47F0000}"/>
    <cellStyle name="Título 2 4 2 2 2" xfId="33037" xr:uid="{00000000-0005-0000-0000-0000F57F0000}"/>
    <cellStyle name="Título 2 4 2 2 3" xfId="33038" xr:uid="{00000000-0005-0000-0000-0000F67F0000}"/>
    <cellStyle name="Título 2 4 2 3" xfId="33039" xr:uid="{00000000-0005-0000-0000-0000F77F0000}"/>
    <cellStyle name="Título 2 4 2 4" xfId="33040" xr:uid="{00000000-0005-0000-0000-0000F87F0000}"/>
    <cellStyle name="Título 2 4 3" xfId="9737" xr:uid="{00000000-0005-0000-0000-0000F97F0000}"/>
    <cellStyle name="Título 2 4 3 2" xfId="33041" xr:uid="{00000000-0005-0000-0000-0000FA7F0000}"/>
    <cellStyle name="Título 2 4 3 2 2" xfId="33042" xr:uid="{00000000-0005-0000-0000-0000FB7F0000}"/>
    <cellStyle name="Título 2 4 3 3" xfId="33043" xr:uid="{00000000-0005-0000-0000-0000FC7F0000}"/>
    <cellStyle name="Título 2 4 3 4" xfId="33044" xr:uid="{00000000-0005-0000-0000-0000FD7F0000}"/>
    <cellStyle name="Título 2 4 4" xfId="33045" xr:uid="{00000000-0005-0000-0000-0000FE7F0000}"/>
    <cellStyle name="Título 2 4 4 2" xfId="33046" xr:uid="{00000000-0005-0000-0000-0000FF7F0000}"/>
    <cellStyle name="Título 2 4 5" xfId="33047" xr:uid="{00000000-0005-0000-0000-000000800000}"/>
    <cellStyle name="Título 2 4 6" xfId="33048" xr:uid="{00000000-0005-0000-0000-000001800000}"/>
    <cellStyle name="Título 2 5" xfId="5722" xr:uid="{00000000-0005-0000-0000-000002800000}"/>
    <cellStyle name="Título 2 5 1" xfId="33049" xr:uid="{00000000-0005-0000-0000-000003800000}"/>
    <cellStyle name="Título 2 5 2" xfId="7960" xr:uid="{00000000-0005-0000-0000-000004800000}"/>
    <cellStyle name="Título 2 5 2 2" xfId="11499" xr:uid="{00000000-0005-0000-0000-000005800000}"/>
    <cellStyle name="Título 2 5 2 2 2" xfId="33050" xr:uid="{00000000-0005-0000-0000-000006800000}"/>
    <cellStyle name="Título 2 5 2 2 3" xfId="33051" xr:uid="{00000000-0005-0000-0000-000007800000}"/>
    <cellStyle name="Título 2 5 2 3" xfId="33052" xr:uid="{00000000-0005-0000-0000-000008800000}"/>
    <cellStyle name="Título 2 5 2 4" xfId="33053" xr:uid="{00000000-0005-0000-0000-000009800000}"/>
    <cellStyle name="Título 2 5 3" xfId="9738" xr:uid="{00000000-0005-0000-0000-00000A800000}"/>
    <cellStyle name="Título 2 5 3 2" xfId="33054" xr:uid="{00000000-0005-0000-0000-00000B800000}"/>
    <cellStyle name="Título 2 5 3 2 2" xfId="33055" xr:uid="{00000000-0005-0000-0000-00000C800000}"/>
    <cellStyle name="Título 2 5 3 3" xfId="33056" xr:uid="{00000000-0005-0000-0000-00000D800000}"/>
    <cellStyle name="Título 2 5 3 4" xfId="33057" xr:uid="{00000000-0005-0000-0000-00000E800000}"/>
    <cellStyle name="Título 2 5 4" xfId="33058" xr:uid="{00000000-0005-0000-0000-00000F800000}"/>
    <cellStyle name="Título 2 5 4 2" xfId="33059" xr:uid="{00000000-0005-0000-0000-000010800000}"/>
    <cellStyle name="Título 2 5 5" xfId="33060" xr:uid="{00000000-0005-0000-0000-000011800000}"/>
    <cellStyle name="Título 2 5 6" xfId="33061" xr:uid="{00000000-0005-0000-0000-000012800000}"/>
    <cellStyle name="Título 2 6" xfId="5723" xr:uid="{00000000-0005-0000-0000-000013800000}"/>
    <cellStyle name="Título 2 6 1" xfId="33062" xr:uid="{00000000-0005-0000-0000-000014800000}"/>
    <cellStyle name="Título 2 6 2" xfId="7961" xr:uid="{00000000-0005-0000-0000-000015800000}"/>
    <cellStyle name="Título 2 6 2 2" xfId="11500" xr:uid="{00000000-0005-0000-0000-000016800000}"/>
    <cellStyle name="Título 2 6 2 2 2" xfId="33063" xr:uid="{00000000-0005-0000-0000-000017800000}"/>
    <cellStyle name="Título 2 6 2 2 3" xfId="33064" xr:uid="{00000000-0005-0000-0000-000018800000}"/>
    <cellStyle name="Título 2 6 2 3" xfId="33065" xr:uid="{00000000-0005-0000-0000-000019800000}"/>
    <cellStyle name="Título 2 6 2 4" xfId="33066" xr:uid="{00000000-0005-0000-0000-00001A800000}"/>
    <cellStyle name="Título 2 6 3" xfId="9739" xr:uid="{00000000-0005-0000-0000-00001B800000}"/>
    <cellStyle name="Título 2 6 3 2" xfId="33067" xr:uid="{00000000-0005-0000-0000-00001C800000}"/>
    <cellStyle name="Título 2 6 3 2 2" xfId="33068" xr:uid="{00000000-0005-0000-0000-00001D800000}"/>
    <cellStyle name="Título 2 6 3 3" xfId="33069" xr:uid="{00000000-0005-0000-0000-00001E800000}"/>
    <cellStyle name="Título 2 6 3 4" xfId="33070" xr:uid="{00000000-0005-0000-0000-00001F800000}"/>
    <cellStyle name="Título 2 6 4" xfId="33071" xr:uid="{00000000-0005-0000-0000-000020800000}"/>
    <cellStyle name="Título 2 6 4 2" xfId="33072" xr:uid="{00000000-0005-0000-0000-000021800000}"/>
    <cellStyle name="Título 2 6 5" xfId="33073" xr:uid="{00000000-0005-0000-0000-000022800000}"/>
    <cellStyle name="Título 2 6 6" xfId="33074" xr:uid="{00000000-0005-0000-0000-000023800000}"/>
    <cellStyle name="Título 2 7" xfId="5724" xr:uid="{00000000-0005-0000-0000-000024800000}"/>
    <cellStyle name="Título 2 7 1" xfId="33075" xr:uid="{00000000-0005-0000-0000-000025800000}"/>
    <cellStyle name="Título 2 7 2" xfId="7962" xr:uid="{00000000-0005-0000-0000-000026800000}"/>
    <cellStyle name="Título 2 7 2 2" xfId="11501" xr:uid="{00000000-0005-0000-0000-000027800000}"/>
    <cellStyle name="Título 2 7 2 2 2" xfId="33076" xr:uid="{00000000-0005-0000-0000-000028800000}"/>
    <cellStyle name="Título 2 7 2 2 3" xfId="33077" xr:uid="{00000000-0005-0000-0000-000029800000}"/>
    <cellStyle name="Título 2 7 2 3" xfId="33078" xr:uid="{00000000-0005-0000-0000-00002A800000}"/>
    <cellStyle name="Título 2 7 2 4" xfId="33079" xr:uid="{00000000-0005-0000-0000-00002B800000}"/>
    <cellStyle name="Título 2 7 3" xfId="9740" xr:uid="{00000000-0005-0000-0000-00002C800000}"/>
    <cellStyle name="Título 2 7 3 2" xfId="33080" xr:uid="{00000000-0005-0000-0000-00002D800000}"/>
    <cellStyle name="Título 2 7 3 2 2" xfId="33081" xr:uid="{00000000-0005-0000-0000-00002E800000}"/>
    <cellStyle name="Título 2 7 3 3" xfId="33082" xr:uid="{00000000-0005-0000-0000-00002F800000}"/>
    <cellStyle name="Título 2 7 3 4" xfId="33083" xr:uid="{00000000-0005-0000-0000-000030800000}"/>
    <cellStyle name="Título 2 7 4" xfId="33084" xr:uid="{00000000-0005-0000-0000-000031800000}"/>
    <cellStyle name="Título 2 7 4 2" xfId="33085" xr:uid="{00000000-0005-0000-0000-000032800000}"/>
    <cellStyle name="Título 2 7 5" xfId="33086" xr:uid="{00000000-0005-0000-0000-000033800000}"/>
    <cellStyle name="Título 2 7 6" xfId="33087" xr:uid="{00000000-0005-0000-0000-000034800000}"/>
    <cellStyle name="Título 2 8" xfId="5725" xr:uid="{00000000-0005-0000-0000-000035800000}"/>
    <cellStyle name="Título 2 8 1" xfId="33088" xr:uid="{00000000-0005-0000-0000-000036800000}"/>
    <cellStyle name="Título 2 8 2" xfId="7963" xr:uid="{00000000-0005-0000-0000-000037800000}"/>
    <cellStyle name="Título 2 8 2 2" xfId="11502" xr:uid="{00000000-0005-0000-0000-000038800000}"/>
    <cellStyle name="Título 2 8 2 2 2" xfId="33089" xr:uid="{00000000-0005-0000-0000-000039800000}"/>
    <cellStyle name="Título 2 8 2 2 3" xfId="33090" xr:uid="{00000000-0005-0000-0000-00003A800000}"/>
    <cellStyle name="Título 2 8 2 3" xfId="33091" xr:uid="{00000000-0005-0000-0000-00003B800000}"/>
    <cellStyle name="Título 2 8 2 4" xfId="33092" xr:uid="{00000000-0005-0000-0000-00003C800000}"/>
    <cellStyle name="Título 2 8 3" xfId="9741" xr:uid="{00000000-0005-0000-0000-00003D800000}"/>
    <cellStyle name="Título 2 8 3 2" xfId="33093" xr:uid="{00000000-0005-0000-0000-00003E800000}"/>
    <cellStyle name="Título 2 8 3 2 2" xfId="33094" xr:uid="{00000000-0005-0000-0000-00003F800000}"/>
    <cellStyle name="Título 2 8 3 3" xfId="33095" xr:uid="{00000000-0005-0000-0000-000040800000}"/>
    <cellStyle name="Título 2 8 3 4" xfId="33096" xr:uid="{00000000-0005-0000-0000-000041800000}"/>
    <cellStyle name="Título 2 8 4" xfId="33097" xr:uid="{00000000-0005-0000-0000-000042800000}"/>
    <cellStyle name="Título 2 8 4 2" xfId="33098" xr:uid="{00000000-0005-0000-0000-000043800000}"/>
    <cellStyle name="Título 2 8 5" xfId="33099" xr:uid="{00000000-0005-0000-0000-000044800000}"/>
    <cellStyle name="Título 2 8 6" xfId="33100" xr:uid="{00000000-0005-0000-0000-000045800000}"/>
    <cellStyle name="Título 2 9" xfId="6299" xr:uid="{00000000-0005-0000-0000-000046800000}"/>
    <cellStyle name="Título 2 9 1" xfId="33101" xr:uid="{00000000-0005-0000-0000-000047800000}"/>
    <cellStyle name="Título 3 1" xfId="6300" xr:uid="{00000000-0005-0000-0000-000048800000}"/>
    <cellStyle name="Título 3 10" xfId="6301" xr:uid="{00000000-0005-0000-0000-000049800000}"/>
    <cellStyle name="Título 3 10 1" xfId="33102" xr:uid="{00000000-0005-0000-0000-00004A800000}"/>
    <cellStyle name="Título 3 11" xfId="33103" xr:uid="{00000000-0005-0000-0000-00004B800000}"/>
    <cellStyle name="Título 3 12" xfId="33104" xr:uid="{00000000-0005-0000-0000-00004C800000}"/>
    <cellStyle name="Título 3 13" xfId="33105" xr:uid="{00000000-0005-0000-0000-00004D800000}"/>
    <cellStyle name="Título 3 2" xfId="5726" xr:uid="{00000000-0005-0000-0000-00004E800000}"/>
    <cellStyle name="Título 3 2 1" xfId="33106" xr:uid="{00000000-0005-0000-0000-00004F800000}"/>
    <cellStyle name="Título 3 2 2" xfId="5727" xr:uid="{00000000-0005-0000-0000-000050800000}"/>
    <cellStyle name="Título 3 2 2 2" xfId="5728" xr:uid="{00000000-0005-0000-0000-000051800000}"/>
    <cellStyle name="Título 3 2 2 2 2" xfId="7965" xr:uid="{00000000-0005-0000-0000-000052800000}"/>
    <cellStyle name="Título 3 2 2 2 2 2" xfId="11504" xr:uid="{00000000-0005-0000-0000-000053800000}"/>
    <cellStyle name="Título 3 2 2 2 2 2 2" xfId="33107" xr:uid="{00000000-0005-0000-0000-000054800000}"/>
    <cellStyle name="Título 3 2 2 2 2 2 3" xfId="33108" xr:uid="{00000000-0005-0000-0000-000055800000}"/>
    <cellStyle name="Título 3 2 2 2 2 3" xfId="33109" xr:uid="{00000000-0005-0000-0000-000056800000}"/>
    <cellStyle name="Título 3 2 2 2 2 4" xfId="33110" xr:uid="{00000000-0005-0000-0000-000057800000}"/>
    <cellStyle name="Título 3 2 2 2 3" xfId="9743" xr:uid="{00000000-0005-0000-0000-000058800000}"/>
    <cellStyle name="Título 3 2 2 2 3 2" xfId="33111" xr:uid="{00000000-0005-0000-0000-000059800000}"/>
    <cellStyle name="Título 3 2 2 2 3 2 2" xfId="33112" xr:uid="{00000000-0005-0000-0000-00005A800000}"/>
    <cellStyle name="Título 3 2 2 2 3 3" xfId="33113" xr:uid="{00000000-0005-0000-0000-00005B800000}"/>
    <cellStyle name="Título 3 2 2 2 3 4" xfId="33114" xr:uid="{00000000-0005-0000-0000-00005C800000}"/>
    <cellStyle name="Título 3 2 2 2 4" xfId="33115" xr:uid="{00000000-0005-0000-0000-00005D800000}"/>
    <cellStyle name="Título 3 2 2 2 4 2" xfId="33116" xr:uid="{00000000-0005-0000-0000-00005E800000}"/>
    <cellStyle name="Título 3 2 2 2 5" xfId="33117" xr:uid="{00000000-0005-0000-0000-00005F800000}"/>
    <cellStyle name="Título 3 2 2 2 6" xfId="33118" xr:uid="{00000000-0005-0000-0000-000060800000}"/>
    <cellStyle name="Título 3 2 2 3" xfId="7964" xr:uid="{00000000-0005-0000-0000-000061800000}"/>
    <cellStyle name="Título 3 2 2 3 2" xfId="11503" xr:uid="{00000000-0005-0000-0000-000062800000}"/>
    <cellStyle name="Título 3 2 2 3 2 2" xfId="33119" xr:uid="{00000000-0005-0000-0000-000063800000}"/>
    <cellStyle name="Título 3 2 2 3 2 3" xfId="33120" xr:uid="{00000000-0005-0000-0000-000064800000}"/>
    <cellStyle name="Título 3 2 2 3 3" xfId="33121" xr:uid="{00000000-0005-0000-0000-000065800000}"/>
    <cellStyle name="Título 3 2 2 3 4" xfId="33122" xr:uid="{00000000-0005-0000-0000-000066800000}"/>
    <cellStyle name="Título 3 2 2 4" xfId="9742" xr:uid="{00000000-0005-0000-0000-000067800000}"/>
    <cellStyle name="Título 3 2 2 4 2" xfId="33123" xr:uid="{00000000-0005-0000-0000-000068800000}"/>
    <cellStyle name="Título 3 2 2 4 2 2" xfId="33124" xr:uid="{00000000-0005-0000-0000-000069800000}"/>
    <cellStyle name="Título 3 2 2 4 3" xfId="33125" xr:uid="{00000000-0005-0000-0000-00006A800000}"/>
    <cellStyle name="Título 3 2 2 4 4" xfId="33126" xr:uid="{00000000-0005-0000-0000-00006B800000}"/>
    <cellStyle name="Título 3 2 2 5" xfId="33127" xr:uid="{00000000-0005-0000-0000-00006C800000}"/>
    <cellStyle name="Título 3 2 2 5 2" xfId="33128" xr:uid="{00000000-0005-0000-0000-00006D800000}"/>
    <cellStyle name="Título 3 2 2 6" xfId="33129" xr:uid="{00000000-0005-0000-0000-00006E800000}"/>
    <cellStyle name="Título 3 2 2 7" xfId="33130" xr:uid="{00000000-0005-0000-0000-00006F800000}"/>
    <cellStyle name="Título 3 2 3" xfId="5729" xr:uid="{00000000-0005-0000-0000-000070800000}"/>
    <cellStyle name="Título 3 2 3 2" xfId="7966" xr:uid="{00000000-0005-0000-0000-000071800000}"/>
    <cellStyle name="Título 3 2 3 2 2" xfId="11505" xr:uid="{00000000-0005-0000-0000-000072800000}"/>
    <cellStyle name="Título 3 2 3 2 2 2" xfId="33131" xr:uid="{00000000-0005-0000-0000-000073800000}"/>
    <cellStyle name="Título 3 2 3 2 2 3" xfId="33132" xr:uid="{00000000-0005-0000-0000-000074800000}"/>
    <cellStyle name="Título 3 2 3 2 3" xfId="33133" xr:uid="{00000000-0005-0000-0000-000075800000}"/>
    <cellStyle name="Título 3 2 3 2 4" xfId="33134" xr:uid="{00000000-0005-0000-0000-000076800000}"/>
    <cellStyle name="Título 3 2 3 3" xfId="9744" xr:uid="{00000000-0005-0000-0000-000077800000}"/>
    <cellStyle name="Título 3 2 3 3 2" xfId="33135" xr:uid="{00000000-0005-0000-0000-000078800000}"/>
    <cellStyle name="Título 3 2 3 3 2 2" xfId="33136" xr:uid="{00000000-0005-0000-0000-000079800000}"/>
    <cellStyle name="Título 3 2 3 3 3" xfId="33137" xr:uid="{00000000-0005-0000-0000-00007A800000}"/>
    <cellStyle name="Título 3 2 3 3 4" xfId="33138" xr:uid="{00000000-0005-0000-0000-00007B800000}"/>
    <cellStyle name="Título 3 2 3 4" xfId="33139" xr:uid="{00000000-0005-0000-0000-00007C800000}"/>
    <cellStyle name="Título 3 2 3 4 2" xfId="33140" xr:uid="{00000000-0005-0000-0000-00007D800000}"/>
    <cellStyle name="Título 3 2 3 5" xfId="33141" xr:uid="{00000000-0005-0000-0000-00007E800000}"/>
    <cellStyle name="Título 3 2 3 6" xfId="33142" xr:uid="{00000000-0005-0000-0000-00007F800000}"/>
    <cellStyle name="Título 3 2 4" xfId="5730" xr:uid="{00000000-0005-0000-0000-000080800000}"/>
    <cellStyle name="Título 3 2 4 2" xfId="7967" xr:uid="{00000000-0005-0000-0000-000081800000}"/>
    <cellStyle name="Título 3 2 4 2 2" xfId="11506" xr:uid="{00000000-0005-0000-0000-000082800000}"/>
    <cellStyle name="Título 3 2 4 2 2 2" xfId="33143" xr:uid="{00000000-0005-0000-0000-000083800000}"/>
    <cellStyle name="Título 3 2 4 2 2 3" xfId="33144" xr:uid="{00000000-0005-0000-0000-000084800000}"/>
    <cellStyle name="Título 3 2 4 2 3" xfId="33145" xr:uid="{00000000-0005-0000-0000-000085800000}"/>
    <cellStyle name="Título 3 2 4 2 4" xfId="33146" xr:uid="{00000000-0005-0000-0000-000086800000}"/>
    <cellStyle name="Título 3 2 4 3" xfId="9745" xr:uid="{00000000-0005-0000-0000-000087800000}"/>
    <cellStyle name="Título 3 2 4 3 2" xfId="33147" xr:uid="{00000000-0005-0000-0000-000088800000}"/>
    <cellStyle name="Título 3 2 4 3 2 2" xfId="33148" xr:uid="{00000000-0005-0000-0000-000089800000}"/>
    <cellStyle name="Título 3 2 4 3 3" xfId="33149" xr:uid="{00000000-0005-0000-0000-00008A800000}"/>
    <cellStyle name="Título 3 2 4 3 4" xfId="33150" xr:uid="{00000000-0005-0000-0000-00008B800000}"/>
    <cellStyle name="Título 3 2 4 4" xfId="33151" xr:uid="{00000000-0005-0000-0000-00008C800000}"/>
    <cellStyle name="Título 3 2 4 4 2" xfId="33152" xr:uid="{00000000-0005-0000-0000-00008D800000}"/>
    <cellStyle name="Título 3 2 4 5" xfId="33153" xr:uid="{00000000-0005-0000-0000-00008E800000}"/>
    <cellStyle name="Título 3 2 4 6" xfId="33154" xr:uid="{00000000-0005-0000-0000-00008F800000}"/>
    <cellStyle name="Título 3 3" xfId="5731" xr:uid="{00000000-0005-0000-0000-000090800000}"/>
    <cellStyle name="Título 3 3 1" xfId="33155" xr:uid="{00000000-0005-0000-0000-000091800000}"/>
    <cellStyle name="Título 3 3 2" xfId="5732" xr:uid="{00000000-0005-0000-0000-000092800000}"/>
    <cellStyle name="Título 3 3 2 2" xfId="7969" xr:uid="{00000000-0005-0000-0000-000093800000}"/>
    <cellStyle name="Título 3 3 2 2 2" xfId="11508" xr:uid="{00000000-0005-0000-0000-000094800000}"/>
    <cellStyle name="Título 3 3 2 2 2 2" xfId="33156" xr:uid="{00000000-0005-0000-0000-000095800000}"/>
    <cellStyle name="Título 3 3 2 2 2 3" xfId="33157" xr:uid="{00000000-0005-0000-0000-000096800000}"/>
    <cellStyle name="Título 3 3 2 2 3" xfId="33158" xr:uid="{00000000-0005-0000-0000-000097800000}"/>
    <cellStyle name="Título 3 3 2 2 4" xfId="33159" xr:uid="{00000000-0005-0000-0000-000098800000}"/>
    <cellStyle name="Título 3 3 2 3" xfId="9747" xr:uid="{00000000-0005-0000-0000-000099800000}"/>
    <cellStyle name="Título 3 3 2 3 2" xfId="33160" xr:uid="{00000000-0005-0000-0000-00009A800000}"/>
    <cellStyle name="Título 3 3 2 3 2 2" xfId="33161" xr:uid="{00000000-0005-0000-0000-00009B800000}"/>
    <cellStyle name="Título 3 3 2 3 3" xfId="33162" xr:uid="{00000000-0005-0000-0000-00009C800000}"/>
    <cellStyle name="Título 3 3 2 3 4" xfId="33163" xr:uid="{00000000-0005-0000-0000-00009D800000}"/>
    <cellStyle name="Título 3 3 2 4" xfId="33164" xr:uid="{00000000-0005-0000-0000-00009E800000}"/>
    <cellStyle name="Título 3 3 2 4 2" xfId="33165" xr:uid="{00000000-0005-0000-0000-00009F800000}"/>
    <cellStyle name="Título 3 3 2 5" xfId="33166" xr:uid="{00000000-0005-0000-0000-0000A0800000}"/>
    <cellStyle name="Título 3 3 2 6" xfId="33167" xr:uid="{00000000-0005-0000-0000-0000A1800000}"/>
    <cellStyle name="Título 3 3 3" xfId="5733" xr:uid="{00000000-0005-0000-0000-0000A2800000}"/>
    <cellStyle name="Título 3 3 3 2" xfId="7970" xr:uid="{00000000-0005-0000-0000-0000A3800000}"/>
    <cellStyle name="Título 3 3 3 2 2" xfId="11509" xr:uid="{00000000-0005-0000-0000-0000A4800000}"/>
    <cellStyle name="Título 3 3 3 2 2 2" xfId="33168" xr:uid="{00000000-0005-0000-0000-0000A5800000}"/>
    <cellStyle name="Título 3 3 3 2 2 3" xfId="33169" xr:uid="{00000000-0005-0000-0000-0000A6800000}"/>
    <cellStyle name="Título 3 3 3 2 3" xfId="33170" xr:uid="{00000000-0005-0000-0000-0000A7800000}"/>
    <cellStyle name="Título 3 3 3 2 4" xfId="33171" xr:uid="{00000000-0005-0000-0000-0000A8800000}"/>
    <cellStyle name="Título 3 3 3 3" xfId="9748" xr:uid="{00000000-0005-0000-0000-0000A9800000}"/>
    <cellStyle name="Título 3 3 3 3 2" xfId="33172" xr:uid="{00000000-0005-0000-0000-0000AA800000}"/>
    <cellStyle name="Título 3 3 3 3 2 2" xfId="33173" xr:uid="{00000000-0005-0000-0000-0000AB800000}"/>
    <cellStyle name="Título 3 3 3 3 3" xfId="33174" xr:uid="{00000000-0005-0000-0000-0000AC800000}"/>
    <cellStyle name="Título 3 3 3 3 4" xfId="33175" xr:uid="{00000000-0005-0000-0000-0000AD800000}"/>
    <cellStyle name="Título 3 3 3 4" xfId="33176" xr:uid="{00000000-0005-0000-0000-0000AE800000}"/>
    <cellStyle name="Título 3 3 3 4 2" xfId="33177" xr:uid="{00000000-0005-0000-0000-0000AF800000}"/>
    <cellStyle name="Título 3 3 3 5" xfId="33178" xr:uid="{00000000-0005-0000-0000-0000B0800000}"/>
    <cellStyle name="Título 3 3 3 6" xfId="33179" xr:uid="{00000000-0005-0000-0000-0000B1800000}"/>
    <cellStyle name="Título 3 3 4" xfId="7968" xr:uid="{00000000-0005-0000-0000-0000B2800000}"/>
    <cellStyle name="Título 3 3 4 2" xfId="11507" xr:uid="{00000000-0005-0000-0000-0000B3800000}"/>
    <cellStyle name="Título 3 3 4 2 2" xfId="33180" xr:uid="{00000000-0005-0000-0000-0000B4800000}"/>
    <cellStyle name="Título 3 3 4 2 3" xfId="33181" xr:uid="{00000000-0005-0000-0000-0000B5800000}"/>
    <cellStyle name="Título 3 3 4 3" xfId="33182" xr:uid="{00000000-0005-0000-0000-0000B6800000}"/>
    <cellStyle name="Título 3 3 4 4" xfId="33183" xr:uid="{00000000-0005-0000-0000-0000B7800000}"/>
    <cellStyle name="Título 3 3 5" xfId="9746" xr:uid="{00000000-0005-0000-0000-0000B8800000}"/>
    <cellStyle name="Título 3 3 5 2" xfId="33184" xr:uid="{00000000-0005-0000-0000-0000B9800000}"/>
    <cellStyle name="Título 3 3 5 2 2" xfId="33185" xr:uid="{00000000-0005-0000-0000-0000BA800000}"/>
    <cellStyle name="Título 3 3 5 3" xfId="33186" xr:uid="{00000000-0005-0000-0000-0000BB800000}"/>
    <cellStyle name="Título 3 3 5 4" xfId="33187" xr:uid="{00000000-0005-0000-0000-0000BC800000}"/>
    <cellStyle name="Título 3 3 6" xfId="33188" xr:uid="{00000000-0005-0000-0000-0000BD800000}"/>
    <cellStyle name="Título 3 3 6 2" xfId="33189" xr:uid="{00000000-0005-0000-0000-0000BE800000}"/>
    <cellStyle name="Título 3 3 7" xfId="33190" xr:uid="{00000000-0005-0000-0000-0000BF800000}"/>
    <cellStyle name="Título 3 3 8" xfId="33191" xr:uid="{00000000-0005-0000-0000-0000C0800000}"/>
    <cellStyle name="Título 3 4" xfId="5734" xr:uid="{00000000-0005-0000-0000-0000C1800000}"/>
    <cellStyle name="Título 3 4 1" xfId="33192" xr:uid="{00000000-0005-0000-0000-0000C2800000}"/>
    <cellStyle name="Título 3 4 2" xfId="7971" xr:uid="{00000000-0005-0000-0000-0000C3800000}"/>
    <cellStyle name="Título 3 4 2 2" xfId="11510" xr:uid="{00000000-0005-0000-0000-0000C4800000}"/>
    <cellStyle name="Título 3 4 2 2 2" xfId="33193" xr:uid="{00000000-0005-0000-0000-0000C5800000}"/>
    <cellStyle name="Título 3 4 2 2 3" xfId="33194" xr:uid="{00000000-0005-0000-0000-0000C6800000}"/>
    <cellStyle name="Título 3 4 2 3" xfId="33195" xr:uid="{00000000-0005-0000-0000-0000C7800000}"/>
    <cellStyle name="Título 3 4 2 4" xfId="33196" xr:uid="{00000000-0005-0000-0000-0000C8800000}"/>
    <cellStyle name="Título 3 4 3" xfId="9749" xr:uid="{00000000-0005-0000-0000-0000C9800000}"/>
    <cellStyle name="Título 3 4 3 2" xfId="33197" xr:uid="{00000000-0005-0000-0000-0000CA800000}"/>
    <cellStyle name="Título 3 4 3 2 2" xfId="33198" xr:uid="{00000000-0005-0000-0000-0000CB800000}"/>
    <cellStyle name="Título 3 4 3 3" xfId="33199" xr:uid="{00000000-0005-0000-0000-0000CC800000}"/>
    <cellStyle name="Título 3 4 3 4" xfId="33200" xr:uid="{00000000-0005-0000-0000-0000CD800000}"/>
    <cellStyle name="Título 3 4 4" xfId="33201" xr:uid="{00000000-0005-0000-0000-0000CE800000}"/>
    <cellStyle name="Título 3 4 4 2" xfId="33202" xr:uid="{00000000-0005-0000-0000-0000CF800000}"/>
    <cellStyle name="Título 3 4 5" xfId="33203" xr:uid="{00000000-0005-0000-0000-0000D0800000}"/>
    <cellStyle name="Título 3 4 6" xfId="33204" xr:uid="{00000000-0005-0000-0000-0000D1800000}"/>
    <cellStyle name="Título 3 5" xfId="5735" xr:uid="{00000000-0005-0000-0000-0000D2800000}"/>
    <cellStyle name="Título 3 5 1" xfId="33205" xr:uid="{00000000-0005-0000-0000-0000D3800000}"/>
    <cellStyle name="Título 3 5 2" xfId="7972" xr:uid="{00000000-0005-0000-0000-0000D4800000}"/>
    <cellStyle name="Título 3 5 2 2" xfId="11511" xr:uid="{00000000-0005-0000-0000-0000D5800000}"/>
    <cellStyle name="Título 3 5 2 2 2" xfId="33206" xr:uid="{00000000-0005-0000-0000-0000D6800000}"/>
    <cellStyle name="Título 3 5 2 2 3" xfId="33207" xr:uid="{00000000-0005-0000-0000-0000D7800000}"/>
    <cellStyle name="Título 3 5 2 3" xfId="33208" xr:uid="{00000000-0005-0000-0000-0000D8800000}"/>
    <cellStyle name="Título 3 5 2 4" xfId="33209" xr:uid="{00000000-0005-0000-0000-0000D9800000}"/>
    <cellStyle name="Título 3 5 3" xfId="9750" xr:uid="{00000000-0005-0000-0000-0000DA800000}"/>
    <cellStyle name="Título 3 5 3 2" xfId="33210" xr:uid="{00000000-0005-0000-0000-0000DB800000}"/>
    <cellStyle name="Título 3 5 3 2 2" xfId="33211" xr:uid="{00000000-0005-0000-0000-0000DC800000}"/>
    <cellStyle name="Título 3 5 3 3" xfId="33212" xr:uid="{00000000-0005-0000-0000-0000DD800000}"/>
    <cellStyle name="Título 3 5 3 4" xfId="33213" xr:uid="{00000000-0005-0000-0000-0000DE800000}"/>
    <cellStyle name="Título 3 5 4" xfId="33214" xr:uid="{00000000-0005-0000-0000-0000DF800000}"/>
    <cellStyle name="Título 3 5 4 2" xfId="33215" xr:uid="{00000000-0005-0000-0000-0000E0800000}"/>
    <cellStyle name="Título 3 5 5" xfId="33216" xr:uid="{00000000-0005-0000-0000-0000E1800000}"/>
    <cellStyle name="Título 3 5 6" xfId="33217" xr:uid="{00000000-0005-0000-0000-0000E2800000}"/>
    <cellStyle name="Título 3 6" xfId="5736" xr:uid="{00000000-0005-0000-0000-0000E3800000}"/>
    <cellStyle name="Título 3 6 1" xfId="33218" xr:uid="{00000000-0005-0000-0000-0000E4800000}"/>
    <cellStyle name="Título 3 6 2" xfId="7973" xr:uid="{00000000-0005-0000-0000-0000E5800000}"/>
    <cellStyle name="Título 3 6 2 2" xfId="11512" xr:uid="{00000000-0005-0000-0000-0000E6800000}"/>
    <cellStyle name="Título 3 6 2 2 2" xfId="33219" xr:uid="{00000000-0005-0000-0000-0000E7800000}"/>
    <cellStyle name="Título 3 6 2 2 3" xfId="33220" xr:uid="{00000000-0005-0000-0000-0000E8800000}"/>
    <cellStyle name="Título 3 6 2 3" xfId="33221" xr:uid="{00000000-0005-0000-0000-0000E9800000}"/>
    <cellStyle name="Título 3 6 2 4" xfId="33222" xr:uid="{00000000-0005-0000-0000-0000EA800000}"/>
    <cellStyle name="Título 3 6 3" xfId="9751" xr:uid="{00000000-0005-0000-0000-0000EB800000}"/>
    <cellStyle name="Título 3 6 3 2" xfId="33223" xr:uid="{00000000-0005-0000-0000-0000EC800000}"/>
    <cellStyle name="Título 3 6 3 2 2" xfId="33224" xr:uid="{00000000-0005-0000-0000-0000ED800000}"/>
    <cellStyle name="Título 3 6 3 3" xfId="33225" xr:uid="{00000000-0005-0000-0000-0000EE800000}"/>
    <cellStyle name="Título 3 6 3 4" xfId="33226" xr:uid="{00000000-0005-0000-0000-0000EF800000}"/>
    <cellStyle name="Título 3 6 4" xfId="33227" xr:uid="{00000000-0005-0000-0000-0000F0800000}"/>
    <cellStyle name="Título 3 6 4 2" xfId="33228" xr:uid="{00000000-0005-0000-0000-0000F1800000}"/>
    <cellStyle name="Título 3 6 5" xfId="33229" xr:uid="{00000000-0005-0000-0000-0000F2800000}"/>
    <cellStyle name="Título 3 6 6" xfId="33230" xr:uid="{00000000-0005-0000-0000-0000F3800000}"/>
    <cellStyle name="Título 3 7" xfId="5737" xr:uid="{00000000-0005-0000-0000-0000F4800000}"/>
    <cellStyle name="Título 3 7 1" xfId="33231" xr:uid="{00000000-0005-0000-0000-0000F5800000}"/>
    <cellStyle name="Título 3 7 2" xfId="7974" xr:uid="{00000000-0005-0000-0000-0000F6800000}"/>
    <cellStyle name="Título 3 7 2 2" xfId="11513" xr:uid="{00000000-0005-0000-0000-0000F7800000}"/>
    <cellStyle name="Título 3 7 2 2 2" xfId="33232" xr:uid="{00000000-0005-0000-0000-0000F8800000}"/>
    <cellStyle name="Título 3 7 2 2 3" xfId="33233" xr:uid="{00000000-0005-0000-0000-0000F9800000}"/>
    <cellStyle name="Título 3 7 2 3" xfId="33234" xr:uid="{00000000-0005-0000-0000-0000FA800000}"/>
    <cellStyle name="Título 3 7 2 4" xfId="33235" xr:uid="{00000000-0005-0000-0000-0000FB800000}"/>
    <cellStyle name="Título 3 7 3" xfId="9752" xr:uid="{00000000-0005-0000-0000-0000FC800000}"/>
    <cellStyle name="Título 3 7 3 2" xfId="33236" xr:uid="{00000000-0005-0000-0000-0000FD800000}"/>
    <cellStyle name="Título 3 7 3 2 2" xfId="33237" xr:uid="{00000000-0005-0000-0000-0000FE800000}"/>
    <cellStyle name="Título 3 7 3 3" xfId="33238" xr:uid="{00000000-0005-0000-0000-0000FF800000}"/>
    <cellStyle name="Título 3 7 3 4" xfId="33239" xr:uid="{00000000-0005-0000-0000-000000810000}"/>
    <cellStyle name="Título 3 7 4" xfId="33240" xr:uid="{00000000-0005-0000-0000-000001810000}"/>
    <cellStyle name="Título 3 7 4 2" xfId="33241" xr:uid="{00000000-0005-0000-0000-000002810000}"/>
    <cellStyle name="Título 3 7 5" xfId="33242" xr:uid="{00000000-0005-0000-0000-000003810000}"/>
    <cellStyle name="Título 3 7 6" xfId="33243" xr:uid="{00000000-0005-0000-0000-000004810000}"/>
    <cellStyle name="Título 3 8" xfId="5738" xr:uid="{00000000-0005-0000-0000-000005810000}"/>
    <cellStyle name="Título 3 8 1" xfId="33244" xr:uid="{00000000-0005-0000-0000-000006810000}"/>
    <cellStyle name="Título 3 8 2" xfId="7975" xr:uid="{00000000-0005-0000-0000-000007810000}"/>
    <cellStyle name="Título 3 8 2 2" xfId="11514" xr:uid="{00000000-0005-0000-0000-000008810000}"/>
    <cellStyle name="Título 3 8 2 2 2" xfId="33245" xr:uid="{00000000-0005-0000-0000-000009810000}"/>
    <cellStyle name="Título 3 8 2 2 3" xfId="33246" xr:uid="{00000000-0005-0000-0000-00000A810000}"/>
    <cellStyle name="Título 3 8 2 3" xfId="33247" xr:uid="{00000000-0005-0000-0000-00000B810000}"/>
    <cellStyle name="Título 3 8 2 4" xfId="33248" xr:uid="{00000000-0005-0000-0000-00000C810000}"/>
    <cellStyle name="Título 3 8 3" xfId="9753" xr:uid="{00000000-0005-0000-0000-00000D810000}"/>
    <cellStyle name="Título 3 8 3 2" xfId="33249" xr:uid="{00000000-0005-0000-0000-00000E810000}"/>
    <cellStyle name="Título 3 8 3 2 2" xfId="33250" xr:uid="{00000000-0005-0000-0000-00000F810000}"/>
    <cellStyle name="Título 3 8 3 3" xfId="33251" xr:uid="{00000000-0005-0000-0000-000010810000}"/>
    <cellStyle name="Título 3 8 3 4" xfId="33252" xr:uid="{00000000-0005-0000-0000-000011810000}"/>
    <cellStyle name="Título 3 8 4" xfId="33253" xr:uid="{00000000-0005-0000-0000-000012810000}"/>
    <cellStyle name="Título 3 8 4 2" xfId="33254" xr:uid="{00000000-0005-0000-0000-000013810000}"/>
    <cellStyle name="Título 3 8 5" xfId="33255" xr:uid="{00000000-0005-0000-0000-000014810000}"/>
    <cellStyle name="Título 3 8 6" xfId="33256" xr:uid="{00000000-0005-0000-0000-000015810000}"/>
    <cellStyle name="Título 3 9" xfId="6302" xr:uid="{00000000-0005-0000-0000-000016810000}"/>
    <cellStyle name="Título 3 9 1" xfId="33257" xr:uid="{00000000-0005-0000-0000-000017810000}"/>
    <cellStyle name="Título 4" xfId="5739" xr:uid="{00000000-0005-0000-0000-000018810000}"/>
    <cellStyle name="Título 4 1" xfId="33258" xr:uid="{00000000-0005-0000-0000-000019810000}"/>
    <cellStyle name="Título 4 2" xfId="5740" xr:uid="{00000000-0005-0000-0000-00001A810000}"/>
    <cellStyle name="Título 4 2 2" xfId="5741" xr:uid="{00000000-0005-0000-0000-00001B810000}"/>
    <cellStyle name="Título 4 2 2 2" xfId="7977" xr:uid="{00000000-0005-0000-0000-00001C810000}"/>
    <cellStyle name="Título 4 2 2 2 2" xfId="11516" xr:uid="{00000000-0005-0000-0000-00001D810000}"/>
    <cellStyle name="Título 4 2 2 2 2 2" xfId="33259" xr:uid="{00000000-0005-0000-0000-00001E810000}"/>
    <cellStyle name="Título 4 2 2 2 2 3" xfId="33260" xr:uid="{00000000-0005-0000-0000-00001F810000}"/>
    <cellStyle name="Título 4 2 2 2 3" xfId="33261" xr:uid="{00000000-0005-0000-0000-000020810000}"/>
    <cellStyle name="Título 4 2 2 2 4" xfId="33262" xr:uid="{00000000-0005-0000-0000-000021810000}"/>
    <cellStyle name="Título 4 2 2 3" xfId="9755" xr:uid="{00000000-0005-0000-0000-000022810000}"/>
    <cellStyle name="Título 4 2 2 3 2" xfId="33263" xr:uid="{00000000-0005-0000-0000-000023810000}"/>
    <cellStyle name="Título 4 2 2 3 2 2" xfId="33264" xr:uid="{00000000-0005-0000-0000-000024810000}"/>
    <cellStyle name="Título 4 2 2 3 3" xfId="33265" xr:uid="{00000000-0005-0000-0000-000025810000}"/>
    <cellStyle name="Título 4 2 2 3 4" xfId="33266" xr:uid="{00000000-0005-0000-0000-000026810000}"/>
    <cellStyle name="Título 4 2 2 4" xfId="33267" xr:uid="{00000000-0005-0000-0000-000027810000}"/>
    <cellStyle name="Título 4 2 2 4 2" xfId="33268" xr:uid="{00000000-0005-0000-0000-000028810000}"/>
    <cellStyle name="Título 4 2 2 5" xfId="33269" xr:uid="{00000000-0005-0000-0000-000029810000}"/>
    <cellStyle name="Título 4 2 2 6" xfId="33270" xr:uid="{00000000-0005-0000-0000-00002A810000}"/>
    <cellStyle name="Título 4 2 3" xfId="7976" xr:uid="{00000000-0005-0000-0000-00002B810000}"/>
    <cellStyle name="Título 4 2 3 2" xfId="11515" xr:uid="{00000000-0005-0000-0000-00002C810000}"/>
    <cellStyle name="Título 4 2 3 2 2" xfId="33271" xr:uid="{00000000-0005-0000-0000-00002D810000}"/>
    <cellStyle name="Título 4 2 3 2 3" xfId="33272" xr:uid="{00000000-0005-0000-0000-00002E810000}"/>
    <cellStyle name="Título 4 2 3 3" xfId="33273" xr:uid="{00000000-0005-0000-0000-00002F810000}"/>
    <cellStyle name="Título 4 2 3 4" xfId="33274" xr:uid="{00000000-0005-0000-0000-000030810000}"/>
    <cellStyle name="Título 4 2 4" xfId="9754" xr:uid="{00000000-0005-0000-0000-000031810000}"/>
    <cellStyle name="Título 4 2 4 2" xfId="33275" xr:uid="{00000000-0005-0000-0000-000032810000}"/>
    <cellStyle name="Título 4 2 4 2 2" xfId="33276" xr:uid="{00000000-0005-0000-0000-000033810000}"/>
    <cellStyle name="Título 4 2 4 3" xfId="33277" xr:uid="{00000000-0005-0000-0000-000034810000}"/>
    <cellStyle name="Título 4 2 4 4" xfId="33278" xr:uid="{00000000-0005-0000-0000-000035810000}"/>
    <cellStyle name="Título 4 2 5" xfId="33279" xr:uid="{00000000-0005-0000-0000-000036810000}"/>
    <cellStyle name="Título 4 2 5 2" xfId="33280" xr:uid="{00000000-0005-0000-0000-000037810000}"/>
    <cellStyle name="Título 4 2 6" xfId="33281" xr:uid="{00000000-0005-0000-0000-000038810000}"/>
    <cellStyle name="Título 4 2 7" xfId="33282" xr:uid="{00000000-0005-0000-0000-000039810000}"/>
    <cellStyle name="Título 4 3" xfId="5742" xr:uid="{00000000-0005-0000-0000-00003A810000}"/>
    <cellStyle name="Título 4 3 2" xfId="7978" xr:uid="{00000000-0005-0000-0000-00003B810000}"/>
    <cellStyle name="Título 4 3 2 2" xfId="11517" xr:uid="{00000000-0005-0000-0000-00003C810000}"/>
    <cellStyle name="Título 4 3 2 2 2" xfId="33283" xr:uid="{00000000-0005-0000-0000-00003D810000}"/>
    <cellStyle name="Título 4 3 2 2 3" xfId="33284" xr:uid="{00000000-0005-0000-0000-00003E810000}"/>
    <cellStyle name="Título 4 3 2 3" xfId="33285" xr:uid="{00000000-0005-0000-0000-00003F810000}"/>
    <cellStyle name="Título 4 3 2 4" xfId="33286" xr:uid="{00000000-0005-0000-0000-000040810000}"/>
    <cellStyle name="Título 4 3 3" xfId="9756" xr:uid="{00000000-0005-0000-0000-000041810000}"/>
    <cellStyle name="Título 4 3 3 2" xfId="33287" xr:uid="{00000000-0005-0000-0000-000042810000}"/>
    <cellStyle name="Título 4 3 3 2 2" xfId="33288" xr:uid="{00000000-0005-0000-0000-000043810000}"/>
    <cellStyle name="Título 4 3 3 3" xfId="33289" xr:uid="{00000000-0005-0000-0000-000044810000}"/>
    <cellStyle name="Título 4 3 3 4" xfId="33290" xr:uid="{00000000-0005-0000-0000-000045810000}"/>
    <cellStyle name="Título 4 3 4" xfId="33291" xr:uid="{00000000-0005-0000-0000-000046810000}"/>
    <cellStyle name="Título 4 3 4 2" xfId="33292" xr:uid="{00000000-0005-0000-0000-000047810000}"/>
    <cellStyle name="Título 4 3 5" xfId="33293" xr:uid="{00000000-0005-0000-0000-000048810000}"/>
    <cellStyle name="Título 4 3 6" xfId="33294" xr:uid="{00000000-0005-0000-0000-000049810000}"/>
    <cellStyle name="Título 4 4" xfId="5743" xr:uid="{00000000-0005-0000-0000-00004A810000}"/>
    <cellStyle name="Título 4 4 2" xfId="7979" xr:uid="{00000000-0005-0000-0000-00004B810000}"/>
    <cellStyle name="Título 4 4 2 2" xfId="11518" xr:uid="{00000000-0005-0000-0000-00004C810000}"/>
    <cellStyle name="Título 4 4 2 2 2" xfId="33295" xr:uid="{00000000-0005-0000-0000-00004D810000}"/>
    <cellStyle name="Título 4 4 2 2 3" xfId="33296" xr:uid="{00000000-0005-0000-0000-00004E810000}"/>
    <cellStyle name="Título 4 4 2 3" xfId="33297" xr:uid="{00000000-0005-0000-0000-00004F810000}"/>
    <cellStyle name="Título 4 4 2 4" xfId="33298" xr:uid="{00000000-0005-0000-0000-000050810000}"/>
    <cellStyle name="Título 4 4 3" xfId="9757" xr:uid="{00000000-0005-0000-0000-000051810000}"/>
    <cellStyle name="Título 4 4 3 2" xfId="33299" xr:uid="{00000000-0005-0000-0000-000052810000}"/>
    <cellStyle name="Título 4 4 3 2 2" xfId="33300" xr:uid="{00000000-0005-0000-0000-000053810000}"/>
    <cellStyle name="Título 4 4 3 3" xfId="33301" xr:uid="{00000000-0005-0000-0000-000054810000}"/>
    <cellStyle name="Título 4 4 3 4" xfId="33302" xr:uid="{00000000-0005-0000-0000-000055810000}"/>
    <cellStyle name="Título 4 4 4" xfId="33303" xr:uid="{00000000-0005-0000-0000-000056810000}"/>
    <cellStyle name="Título 4 4 4 2" xfId="33304" xr:uid="{00000000-0005-0000-0000-000057810000}"/>
    <cellStyle name="Título 4 4 5" xfId="33305" xr:uid="{00000000-0005-0000-0000-000058810000}"/>
    <cellStyle name="Título 4 4 6" xfId="33306" xr:uid="{00000000-0005-0000-0000-000059810000}"/>
    <cellStyle name="Título 5" xfId="5744" xr:uid="{00000000-0005-0000-0000-00005A810000}"/>
    <cellStyle name="Título 5 1" xfId="33307" xr:uid="{00000000-0005-0000-0000-00005B810000}"/>
    <cellStyle name="Título 5 2" xfId="5745" xr:uid="{00000000-0005-0000-0000-00005C810000}"/>
    <cellStyle name="Título 5 2 2" xfId="7981" xr:uid="{00000000-0005-0000-0000-00005D810000}"/>
    <cellStyle name="Título 5 2 2 2" xfId="11520" xr:uid="{00000000-0005-0000-0000-00005E810000}"/>
    <cellStyle name="Título 5 2 2 2 2" xfId="33308" xr:uid="{00000000-0005-0000-0000-00005F810000}"/>
    <cellStyle name="Título 5 2 2 2 3" xfId="33309" xr:uid="{00000000-0005-0000-0000-000060810000}"/>
    <cellStyle name="Título 5 2 2 3" xfId="33310" xr:uid="{00000000-0005-0000-0000-000061810000}"/>
    <cellStyle name="Título 5 2 2 4" xfId="33311" xr:uid="{00000000-0005-0000-0000-000062810000}"/>
    <cellStyle name="Título 5 2 3" xfId="9759" xr:uid="{00000000-0005-0000-0000-000063810000}"/>
    <cellStyle name="Título 5 2 3 2" xfId="33312" xr:uid="{00000000-0005-0000-0000-000064810000}"/>
    <cellStyle name="Título 5 2 3 2 2" xfId="33313" xr:uid="{00000000-0005-0000-0000-000065810000}"/>
    <cellStyle name="Título 5 2 3 3" xfId="33314" xr:uid="{00000000-0005-0000-0000-000066810000}"/>
    <cellStyle name="Título 5 2 3 4" xfId="33315" xr:uid="{00000000-0005-0000-0000-000067810000}"/>
    <cellStyle name="Título 5 2 4" xfId="33316" xr:uid="{00000000-0005-0000-0000-000068810000}"/>
    <cellStyle name="Título 5 2 4 2" xfId="33317" xr:uid="{00000000-0005-0000-0000-000069810000}"/>
    <cellStyle name="Título 5 2 5" xfId="33318" xr:uid="{00000000-0005-0000-0000-00006A810000}"/>
    <cellStyle name="Título 5 2 6" xfId="33319" xr:uid="{00000000-0005-0000-0000-00006B810000}"/>
    <cellStyle name="Título 5 3" xfId="5746" xr:uid="{00000000-0005-0000-0000-00006C810000}"/>
    <cellStyle name="Título 5 3 2" xfId="7982" xr:uid="{00000000-0005-0000-0000-00006D810000}"/>
    <cellStyle name="Título 5 3 2 2" xfId="11521" xr:uid="{00000000-0005-0000-0000-00006E810000}"/>
    <cellStyle name="Título 5 3 2 2 2" xfId="33320" xr:uid="{00000000-0005-0000-0000-00006F810000}"/>
    <cellStyle name="Título 5 3 2 2 3" xfId="33321" xr:uid="{00000000-0005-0000-0000-000070810000}"/>
    <cellStyle name="Título 5 3 2 3" xfId="33322" xr:uid="{00000000-0005-0000-0000-000071810000}"/>
    <cellStyle name="Título 5 3 2 4" xfId="33323" xr:uid="{00000000-0005-0000-0000-000072810000}"/>
    <cellStyle name="Título 5 3 3" xfId="9760" xr:uid="{00000000-0005-0000-0000-000073810000}"/>
    <cellStyle name="Título 5 3 3 2" xfId="33324" xr:uid="{00000000-0005-0000-0000-000074810000}"/>
    <cellStyle name="Título 5 3 3 2 2" xfId="33325" xr:uid="{00000000-0005-0000-0000-000075810000}"/>
    <cellStyle name="Título 5 3 3 3" xfId="33326" xr:uid="{00000000-0005-0000-0000-000076810000}"/>
    <cellStyle name="Título 5 3 3 4" xfId="33327" xr:uid="{00000000-0005-0000-0000-000077810000}"/>
    <cellStyle name="Título 5 3 4" xfId="33328" xr:uid="{00000000-0005-0000-0000-000078810000}"/>
    <cellStyle name="Título 5 3 4 2" xfId="33329" xr:uid="{00000000-0005-0000-0000-000079810000}"/>
    <cellStyle name="Título 5 3 5" xfId="33330" xr:uid="{00000000-0005-0000-0000-00007A810000}"/>
    <cellStyle name="Título 5 3 6" xfId="33331" xr:uid="{00000000-0005-0000-0000-00007B810000}"/>
    <cellStyle name="Título 5 4" xfId="7980" xr:uid="{00000000-0005-0000-0000-00007C810000}"/>
    <cellStyle name="Título 5 4 2" xfId="11519" xr:uid="{00000000-0005-0000-0000-00007D810000}"/>
    <cellStyle name="Título 5 4 2 2" xfId="33332" xr:uid="{00000000-0005-0000-0000-00007E810000}"/>
    <cellStyle name="Título 5 4 2 3" xfId="33333" xr:uid="{00000000-0005-0000-0000-00007F810000}"/>
    <cellStyle name="Título 5 4 3" xfId="33334" xr:uid="{00000000-0005-0000-0000-000080810000}"/>
    <cellStyle name="Título 5 4 4" xfId="33335" xr:uid="{00000000-0005-0000-0000-000081810000}"/>
    <cellStyle name="Título 5 5" xfId="9758" xr:uid="{00000000-0005-0000-0000-000082810000}"/>
    <cellStyle name="Título 5 5 2" xfId="33336" xr:uid="{00000000-0005-0000-0000-000083810000}"/>
    <cellStyle name="Título 5 5 2 2" xfId="33337" xr:uid="{00000000-0005-0000-0000-000084810000}"/>
    <cellStyle name="Título 5 5 3" xfId="33338" xr:uid="{00000000-0005-0000-0000-000085810000}"/>
    <cellStyle name="Título 5 5 4" xfId="33339" xr:uid="{00000000-0005-0000-0000-000086810000}"/>
    <cellStyle name="Título 5 6" xfId="33340" xr:uid="{00000000-0005-0000-0000-000087810000}"/>
    <cellStyle name="Título 5 6 2" xfId="33341" xr:uid="{00000000-0005-0000-0000-000088810000}"/>
    <cellStyle name="Título 5 7" xfId="33342" xr:uid="{00000000-0005-0000-0000-000089810000}"/>
    <cellStyle name="Título 5 8" xfId="33343" xr:uid="{00000000-0005-0000-0000-00008A810000}"/>
    <cellStyle name="Título 6" xfId="5747" xr:uid="{00000000-0005-0000-0000-00008B810000}"/>
    <cellStyle name="Título 6 1" xfId="33344" xr:uid="{00000000-0005-0000-0000-00008C810000}"/>
    <cellStyle name="Título 6 2" xfId="7983" xr:uid="{00000000-0005-0000-0000-00008D810000}"/>
    <cellStyle name="Título 6 2 2" xfId="11522" xr:uid="{00000000-0005-0000-0000-00008E810000}"/>
    <cellStyle name="Título 6 2 2 2" xfId="33345" xr:uid="{00000000-0005-0000-0000-00008F810000}"/>
    <cellStyle name="Título 6 2 2 3" xfId="33346" xr:uid="{00000000-0005-0000-0000-000090810000}"/>
    <cellStyle name="Título 6 2 3" xfId="33347" xr:uid="{00000000-0005-0000-0000-000091810000}"/>
    <cellStyle name="Título 6 2 4" xfId="33348" xr:uid="{00000000-0005-0000-0000-000092810000}"/>
    <cellStyle name="Título 6 3" xfId="9761" xr:uid="{00000000-0005-0000-0000-000093810000}"/>
    <cellStyle name="Título 6 3 2" xfId="33349" xr:uid="{00000000-0005-0000-0000-000094810000}"/>
    <cellStyle name="Título 6 3 2 2" xfId="33350" xr:uid="{00000000-0005-0000-0000-000095810000}"/>
    <cellStyle name="Título 6 3 3" xfId="33351" xr:uid="{00000000-0005-0000-0000-000096810000}"/>
    <cellStyle name="Título 6 3 4" xfId="33352" xr:uid="{00000000-0005-0000-0000-000097810000}"/>
    <cellStyle name="Título 6 4" xfId="33353" xr:uid="{00000000-0005-0000-0000-000098810000}"/>
    <cellStyle name="Título 6 4 2" xfId="33354" xr:uid="{00000000-0005-0000-0000-000099810000}"/>
    <cellStyle name="Título 6 5" xfId="33355" xr:uid="{00000000-0005-0000-0000-00009A810000}"/>
    <cellStyle name="Título 6 6" xfId="33356" xr:uid="{00000000-0005-0000-0000-00009B810000}"/>
    <cellStyle name="Título 7" xfId="5748" xr:uid="{00000000-0005-0000-0000-00009C810000}"/>
    <cellStyle name="Título 7 1" xfId="33357" xr:uid="{00000000-0005-0000-0000-00009D810000}"/>
    <cellStyle name="Título 7 2" xfId="7984" xr:uid="{00000000-0005-0000-0000-00009E810000}"/>
    <cellStyle name="Título 7 2 2" xfId="11523" xr:uid="{00000000-0005-0000-0000-00009F810000}"/>
    <cellStyle name="Título 7 2 2 2" xfId="33358" xr:uid="{00000000-0005-0000-0000-0000A0810000}"/>
    <cellStyle name="Título 7 2 2 3" xfId="33359" xr:uid="{00000000-0005-0000-0000-0000A1810000}"/>
    <cellStyle name="Título 7 2 3" xfId="33360" xr:uid="{00000000-0005-0000-0000-0000A2810000}"/>
    <cellStyle name="Título 7 2 4" xfId="33361" xr:uid="{00000000-0005-0000-0000-0000A3810000}"/>
    <cellStyle name="Título 7 3" xfId="9762" xr:uid="{00000000-0005-0000-0000-0000A4810000}"/>
    <cellStyle name="Título 7 3 2" xfId="33362" xr:uid="{00000000-0005-0000-0000-0000A5810000}"/>
    <cellStyle name="Título 7 3 2 2" xfId="33363" xr:uid="{00000000-0005-0000-0000-0000A6810000}"/>
    <cellStyle name="Título 7 3 3" xfId="33364" xr:uid="{00000000-0005-0000-0000-0000A7810000}"/>
    <cellStyle name="Título 7 3 4" xfId="33365" xr:uid="{00000000-0005-0000-0000-0000A8810000}"/>
    <cellStyle name="Título 7 4" xfId="33366" xr:uid="{00000000-0005-0000-0000-0000A9810000}"/>
    <cellStyle name="Título 7 4 2" xfId="33367" xr:uid="{00000000-0005-0000-0000-0000AA810000}"/>
    <cellStyle name="Título 7 5" xfId="33368" xr:uid="{00000000-0005-0000-0000-0000AB810000}"/>
    <cellStyle name="Título 7 6" xfId="33369" xr:uid="{00000000-0005-0000-0000-0000AC810000}"/>
    <cellStyle name="Título 8" xfId="5749" xr:uid="{00000000-0005-0000-0000-0000AD810000}"/>
    <cellStyle name="Título 8 1" xfId="33370" xr:uid="{00000000-0005-0000-0000-0000AE810000}"/>
    <cellStyle name="Título 8 2" xfId="7985" xr:uid="{00000000-0005-0000-0000-0000AF810000}"/>
    <cellStyle name="Título 8 2 2" xfId="11524" xr:uid="{00000000-0005-0000-0000-0000B0810000}"/>
    <cellStyle name="Título 8 2 2 2" xfId="33371" xr:uid="{00000000-0005-0000-0000-0000B1810000}"/>
    <cellStyle name="Título 8 2 2 3" xfId="33372" xr:uid="{00000000-0005-0000-0000-0000B2810000}"/>
    <cellStyle name="Título 8 2 3" xfId="33373" xr:uid="{00000000-0005-0000-0000-0000B3810000}"/>
    <cellStyle name="Título 8 2 4" xfId="33374" xr:uid="{00000000-0005-0000-0000-0000B4810000}"/>
    <cellStyle name="Título 8 3" xfId="9763" xr:uid="{00000000-0005-0000-0000-0000B5810000}"/>
    <cellStyle name="Título 8 3 2" xfId="33375" xr:uid="{00000000-0005-0000-0000-0000B6810000}"/>
    <cellStyle name="Título 8 3 2 2" xfId="33376" xr:uid="{00000000-0005-0000-0000-0000B7810000}"/>
    <cellStyle name="Título 8 3 3" xfId="33377" xr:uid="{00000000-0005-0000-0000-0000B8810000}"/>
    <cellStyle name="Título 8 3 4" xfId="33378" xr:uid="{00000000-0005-0000-0000-0000B9810000}"/>
    <cellStyle name="Título 8 4" xfId="33379" xr:uid="{00000000-0005-0000-0000-0000BA810000}"/>
    <cellStyle name="Título 8 4 2" xfId="33380" xr:uid="{00000000-0005-0000-0000-0000BB810000}"/>
    <cellStyle name="Título 8 5" xfId="33381" xr:uid="{00000000-0005-0000-0000-0000BC810000}"/>
    <cellStyle name="Título 8 6" xfId="33382" xr:uid="{00000000-0005-0000-0000-0000BD810000}"/>
    <cellStyle name="Título 9" xfId="5750" xr:uid="{00000000-0005-0000-0000-0000BE810000}"/>
    <cellStyle name="Título 9 1" xfId="33383" xr:uid="{00000000-0005-0000-0000-0000BF810000}"/>
    <cellStyle name="Título 9 2" xfId="7986" xr:uid="{00000000-0005-0000-0000-0000C0810000}"/>
    <cellStyle name="Título 9 2 2" xfId="11525" xr:uid="{00000000-0005-0000-0000-0000C1810000}"/>
    <cellStyle name="Título 9 2 2 2" xfId="33384" xr:uid="{00000000-0005-0000-0000-0000C2810000}"/>
    <cellStyle name="Título 9 2 2 3" xfId="33385" xr:uid="{00000000-0005-0000-0000-0000C3810000}"/>
    <cellStyle name="Título 9 2 3" xfId="33386" xr:uid="{00000000-0005-0000-0000-0000C4810000}"/>
    <cellStyle name="Título 9 2 4" xfId="33387" xr:uid="{00000000-0005-0000-0000-0000C5810000}"/>
    <cellStyle name="Título 9 3" xfId="9764" xr:uid="{00000000-0005-0000-0000-0000C6810000}"/>
    <cellStyle name="Título 9 3 2" xfId="33388" xr:uid="{00000000-0005-0000-0000-0000C7810000}"/>
    <cellStyle name="Título 9 3 2 2" xfId="33389" xr:uid="{00000000-0005-0000-0000-0000C8810000}"/>
    <cellStyle name="Título 9 3 3" xfId="33390" xr:uid="{00000000-0005-0000-0000-0000C9810000}"/>
    <cellStyle name="Título 9 3 4" xfId="33391" xr:uid="{00000000-0005-0000-0000-0000CA810000}"/>
    <cellStyle name="Título 9 4" xfId="33392" xr:uid="{00000000-0005-0000-0000-0000CB810000}"/>
    <cellStyle name="Título 9 4 2" xfId="33393" xr:uid="{00000000-0005-0000-0000-0000CC810000}"/>
    <cellStyle name="Título 9 5" xfId="33394" xr:uid="{00000000-0005-0000-0000-0000CD810000}"/>
    <cellStyle name="Título 9 6" xfId="33395" xr:uid="{00000000-0005-0000-0000-0000CE810000}"/>
    <cellStyle name="Titulo_c09_04" xfId="6303" xr:uid="{00000000-0005-0000-0000-0000CF810000}"/>
    <cellStyle name="Total 1" xfId="6304" xr:uid="{00000000-0005-0000-0000-0000D0810000}"/>
    <cellStyle name="Total 10" xfId="6305" xr:uid="{00000000-0005-0000-0000-0000D1810000}"/>
    <cellStyle name="Total 10 1" xfId="33396" xr:uid="{00000000-0005-0000-0000-0000D2810000}"/>
    <cellStyle name="Total 11" xfId="33397" xr:uid="{00000000-0005-0000-0000-0000D3810000}"/>
    <cellStyle name="Total 12" xfId="33398" xr:uid="{00000000-0005-0000-0000-0000D4810000}"/>
    <cellStyle name="Total 13" xfId="33399" xr:uid="{00000000-0005-0000-0000-0000D5810000}"/>
    <cellStyle name="Total 2" xfId="5751" xr:uid="{00000000-0005-0000-0000-0000D6810000}"/>
    <cellStyle name="Total 2 1" xfId="33400" xr:uid="{00000000-0005-0000-0000-0000D7810000}"/>
    <cellStyle name="Total 2 10" xfId="5752" xr:uid="{00000000-0005-0000-0000-0000D8810000}"/>
    <cellStyle name="Total 2 10 2" xfId="5753" xr:uid="{00000000-0005-0000-0000-0000D9810000}"/>
    <cellStyle name="Total 2 10 2 2" xfId="7988" xr:uid="{00000000-0005-0000-0000-0000DA810000}"/>
    <cellStyle name="Total 2 10 2 2 2" xfId="11527" xr:uid="{00000000-0005-0000-0000-0000DB810000}"/>
    <cellStyle name="Total 2 10 2 2 2 2" xfId="33401" xr:uid="{00000000-0005-0000-0000-0000DC810000}"/>
    <cellStyle name="Total 2 10 2 2 2 3" xfId="33402" xr:uid="{00000000-0005-0000-0000-0000DD810000}"/>
    <cellStyle name="Total 2 10 2 2 3" xfId="33403" xr:uid="{00000000-0005-0000-0000-0000DE810000}"/>
    <cellStyle name="Total 2 10 2 2 4" xfId="33404" xr:uid="{00000000-0005-0000-0000-0000DF810000}"/>
    <cellStyle name="Total 2 10 2 3" xfId="9766" xr:uid="{00000000-0005-0000-0000-0000E0810000}"/>
    <cellStyle name="Total 2 10 2 3 2" xfId="33405" xr:uid="{00000000-0005-0000-0000-0000E1810000}"/>
    <cellStyle name="Total 2 10 2 3 2 2" xfId="33406" xr:uid="{00000000-0005-0000-0000-0000E2810000}"/>
    <cellStyle name="Total 2 10 2 3 3" xfId="33407" xr:uid="{00000000-0005-0000-0000-0000E3810000}"/>
    <cellStyle name="Total 2 10 2 3 4" xfId="33408" xr:uid="{00000000-0005-0000-0000-0000E4810000}"/>
    <cellStyle name="Total 2 10 2 4" xfId="33409" xr:uid="{00000000-0005-0000-0000-0000E5810000}"/>
    <cellStyle name="Total 2 10 2 4 2" xfId="33410" xr:uid="{00000000-0005-0000-0000-0000E6810000}"/>
    <cellStyle name="Total 2 10 2 5" xfId="33411" xr:uid="{00000000-0005-0000-0000-0000E7810000}"/>
    <cellStyle name="Total 2 10 2 6" xfId="33412" xr:uid="{00000000-0005-0000-0000-0000E8810000}"/>
    <cellStyle name="Total 2 10 3" xfId="5754" xr:uid="{00000000-0005-0000-0000-0000E9810000}"/>
    <cellStyle name="Total 2 10 3 2" xfId="7989" xr:uid="{00000000-0005-0000-0000-0000EA810000}"/>
    <cellStyle name="Total 2 10 3 2 2" xfId="11528" xr:uid="{00000000-0005-0000-0000-0000EB810000}"/>
    <cellStyle name="Total 2 10 3 2 2 2" xfId="33413" xr:uid="{00000000-0005-0000-0000-0000EC810000}"/>
    <cellStyle name="Total 2 10 3 2 2 3" xfId="33414" xr:uid="{00000000-0005-0000-0000-0000ED810000}"/>
    <cellStyle name="Total 2 10 3 2 3" xfId="33415" xr:uid="{00000000-0005-0000-0000-0000EE810000}"/>
    <cellStyle name="Total 2 10 3 2 4" xfId="33416" xr:uid="{00000000-0005-0000-0000-0000EF810000}"/>
    <cellStyle name="Total 2 10 3 3" xfId="9767" xr:uid="{00000000-0005-0000-0000-0000F0810000}"/>
    <cellStyle name="Total 2 10 3 3 2" xfId="33417" xr:uid="{00000000-0005-0000-0000-0000F1810000}"/>
    <cellStyle name="Total 2 10 3 3 2 2" xfId="33418" xr:uid="{00000000-0005-0000-0000-0000F2810000}"/>
    <cellStyle name="Total 2 10 3 3 3" xfId="33419" xr:uid="{00000000-0005-0000-0000-0000F3810000}"/>
    <cellStyle name="Total 2 10 3 3 4" xfId="33420" xr:uid="{00000000-0005-0000-0000-0000F4810000}"/>
    <cellStyle name="Total 2 10 3 4" xfId="33421" xr:uid="{00000000-0005-0000-0000-0000F5810000}"/>
    <cellStyle name="Total 2 10 3 4 2" xfId="33422" xr:uid="{00000000-0005-0000-0000-0000F6810000}"/>
    <cellStyle name="Total 2 10 3 5" xfId="33423" xr:uid="{00000000-0005-0000-0000-0000F7810000}"/>
    <cellStyle name="Total 2 10 3 6" xfId="33424" xr:uid="{00000000-0005-0000-0000-0000F8810000}"/>
    <cellStyle name="Total 2 10 4" xfId="7987" xr:uid="{00000000-0005-0000-0000-0000F9810000}"/>
    <cellStyle name="Total 2 10 4 2" xfId="11526" xr:uid="{00000000-0005-0000-0000-0000FA810000}"/>
    <cellStyle name="Total 2 10 4 2 2" xfId="33425" xr:uid="{00000000-0005-0000-0000-0000FB810000}"/>
    <cellStyle name="Total 2 10 4 2 3" xfId="33426" xr:uid="{00000000-0005-0000-0000-0000FC810000}"/>
    <cellStyle name="Total 2 10 4 3" xfId="33427" xr:uid="{00000000-0005-0000-0000-0000FD810000}"/>
    <cellStyle name="Total 2 10 4 4" xfId="33428" xr:uid="{00000000-0005-0000-0000-0000FE810000}"/>
    <cellStyle name="Total 2 10 5" xfId="9765" xr:uid="{00000000-0005-0000-0000-0000FF810000}"/>
    <cellStyle name="Total 2 10 5 2" xfId="33429" xr:uid="{00000000-0005-0000-0000-000000820000}"/>
    <cellStyle name="Total 2 10 5 2 2" xfId="33430" xr:uid="{00000000-0005-0000-0000-000001820000}"/>
    <cellStyle name="Total 2 10 5 3" xfId="33431" xr:uid="{00000000-0005-0000-0000-000002820000}"/>
    <cellStyle name="Total 2 10 5 4" xfId="33432" xr:uid="{00000000-0005-0000-0000-000003820000}"/>
    <cellStyle name="Total 2 10 6" xfId="33433" xr:uid="{00000000-0005-0000-0000-000004820000}"/>
    <cellStyle name="Total 2 10 6 2" xfId="33434" xr:uid="{00000000-0005-0000-0000-000005820000}"/>
    <cellStyle name="Total 2 10 7" xfId="33435" xr:uid="{00000000-0005-0000-0000-000006820000}"/>
    <cellStyle name="Total 2 10 8" xfId="33436" xr:uid="{00000000-0005-0000-0000-000007820000}"/>
    <cellStyle name="Total 2 11" xfId="5755" xr:uid="{00000000-0005-0000-0000-000008820000}"/>
    <cellStyle name="Total 2 11 2" xfId="5756" xr:uid="{00000000-0005-0000-0000-000009820000}"/>
    <cellStyle name="Total 2 11 2 2" xfId="7991" xr:uid="{00000000-0005-0000-0000-00000A820000}"/>
    <cellStyle name="Total 2 11 2 2 2" xfId="11530" xr:uid="{00000000-0005-0000-0000-00000B820000}"/>
    <cellStyle name="Total 2 11 2 2 2 2" xfId="33437" xr:uid="{00000000-0005-0000-0000-00000C820000}"/>
    <cellStyle name="Total 2 11 2 2 2 3" xfId="33438" xr:uid="{00000000-0005-0000-0000-00000D820000}"/>
    <cellStyle name="Total 2 11 2 2 3" xfId="33439" xr:uid="{00000000-0005-0000-0000-00000E820000}"/>
    <cellStyle name="Total 2 11 2 2 4" xfId="33440" xr:uid="{00000000-0005-0000-0000-00000F820000}"/>
    <cellStyle name="Total 2 11 2 3" xfId="9769" xr:uid="{00000000-0005-0000-0000-000010820000}"/>
    <cellStyle name="Total 2 11 2 3 2" xfId="33441" xr:uid="{00000000-0005-0000-0000-000011820000}"/>
    <cellStyle name="Total 2 11 2 3 2 2" xfId="33442" xr:uid="{00000000-0005-0000-0000-000012820000}"/>
    <cellStyle name="Total 2 11 2 3 3" xfId="33443" xr:uid="{00000000-0005-0000-0000-000013820000}"/>
    <cellStyle name="Total 2 11 2 3 4" xfId="33444" xr:uid="{00000000-0005-0000-0000-000014820000}"/>
    <cellStyle name="Total 2 11 2 4" xfId="33445" xr:uid="{00000000-0005-0000-0000-000015820000}"/>
    <cellStyle name="Total 2 11 2 4 2" xfId="33446" xr:uid="{00000000-0005-0000-0000-000016820000}"/>
    <cellStyle name="Total 2 11 2 5" xfId="33447" xr:uid="{00000000-0005-0000-0000-000017820000}"/>
    <cellStyle name="Total 2 11 2 6" xfId="33448" xr:uid="{00000000-0005-0000-0000-000018820000}"/>
    <cellStyle name="Total 2 11 3" xfId="5757" xr:uid="{00000000-0005-0000-0000-000019820000}"/>
    <cellStyle name="Total 2 11 3 2" xfId="7992" xr:uid="{00000000-0005-0000-0000-00001A820000}"/>
    <cellStyle name="Total 2 11 3 2 2" xfId="11531" xr:uid="{00000000-0005-0000-0000-00001B820000}"/>
    <cellStyle name="Total 2 11 3 2 2 2" xfId="33449" xr:uid="{00000000-0005-0000-0000-00001C820000}"/>
    <cellStyle name="Total 2 11 3 2 2 3" xfId="33450" xr:uid="{00000000-0005-0000-0000-00001D820000}"/>
    <cellStyle name="Total 2 11 3 2 3" xfId="33451" xr:uid="{00000000-0005-0000-0000-00001E820000}"/>
    <cellStyle name="Total 2 11 3 2 4" xfId="33452" xr:uid="{00000000-0005-0000-0000-00001F820000}"/>
    <cellStyle name="Total 2 11 3 3" xfId="9770" xr:uid="{00000000-0005-0000-0000-000020820000}"/>
    <cellStyle name="Total 2 11 3 3 2" xfId="33453" xr:uid="{00000000-0005-0000-0000-000021820000}"/>
    <cellStyle name="Total 2 11 3 3 2 2" xfId="33454" xr:uid="{00000000-0005-0000-0000-000022820000}"/>
    <cellStyle name="Total 2 11 3 3 3" xfId="33455" xr:uid="{00000000-0005-0000-0000-000023820000}"/>
    <cellStyle name="Total 2 11 3 3 4" xfId="33456" xr:uid="{00000000-0005-0000-0000-000024820000}"/>
    <cellStyle name="Total 2 11 3 4" xfId="33457" xr:uid="{00000000-0005-0000-0000-000025820000}"/>
    <cellStyle name="Total 2 11 3 4 2" xfId="33458" xr:uid="{00000000-0005-0000-0000-000026820000}"/>
    <cellStyle name="Total 2 11 3 5" xfId="33459" xr:uid="{00000000-0005-0000-0000-000027820000}"/>
    <cellStyle name="Total 2 11 3 6" xfId="33460" xr:uid="{00000000-0005-0000-0000-000028820000}"/>
    <cellStyle name="Total 2 11 4" xfId="7990" xr:uid="{00000000-0005-0000-0000-000029820000}"/>
    <cellStyle name="Total 2 11 4 2" xfId="11529" xr:uid="{00000000-0005-0000-0000-00002A820000}"/>
    <cellStyle name="Total 2 11 4 2 2" xfId="33461" xr:uid="{00000000-0005-0000-0000-00002B820000}"/>
    <cellStyle name="Total 2 11 4 2 3" xfId="33462" xr:uid="{00000000-0005-0000-0000-00002C820000}"/>
    <cellStyle name="Total 2 11 4 3" xfId="33463" xr:uid="{00000000-0005-0000-0000-00002D820000}"/>
    <cellStyle name="Total 2 11 4 4" xfId="33464" xr:uid="{00000000-0005-0000-0000-00002E820000}"/>
    <cellStyle name="Total 2 11 5" xfId="9768" xr:uid="{00000000-0005-0000-0000-00002F820000}"/>
    <cellStyle name="Total 2 11 5 2" xfId="33465" xr:uid="{00000000-0005-0000-0000-000030820000}"/>
    <cellStyle name="Total 2 11 5 2 2" xfId="33466" xr:uid="{00000000-0005-0000-0000-000031820000}"/>
    <cellStyle name="Total 2 11 5 3" xfId="33467" xr:uid="{00000000-0005-0000-0000-000032820000}"/>
    <cellStyle name="Total 2 11 5 4" xfId="33468" xr:uid="{00000000-0005-0000-0000-000033820000}"/>
    <cellStyle name="Total 2 11 6" xfId="33469" xr:uid="{00000000-0005-0000-0000-000034820000}"/>
    <cellStyle name="Total 2 11 6 2" xfId="33470" xr:uid="{00000000-0005-0000-0000-000035820000}"/>
    <cellStyle name="Total 2 11 7" xfId="33471" xr:uid="{00000000-0005-0000-0000-000036820000}"/>
    <cellStyle name="Total 2 11 8" xfId="33472" xr:uid="{00000000-0005-0000-0000-000037820000}"/>
    <cellStyle name="Total 2 12" xfId="5758" xr:uid="{00000000-0005-0000-0000-000038820000}"/>
    <cellStyle name="Total 2 12 2" xfId="7993" xr:uid="{00000000-0005-0000-0000-000039820000}"/>
    <cellStyle name="Total 2 12 2 2" xfId="11532" xr:uid="{00000000-0005-0000-0000-00003A820000}"/>
    <cellStyle name="Total 2 12 2 2 2" xfId="33473" xr:uid="{00000000-0005-0000-0000-00003B820000}"/>
    <cellStyle name="Total 2 12 2 2 3" xfId="33474" xr:uid="{00000000-0005-0000-0000-00003C820000}"/>
    <cellStyle name="Total 2 12 2 3" xfId="33475" xr:uid="{00000000-0005-0000-0000-00003D820000}"/>
    <cellStyle name="Total 2 12 2 4" xfId="33476" xr:uid="{00000000-0005-0000-0000-00003E820000}"/>
    <cellStyle name="Total 2 12 3" xfId="9771" xr:uid="{00000000-0005-0000-0000-00003F820000}"/>
    <cellStyle name="Total 2 12 3 2" xfId="33477" xr:uid="{00000000-0005-0000-0000-000040820000}"/>
    <cellStyle name="Total 2 12 3 2 2" xfId="33478" xr:uid="{00000000-0005-0000-0000-000041820000}"/>
    <cellStyle name="Total 2 12 3 3" xfId="33479" xr:uid="{00000000-0005-0000-0000-000042820000}"/>
    <cellStyle name="Total 2 12 3 4" xfId="33480" xr:uid="{00000000-0005-0000-0000-000043820000}"/>
    <cellStyle name="Total 2 12 4" xfId="33481" xr:uid="{00000000-0005-0000-0000-000044820000}"/>
    <cellStyle name="Total 2 12 4 2" xfId="33482" xr:uid="{00000000-0005-0000-0000-000045820000}"/>
    <cellStyle name="Total 2 12 5" xfId="33483" xr:uid="{00000000-0005-0000-0000-000046820000}"/>
    <cellStyle name="Total 2 12 6" xfId="33484" xr:uid="{00000000-0005-0000-0000-000047820000}"/>
    <cellStyle name="Total 2 13" xfId="5759" xr:uid="{00000000-0005-0000-0000-000048820000}"/>
    <cellStyle name="Total 2 13 2" xfId="7994" xr:uid="{00000000-0005-0000-0000-000049820000}"/>
    <cellStyle name="Total 2 13 2 2" xfId="11533" xr:uid="{00000000-0005-0000-0000-00004A820000}"/>
    <cellStyle name="Total 2 13 2 2 2" xfId="33485" xr:uid="{00000000-0005-0000-0000-00004B820000}"/>
    <cellStyle name="Total 2 13 2 2 3" xfId="33486" xr:uid="{00000000-0005-0000-0000-00004C820000}"/>
    <cellStyle name="Total 2 13 2 3" xfId="33487" xr:uid="{00000000-0005-0000-0000-00004D820000}"/>
    <cellStyle name="Total 2 13 2 4" xfId="33488" xr:uid="{00000000-0005-0000-0000-00004E820000}"/>
    <cellStyle name="Total 2 13 3" xfId="9772" xr:uid="{00000000-0005-0000-0000-00004F820000}"/>
    <cellStyle name="Total 2 13 3 2" xfId="33489" xr:uid="{00000000-0005-0000-0000-000050820000}"/>
    <cellStyle name="Total 2 13 3 2 2" xfId="33490" xr:uid="{00000000-0005-0000-0000-000051820000}"/>
    <cellStyle name="Total 2 13 3 3" xfId="33491" xr:uid="{00000000-0005-0000-0000-000052820000}"/>
    <cellStyle name="Total 2 13 3 4" xfId="33492" xr:uid="{00000000-0005-0000-0000-000053820000}"/>
    <cellStyle name="Total 2 13 4" xfId="33493" xr:uid="{00000000-0005-0000-0000-000054820000}"/>
    <cellStyle name="Total 2 13 4 2" xfId="33494" xr:uid="{00000000-0005-0000-0000-000055820000}"/>
    <cellStyle name="Total 2 13 5" xfId="33495" xr:uid="{00000000-0005-0000-0000-000056820000}"/>
    <cellStyle name="Total 2 13 6" xfId="33496" xr:uid="{00000000-0005-0000-0000-000057820000}"/>
    <cellStyle name="Total 2 2" xfId="5760" xr:uid="{00000000-0005-0000-0000-000058820000}"/>
    <cellStyle name="Total 2 2 2" xfId="5761" xr:uid="{00000000-0005-0000-0000-000059820000}"/>
    <cellStyle name="Total 2 2 2 2" xfId="5762" xr:uid="{00000000-0005-0000-0000-00005A820000}"/>
    <cellStyle name="Total 2 2 2 2 2" xfId="7997" xr:uid="{00000000-0005-0000-0000-00005B820000}"/>
    <cellStyle name="Total 2 2 2 2 2 2" xfId="11536" xr:uid="{00000000-0005-0000-0000-00005C820000}"/>
    <cellStyle name="Total 2 2 2 2 2 2 2" xfId="33497" xr:uid="{00000000-0005-0000-0000-00005D820000}"/>
    <cellStyle name="Total 2 2 2 2 2 2 3" xfId="33498" xr:uid="{00000000-0005-0000-0000-00005E820000}"/>
    <cellStyle name="Total 2 2 2 2 2 3" xfId="33499" xr:uid="{00000000-0005-0000-0000-00005F820000}"/>
    <cellStyle name="Total 2 2 2 2 2 4" xfId="33500" xr:uid="{00000000-0005-0000-0000-000060820000}"/>
    <cellStyle name="Total 2 2 2 2 3" xfId="9775" xr:uid="{00000000-0005-0000-0000-000061820000}"/>
    <cellStyle name="Total 2 2 2 2 3 2" xfId="33501" xr:uid="{00000000-0005-0000-0000-000062820000}"/>
    <cellStyle name="Total 2 2 2 2 3 2 2" xfId="33502" xr:uid="{00000000-0005-0000-0000-000063820000}"/>
    <cellStyle name="Total 2 2 2 2 3 3" xfId="33503" xr:uid="{00000000-0005-0000-0000-000064820000}"/>
    <cellStyle name="Total 2 2 2 2 3 4" xfId="33504" xr:uid="{00000000-0005-0000-0000-000065820000}"/>
    <cellStyle name="Total 2 2 2 2 4" xfId="33505" xr:uid="{00000000-0005-0000-0000-000066820000}"/>
    <cellStyle name="Total 2 2 2 2 4 2" xfId="33506" xr:uid="{00000000-0005-0000-0000-000067820000}"/>
    <cellStyle name="Total 2 2 2 2 5" xfId="33507" xr:uid="{00000000-0005-0000-0000-000068820000}"/>
    <cellStyle name="Total 2 2 2 2 6" xfId="33508" xr:uid="{00000000-0005-0000-0000-000069820000}"/>
    <cellStyle name="Total 2 2 2 3" xfId="7996" xr:uid="{00000000-0005-0000-0000-00006A820000}"/>
    <cellStyle name="Total 2 2 2 3 2" xfId="11535" xr:uid="{00000000-0005-0000-0000-00006B820000}"/>
    <cellStyle name="Total 2 2 2 3 2 2" xfId="33509" xr:uid="{00000000-0005-0000-0000-00006C820000}"/>
    <cellStyle name="Total 2 2 2 3 2 3" xfId="33510" xr:uid="{00000000-0005-0000-0000-00006D820000}"/>
    <cellStyle name="Total 2 2 2 3 3" xfId="33511" xr:uid="{00000000-0005-0000-0000-00006E820000}"/>
    <cellStyle name="Total 2 2 2 3 4" xfId="33512" xr:uid="{00000000-0005-0000-0000-00006F820000}"/>
    <cellStyle name="Total 2 2 2 4" xfId="9774" xr:uid="{00000000-0005-0000-0000-000070820000}"/>
    <cellStyle name="Total 2 2 2 4 2" xfId="33513" xr:uid="{00000000-0005-0000-0000-000071820000}"/>
    <cellStyle name="Total 2 2 2 4 2 2" xfId="33514" xr:uid="{00000000-0005-0000-0000-000072820000}"/>
    <cellStyle name="Total 2 2 2 4 3" xfId="33515" xr:uid="{00000000-0005-0000-0000-000073820000}"/>
    <cellStyle name="Total 2 2 2 4 4" xfId="33516" xr:uid="{00000000-0005-0000-0000-000074820000}"/>
    <cellStyle name="Total 2 2 2 5" xfId="33517" xr:uid="{00000000-0005-0000-0000-000075820000}"/>
    <cellStyle name="Total 2 2 2 5 2" xfId="33518" xr:uid="{00000000-0005-0000-0000-000076820000}"/>
    <cellStyle name="Total 2 2 2 6" xfId="33519" xr:uid="{00000000-0005-0000-0000-000077820000}"/>
    <cellStyle name="Total 2 2 2 7" xfId="33520" xr:uid="{00000000-0005-0000-0000-000078820000}"/>
    <cellStyle name="Total 2 2 3" xfId="5763" xr:uid="{00000000-0005-0000-0000-000079820000}"/>
    <cellStyle name="Total 2 2 3 2" xfId="7998" xr:uid="{00000000-0005-0000-0000-00007A820000}"/>
    <cellStyle name="Total 2 2 3 2 2" xfId="11537" xr:uid="{00000000-0005-0000-0000-00007B820000}"/>
    <cellStyle name="Total 2 2 3 2 2 2" xfId="33521" xr:uid="{00000000-0005-0000-0000-00007C820000}"/>
    <cellStyle name="Total 2 2 3 2 2 3" xfId="33522" xr:uid="{00000000-0005-0000-0000-00007D820000}"/>
    <cellStyle name="Total 2 2 3 2 3" xfId="33523" xr:uid="{00000000-0005-0000-0000-00007E820000}"/>
    <cellStyle name="Total 2 2 3 2 4" xfId="33524" xr:uid="{00000000-0005-0000-0000-00007F820000}"/>
    <cellStyle name="Total 2 2 3 3" xfId="9776" xr:uid="{00000000-0005-0000-0000-000080820000}"/>
    <cellStyle name="Total 2 2 3 3 2" xfId="33525" xr:uid="{00000000-0005-0000-0000-000081820000}"/>
    <cellStyle name="Total 2 2 3 3 2 2" xfId="33526" xr:uid="{00000000-0005-0000-0000-000082820000}"/>
    <cellStyle name="Total 2 2 3 3 3" xfId="33527" xr:uid="{00000000-0005-0000-0000-000083820000}"/>
    <cellStyle name="Total 2 2 3 3 4" xfId="33528" xr:uid="{00000000-0005-0000-0000-000084820000}"/>
    <cellStyle name="Total 2 2 3 4" xfId="33529" xr:uid="{00000000-0005-0000-0000-000085820000}"/>
    <cellStyle name="Total 2 2 3 4 2" xfId="33530" xr:uid="{00000000-0005-0000-0000-000086820000}"/>
    <cellStyle name="Total 2 2 3 5" xfId="33531" xr:uid="{00000000-0005-0000-0000-000087820000}"/>
    <cellStyle name="Total 2 2 3 6" xfId="33532" xr:uid="{00000000-0005-0000-0000-000088820000}"/>
    <cellStyle name="Total 2 2 4" xfId="5764" xr:uid="{00000000-0005-0000-0000-000089820000}"/>
    <cellStyle name="Total 2 2 4 2" xfId="7999" xr:uid="{00000000-0005-0000-0000-00008A820000}"/>
    <cellStyle name="Total 2 2 4 2 2" xfId="11538" xr:uid="{00000000-0005-0000-0000-00008B820000}"/>
    <cellStyle name="Total 2 2 4 2 2 2" xfId="33533" xr:uid="{00000000-0005-0000-0000-00008C820000}"/>
    <cellStyle name="Total 2 2 4 2 2 3" xfId="33534" xr:uid="{00000000-0005-0000-0000-00008D820000}"/>
    <cellStyle name="Total 2 2 4 2 3" xfId="33535" xr:uid="{00000000-0005-0000-0000-00008E820000}"/>
    <cellStyle name="Total 2 2 4 2 4" xfId="33536" xr:uid="{00000000-0005-0000-0000-00008F820000}"/>
    <cellStyle name="Total 2 2 4 3" xfId="9777" xr:uid="{00000000-0005-0000-0000-000090820000}"/>
    <cellStyle name="Total 2 2 4 3 2" xfId="33537" xr:uid="{00000000-0005-0000-0000-000091820000}"/>
    <cellStyle name="Total 2 2 4 3 2 2" xfId="33538" xr:uid="{00000000-0005-0000-0000-000092820000}"/>
    <cellStyle name="Total 2 2 4 3 3" xfId="33539" xr:uid="{00000000-0005-0000-0000-000093820000}"/>
    <cellStyle name="Total 2 2 4 3 4" xfId="33540" xr:uid="{00000000-0005-0000-0000-000094820000}"/>
    <cellStyle name="Total 2 2 4 4" xfId="33541" xr:uid="{00000000-0005-0000-0000-000095820000}"/>
    <cellStyle name="Total 2 2 4 4 2" xfId="33542" xr:uid="{00000000-0005-0000-0000-000096820000}"/>
    <cellStyle name="Total 2 2 4 5" xfId="33543" xr:uid="{00000000-0005-0000-0000-000097820000}"/>
    <cellStyle name="Total 2 2 4 6" xfId="33544" xr:uid="{00000000-0005-0000-0000-000098820000}"/>
    <cellStyle name="Total 2 2 5" xfId="7995" xr:uid="{00000000-0005-0000-0000-000099820000}"/>
    <cellStyle name="Total 2 2 5 2" xfId="11534" xr:uid="{00000000-0005-0000-0000-00009A820000}"/>
    <cellStyle name="Total 2 2 5 2 2" xfId="33545" xr:uid="{00000000-0005-0000-0000-00009B820000}"/>
    <cellStyle name="Total 2 2 5 2 3" xfId="33546" xr:uid="{00000000-0005-0000-0000-00009C820000}"/>
    <cellStyle name="Total 2 2 5 3" xfId="33547" xr:uid="{00000000-0005-0000-0000-00009D820000}"/>
    <cellStyle name="Total 2 2 5 4" xfId="33548" xr:uid="{00000000-0005-0000-0000-00009E820000}"/>
    <cellStyle name="Total 2 2 6" xfId="9773" xr:uid="{00000000-0005-0000-0000-00009F820000}"/>
    <cellStyle name="Total 2 2 6 2" xfId="33549" xr:uid="{00000000-0005-0000-0000-0000A0820000}"/>
    <cellStyle name="Total 2 2 6 2 2" xfId="33550" xr:uid="{00000000-0005-0000-0000-0000A1820000}"/>
    <cellStyle name="Total 2 2 6 3" xfId="33551" xr:uid="{00000000-0005-0000-0000-0000A2820000}"/>
    <cellStyle name="Total 2 2 6 4" xfId="33552" xr:uid="{00000000-0005-0000-0000-0000A3820000}"/>
    <cellStyle name="Total 2 2 7" xfId="33553" xr:uid="{00000000-0005-0000-0000-0000A4820000}"/>
    <cellStyle name="Total 2 2 7 2" xfId="33554" xr:uid="{00000000-0005-0000-0000-0000A5820000}"/>
    <cellStyle name="Total 2 2 8" xfId="33555" xr:uid="{00000000-0005-0000-0000-0000A6820000}"/>
    <cellStyle name="Total 2 2 9" xfId="33556" xr:uid="{00000000-0005-0000-0000-0000A7820000}"/>
    <cellStyle name="Total 2 3" xfId="5765" xr:uid="{00000000-0005-0000-0000-0000A8820000}"/>
    <cellStyle name="Total 2 3 2" xfId="5766" xr:uid="{00000000-0005-0000-0000-0000A9820000}"/>
    <cellStyle name="Total 2 3 2 2" xfId="8001" xr:uid="{00000000-0005-0000-0000-0000AA820000}"/>
    <cellStyle name="Total 2 3 2 2 2" xfId="11540" xr:uid="{00000000-0005-0000-0000-0000AB820000}"/>
    <cellStyle name="Total 2 3 2 2 2 2" xfId="33557" xr:uid="{00000000-0005-0000-0000-0000AC820000}"/>
    <cellStyle name="Total 2 3 2 2 2 3" xfId="33558" xr:uid="{00000000-0005-0000-0000-0000AD820000}"/>
    <cellStyle name="Total 2 3 2 2 3" xfId="33559" xr:uid="{00000000-0005-0000-0000-0000AE820000}"/>
    <cellStyle name="Total 2 3 2 2 4" xfId="33560" xr:uid="{00000000-0005-0000-0000-0000AF820000}"/>
    <cellStyle name="Total 2 3 2 3" xfId="9779" xr:uid="{00000000-0005-0000-0000-0000B0820000}"/>
    <cellStyle name="Total 2 3 2 3 2" xfId="33561" xr:uid="{00000000-0005-0000-0000-0000B1820000}"/>
    <cellStyle name="Total 2 3 2 3 2 2" xfId="33562" xr:uid="{00000000-0005-0000-0000-0000B2820000}"/>
    <cellStyle name="Total 2 3 2 3 3" xfId="33563" xr:uid="{00000000-0005-0000-0000-0000B3820000}"/>
    <cellStyle name="Total 2 3 2 3 4" xfId="33564" xr:uid="{00000000-0005-0000-0000-0000B4820000}"/>
    <cellStyle name="Total 2 3 2 4" xfId="33565" xr:uid="{00000000-0005-0000-0000-0000B5820000}"/>
    <cellStyle name="Total 2 3 2 4 2" xfId="33566" xr:uid="{00000000-0005-0000-0000-0000B6820000}"/>
    <cellStyle name="Total 2 3 2 5" xfId="33567" xr:uid="{00000000-0005-0000-0000-0000B7820000}"/>
    <cellStyle name="Total 2 3 2 6" xfId="33568" xr:uid="{00000000-0005-0000-0000-0000B8820000}"/>
    <cellStyle name="Total 2 3 3" xfId="5767" xr:uid="{00000000-0005-0000-0000-0000B9820000}"/>
    <cellStyle name="Total 2 3 3 2" xfId="8002" xr:uid="{00000000-0005-0000-0000-0000BA820000}"/>
    <cellStyle name="Total 2 3 3 2 2" xfId="11541" xr:uid="{00000000-0005-0000-0000-0000BB820000}"/>
    <cellStyle name="Total 2 3 3 2 2 2" xfId="33569" xr:uid="{00000000-0005-0000-0000-0000BC820000}"/>
    <cellStyle name="Total 2 3 3 2 2 3" xfId="33570" xr:uid="{00000000-0005-0000-0000-0000BD820000}"/>
    <cellStyle name="Total 2 3 3 2 3" xfId="33571" xr:uid="{00000000-0005-0000-0000-0000BE820000}"/>
    <cellStyle name="Total 2 3 3 2 4" xfId="33572" xr:uid="{00000000-0005-0000-0000-0000BF820000}"/>
    <cellStyle name="Total 2 3 3 3" xfId="9780" xr:uid="{00000000-0005-0000-0000-0000C0820000}"/>
    <cellStyle name="Total 2 3 3 3 2" xfId="33573" xr:uid="{00000000-0005-0000-0000-0000C1820000}"/>
    <cellStyle name="Total 2 3 3 3 2 2" xfId="33574" xr:uid="{00000000-0005-0000-0000-0000C2820000}"/>
    <cellStyle name="Total 2 3 3 3 3" xfId="33575" xr:uid="{00000000-0005-0000-0000-0000C3820000}"/>
    <cellStyle name="Total 2 3 3 3 4" xfId="33576" xr:uid="{00000000-0005-0000-0000-0000C4820000}"/>
    <cellStyle name="Total 2 3 3 4" xfId="33577" xr:uid="{00000000-0005-0000-0000-0000C5820000}"/>
    <cellStyle name="Total 2 3 3 4 2" xfId="33578" xr:uid="{00000000-0005-0000-0000-0000C6820000}"/>
    <cellStyle name="Total 2 3 3 5" xfId="33579" xr:uid="{00000000-0005-0000-0000-0000C7820000}"/>
    <cellStyle name="Total 2 3 3 6" xfId="33580" xr:uid="{00000000-0005-0000-0000-0000C8820000}"/>
    <cellStyle name="Total 2 3 4" xfId="8000" xr:uid="{00000000-0005-0000-0000-0000C9820000}"/>
    <cellStyle name="Total 2 3 4 2" xfId="11539" xr:uid="{00000000-0005-0000-0000-0000CA820000}"/>
    <cellStyle name="Total 2 3 4 2 2" xfId="33581" xr:uid="{00000000-0005-0000-0000-0000CB820000}"/>
    <cellStyle name="Total 2 3 4 2 3" xfId="33582" xr:uid="{00000000-0005-0000-0000-0000CC820000}"/>
    <cellStyle name="Total 2 3 4 3" xfId="33583" xr:uid="{00000000-0005-0000-0000-0000CD820000}"/>
    <cellStyle name="Total 2 3 4 4" xfId="33584" xr:uid="{00000000-0005-0000-0000-0000CE820000}"/>
    <cellStyle name="Total 2 3 5" xfId="9778" xr:uid="{00000000-0005-0000-0000-0000CF820000}"/>
    <cellStyle name="Total 2 3 5 2" xfId="33585" xr:uid="{00000000-0005-0000-0000-0000D0820000}"/>
    <cellStyle name="Total 2 3 5 2 2" xfId="33586" xr:uid="{00000000-0005-0000-0000-0000D1820000}"/>
    <cellStyle name="Total 2 3 5 3" xfId="33587" xr:uid="{00000000-0005-0000-0000-0000D2820000}"/>
    <cellStyle name="Total 2 3 5 4" xfId="33588" xr:uid="{00000000-0005-0000-0000-0000D3820000}"/>
    <cellStyle name="Total 2 3 6" xfId="33589" xr:uid="{00000000-0005-0000-0000-0000D4820000}"/>
    <cellStyle name="Total 2 3 6 2" xfId="33590" xr:uid="{00000000-0005-0000-0000-0000D5820000}"/>
    <cellStyle name="Total 2 3 7" xfId="33591" xr:uid="{00000000-0005-0000-0000-0000D6820000}"/>
    <cellStyle name="Total 2 3 8" xfId="33592" xr:uid="{00000000-0005-0000-0000-0000D7820000}"/>
    <cellStyle name="Total 2 4" xfId="5768" xr:uid="{00000000-0005-0000-0000-0000D8820000}"/>
    <cellStyle name="Total 2 4 2" xfId="5769" xr:uid="{00000000-0005-0000-0000-0000D9820000}"/>
    <cellStyle name="Total 2 4 2 2" xfId="8004" xr:uid="{00000000-0005-0000-0000-0000DA820000}"/>
    <cellStyle name="Total 2 4 2 2 2" xfId="11543" xr:uid="{00000000-0005-0000-0000-0000DB820000}"/>
    <cellStyle name="Total 2 4 2 2 2 2" xfId="33593" xr:uid="{00000000-0005-0000-0000-0000DC820000}"/>
    <cellStyle name="Total 2 4 2 2 2 3" xfId="33594" xr:uid="{00000000-0005-0000-0000-0000DD820000}"/>
    <cellStyle name="Total 2 4 2 2 3" xfId="33595" xr:uid="{00000000-0005-0000-0000-0000DE820000}"/>
    <cellStyle name="Total 2 4 2 2 4" xfId="33596" xr:uid="{00000000-0005-0000-0000-0000DF820000}"/>
    <cellStyle name="Total 2 4 2 3" xfId="9782" xr:uid="{00000000-0005-0000-0000-0000E0820000}"/>
    <cellStyle name="Total 2 4 2 3 2" xfId="33597" xr:uid="{00000000-0005-0000-0000-0000E1820000}"/>
    <cellStyle name="Total 2 4 2 3 2 2" xfId="33598" xr:uid="{00000000-0005-0000-0000-0000E2820000}"/>
    <cellStyle name="Total 2 4 2 3 3" xfId="33599" xr:uid="{00000000-0005-0000-0000-0000E3820000}"/>
    <cellStyle name="Total 2 4 2 3 4" xfId="33600" xr:uid="{00000000-0005-0000-0000-0000E4820000}"/>
    <cellStyle name="Total 2 4 2 4" xfId="33601" xr:uid="{00000000-0005-0000-0000-0000E5820000}"/>
    <cellStyle name="Total 2 4 2 4 2" xfId="33602" xr:uid="{00000000-0005-0000-0000-0000E6820000}"/>
    <cellStyle name="Total 2 4 2 5" xfId="33603" xr:uid="{00000000-0005-0000-0000-0000E7820000}"/>
    <cellStyle name="Total 2 4 2 6" xfId="33604" xr:uid="{00000000-0005-0000-0000-0000E8820000}"/>
    <cellStyle name="Total 2 4 3" xfId="5770" xr:uid="{00000000-0005-0000-0000-0000E9820000}"/>
    <cellStyle name="Total 2 4 3 2" xfId="8005" xr:uid="{00000000-0005-0000-0000-0000EA820000}"/>
    <cellStyle name="Total 2 4 3 2 2" xfId="11544" xr:uid="{00000000-0005-0000-0000-0000EB820000}"/>
    <cellStyle name="Total 2 4 3 2 2 2" xfId="33605" xr:uid="{00000000-0005-0000-0000-0000EC820000}"/>
    <cellStyle name="Total 2 4 3 2 2 3" xfId="33606" xr:uid="{00000000-0005-0000-0000-0000ED820000}"/>
    <cellStyle name="Total 2 4 3 2 3" xfId="33607" xr:uid="{00000000-0005-0000-0000-0000EE820000}"/>
    <cellStyle name="Total 2 4 3 2 4" xfId="33608" xr:uid="{00000000-0005-0000-0000-0000EF820000}"/>
    <cellStyle name="Total 2 4 3 3" xfId="9783" xr:uid="{00000000-0005-0000-0000-0000F0820000}"/>
    <cellStyle name="Total 2 4 3 3 2" xfId="33609" xr:uid="{00000000-0005-0000-0000-0000F1820000}"/>
    <cellStyle name="Total 2 4 3 3 2 2" xfId="33610" xr:uid="{00000000-0005-0000-0000-0000F2820000}"/>
    <cellStyle name="Total 2 4 3 3 3" xfId="33611" xr:uid="{00000000-0005-0000-0000-0000F3820000}"/>
    <cellStyle name="Total 2 4 3 3 4" xfId="33612" xr:uid="{00000000-0005-0000-0000-0000F4820000}"/>
    <cellStyle name="Total 2 4 3 4" xfId="33613" xr:uid="{00000000-0005-0000-0000-0000F5820000}"/>
    <cellStyle name="Total 2 4 3 4 2" xfId="33614" xr:uid="{00000000-0005-0000-0000-0000F6820000}"/>
    <cellStyle name="Total 2 4 3 5" xfId="33615" xr:uid="{00000000-0005-0000-0000-0000F7820000}"/>
    <cellStyle name="Total 2 4 3 6" xfId="33616" xr:uid="{00000000-0005-0000-0000-0000F8820000}"/>
    <cellStyle name="Total 2 4 4" xfId="8003" xr:uid="{00000000-0005-0000-0000-0000F9820000}"/>
    <cellStyle name="Total 2 4 4 2" xfId="11542" xr:uid="{00000000-0005-0000-0000-0000FA820000}"/>
    <cellStyle name="Total 2 4 4 2 2" xfId="33617" xr:uid="{00000000-0005-0000-0000-0000FB820000}"/>
    <cellStyle name="Total 2 4 4 2 3" xfId="33618" xr:uid="{00000000-0005-0000-0000-0000FC820000}"/>
    <cellStyle name="Total 2 4 4 3" xfId="33619" xr:uid="{00000000-0005-0000-0000-0000FD820000}"/>
    <cellStyle name="Total 2 4 4 4" xfId="33620" xr:uid="{00000000-0005-0000-0000-0000FE820000}"/>
    <cellStyle name="Total 2 4 5" xfId="9781" xr:uid="{00000000-0005-0000-0000-0000FF820000}"/>
    <cellStyle name="Total 2 4 5 2" xfId="33621" xr:uid="{00000000-0005-0000-0000-000000830000}"/>
    <cellStyle name="Total 2 4 5 2 2" xfId="33622" xr:uid="{00000000-0005-0000-0000-000001830000}"/>
    <cellStyle name="Total 2 4 5 3" xfId="33623" xr:uid="{00000000-0005-0000-0000-000002830000}"/>
    <cellStyle name="Total 2 4 5 4" xfId="33624" xr:uid="{00000000-0005-0000-0000-000003830000}"/>
    <cellStyle name="Total 2 4 6" xfId="33625" xr:uid="{00000000-0005-0000-0000-000004830000}"/>
    <cellStyle name="Total 2 4 6 2" xfId="33626" xr:uid="{00000000-0005-0000-0000-000005830000}"/>
    <cellStyle name="Total 2 4 7" xfId="33627" xr:uid="{00000000-0005-0000-0000-000006830000}"/>
    <cellStyle name="Total 2 4 8" xfId="33628" xr:uid="{00000000-0005-0000-0000-000007830000}"/>
    <cellStyle name="Total 2 5" xfId="5771" xr:uid="{00000000-0005-0000-0000-000008830000}"/>
    <cellStyle name="Total 2 5 2" xfId="5772" xr:uid="{00000000-0005-0000-0000-000009830000}"/>
    <cellStyle name="Total 2 5 2 2" xfId="8007" xr:uid="{00000000-0005-0000-0000-00000A830000}"/>
    <cellStyle name="Total 2 5 2 2 2" xfId="11546" xr:uid="{00000000-0005-0000-0000-00000B830000}"/>
    <cellStyle name="Total 2 5 2 2 2 2" xfId="33629" xr:uid="{00000000-0005-0000-0000-00000C830000}"/>
    <cellStyle name="Total 2 5 2 2 2 3" xfId="33630" xr:uid="{00000000-0005-0000-0000-00000D830000}"/>
    <cellStyle name="Total 2 5 2 2 3" xfId="33631" xr:uid="{00000000-0005-0000-0000-00000E830000}"/>
    <cellStyle name="Total 2 5 2 2 4" xfId="33632" xr:uid="{00000000-0005-0000-0000-00000F830000}"/>
    <cellStyle name="Total 2 5 2 3" xfId="9785" xr:uid="{00000000-0005-0000-0000-000010830000}"/>
    <cellStyle name="Total 2 5 2 3 2" xfId="33633" xr:uid="{00000000-0005-0000-0000-000011830000}"/>
    <cellStyle name="Total 2 5 2 3 2 2" xfId="33634" xr:uid="{00000000-0005-0000-0000-000012830000}"/>
    <cellStyle name="Total 2 5 2 3 3" xfId="33635" xr:uid="{00000000-0005-0000-0000-000013830000}"/>
    <cellStyle name="Total 2 5 2 3 4" xfId="33636" xr:uid="{00000000-0005-0000-0000-000014830000}"/>
    <cellStyle name="Total 2 5 2 4" xfId="33637" xr:uid="{00000000-0005-0000-0000-000015830000}"/>
    <cellStyle name="Total 2 5 2 4 2" xfId="33638" xr:uid="{00000000-0005-0000-0000-000016830000}"/>
    <cellStyle name="Total 2 5 2 5" xfId="33639" xr:uid="{00000000-0005-0000-0000-000017830000}"/>
    <cellStyle name="Total 2 5 2 6" xfId="33640" xr:uid="{00000000-0005-0000-0000-000018830000}"/>
    <cellStyle name="Total 2 5 3" xfId="5773" xr:uid="{00000000-0005-0000-0000-000019830000}"/>
    <cellStyle name="Total 2 5 3 2" xfId="8008" xr:uid="{00000000-0005-0000-0000-00001A830000}"/>
    <cellStyle name="Total 2 5 3 2 2" xfId="11547" xr:uid="{00000000-0005-0000-0000-00001B830000}"/>
    <cellStyle name="Total 2 5 3 2 2 2" xfId="33641" xr:uid="{00000000-0005-0000-0000-00001C830000}"/>
    <cellStyle name="Total 2 5 3 2 2 3" xfId="33642" xr:uid="{00000000-0005-0000-0000-00001D830000}"/>
    <cellStyle name="Total 2 5 3 2 3" xfId="33643" xr:uid="{00000000-0005-0000-0000-00001E830000}"/>
    <cellStyle name="Total 2 5 3 2 4" xfId="33644" xr:uid="{00000000-0005-0000-0000-00001F830000}"/>
    <cellStyle name="Total 2 5 3 3" xfId="9786" xr:uid="{00000000-0005-0000-0000-000020830000}"/>
    <cellStyle name="Total 2 5 3 3 2" xfId="33645" xr:uid="{00000000-0005-0000-0000-000021830000}"/>
    <cellStyle name="Total 2 5 3 3 2 2" xfId="33646" xr:uid="{00000000-0005-0000-0000-000022830000}"/>
    <cellStyle name="Total 2 5 3 3 3" xfId="33647" xr:uid="{00000000-0005-0000-0000-000023830000}"/>
    <cellStyle name="Total 2 5 3 3 4" xfId="33648" xr:uid="{00000000-0005-0000-0000-000024830000}"/>
    <cellStyle name="Total 2 5 3 4" xfId="33649" xr:uid="{00000000-0005-0000-0000-000025830000}"/>
    <cellStyle name="Total 2 5 3 4 2" xfId="33650" xr:uid="{00000000-0005-0000-0000-000026830000}"/>
    <cellStyle name="Total 2 5 3 5" xfId="33651" xr:uid="{00000000-0005-0000-0000-000027830000}"/>
    <cellStyle name="Total 2 5 3 6" xfId="33652" xr:uid="{00000000-0005-0000-0000-000028830000}"/>
    <cellStyle name="Total 2 5 4" xfId="8006" xr:uid="{00000000-0005-0000-0000-000029830000}"/>
    <cellStyle name="Total 2 5 4 2" xfId="11545" xr:uid="{00000000-0005-0000-0000-00002A830000}"/>
    <cellStyle name="Total 2 5 4 2 2" xfId="33653" xr:uid="{00000000-0005-0000-0000-00002B830000}"/>
    <cellStyle name="Total 2 5 4 2 3" xfId="33654" xr:uid="{00000000-0005-0000-0000-00002C830000}"/>
    <cellStyle name="Total 2 5 4 3" xfId="33655" xr:uid="{00000000-0005-0000-0000-00002D830000}"/>
    <cellStyle name="Total 2 5 4 4" xfId="33656" xr:uid="{00000000-0005-0000-0000-00002E830000}"/>
    <cellStyle name="Total 2 5 5" xfId="9784" xr:uid="{00000000-0005-0000-0000-00002F830000}"/>
    <cellStyle name="Total 2 5 5 2" xfId="33657" xr:uid="{00000000-0005-0000-0000-000030830000}"/>
    <cellStyle name="Total 2 5 5 2 2" xfId="33658" xr:uid="{00000000-0005-0000-0000-000031830000}"/>
    <cellStyle name="Total 2 5 5 3" xfId="33659" xr:uid="{00000000-0005-0000-0000-000032830000}"/>
    <cellStyle name="Total 2 5 5 4" xfId="33660" xr:uid="{00000000-0005-0000-0000-000033830000}"/>
    <cellStyle name="Total 2 5 6" xfId="33661" xr:uid="{00000000-0005-0000-0000-000034830000}"/>
    <cellStyle name="Total 2 5 6 2" xfId="33662" xr:uid="{00000000-0005-0000-0000-000035830000}"/>
    <cellStyle name="Total 2 5 7" xfId="33663" xr:uid="{00000000-0005-0000-0000-000036830000}"/>
    <cellStyle name="Total 2 5 8" xfId="33664" xr:uid="{00000000-0005-0000-0000-000037830000}"/>
    <cellStyle name="Total 2 6" xfId="5774" xr:uid="{00000000-0005-0000-0000-000038830000}"/>
    <cellStyle name="Total 2 6 2" xfId="5775" xr:uid="{00000000-0005-0000-0000-000039830000}"/>
    <cellStyle name="Total 2 6 2 2" xfId="8010" xr:uid="{00000000-0005-0000-0000-00003A830000}"/>
    <cellStyle name="Total 2 6 2 2 2" xfId="11549" xr:uid="{00000000-0005-0000-0000-00003B830000}"/>
    <cellStyle name="Total 2 6 2 2 2 2" xfId="33665" xr:uid="{00000000-0005-0000-0000-00003C830000}"/>
    <cellStyle name="Total 2 6 2 2 2 3" xfId="33666" xr:uid="{00000000-0005-0000-0000-00003D830000}"/>
    <cellStyle name="Total 2 6 2 2 3" xfId="33667" xr:uid="{00000000-0005-0000-0000-00003E830000}"/>
    <cellStyle name="Total 2 6 2 2 4" xfId="33668" xr:uid="{00000000-0005-0000-0000-00003F830000}"/>
    <cellStyle name="Total 2 6 2 3" xfId="9788" xr:uid="{00000000-0005-0000-0000-000040830000}"/>
    <cellStyle name="Total 2 6 2 3 2" xfId="33669" xr:uid="{00000000-0005-0000-0000-000041830000}"/>
    <cellStyle name="Total 2 6 2 3 2 2" xfId="33670" xr:uid="{00000000-0005-0000-0000-000042830000}"/>
    <cellStyle name="Total 2 6 2 3 3" xfId="33671" xr:uid="{00000000-0005-0000-0000-000043830000}"/>
    <cellStyle name="Total 2 6 2 3 4" xfId="33672" xr:uid="{00000000-0005-0000-0000-000044830000}"/>
    <cellStyle name="Total 2 6 2 4" xfId="33673" xr:uid="{00000000-0005-0000-0000-000045830000}"/>
    <cellStyle name="Total 2 6 2 4 2" xfId="33674" xr:uid="{00000000-0005-0000-0000-000046830000}"/>
    <cellStyle name="Total 2 6 2 5" xfId="33675" xr:uid="{00000000-0005-0000-0000-000047830000}"/>
    <cellStyle name="Total 2 6 2 6" xfId="33676" xr:uid="{00000000-0005-0000-0000-000048830000}"/>
    <cellStyle name="Total 2 6 3" xfId="5776" xr:uid="{00000000-0005-0000-0000-000049830000}"/>
    <cellStyle name="Total 2 6 3 2" xfId="8011" xr:uid="{00000000-0005-0000-0000-00004A830000}"/>
    <cellStyle name="Total 2 6 3 2 2" xfId="11550" xr:uid="{00000000-0005-0000-0000-00004B830000}"/>
    <cellStyle name="Total 2 6 3 2 2 2" xfId="33677" xr:uid="{00000000-0005-0000-0000-00004C830000}"/>
    <cellStyle name="Total 2 6 3 2 2 3" xfId="33678" xr:uid="{00000000-0005-0000-0000-00004D830000}"/>
    <cellStyle name="Total 2 6 3 2 3" xfId="33679" xr:uid="{00000000-0005-0000-0000-00004E830000}"/>
    <cellStyle name="Total 2 6 3 2 4" xfId="33680" xr:uid="{00000000-0005-0000-0000-00004F830000}"/>
    <cellStyle name="Total 2 6 3 3" xfId="9789" xr:uid="{00000000-0005-0000-0000-000050830000}"/>
    <cellStyle name="Total 2 6 3 3 2" xfId="33681" xr:uid="{00000000-0005-0000-0000-000051830000}"/>
    <cellStyle name="Total 2 6 3 3 2 2" xfId="33682" xr:uid="{00000000-0005-0000-0000-000052830000}"/>
    <cellStyle name="Total 2 6 3 3 3" xfId="33683" xr:uid="{00000000-0005-0000-0000-000053830000}"/>
    <cellStyle name="Total 2 6 3 3 4" xfId="33684" xr:uid="{00000000-0005-0000-0000-000054830000}"/>
    <cellStyle name="Total 2 6 3 4" xfId="33685" xr:uid="{00000000-0005-0000-0000-000055830000}"/>
    <cellStyle name="Total 2 6 3 4 2" xfId="33686" xr:uid="{00000000-0005-0000-0000-000056830000}"/>
    <cellStyle name="Total 2 6 3 5" xfId="33687" xr:uid="{00000000-0005-0000-0000-000057830000}"/>
    <cellStyle name="Total 2 6 3 6" xfId="33688" xr:uid="{00000000-0005-0000-0000-000058830000}"/>
    <cellStyle name="Total 2 6 4" xfId="8009" xr:uid="{00000000-0005-0000-0000-000059830000}"/>
    <cellStyle name="Total 2 6 4 2" xfId="11548" xr:uid="{00000000-0005-0000-0000-00005A830000}"/>
    <cellStyle name="Total 2 6 4 2 2" xfId="33689" xr:uid="{00000000-0005-0000-0000-00005B830000}"/>
    <cellStyle name="Total 2 6 4 2 3" xfId="33690" xr:uid="{00000000-0005-0000-0000-00005C830000}"/>
    <cellStyle name="Total 2 6 4 3" xfId="33691" xr:uid="{00000000-0005-0000-0000-00005D830000}"/>
    <cellStyle name="Total 2 6 4 4" xfId="33692" xr:uid="{00000000-0005-0000-0000-00005E830000}"/>
    <cellStyle name="Total 2 6 5" xfId="9787" xr:uid="{00000000-0005-0000-0000-00005F830000}"/>
    <cellStyle name="Total 2 6 5 2" xfId="33693" xr:uid="{00000000-0005-0000-0000-000060830000}"/>
    <cellStyle name="Total 2 6 5 2 2" xfId="33694" xr:uid="{00000000-0005-0000-0000-000061830000}"/>
    <cellStyle name="Total 2 6 5 3" xfId="33695" xr:uid="{00000000-0005-0000-0000-000062830000}"/>
    <cellStyle name="Total 2 6 5 4" xfId="33696" xr:uid="{00000000-0005-0000-0000-000063830000}"/>
    <cellStyle name="Total 2 6 6" xfId="33697" xr:uid="{00000000-0005-0000-0000-000064830000}"/>
    <cellStyle name="Total 2 6 6 2" xfId="33698" xr:uid="{00000000-0005-0000-0000-000065830000}"/>
    <cellStyle name="Total 2 6 7" xfId="33699" xr:uid="{00000000-0005-0000-0000-000066830000}"/>
    <cellStyle name="Total 2 6 8" xfId="33700" xr:uid="{00000000-0005-0000-0000-000067830000}"/>
    <cellStyle name="Total 2 7" xfId="5777" xr:uid="{00000000-0005-0000-0000-000068830000}"/>
    <cellStyle name="Total 2 7 2" xfId="5778" xr:uid="{00000000-0005-0000-0000-000069830000}"/>
    <cellStyle name="Total 2 7 2 2" xfId="8013" xr:uid="{00000000-0005-0000-0000-00006A830000}"/>
    <cellStyle name="Total 2 7 2 2 2" xfId="11552" xr:uid="{00000000-0005-0000-0000-00006B830000}"/>
    <cellStyle name="Total 2 7 2 2 2 2" xfId="33701" xr:uid="{00000000-0005-0000-0000-00006C830000}"/>
    <cellStyle name="Total 2 7 2 2 2 3" xfId="33702" xr:uid="{00000000-0005-0000-0000-00006D830000}"/>
    <cellStyle name="Total 2 7 2 2 3" xfId="33703" xr:uid="{00000000-0005-0000-0000-00006E830000}"/>
    <cellStyle name="Total 2 7 2 2 4" xfId="33704" xr:uid="{00000000-0005-0000-0000-00006F830000}"/>
    <cellStyle name="Total 2 7 2 3" xfId="9791" xr:uid="{00000000-0005-0000-0000-000070830000}"/>
    <cellStyle name="Total 2 7 2 3 2" xfId="33705" xr:uid="{00000000-0005-0000-0000-000071830000}"/>
    <cellStyle name="Total 2 7 2 3 2 2" xfId="33706" xr:uid="{00000000-0005-0000-0000-000072830000}"/>
    <cellStyle name="Total 2 7 2 3 3" xfId="33707" xr:uid="{00000000-0005-0000-0000-000073830000}"/>
    <cellStyle name="Total 2 7 2 3 4" xfId="33708" xr:uid="{00000000-0005-0000-0000-000074830000}"/>
    <cellStyle name="Total 2 7 2 4" xfId="33709" xr:uid="{00000000-0005-0000-0000-000075830000}"/>
    <cellStyle name="Total 2 7 2 4 2" xfId="33710" xr:uid="{00000000-0005-0000-0000-000076830000}"/>
    <cellStyle name="Total 2 7 2 5" xfId="33711" xr:uid="{00000000-0005-0000-0000-000077830000}"/>
    <cellStyle name="Total 2 7 2 6" xfId="33712" xr:uid="{00000000-0005-0000-0000-000078830000}"/>
    <cellStyle name="Total 2 7 3" xfId="5779" xr:uid="{00000000-0005-0000-0000-000079830000}"/>
    <cellStyle name="Total 2 7 3 2" xfId="8014" xr:uid="{00000000-0005-0000-0000-00007A830000}"/>
    <cellStyle name="Total 2 7 3 2 2" xfId="11553" xr:uid="{00000000-0005-0000-0000-00007B830000}"/>
    <cellStyle name="Total 2 7 3 2 2 2" xfId="33713" xr:uid="{00000000-0005-0000-0000-00007C830000}"/>
    <cellStyle name="Total 2 7 3 2 2 3" xfId="33714" xr:uid="{00000000-0005-0000-0000-00007D830000}"/>
    <cellStyle name="Total 2 7 3 2 3" xfId="33715" xr:uid="{00000000-0005-0000-0000-00007E830000}"/>
    <cellStyle name="Total 2 7 3 2 4" xfId="33716" xr:uid="{00000000-0005-0000-0000-00007F830000}"/>
    <cellStyle name="Total 2 7 3 3" xfId="9792" xr:uid="{00000000-0005-0000-0000-000080830000}"/>
    <cellStyle name="Total 2 7 3 3 2" xfId="33717" xr:uid="{00000000-0005-0000-0000-000081830000}"/>
    <cellStyle name="Total 2 7 3 3 2 2" xfId="33718" xr:uid="{00000000-0005-0000-0000-000082830000}"/>
    <cellStyle name="Total 2 7 3 3 3" xfId="33719" xr:uid="{00000000-0005-0000-0000-000083830000}"/>
    <cellStyle name="Total 2 7 3 3 4" xfId="33720" xr:uid="{00000000-0005-0000-0000-000084830000}"/>
    <cellStyle name="Total 2 7 3 4" xfId="33721" xr:uid="{00000000-0005-0000-0000-000085830000}"/>
    <cellStyle name="Total 2 7 3 4 2" xfId="33722" xr:uid="{00000000-0005-0000-0000-000086830000}"/>
    <cellStyle name="Total 2 7 3 5" xfId="33723" xr:uid="{00000000-0005-0000-0000-000087830000}"/>
    <cellStyle name="Total 2 7 3 6" xfId="33724" xr:uid="{00000000-0005-0000-0000-000088830000}"/>
    <cellStyle name="Total 2 7 4" xfId="8012" xr:uid="{00000000-0005-0000-0000-000089830000}"/>
    <cellStyle name="Total 2 7 4 2" xfId="11551" xr:uid="{00000000-0005-0000-0000-00008A830000}"/>
    <cellStyle name="Total 2 7 4 2 2" xfId="33725" xr:uid="{00000000-0005-0000-0000-00008B830000}"/>
    <cellStyle name="Total 2 7 4 2 3" xfId="33726" xr:uid="{00000000-0005-0000-0000-00008C830000}"/>
    <cellStyle name="Total 2 7 4 3" xfId="33727" xr:uid="{00000000-0005-0000-0000-00008D830000}"/>
    <cellStyle name="Total 2 7 4 4" xfId="33728" xr:uid="{00000000-0005-0000-0000-00008E830000}"/>
    <cellStyle name="Total 2 7 5" xfId="9790" xr:uid="{00000000-0005-0000-0000-00008F830000}"/>
    <cellStyle name="Total 2 7 5 2" xfId="33729" xr:uid="{00000000-0005-0000-0000-000090830000}"/>
    <cellStyle name="Total 2 7 5 2 2" xfId="33730" xr:uid="{00000000-0005-0000-0000-000091830000}"/>
    <cellStyle name="Total 2 7 5 3" xfId="33731" xr:uid="{00000000-0005-0000-0000-000092830000}"/>
    <cellStyle name="Total 2 7 5 4" xfId="33732" xr:uid="{00000000-0005-0000-0000-000093830000}"/>
    <cellStyle name="Total 2 7 6" xfId="33733" xr:uid="{00000000-0005-0000-0000-000094830000}"/>
    <cellStyle name="Total 2 7 6 2" xfId="33734" xr:uid="{00000000-0005-0000-0000-000095830000}"/>
    <cellStyle name="Total 2 7 7" xfId="33735" xr:uid="{00000000-0005-0000-0000-000096830000}"/>
    <cellStyle name="Total 2 7 8" xfId="33736" xr:uid="{00000000-0005-0000-0000-000097830000}"/>
    <cellStyle name="Total 2 8" xfId="5780" xr:uid="{00000000-0005-0000-0000-000098830000}"/>
    <cellStyle name="Total 2 8 2" xfId="5781" xr:uid="{00000000-0005-0000-0000-000099830000}"/>
    <cellStyle name="Total 2 8 2 2" xfId="8016" xr:uid="{00000000-0005-0000-0000-00009A830000}"/>
    <cellStyle name="Total 2 8 2 2 2" xfId="11555" xr:uid="{00000000-0005-0000-0000-00009B830000}"/>
    <cellStyle name="Total 2 8 2 2 2 2" xfId="33737" xr:uid="{00000000-0005-0000-0000-00009C830000}"/>
    <cellStyle name="Total 2 8 2 2 2 3" xfId="33738" xr:uid="{00000000-0005-0000-0000-00009D830000}"/>
    <cellStyle name="Total 2 8 2 2 3" xfId="33739" xr:uid="{00000000-0005-0000-0000-00009E830000}"/>
    <cellStyle name="Total 2 8 2 2 4" xfId="33740" xr:uid="{00000000-0005-0000-0000-00009F830000}"/>
    <cellStyle name="Total 2 8 2 3" xfId="9794" xr:uid="{00000000-0005-0000-0000-0000A0830000}"/>
    <cellStyle name="Total 2 8 2 3 2" xfId="33741" xr:uid="{00000000-0005-0000-0000-0000A1830000}"/>
    <cellStyle name="Total 2 8 2 3 2 2" xfId="33742" xr:uid="{00000000-0005-0000-0000-0000A2830000}"/>
    <cellStyle name="Total 2 8 2 3 3" xfId="33743" xr:uid="{00000000-0005-0000-0000-0000A3830000}"/>
    <cellStyle name="Total 2 8 2 3 4" xfId="33744" xr:uid="{00000000-0005-0000-0000-0000A4830000}"/>
    <cellStyle name="Total 2 8 2 4" xfId="33745" xr:uid="{00000000-0005-0000-0000-0000A5830000}"/>
    <cellStyle name="Total 2 8 2 4 2" xfId="33746" xr:uid="{00000000-0005-0000-0000-0000A6830000}"/>
    <cellStyle name="Total 2 8 2 5" xfId="33747" xr:uid="{00000000-0005-0000-0000-0000A7830000}"/>
    <cellStyle name="Total 2 8 2 6" xfId="33748" xr:uid="{00000000-0005-0000-0000-0000A8830000}"/>
    <cellStyle name="Total 2 8 3" xfId="5782" xr:uid="{00000000-0005-0000-0000-0000A9830000}"/>
    <cellStyle name="Total 2 8 3 2" xfId="8017" xr:uid="{00000000-0005-0000-0000-0000AA830000}"/>
    <cellStyle name="Total 2 8 3 2 2" xfId="11556" xr:uid="{00000000-0005-0000-0000-0000AB830000}"/>
    <cellStyle name="Total 2 8 3 2 2 2" xfId="33749" xr:uid="{00000000-0005-0000-0000-0000AC830000}"/>
    <cellStyle name="Total 2 8 3 2 2 3" xfId="33750" xr:uid="{00000000-0005-0000-0000-0000AD830000}"/>
    <cellStyle name="Total 2 8 3 2 3" xfId="33751" xr:uid="{00000000-0005-0000-0000-0000AE830000}"/>
    <cellStyle name="Total 2 8 3 2 4" xfId="33752" xr:uid="{00000000-0005-0000-0000-0000AF830000}"/>
    <cellStyle name="Total 2 8 3 3" xfId="9795" xr:uid="{00000000-0005-0000-0000-0000B0830000}"/>
    <cellStyle name="Total 2 8 3 3 2" xfId="33753" xr:uid="{00000000-0005-0000-0000-0000B1830000}"/>
    <cellStyle name="Total 2 8 3 3 2 2" xfId="33754" xr:uid="{00000000-0005-0000-0000-0000B2830000}"/>
    <cellStyle name="Total 2 8 3 3 3" xfId="33755" xr:uid="{00000000-0005-0000-0000-0000B3830000}"/>
    <cellStyle name="Total 2 8 3 3 4" xfId="33756" xr:uid="{00000000-0005-0000-0000-0000B4830000}"/>
    <cellStyle name="Total 2 8 3 4" xfId="33757" xr:uid="{00000000-0005-0000-0000-0000B5830000}"/>
    <cellStyle name="Total 2 8 3 4 2" xfId="33758" xr:uid="{00000000-0005-0000-0000-0000B6830000}"/>
    <cellStyle name="Total 2 8 3 5" xfId="33759" xr:uid="{00000000-0005-0000-0000-0000B7830000}"/>
    <cellStyle name="Total 2 8 3 6" xfId="33760" xr:uid="{00000000-0005-0000-0000-0000B8830000}"/>
    <cellStyle name="Total 2 8 4" xfId="8015" xr:uid="{00000000-0005-0000-0000-0000B9830000}"/>
    <cellStyle name="Total 2 8 4 2" xfId="11554" xr:uid="{00000000-0005-0000-0000-0000BA830000}"/>
    <cellStyle name="Total 2 8 4 2 2" xfId="33761" xr:uid="{00000000-0005-0000-0000-0000BB830000}"/>
    <cellStyle name="Total 2 8 4 2 3" xfId="33762" xr:uid="{00000000-0005-0000-0000-0000BC830000}"/>
    <cellStyle name="Total 2 8 4 3" xfId="33763" xr:uid="{00000000-0005-0000-0000-0000BD830000}"/>
    <cellStyle name="Total 2 8 4 4" xfId="33764" xr:uid="{00000000-0005-0000-0000-0000BE830000}"/>
    <cellStyle name="Total 2 8 5" xfId="9793" xr:uid="{00000000-0005-0000-0000-0000BF830000}"/>
    <cellStyle name="Total 2 8 5 2" xfId="33765" xr:uid="{00000000-0005-0000-0000-0000C0830000}"/>
    <cellStyle name="Total 2 8 5 2 2" xfId="33766" xr:uid="{00000000-0005-0000-0000-0000C1830000}"/>
    <cellStyle name="Total 2 8 5 3" xfId="33767" xr:uid="{00000000-0005-0000-0000-0000C2830000}"/>
    <cellStyle name="Total 2 8 5 4" xfId="33768" xr:uid="{00000000-0005-0000-0000-0000C3830000}"/>
    <cellStyle name="Total 2 8 6" xfId="33769" xr:uid="{00000000-0005-0000-0000-0000C4830000}"/>
    <cellStyle name="Total 2 8 6 2" xfId="33770" xr:uid="{00000000-0005-0000-0000-0000C5830000}"/>
    <cellStyle name="Total 2 8 7" xfId="33771" xr:uid="{00000000-0005-0000-0000-0000C6830000}"/>
    <cellStyle name="Total 2 8 8" xfId="33772" xr:uid="{00000000-0005-0000-0000-0000C7830000}"/>
    <cellStyle name="Total 2 9" xfId="5783" xr:uid="{00000000-0005-0000-0000-0000C8830000}"/>
    <cellStyle name="Total 2 9 2" xfId="5784" xr:uid="{00000000-0005-0000-0000-0000C9830000}"/>
    <cellStyle name="Total 2 9 2 2" xfId="8019" xr:uid="{00000000-0005-0000-0000-0000CA830000}"/>
    <cellStyle name="Total 2 9 2 2 2" xfId="11558" xr:uid="{00000000-0005-0000-0000-0000CB830000}"/>
    <cellStyle name="Total 2 9 2 2 2 2" xfId="33773" xr:uid="{00000000-0005-0000-0000-0000CC830000}"/>
    <cellStyle name="Total 2 9 2 2 2 3" xfId="33774" xr:uid="{00000000-0005-0000-0000-0000CD830000}"/>
    <cellStyle name="Total 2 9 2 2 3" xfId="33775" xr:uid="{00000000-0005-0000-0000-0000CE830000}"/>
    <cellStyle name="Total 2 9 2 2 4" xfId="33776" xr:uid="{00000000-0005-0000-0000-0000CF830000}"/>
    <cellStyle name="Total 2 9 2 3" xfId="9797" xr:uid="{00000000-0005-0000-0000-0000D0830000}"/>
    <cellStyle name="Total 2 9 2 3 2" xfId="33777" xr:uid="{00000000-0005-0000-0000-0000D1830000}"/>
    <cellStyle name="Total 2 9 2 3 2 2" xfId="33778" xr:uid="{00000000-0005-0000-0000-0000D2830000}"/>
    <cellStyle name="Total 2 9 2 3 3" xfId="33779" xr:uid="{00000000-0005-0000-0000-0000D3830000}"/>
    <cellStyle name="Total 2 9 2 3 4" xfId="33780" xr:uid="{00000000-0005-0000-0000-0000D4830000}"/>
    <cellStyle name="Total 2 9 2 4" xfId="33781" xr:uid="{00000000-0005-0000-0000-0000D5830000}"/>
    <cellStyle name="Total 2 9 2 4 2" xfId="33782" xr:uid="{00000000-0005-0000-0000-0000D6830000}"/>
    <cellStyle name="Total 2 9 2 5" xfId="33783" xr:uid="{00000000-0005-0000-0000-0000D7830000}"/>
    <cellStyle name="Total 2 9 2 6" xfId="33784" xr:uid="{00000000-0005-0000-0000-0000D8830000}"/>
    <cellStyle name="Total 2 9 3" xfId="5785" xr:uid="{00000000-0005-0000-0000-0000D9830000}"/>
    <cellStyle name="Total 2 9 3 2" xfId="8020" xr:uid="{00000000-0005-0000-0000-0000DA830000}"/>
    <cellStyle name="Total 2 9 3 2 2" xfId="11559" xr:uid="{00000000-0005-0000-0000-0000DB830000}"/>
    <cellStyle name="Total 2 9 3 2 2 2" xfId="33785" xr:uid="{00000000-0005-0000-0000-0000DC830000}"/>
    <cellStyle name="Total 2 9 3 2 2 3" xfId="33786" xr:uid="{00000000-0005-0000-0000-0000DD830000}"/>
    <cellStyle name="Total 2 9 3 2 3" xfId="33787" xr:uid="{00000000-0005-0000-0000-0000DE830000}"/>
    <cellStyle name="Total 2 9 3 2 4" xfId="33788" xr:uid="{00000000-0005-0000-0000-0000DF830000}"/>
    <cellStyle name="Total 2 9 3 3" xfId="9798" xr:uid="{00000000-0005-0000-0000-0000E0830000}"/>
    <cellStyle name="Total 2 9 3 3 2" xfId="33789" xr:uid="{00000000-0005-0000-0000-0000E1830000}"/>
    <cellStyle name="Total 2 9 3 3 2 2" xfId="33790" xr:uid="{00000000-0005-0000-0000-0000E2830000}"/>
    <cellStyle name="Total 2 9 3 3 3" xfId="33791" xr:uid="{00000000-0005-0000-0000-0000E3830000}"/>
    <cellStyle name="Total 2 9 3 3 4" xfId="33792" xr:uid="{00000000-0005-0000-0000-0000E4830000}"/>
    <cellStyle name="Total 2 9 3 4" xfId="33793" xr:uid="{00000000-0005-0000-0000-0000E5830000}"/>
    <cellStyle name="Total 2 9 3 4 2" xfId="33794" xr:uid="{00000000-0005-0000-0000-0000E6830000}"/>
    <cellStyle name="Total 2 9 3 5" xfId="33795" xr:uid="{00000000-0005-0000-0000-0000E7830000}"/>
    <cellStyle name="Total 2 9 3 6" xfId="33796" xr:uid="{00000000-0005-0000-0000-0000E8830000}"/>
    <cellStyle name="Total 2 9 4" xfId="8018" xr:uid="{00000000-0005-0000-0000-0000E9830000}"/>
    <cellStyle name="Total 2 9 4 2" xfId="11557" xr:uid="{00000000-0005-0000-0000-0000EA830000}"/>
    <cellStyle name="Total 2 9 4 2 2" xfId="33797" xr:uid="{00000000-0005-0000-0000-0000EB830000}"/>
    <cellStyle name="Total 2 9 4 2 3" xfId="33798" xr:uid="{00000000-0005-0000-0000-0000EC830000}"/>
    <cellStyle name="Total 2 9 4 3" xfId="33799" xr:uid="{00000000-0005-0000-0000-0000ED830000}"/>
    <cellStyle name="Total 2 9 4 4" xfId="33800" xr:uid="{00000000-0005-0000-0000-0000EE830000}"/>
    <cellStyle name="Total 2 9 5" xfId="9796" xr:uid="{00000000-0005-0000-0000-0000EF830000}"/>
    <cellStyle name="Total 2 9 5 2" xfId="33801" xr:uid="{00000000-0005-0000-0000-0000F0830000}"/>
    <cellStyle name="Total 2 9 5 2 2" xfId="33802" xr:uid="{00000000-0005-0000-0000-0000F1830000}"/>
    <cellStyle name="Total 2 9 5 3" xfId="33803" xr:uid="{00000000-0005-0000-0000-0000F2830000}"/>
    <cellStyle name="Total 2 9 5 4" xfId="33804" xr:uid="{00000000-0005-0000-0000-0000F3830000}"/>
    <cellStyle name="Total 2 9 6" xfId="33805" xr:uid="{00000000-0005-0000-0000-0000F4830000}"/>
    <cellStyle name="Total 2 9 6 2" xfId="33806" xr:uid="{00000000-0005-0000-0000-0000F5830000}"/>
    <cellStyle name="Total 2 9 7" xfId="33807" xr:uid="{00000000-0005-0000-0000-0000F6830000}"/>
    <cellStyle name="Total 2 9 8" xfId="33808" xr:uid="{00000000-0005-0000-0000-0000F7830000}"/>
    <cellStyle name="Total 3" xfId="5786" xr:uid="{00000000-0005-0000-0000-0000F8830000}"/>
    <cellStyle name="Total 3 1" xfId="33809" xr:uid="{00000000-0005-0000-0000-0000F9830000}"/>
    <cellStyle name="Total 3 2" xfId="5787" xr:uid="{00000000-0005-0000-0000-0000FA830000}"/>
    <cellStyle name="Total 3 2 2" xfId="8022" xr:uid="{00000000-0005-0000-0000-0000FB830000}"/>
    <cellStyle name="Total 3 2 2 2" xfId="11561" xr:uid="{00000000-0005-0000-0000-0000FC830000}"/>
    <cellStyle name="Total 3 2 2 2 2" xfId="33810" xr:uid="{00000000-0005-0000-0000-0000FD830000}"/>
    <cellStyle name="Total 3 2 2 2 3" xfId="33811" xr:uid="{00000000-0005-0000-0000-0000FE830000}"/>
    <cellStyle name="Total 3 2 2 3" xfId="33812" xr:uid="{00000000-0005-0000-0000-0000FF830000}"/>
    <cellStyle name="Total 3 2 2 4" xfId="33813" xr:uid="{00000000-0005-0000-0000-000000840000}"/>
    <cellStyle name="Total 3 2 3" xfId="9800" xr:uid="{00000000-0005-0000-0000-000001840000}"/>
    <cellStyle name="Total 3 2 3 2" xfId="33814" xr:uid="{00000000-0005-0000-0000-000002840000}"/>
    <cellStyle name="Total 3 2 3 2 2" xfId="33815" xr:uid="{00000000-0005-0000-0000-000003840000}"/>
    <cellStyle name="Total 3 2 3 3" xfId="33816" xr:uid="{00000000-0005-0000-0000-000004840000}"/>
    <cellStyle name="Total 3 2 3 4" xfId="33817" xr:uid="{00000000-0005-0000-0000-000005840000}"/>
    <cellStyle name="Total 3 2 4" xfId="33818" xr:uid="{00000000-0005-0000-0000-000006840000}"/>
    <cellStyle name="Total 3 2 4 2" xfId="33819" xr:uid="{00000000-0005-0000-0000-000007840000}"/>
    <cellStyle name="Total 3 2 5" xfId="33820" xr:uid="{00000000-0005-0000-0000-000008840000}"/>
    <cellStyle name="Total 3 2 6" xfId="33821" xr:uid="{00000000-0005-0000-0000-000009840000}"/>
    <cellStyle name="Total 3 3" xfId="5788" xr:uid="{00000000-0005-0000-0000-00000A840000}"/>
    <cellStyle name="Total 3 3 2" xfId="8023" xr:uid="{00000000-0005-0000-0000-00000B840000}"/>
    <cellStyle name="Total 3 3 2 2" xfId="11562" xr:uid="{00000000-0005-0000-0000-00000C840000}"/>
    <cellStyle name="Total 3 3 2 2 2" xfId="33822" xr:uid="{00000000-0005-0000-0000-00000D840000}"/>
    <cellStyle name="Total 3 3 2 2 3" xfId="33823" xr:uid="{00000000-0005-0000-0000-00000E840000}"/>
    <cellStyle name="Total 3 3 2 3" xfId="33824" xr:uid="{00000000-0005-0000-0000-00000F840000}"/>
    <cellStyle name="Total 3 3 2 4" xfId="33825" xr:uid="{00000000-0005-0000-0000-000010840000}"/>
    <cellStyle name="Total 3 3 3" xfId="9801" xr:uid="{00000000-0005-0000-0000-000011840000}"/>
    <cellStyle name="Total 3 3 3 2" xfId="33826" xr:uid="{00000000-0005-0000-0000-000012840000}"/>
    <cellStyle name="Total 3 3 3 2 2" xfId="33827" xr:uid="{00000000-0005-0000-0000-000013840000}"/>
    <cellStyle name="Total 3 3 3 3" xfId="33828" xr:uid="{00000000-0005-0000-0000-000014840000}"/>
    <cellStyle name="Total 3 3 3 4" xfId="33829" xr:uid="{00000000-0005-0000-0000-000015840000}"/>
    <cellStyle name="Total 3 3 4" xfId="33830" xr:uid="{00000000-0005-0000-0000-000016840000}"/>
    <cellStyle name="Total 3 3 4 2" xfId="33831" xr:uid="{00000000-0005-0000-0000-000017840000}"/>
    <cellStyle name="Total 3 3 5" xfId="33832" xr:uid="{00000000-0005-0000-0000-000018840000}"/>
    <cellStyle name="Total 3 3 6" xfId="33833" xr:uid="{00000000-0005-0000-0000-000019840000}"/>
    <cellStyle name="Total 3 4" xfId="8021" xr:uid="{00000000-0005-0000-0000-00001A840000}"/>
    <cellStyle name="Total 3 4 2" xfId="11560" xr:uid="{00000000-0005-0000-0000-00001B840000}"/>
    <cellStyle name="Total 3 4 2 2" xfId="33834" xr:uid="{00000000-0005-0000-0000-00001C840000}"/>
    <cellStyle name="Total 3 4 2 3" xfId="33835" xr:uid="{00000000-0005-0000-0000-00001D840000}"/>
    <cellStyle name="Total 3 4 3" xfId="33836" xr:uid="{00000000-0005-0000-0000-00001E840000}"/>
    <cellStyle name="Total 3 4 4" xfId="33837" xr:uid="{00000000-0005-0000-0000-00001F840000}"/>
    <cellStyle name="Total 3 5" xfId="9799" xr:uid="{00000000-0005-0000-0000-000020840000}"/>
    <cellStyle name="Total 3 5 2" xfId="33838" xr:uid="{00000000-0005-0000-0000-000021840000}"/>
    <cellStyle name="Total 3 5 2 2" xfId="33839" xr:uid="{00000000-0005-0000-0000-000022840000}"/>
    <cellStyle name="Total 3 5 3" xfId="33840" xr:uid="{00000000-0005-0000-0000-000023840000}"/>
    <cellStyle name="Total 3 5 4" xfId="33841" xr:uid="{00000000-0005-0000-0000-000024840000}"/>
    <cellStyle name="Total 3 6" xfId="33842" xr:uid="{00000000-0005-0000-0000-000025840000}"/>
    <cellStyle name="Total 3 6 2" xfId="33843" xr:uid="{00000000-0005-0000-0000-000026840000}"/>
    <cellStyle name="Total 3 7" xfId="33844" xr:uid="{00000000-0005-0000-0000-000027840000}"/>
    <cellStyle name="Total 3 8" xfId="33845" xr:uid="{00000000-0005-0000-0000-000028840000}"/>
    <cellStyle name="Total 4" xfId="5789" xr:uid="{00000000-0005-0000-0000-000029840000}"/>
    <cellStyle name="Total 4 1" xfId="33846" xr:uid="{00000000-0005-0000-0000-00002A840000}"/>
    <cellStyle name="Total 4 2" xfId="8024" xr:uid="{00000000-0005-0000-0000-00002B840000}"/>
    <cellStyle name="Total 4 2 2" xfId="11563" xr:uid="{00000000-0005-0000-0000-00002C840000}"/>
    <cellStyle name="Total 4 2 2 2" xfId="33847" xr:uid="{00000000-0005-0000-0000-00002D840000}"/>
    <cellStyle name="Total 4 2 2 3" xfId="33848" xr:uid="{00000000-0005-0000-0000-00002E840000}"/>
    <cellStyle name="Total 4 2 3" xfId="33849" xr:uid="{00000000-0005-0000-0000-00002F840000}"/>
    <cellStyle name="Total 4 2 4" xfId="33850" xr:uid="{00000000-0005-0000-0000-000030840000}"/>
    <cellStyle name="Total 4 3" xfId="9802" xr:uid="{00000000-0005-0000-0000-000031840000}"/>
    <cellStyle name="Total 4 3 2" xfId="33851" xr:uid="{00000000-0005-0000-0000-000032840000}"/>
    <cellStyle name="Total 4 3 2 2" xfId="33852" xr:uid="{00000000-0005-0000-0000-000033840000}"/>
    <cellStyle name="Total 4 3 3" xfId="33853" xr:uid="{00000000-0005-0000-0000-000034840000}"/>
    <cellStyle name="Total 4 3 4" xfId="33854" xr:uid="{00000000-0005-0000-0000-000035840000}"/>
    <cellStyle name="Total 4 4" xfId="33855" xr:uid="{00000000-0005-0000-0000-000036840000}"/>
    <cellStyle name="Total 4 4 2" xfId="33856" xr:uid="{00000000-0005-0000-0000-000037840000}"/>
    <cellStyle name="Total 4 5" xfId="33857" xr:uid="{00000000-0005-0000-0000-000038840000}"/>
    <cellStyle name="Total 4 6" xfId="33858" xr:uid="{00000000-0005-0000-0000-000039840000}"/>
    <cellStyle name="Total 5" xfId="5790" xr:uid="{00000000-0005-0000-0000-00003A840000}"/>
    <cellStyle name="Total 5 1" xfId="33859" xr:uid="{00000000-0005-0000-0000-00003B840000}"/>
    <cellStyle name="Total 5 2" xfId="8025" xr:uid="{00000000-0005-0000-0000-00003C840000}"/>
    <cellStyle name="Total 5 2 2" xfId="11564" xr:uid="{00000000-0005-0000-0000-00003D840000}"/>
    <cellStyle name="Total 5 2 2 2" xfId="33860" xr:uid="{00000000-0005-0000-0000-00003E840000}"/>
    <cellStyle name="Total 5 2 2 3" xfId="33861" xr:uid="{00000000-0005-0000-0000-00003F840000}"/>
    <cellStyle name="Total 5 2 3" xfId="33862" xr:uid="{00000000-0005-0000-0000-000040840000}"/>
    <cellStyle name="Total 5 2 4" xfId="33863" xr:uid="{00000000-0005-0000-0000-000041840000}"/>
    <cellStyle name="Total 5 3" xfId="9803" xr:uid="{00000000-0005-0000-0000-000042840000}"/>
    <cellStyle name="Total 5 3 2" xfId="33864" xr:uid="{00000000-0005-0000-0000-000043840000}"/>
    <cellStyle name="Total 5 3 2 2" xfId="33865" xr:uid="{00000000-0005-0000-0000-000044840000}"/>
    <cellStyle name="Total 5 3 3" xfId="33866" xr:uid="{00000000-0005-0000-0000-000045840000}"/>
    <cellStyle name="Total 5 3 4" xfId="33867" xr:uid="{00000000-0005-0000-0000-000046840000}"/>
    <cellStyle name="Total 5 4" xfId="33868" xr:uid="{00000000-0005-0000-0000-000047840000}"/>
    <cellStyle name="Total 5 4 2" xfId="33869" xr:uid="{00000000-0005-0000-0000-000048840000}"/>
    <cellStyle name="Total 5 5" xfId="33870" xr:uid="{00000000-0005-0000-0000-000049840000}"/>
    <cellStyle name="Total 5 6" xfId="33871" xr:uid="{00000000-0005-0000-0000-00004A840000}"/>
    <cellStyle name="Total 6" xfId="5791" xr:uid="{00000000-0005-0000-0000-00004B840000}"/>
    <cellStyle name="Total 6 1" xfId="33872" xr:uid="{00000000-0005-0000-0000-00004C840000}"/>
    <cellStyle name="Total 6 2" xfId="8026" xr:uid="{00000000-0005-0000-0000-00004D840000}"/>
    <cellStyle name="Total 6 2 2" xfId="11565" xr:uid="{00000000-0005-0000-0000-00004E840000}"/>
    <cellStyle name="Total 6 2 2 2" xfId="33873" xr:uid="{00000000-0005-0000-0000-00004F840000}"/>
    <cellStyle name="Total 6 2 2 3" xfId="33874" xr:uid="{00000000-0005-0000-0000-000050840000}"/>
    <cellStyle name="Total 6 2 3" xfId="33875" xr:uid="{00000000-0005-0000-0000-000051840000}"/>
    <cellStyle name="Total 6 2 4" xfId="33876" xr:uid="{00000000-0005-0000-0000-000052840000}"/>
    <cellStyle name="Total 6 3" xfId="9804" xr:uid="{00000000-0005-0000-0000-000053840000}"/>
    <cellStyle name="Total 6 3 2" xfId="33877" xr:uid="{00000000-0005-0000-0000-000054840000}"/>
    <cellStyle name="Total 6 3 2 2" xfId="33878" xr:uid="{00000000-0005-0000-0000-000055840000}"/>
    <cellStyle name="Total 6 3 3" xfId="33879" xr:uid="{00000000-0005-0000-0000-000056840000}"/>
    <cellStyle name="Total 6 3 4" xfId="33880" xr:uid="{00000000-0005-0000-0000-000057840000}"/>
    <cellStyle name="Total 6 4" xfId="33881" xr:uid="{00000000-0005-0000-0000-000058840000}"/>
    <cellStyle name="Total 6 4 2" xfId="33882" xr:uid="{00000000-0005-0000-0000-000059840000}"/>
    <cellStyle name="Total 6 5" xfId="33883" xr:uid="{00000000-0005-0000-0000-00005A840000}"/>
    <cellStyle name="Total 6 6" xfId="33884" xr:uid="{00000000-0005-0000-0000-00005B840000}"/>
    <cellStyle name="Total 7" xfId="5792" xr:uid="{00000000-0005-0000-0000-00005C840000}"/>
    <cellStyle name="Total 7 1" xfId="33885" xr:uid="{00000000-0005-0000-0000-00005D840000}"/>
    <cellStyle name="Total 7 2" xfId="8027" xr:uid="{00000000-0005-0000-0000-00005E840000}"/>
    <cellStyle name="Total 7 2 2" xfId="11566" xr:uid="{00000000-0005-0000-0000-00005F840000}"/>
    <cellStyle name="Total 7 2 2 2" xfId="33886" xr:uid="{00000000-0005-0000-0000-000060840000}"/>
    <cellStyle name="Total 7 2 2 3" xfId="33887" xr:uid="{00000000-0005-0000-0000-000061840000}"/>
    <cellStyle name="Total 7 2 3" xfId="33888" xr:uid="{00000000-0005-0000-0000-000062840000}"/>
    <cellStyle name="Total 7 2 4" xfId="33889" xr:uid="{00000000-0005-0000-0000-000063840000}"/>
    <cellStyle name="Total 7 3" xfId="9805" xr:uid="{00000000-0005-0000-0000-000064840000}"/>
    <cellStyle name="Total 7 3 2" xfId="33890" xr:uid="{00000000-0005-0000-0000-000065840000}"/>
    <cellStyle name="Total 7 3 2 2" xfId="33891" xr:uid="{00000000-0005-0000-0000-000066840000}"/>
    <cellStyle name="Total 7 3 3" xfId="33892" xr:uid="{00000000-0005-0000-0000-000067840000}"/>
    <cellStyle name="Total 7 3 4" xfId="33893" xr:uid="{00000000-0005-0000-0000-000068840000}"/>
    <cellStyle name="Total 7 4" xfId="33894" xr:uid="{00000000-0005-0000-0000-000069840000}"/>
    <cellStyle name="Total 7 4 2" xfId="33895" xr:uid="{00000000-0005-0000-0000-00006A840000}"/>
    <cellStyle name="Total 7 5" xfId="33896" xr:uid="{00000000-0005-0000-0000-00006B840000}"/>
    <cellStyle name="Total 7 6" xfId="33897" xr:uid="{00000000-0005-0000-0000-00006C840000}"/>
    <cellStyle name="Total 8" xfId="5793" xr:uid="{00000000-0005-0000-0000-00006D840000}"/>
    <cellStyle name="Total 8 1" xfId="33898" xr:uid="{00000000-0005-0000-0000-00006E840000}"/>
    <cellStyle name="Total 8 2" xfId="8028" xr:uid="{00000000-0005-0000-0000-00006F840000}"/>
    <cellStyle name="Total 8 2 2" xfId="11567" xr:uid="{00000000-0005-0000-0000-000070840000}"/>
    <cellStyle name="Total 8 2 2 2" xfId="33899" xr:uid="{00000000-0005-0000-0000-000071840000}"/>
    <cellStyle name="Total 8 2 2 3" xfId="33900" xr:uid="{00000000-0005-0000-0000-000072840000}"/>
    <cellStyle name="Total 8 2 3" xfId="33901" xr:uid="{00000000-0005-0000-0000-000073840000}"/>
    <cellStyle name="Total 8 2 4" xfId="33902" xr:uid="{00000000-0005-0000-0000-000074840000}"/>
    <cellStyle name="Total 8 3" xfId="9806" xr:uid="{00000000-0005-0000-0000-000075840000}"/>
    <cellStyle name="Total 8 3 2" xfId="33903" xr:uid="{00000000-0005-0000-0000-000076840000}"/>
    <cellStyle name="Total 8 3 2 2" xfId="33904" xr:uid="{00000000-0005-0000-0000-000077840000}"/>
    <cellStyle name="Total 8 3 3" xfId="33905" xr:uid="{00000000-0005-0000-0000-000078840000}"/>
    <cellStyle name="Total 8 3 4" xfId="33906" xr:uid="{00000000-0005-0000-0000-000079840000}"/>
    <cellStyle name="Total 8 4" xfId="33907" xr:uid="{00000000-0005-0000-0000-00007A840000}"/>
    <cellStyle name="Total 8 4 2" xfId="33908" xr:uid="{00000000-0005-0000-0000-00007B840000}"/>
    <cellStyle name="Total 8 5" xfId="33909" xr:uid="{00000000-0005-0000-0000-00007C840000}"/>
    <cellStyle name="Total 8 6" xfId="33910" xr:uid="{00000000-0005-0000-0000-00007D840000}"/>
    <cellStyle name="Total 9" xfId="5794" xr:uid="{00000000-0005-0000-0000-00007E840000}"/>
    <cellStyle name="Total 9 1" xfId="33911" xr:uid="{00000000-0005-0000-0000-00007F840000}"/>
    <cellStyle name="Total 9 2" xfId="8029" xr:uid="{00000000-0005-0000-0000-000080840000}"/>
    <cellStyle name="Total 9 2 2" xfId="11568" xr:uid="{00000000-0005-0000-0000-000081840000}"/>
    <cellStyle name="Total 9 2 2 2" xfId="33912" xr:uid="{00000000-0005-0000-0000-000082840000}"/>
    <cellStyle name="Total 9 2 2 3" xfId="33913" xr:uid="{00000000-0005-0000-0000-000083840000}"/>
    <cellStyle name="Total 9 2 3" xfId="33914" xr:uid="{00000000-0005-0000-0000-000084840000}"/>
    <cellStyle name="Total 9 2 4" xfId="33915" xr:uid="{00000000-0005-0000-0000-000085840000}"/>
    <cellStyle name="Total 9 3" xfId="9807" xr:uid="{00000000-0005-0000-0000-000086840000}"/>
    <cellStyle name="Total 9 3 2" xfId="33916" xr:uid="{00000000-0005-0000-0000-000087840000}"/>
    <cellStyle name="Total 9 3 2 2" xfId="33917" xr:uid="{00000000-0005-0000-0000-000088840000}"/>
    <cellStyle name="Total 9 3 3" xfId="33918" xr:uid="{00000000-0005-0000-0000-000089840000}"/>
    <cellStyle name="Total 9 3 4" xfId="33919" xr:uid="{00000000-0005-0000-0000-00008A840000}"/>
    <cellStyle name="Total 9 4" xfId="33920" xr:uid="{00000000-0005-0000-0000-00008B840000}"/>
    <cellStyle name="Total 9 4 2" xfId="33921" xr:uid="{00000000-0005-0000-0000-00008C840000}"/>
    <cellStyle name="Total 9 5" xfId="33922" xr:uid="{00000000-0005-0000-0000-00008D840000}"/>
    <cellStyle name="Total 9 6" xfId="33923" xr:uid="{00000000-0005-0000-0000-00008E840000}"/>
    <cellStyle name="Warning Text" xfId="89" xr:uid="{00000000-0005-0000-0000-00008F840000}"/>
  </cellStyles>
  <dxfs count="148">
    <dxf>
      <font>
        <b val="0"/>
        <i val="0"/>
        <strike val="0"/>
        <condense val="0"/>
        <extend val="0"/>
        <outline val="0"/>
        <shadow val="0"/>
        <u val="none"/>
        <vertAlign val="baseline"/>
        <sz val="10"/>
        <color rgb="FF000000"/>
        <name val="Montserrat"/>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rgb="FF000000"/>
        <name val="Montserrat"/>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ontserrat"/>
        <scheme val="none"/>
      </font>
      <numFmt numFmtId="3"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Montserrat"/>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Montserrat"/>
        <scheme val="none"/>
      </font>
      <fill>
        <patternFill patternType="none">
          <fgColor indexed="64"/>
          <bgColor theme="0"/>
        </patternFill>
      </fill>
      <alignment horizontal="center" vertical="center" textRotation="0" wrapText="0" indent="0" justifyLastLine="0" shrinkToFit="0" readingOrder="0"/>
      <border diagonalUp="0" diagonalDown="0" outline="0">
        <left style="thin">
          <color auto="1"/>
        </left>
        <right style="thin">
          <color indexed="64"/>
        </right>
        <top style="thin">
          <color indexed="64"/>
        </top>
        <bottom style="thin">
          <color indexed="64"/>
        </bottom>
      </border>
    </dxf>
    <dxf>
      <font>
        <strike val="0"/>
        <outline val="0"/>
        <shadow val="0"/>
        <u val="none"/>
        <vertAlign val="baseline"/>
        <sz val="9"/>
        <color auto="1"/>
        <name val="Montserrat"/>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rgb="FF000000"/>
        <name val="Montserrat"/>
        <scheme val="none"/>
      </font>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indexed="9"/>
        <name val="Montserrat"/>
        <scheme val="none"/>
      </font>
      <numFmt numFmtId="30" formatCode="@"/>
      <fill>
        <patternFill patternType="solid">
          <fgColor indexed="64"/>
          <bgColor rgb="FF990033"/>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s>
  <tableStyles count="0" defaultTableStyle="TableStyleMedium9" defaultPivotStyle="PivotStyleLight16"/>
  <colors>
    <mruColors>
      <color rgb="FFFFFF66"/>
      <color rgb="FFBB9851"/>
      <color rgb="FFAC0056"/>
      <color rgb="FFA13B39"/>
      <color rgb="FFA50021"/>
      <color rgb="FFAF1924"/>
      <color rgb="FFCC0000"/>
      <color rgb="FF632523"/>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606675" cy="91264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2" name="Imagen 1">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49130" cy="94260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1077523</xdr:colOff>
      <xdr:row>0</xdr:row>
      <xdr:rowOff>933824</xdr:rowOff>
    </xdr:to>
    <xdr:pic>
      <xdr:nvPicPr>
        <xdr:cNvPr id="3" name="Imagen 2">
          <a:extLst>
            <a:ext uri="{FF2B5EF4-FFF2-40B4-BE49-F238E27FC236}">
              <a16:creationId xmlns:a16="http://schemas.microsoft.com/office/drawing/2014/main" id="{57084164-F026-48B6-93A4-1ECA166118A4}"/>
            </a:ext>
          </a:extLst>
        </xdr:cNvPr>
        <xdr:cNvPicPr>
          <a:picLocks noChangeAspect="1"/>
        </xdr:cNvPicPr>
      </xdr:nvPicPr>
      <xdr:blipFill>
        <a:blip xmlns:r="http://schemas.openxmlformats.org/officeDocument/2006/relationships" r:embed="rId1"/>
        <a:stretch>
          <a:fillRect/>
        </a:stretch>
      </xdr:blipFill>
      <xdr:spPr>
        <a:xfrm>
          <a:off x="163286" y="0"/>
          <a:ext cx="2778203" cy="9338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22" displayName="Tabla122" ref="D18:DS308" totalsRowShown="0" headerRowDxfId="147" dataDxfId="145" headerRowBorderDxfId="146" headerRowCellStyle="Normal 2 18 2 13 2 2">
  <tableColumns count="120">
    <tableColumn id="1" xr3:uid="{00000000-0010-0000-0000-000001000000}" name="Columna1" dataDxfId="144"/>
    <tableColumn id="2" xr3:uid="{00000000-0010-0000-0000-000002000000}" name="Columna2" dataDxfId="143" totalsRowDxfId="142"/>
    <tableColumn id="29" xr3:uid="{A709DBA6-874D-457B-BB6E-8799BF5ABD9F}" name="Columna3" dataDxfId="141" totalsRowDxfId="140">
      <calculatedColumnFormula>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calculatedColumnFormula>
    </tableColumn>
    <tableColumn id="3" xr3:uid="{00000000-0010-0000-0000-000003000000}" name="Columna4" dataDxfId="139" totalsRowDxfId="138" dataCellStyle="Moneda">
      <calculatedColumnFormula>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calculatedColumnFormula>
    </tableColumn>
    <tableColumn id="37" xr3:uid="{15F04A4A-A59B-4EF3-B904-E55F1863BF8D}" name="Columna5" dataDxfId="137" totalsRowDxfId="136">
      <calculatedColumnFormula>ROUND((Tabla122[[#This Row],[Columna6]]*0.4),0)</calculatedColumnFormula>
    </tableColumn>
    <tableColumn id="35" xr3:uid="{00000000-0010-0000-0000-000023000000}" name="Columna6" dataDxfId="135" totalsRowDxfId="134" dataCellStyle="Moneda"/>
    <tableColumn id="69" xr3:uid="{888C95B3-F292-4E63-9AD7-3FCCF24B7915}" name="Columna7" dataDxfId="133" totalsRowDxfId="132" dataCellStyle="Moneda"/>
    <tableColumn id="68" xr3:uid="{A0AF56B1-8E80-4794-B77B-DAC800BC40A1}" name="Columna8" dataDxfId="131" totalsRowDxfId="130" dataCellStyle="Moneda"/>
    <tableColumn id="67" xr3:uid="{519E1D23-2F70-402F-BA27-DC3EDDEFCF45}" name="Columna9" dataDxfId="129" totalsRowDxfId="128" dataCellStyle="Moneda"/>
    <tableColumn id="38" xr3:uid="{C9B82DAF-193B-44DB-9E90-C4613D2F793B}" name="Columna10" dataDxfId="127" totalsRowDxfId="126" dataCellStyle="Moneda">
      <calculatedColumnFormula>ROUND((Tabla122[[#This Row],[Columna11]]*0.4),0)</calculatedColumnFormula>
    </tableColumn>
    <tableColumn id="4" xr3:uid="{00000000-0010-0000-0000-000004000000}" name="Columna11" dataDxfId="125" totalsRowDxfId="124"/>
    <tableColumn id="72" xr3:uid="{7B2B1E67-3740-4995-BFA9-A3B70F90D0F7}" name="Columna12" dataDxfId="123" totalsRowDxfId="122"/>
    <tableColumn id="71" xr3:uid="{C7F6DB74-625C-4DB6-A7CE-0043E6F668E2}" name="Columna13" dataDxfId="121" totalsRowDxfId="120"/>
    <tableColumn id="70" xr3:uid="{FB8027A5-9E3B-4542-BB4F-34A9FDB19222}" name="Columna14" dataDxfId="119" totalsRowDxfId="118"/>
    <tableColumn id="39" xr3:uid="{2966E1E3-4774-450A-8ABD-C3755F9C419F}" name="Columna15" dataDxfId="117" totalsRowDxfId="116">
      <calculatedColumnFormula>ROUND((Tabla122[[#This Row],[Columna16]]*0.4),0)</calculatedColumnFormula>
    </tableColumn>
    <tableColumn id="20" xr3:uid="{00000000-0010-0000-0000-000014000000}" name="Columna16" dataDxfId="115"/>
    <tableColumn id="75" xr3:uid="{E41DF76E-1FE9-490A-ADF4-23E64A57DCC9}" name="Columna17" dataDxfId="114"/>
    <tableColumn id="74" xr3:uid="{8A232468-9834-4C90-843E-A8C01558E495}" name="Columna18" dataDxfId="113"/>
    <tableColumn id="73" xr3:uid="{821D7AEF-D15F-4E8C-87E4-77A0B8C233A3}" name="Columna19" dataDxfId="112"/>
    <tableColumn id="40" xr3:uid="{9F6E2BF3-5D62-4D59-8CE3-9A03B4B77D84}" name="Columna20" dataDxfId="111">
      <calculatedColumnFormula>ROUND((Tabla122[[#This Row],[Columna21]]*0.4),0)</calculatedColumnFormula>
    </tableColumn>
    <tableColumn id="18" xr3:uid="{00000000-0010-0000-0000-000012000000}" name="Columna21" dataDxfId="110" totalsRowDxfId="109"/>
    <tableColumn id="78" xr3:uid="{CB7A43E0-B022-41B8-A7E1-F164E9B1EA96}" name="Columna22" dataDxfId="108" totalsRowDxfId="107"/>
    <tableColumn id="77" xr3:uid="{AE7BB372-5846-47DA-BD77-0CD9F12D805A}" name="Columna23" dataDxfId="106" totalsRowDxfId="105"/>
    <tableColumn id="76" xr3:uid="{F067A796-C909-4BB7-B8C6-5CFF6F5FEE35}" name="Columna24" dataDxfId="104" totalsRowDxfId="103"/>
    <tableColumn id="41" xr3:uid="{B31752AB-17E7-463C-B14C-F0CE4DFE263D}" name="Columna25" dataDxfId="102" totalsRowDxfId="101">
      <calculatedColumnFormula>ROUND((Tabla122[[#This Row],[Columna26]]*0.4),0)</calculatedColumnFormula>
    </tableColumn>
    <tableColumn id="23" xr3:uid="{00000000-0010-0000-0000-000017000000}" name="Columna26" dataDxfId="100" totalsRowDxfId="99" dataCellStyle="Moneda"/>
    <tableColumn id="81" xr3:uid="{BBC56D0C-CC54-4748-99D5-2476EAC3A8EF}" name="Columna27" dataDxfId="98" totalsRowDxfId="97"/>
    <tableColumn id="80" xr3:uid="{3B5A26B7-6221-4B2F-B990-72010E454FEA}" name="Columna28" dataDxfId="96" totalsRowDxfId="95"/>
    <tableColumn id="79" xr3:uid="{72B3ABFD-77A5-4B27-A126-9C92FDD99032}" name="Columna29" dataDxfId="94" totalsRowDxfId="93"/>
    <tableColumn id="42" xr3:uid="{63F0989B-6A35-4749-BC76-8D5BEC7BD20D}" name="Columna30" dataDxfId="92" totalsRowDxfId="91">
      <calculatedColumnFormula>ROUND((Tabla122[[#This Row],[Columna31]]*0.4),0)</calculatedColumnFormula>
    </tableColumn>
    <tableColumn id="16" xr3:uid="{00000000-0010-0000-0000-000010000000}" name="Columna31" dataDxfId="90"/>
    <tableColumn id="84" xr3:uid="{4491E861-0851-4BED-A13C-FF96BD678A18}" name="Columna32" dataDxfId="89"/>
    <tableColumn id="83" xr3:uid="{A201AE79-1D89-4742-A95E-BF213650BDB9}" name="Columna33" dataDxfId="88"/>
    <tableColumn id="82" xr3:uid="{B75B11F7-D757-421A-B27C-CA405BD0DEE0}" name="Columna34" dataDxfId="87"/>
    <tableColumn id="43" xr3:uid="{5F62A244-222D-477C-B789-30378B6648E0}" name="Columna35" dataDxfId="86">
      <calculatedColumnFormula>ROUND((Tabla122[[#This Row],[Columna36]]*0.4),0)</calculatedColumnFormula>
    </tableColumn>
    <tableColumn id="15" xr3:uid="{00000000-0010-0000-0000-00000F000000}" name="Columna36" dataDxfId="85"/>
    <tableColumn id="87" xr3:uid="{6F0884AB-9875-4254-9500-5FC2CF141BD5}" name="Columna37" dataDxfId="84"/>
    <tableColumn id="86" xr3:uid="{91F84473-C910-4E61-9B02-517C362A2AA1}" name="Columna38" dataDxfId="83"/>
    <tableColumn id="85" xr3:uid="{78BD62FC-F84D-4340-B273-AFE13E1FC628}" name="Columna39" dataDxfId="82"/>
    <tableColumn id="44" xr3:uid="{76768A75-BA06-4314-B7DF-C83AB4C14785}" name="Columna40" dataDxfId="81">
      <calculatedColumnFormula>ROUND((Tabla122[[#This Row],[Columna41]]*0.4),0)</calculatedColumnFormula>
    </tableColumn>
    <tableColumn id="30" xr3:uid="{00000000-0010-0000-0000-00001E000000}" name="Columna41" dataDxfId="80" dataCellStyle="Moneda"/>
    <tableColumn id="90" xr3:uid="{3AF2F296-77FB-49F5-B0E2-7547B5F4D1C7}" name="Columna42" dataDxfId="79"/>
    <tableColumn id="89" xr3:uid="{0892345E-0EBF-4EEA-BD6A-1E6E5CA47F4E}" name="Columna43" dataDxfId="78"/>
    <tableColumn id="88" xr3:uid="{0AF4BBB4-3D4E-41A7-8221-FF337D7F8E75}" name="Columna44" dataDxfId="77"/>
    <tableColumn id="45" xr3:uid="{FFE5A0B9-F43A-4C88-B357-538EEF7E4E35}" name="Columna45" dataDxfId="76">
      <calculatedColumnFormula>ROUND((Tabla122[[#This Row],[Columna46]]*0.4),0)</calculatedColumnFormula>
    </tableColumn>
    <tableColumn id="32" xr3:uid="{00000000-0010-0000-0000-000020000000}" name="Columna46" dataDxfId="75" dataCellStyle="Moneda"/>
    <tableColumn id="93" xr3:uid="{95C0175A-61D3-444F-AAA6-6432F4137901}" name="Columna47" dataDxfId="74"/>
    <tableColumn id="92" xr3:uid="{BD1832B7-B591-4EBD-8861-AEB2C01E47CD}" name="Columna48" dataDxfId="73"/>
    <tableColumn id="91" xr3:uid="{7E718845-70BE-4CAE-9400-3F0AD5B4A5B1}" name="Columna49" dataDxfId="72"/>
    <tableColumn id="46" xr3:uid="{3061B70C-07D9-4DA4-A956-CC8CE8911801}" name="Columna50" dataDxfId="71">
      <calculatedColumnFormula>ROUND((Tabla122[[#This Row],[Columna51]]*0.4),0)</calculatedColumnFormula>
    </tableColumn>
    <tableColumn id="33" xr3:uid="{00000000-0010-0000-0000-000021000000}" name="Columna51" dataDxfId="70" dataCellStyle="Moneda"/>
    <tableColumn id="96" xr3:uid="{9E7B0981-22E3-4CAC-A31A-CE97E827524C}" name="Columna52" dataDxfId="69"/>
    <tableColumn id="95" xr3:uid="{933B434F-5A38-4975-BED6-DBF414945D45}" name="Columna53" dataDxfId="68"/>
    <tableColumn id="94" xr3:uid="{BAD22C47-8CAA-4AAB-8995-E90BDD520EA9}" name="Columna54" dataDxfId="67"/>
    <tableColumn id="47" xr3:uid="{C35B1EE3-44F6-4B25-B8DF-D6DB19F6F54A}" name="Columna55" dataDxfId="66">
      <calculatedColumnFormula>ROUND((Tabla122[[#This Row],[Columna56]]*0.4),0)</calculatedColumnFormula>
    </tableColumn>
    <tableColumn id="34" xr3:uid="{00000000-0010-0000-0000-000022000000}" name="Columna56" dataDxfId="65" dataCellStyle="Moneda"/>
    <tableColumn id="99" xr3:uid="{72F93E40-63A4-41F8-875C-DCA5CA25BD14}" name="Columna57" dataDxfId="64"/>
    <tableColumn id="98" xr3:uid="{CDD016AD-8AB7-45B9-8921-8268894C2362}" name="Columna58" dataDxfId="63"/>
    <tableColumn id="97" xr3:uid="{9CA04043-2A03-42EA-B239-07D5104DC183}" name="Columna59" dataDxfId="62"/>
    <tableColumn id="48" xr3:uid="{DD063B68-080B-4C66-A724-43EE77865EDB}" name="Columna60" dataDxfId="61">
      <calculatedColumnFormula>ROUND((Tabla122[[#This Row],[Columna61]]*0.4),0)</calculatedColumnFormula>
    </tableColumn>
    <tableColumn id="7" xr3:uid="{00000000-0010-0000-0000-000007000000}" name="Columna61" dataDxfId="60"/>
    <tableColumn id="102" xr3:uid="{85A8875B-3C50-4AE5-A1BC-DE4CB642A0D7}" name="Columna62" dataDxfId="59"/>
    <tableColumn id="101" xr3:uid="{07FC3D41-008E-4045-B5E1-E6F9D2B9AAED}" name="Columna63" dataDxfId="58"/>
    <tableColumn id="100" xr3:uid="{7C1D17D2-3600-4B2B-A922-08C7F5C9C655}" name="Columna64" dataDxfId="57"/>
    <tableColumn id="49" xr3:uid="{F2AFF336-8A2F-4EC1-89AF-428F91C46357}" name="Columna65" dataDxfId="56">
      <calculatedColumnFormula>ROUND((Tabla122[[#This Row],[Columna66]]*0.4),0)</calculatedColumnFormula>
    </tableColumn>
    <tableColumn id="17" xr3:uid="{00000000-0010-0000-0000-000011000000}" name="Columna66" dataDxfId="55"/>
    <tableColumn id="105" xr3:uid="{353A9232-230D-445B-8EC6-7731F7062C25}" name="Columna67" dataDxfId="54"/>
    <tableColumn id="104" xr3:uid="{4E17B28E-3D3B-4F61-99CC-FF38D8CBCB8D}" name="Columna68" dataDxfId="53"/>
    <tableColumn id="103" xr3:uid="{82D1F23C-A5CE-4262-804D-72142AEBB5B7}" name="Columna69" dataDxfId="52"/>
    <tableColumn id="50" xr3:uid="{6EDC0161-C846-4F98-AEC7-82F3E6C57779}" name="Columna70" dataDxfId="51">
      <calculatedColumnFormula>ROUND((Tabla122[[#This Row],[Columna71]]*0.4),0)</calculatedColumnFormula>
    </tableColumn>
    <tableColumn id="9" xr3:uid="{00000000-0010-0000-0000-000009000000}" name="Columna71" dataDxfId="50"/>
    <tableColumn id="135" xr3:uid="{B66165A8-AF9D-4BB6-94F7-09A9EB05D6D0}" name="Columna72" dataDxfId="49"/>
    <tableColumn id="134" xr3:uid="{157F039C-9B30-47C3-98C6-7EA496617275}" name="Columna73" dataDxfId="48"/>
    <tableColumn id="133" xr3:uid="{AF3125C9-2170-4F5F-B2C6-814DBAC8F247}" name="Columna74" dataDxfId="47"/>
    <tableColumn id="51" xr3:uid="{46A45C8B-7FF4-4AC6-BC41-ADA3F7C23641}" name="Columna75" dataDxfId="46">
      <calculatedColumnFormula>ROUND((Tabla122[[#This Row],[Columna76]]*0.4),0)</calculatedColumnFormula>
    </tableColumn>
    <tableColumn id="13" xr3:uid="{00000000-0010-0000-0000-00000D000000}" name="Columna76" dataDxfId="45"/>
    <tableColumn id="132" xr3:uid="{584E22D5-3928-45A7-87A9-540240789B1F}" name="Columna77" dataDxfId="44"/>
    <tableColumn id="131" xr3:uid="{009C5B14-9F1C-495F-85D5-D60D2A80C009}" name="Columna78" dataDxfId="43"/>
    <tableColumn id="130" xr3:uid="{1207247A-EAC7-4813-8187-181C21BE6A15}" name="Columna79" dataDxfId="42"/>
    <tableColumn id="52" xr3:uid="{4A97000B-68A3-4E05-8CAA-025FE7DB2E1F}" name="Columna80" dataDxfId="41">
      <calculatedColumnFormula>ROUND((Tabla122[[#This Row],[Columna81]]*0.4),0)</calculatedColumnFormula>
    </tableColumn>
    <tableColumn id="12" xr3:uid="{00000000-0010-0000-0000-00000C000000}" name="Columna81" dataDxfId="40"/>
    <tableColumn id="129" xr3:uid="{76F205D3-9981-407A-BF17-A6316C2ACBD8}" name="Columna82" dataDxfId="39"/>
    <tableColumn id="128" xr3:uid="{96FDFC7F-EE9D-48A4-AB68-54006F849B0D}" name="Columna83" dataDxfId="38"/>
    <tableColumn id="127" xr3:uid="{824E0FC4-847C-4ABF-AAAE-72A165C4252C}" name="Columna84" dataDxfId="37"/>
    <tableColumn id="53" xr3:uid="{F12C0EC7-9D37-463D-90D5-620634C0F7E8}" name="Columna85" dataDxfId="36">
      <calculatedColumnFormula>ROUND((Tabla122[[#This Row],[Columna86]]*0.4),0)</calculatedColumnFormula>
    </tableColumn>
    <tableColumn id="28" xr3:uid="{00000000-0010-0000-0000-00001C000000}" name="Columna86" dataDxfId="35"/>
    <tableColumn id="126" xr3:uid="{6029D5A7-2506-4303-B676-DD14ADC8B684}" name="Columna87" dataDxfId="34"/>
    <tableColumn id="125" xr3:uid="{B1C61449-08D5-44A5-9DA9-E2F37FE17C1A}" name="Columna88" dataDxfId="33"/>
    <tableColumn id="124" xr3:uid="{85CD02FC-1B7F-4D7F-9E07-F35950CD6B0B}" name="Columna89" dataDxfId="32"/>
    <tableColumn id="54" xr3:uid="{461CE8C8-9FED-48F0-BA6F-1E152AC371D9}" name="Columna90" dataDxfId="31">
      <calculatedColumnFormula>ROUND((Tabla122[[#This Row],[Columna91]]*0.4),0)</calculatedColumnFormula>
    </tableColumn>
    <tableColumn id="31" xr3:uid="{00000000-0010-0000-0000-00001F000000}" name="Columna91" dataDxfId="30" dataCellStyle="Moneda"/>
    <tableColumn id="123" xr3:uid="{732358FA-F88C-402E-9DCA-D083BF95038E}" name="Columna92" dataDxfId="29"/>
    <tableColumn id="122" xr3:uid="{FBA99314-4073-4D49-9516-A2661E95E310}" name="Columna93" dataDxfId="28"/>
    <tableColumn id="121" xr3:uid="{E12F067D-A278-4B73-BFDB-889C21EE5959}" name="Columna94" dataDxfId="27"/>
    <tableColumn id="55" xr3:uid="{E4EFF5E1-9B87-4136-9FA1-BC3A522FE2F7}" name="Columna95" dataDxfId="26">
      <calculatedColumnFormula>ROUND((Tabla122[[#This Row],[Columna96]]*0.4),0)</calculatedColumnFormula>
    </tableColumn>
    <tableColumn id="11" xr3:uid="{00000000-0010-0000-0000-00000B000000}" name="Columna96" dataDxfId="25"/>
    <tableColumn id="120" xr3:uid="{428156A3-C172-4956-9688-340F9504C6A0}" name="Columna97" dataDxfId="24"/>
    <tableColumn id="119" xr3:uid="{96598672-7492-4899-9705-B8A79AF84BF4}" name="Columna98" dataDxfId="23"/>
    <tableColumn id="118" xr3:uid="{D6E96153-2E74-4A46-9176-248EDAE8AFD9}" name="Columna99" dataDxfId="22"/>
    <tableColumn id="56" xr3:uid="{DB1E8FEF-BA6B-4792-BC9E-AEB947E5B160}" name="Columna100" dataDxfId="21">
      <calculatedColumnFormula>ROUND((Tabla122[[#This Row],[Columna101]]*0.4),0)</calculatedColumnFormula>
    </tableColumn>
    <tableColumn id="24" xr3:uid="{00000000-0010-0000-0000-000018000000}" name="Columna101" dataDxfId="20" dataCellStyle="Moneda"/>
    <tableColumn id="117" xr3:uid="{D9FAB797-CAF3-46F1-95F5-145659006F1B}" name="Columna102" dataDxfId="19"/>
    <tableColumn id="116" xr3:uid="{A9EA5AFB-0636-4565-82FC-6F742898DD89}" name="Columna103" dataDxfId="18"/>
    <tableColumn id="115" xr3:uid="{E150ED47-553F-42A6-9561-0FE08FFC8660}" name="Columna104" dataDxfId="17"/>
    <tableColumn id="57" xr3:uid="{1BE6B574-B6B3-45FD-894A-BB28AED81B43}" name="Columna105" dataDxfId="16">
      <calculatedColumnFormula>ROUND((Tabla122[[#This Row],[Columna106]]*0.4),0)</calculatedColumnFormula>
    </tableColumn>
    <tableColumn id="19" xr3:uid="{00000000-0010-0000-0000-000013000000}" name="Columna106" dataDxfId="15" dataCellStyle="Moneda"/>
    <tableColumn id="114" xr3:uid="{4C9CE179-B9C2-490A-9EE7-07E4C33E177C}" name="Columna107" dataDxfId="14"/>
    <tableColumn id="113" xr3:uid="{5CF26BFB-210C-41F1-94D9-A8F7A138FDEE}" name="Columna108" dataDxfId="13"/>
    <tableColumn id="112" xr3:uid="{A2330D27-CAA3-48F2-8DB4-68E9D3949AAC}" name="Columna109" dataDxfId="12"/>
    <tableColumn id="58" xr3:uid="{97141675-D7A9-42AA-A23E-47295FCCF380}" name="Columna110" dataDxfId="11">
      <calculatedColumnFormula>ROUND((Tabla122[[#This Row],[Columna111]]*0.4),0)</calculatedColumnFormula>
    </tableColumn>
    <tableColumn id="22" xr3:uid="{00000000-0010-0000-0000-000016000000}" name="Columna111" dataDxfId="10" dataCellStyle="Moneda"/>
    <tableColumn id="111" xr3:uid="{0232AF25-F13E-4704-8487-6D5A0FBB194E}" name="Columna112" dataDxfId="9"/>
    <tableColumn id="110" xr3:uid="{C4EC0E4B-0A5A-412E-8D7B-AFD98E74C052}" name="Columna113" dataDxfId="8"/>
    <tableColumn id="109" xr3:uid="{17714AEC-9F7F-4D97-9873-78F8D46CA0B2}" name="Columna114" dataDxfId="7"/>
    <tableColumn id="59" xr3:uid="{67554126-0631-4242-A35D-BB2A822B5D14}" name="Columna115" dataDxfId="6">
      <calculatedColumnFormula>ROUND((Tabla122[[#This Row],[Columna116]]*0.4),0)</calculatedColumnFormula>
    </tableColumn>
    <tableColumn id="21" xr3:uid="{00000000-0010-0000-0000-000015000000}" name="Columna116" dataDxfId="5" dataCellStyle="Moneda"/>
    <tableColumn id="108" xr3:uid="{5670FC5A-022E-41F6-8C42-59764E835605}" name="Columna117" dataDxfId="4"/>
    <tableColumn id="107" xr3:uid="{4E7932A6-ED33-435E-BB97-BA62377F15F3}" name="Columna118" dataDxfId="3"/>
    <tableColumn id="106" xr3:uid="{D9E90E7E-0971-4B9D-8627-F7432C96263A}" name="Columna119" dataDxfId="2"/>
    <tableColumn id="8" xr3:uid="{00000000-0010-0000-0000-000008000000}" name="Columna122" dataDxfId="1" totalsRowDxfId="0"/>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4" zoomScaleNormal="100" workbookViewId="0">
      <selection activeCell="Q31" sqref="Q31"/>
    </sheetView>
  </sheetViews>
  <sheetFormatPr baseColWidth="10" defaultColWidth="10.85546875" defaultRowHeight="14.25"/>
  <cols>
    <col min="1" max="1" width="4.85546875" style="22" customWidth="1"/>
    <col min="2" max="16384" width="10.85546875" style="22"/>
  </cols>
  <sheetData>
    <row r="8" spans="2:16" ht="15">
      <c r="B8" s="21" t="s">
        <v>71</v>
      </c>
    </row>
    <row r="10" spans="2:16">
      <c r="B10" s="23" t="s">
        <v>36</v>
      </c>
      <c r="C10" s="24"/>
      <c r="D10" s="24"/>
      <c r="E10" s="24"/>
      <c r="F10" s="24"/>
      <c r="G10" s="24"/>
      <c r="H10" s="24"/>
      <c r="I10" s="24"/>
      <c r="J10" s="24"/>
      <c r="K10" s="24"/>
      <c r="L10" s="24"/>
      <c r="M10" s="24"/>
      <c r="N10" s="24"/>
      <c r="O10" s="24"/>
      <c r="P10" s="24"/>
    </row>
    <row r="11" spans="2:16">
      <c r="B11" s="23" t="s">
        <v>37</v>
      </c>
      <c r="C11" s="24"/>
      <c r="D11" s="24"/>
      <c r="E11" s="24"/>
      <c r="F11" s="24"/>
      <c r="G11" s="24"/>
      <c r="H11" s="24"/>
      <c r="I11" s="24"/>
      <c r="J11" s="24"/>
      <c r="K11" s="24"/>
      <c r="L11" s="24"/>
      <c r="M11" s="24"/>
      <c r="N11" s="24"/>
      <c r="O11" s="24"/>
      <c r="P11" s="24"/>
    </row>
    <row r="12" spans="2:16">
      <c r="B12" s="24"/>
      <c r="C12" s="24"/>
      <c r="D12" s="24"/>
      <c r="E12" s="24"/>
      <c r="F12" s="24"/>
      <c r="G12" s="24"/>
      <c r="H12" s="24"/>
      <c r="I12" s="24"/>
      <c r="J12" s="24"/>
      <c r="K12" s="24"/>
      <c r="L12" s="24"/>
      <c r="M12" s="24"/>
      <c r="N12" s="24"/>
      <c r="O12" s="24"/>
      <c r="P12" s="24"/>
    </row>
    <row r="13" spans="2:16">
      <c r="B13" s="24" t="s">
        <v>38</v>
      </c>
      <c r="C13" s="24"/>
      <c r="D13" s="24"/>
      <c r="E13" s="24"/>
      <c r="F13" s="24"/>
      <c r="G13" s="24"/>
      <c r="H13" s="24"/>
      <c r="I13" s="24"/>
      <c r="J13" s="24"/>
      <c r="K13" s="24"/>
      <c r="L13" s="24"/>
      <c r="M13" s="24"/>
      <c r="N13" s="24"/>
      <c r="O13" s="24"/>
      <c r="P13" s="24"/>
    </row>
    <row r="14" spans="2:16">
      <c r="B14" s="24"/>
      <c r="C14" s="24"/>
      <c r="D14" s="24"/>
      <c r="E14" s="24"/>
      <c r="F14" s="24"/>
      <c r="G14" s="24"/>
      <c r="H14" s="24"/>
      <c r="I14" s="24"/>
      <c r="J14" s="24"/>
      <c r="K14" s="24"/>
      <c r="L14" s="24"/>
      <c r="M14" s="24"/>
      <c r="N14" s="24"/>
      <c r="O14" s="24"/>
      <c r="P14" s="24"/>
    </row>
    <row r="15" spans="2:16" ht="17.25" customHeight="1">
      <c r="B15" s="102" t="s">
        <v>80</v>
      </c>
      <c r="C15" s="102"/>
      <c r="D15" s="102"/>
      <c r="E15" s="102"/>
      <c r="F15" s="102"/>
      <c r="G15" s="102"/>
      <c r="H15" s="102"/>
      <c r="I15" s="102"/>
      <c r="J15" s="102"/>
      <c r="K15" s="102"/>
      <c r="L15" s="102"/>
      <c r="M15" s="102"/>
      <c r="N15" s="102"/>
      <c r="O15" s="102"/>
      <c r="P15" s="102"/>
    </row>
    <row r="16" spans="2:16" ht="17.25" customHeight="1">
      <c r="B16" s="102" t="s">
        <v>81</v>
      </c>
      <c r="C16" s="102"/>
      <c r="D16" s="102"/>
      <c r="E16" s="102"/>
      <c r="F16" s="102"/>
      <c r="G16" s="102"/>
      <c r="H16" s="102"/>
      <c r="I16" s="102"/>
      <c r="J16" s="102"/>
      <c r="K16" s="102"/>
      <c r="L16" s="102"/>
      <c r="M16" s="102"/>
      <c r="N16" s="102"/>
      <c r="O16" s="102"/>
      <c r="P16" s="102"/>
    </row>
    <row r="17" spans="2:16" ht="17.25" customHeight="1">
      <c r="B17" s="102" t="s">
        <v>82</v>
      </c>
      <c r="C17" s="102"/>
      <c r="D17" s="102"/>
      <c r="E17" s="102"/>
      <c r="F17" s="102"/>
      <c r="G17" s="102"/>
      <c r="H17" s="102"/>
      <c r="I17" s="102"/>
      <c r="J17" s="102"/>
      <c r="K17" s="102"/>
      <c r="L17" s="102"/>
      <c r="M17" s="102"/>
      <c r="N17" s="102"/>
      <c r="O17" s="102"/>
      <c r="P17" s="102"/>
    </row>
    <row r="18" spans="2:16" ht="42" customHeight="1">
      <c r="B18" s="101" t="s">
        <v>555</v>
      </c>
      <c r="C18" s="101"/>
      <c r="D18" s="101"/>
      <c r="E18" s="101"/>
      <c r="F18" s="101"/>
      <c r="G18" s="101"/>
      <c r="H18" s="101"/>
      <c r="I18" s="101"/>
      <c r="J18" s="101"/>
      <c r="K18" s="101"/>
      <c r="L18" s="101"/>
      <c r="M18" s="101"/>
      <c r="N18" s="101"/>
      <c r="O18" s="101"/>
      <c r="P18" s="101"/>
    </row>
    <row r="19" spans="2:16" ht="15" customHeight="1">
      <c r="B19" s="25"/>
      <c r="C19" s="25"/>
      <c r="D19" s="25"/>
      <c r="E19" s="25"/>
      <c r="F19" s="25"/>
      <c r="G19" s="25"/>
      <c r="H19" s="25"/>
      <c r="I19" s="25"/>
      <c r="J19" s="25"/>
      <c r="K19" s="25"/>
      <c r="L19" s="25"/>
      <c r="M19" s="25"/>
      <c r="N19" s="25"/>
      <c r="O19" s="25"/>
      <c r="P19" s="25"/>
    </row>
    <row r="20" spans="2:16">
      <c r="B20" s="26" t="s">
        <v>39</v>
      </c>
      <c r="C20" s="24"/>
      <c r="D20" s="24"/>
      <c r="E20" s="27"/>
      <c r="F20" s="24"/>
      <c r="G20" s="24"/>
      <c r="H20" s="24"/>
      <c r="I20" s="24"/>
      <c r="J20" s="24"/>
      <c r="K20" s="24"/>
      <c r="L20" s="24"/>
      <c r="M20" s="24"/>
      <c r="N20" s="24"/>
      <c r="O20" s="24"/>
      <c r="P20" s="24"/>
    </row>
    <row r="21" spans="2:16">
      <c r="B21" s="103" t="s">
        <v>83</v>
      </c>
      <c r="C21" s="103"/>
      <c r="D21" s="103"/>
      <c r="E21" s="103"/>
      <c r="F21" s="103"/>
      <c r="G21" s="103"/>
      <c r="H21" s="103"/>
      <c r="I21" s="103"/>
      <c r="J21" s="103"/>
      <c r="K21" s="103"/>
      <c r="L21" s="103"/>
      <c r="M21" s="103"/>
      <c r="N21" s="103"/>
      <c r="O21" s="103"/>
      <c r="P21" s="103"/>
    </row>
    <row r="22" spans="2:16">
      <c r="B22" s="28" t="s">
        <v>40</v>
      </c>
      <c r="C22" s="29"/>
      <c r="D22" s="29"/>
      <c r="E22" s="29"/>
      <c r="F22" s="29"/>
      <c r="G22" s="29"/>
      <c r="H22" s="29"/>
      <c r="I22" s="29"/>
      <c r="J22" s="29"/>
      <c r="K22" s="29"/>
      <c r="L22" s="29"/>
      <c r="M22" s="29"/>
      <c r="N22" s="29"/>
      <c r="O22" s="29"/>
      <c r="P22" s="29"/>
    </row>
    <row r="23" spans="2:16">
      <c r="B23" s="28" t="s">
        <v>41</v>
      </c>
      <c r="C23" s="29"/>
      <c r="D23" s="29"/>
      <c r="E23" s="29"/>
      <c r="F23" s="29"/>
      <c r="G23" s="29"/>
      <c r="H23" s="29"/>
      <c r="I23" s="29"/>
      <c r="J23" s="29"/>
      <c r="K23" s="29"/>
      <c r="L23" s="29"/>
      <c r="M23" s="29"/>
      <c r="N23" s="29"/>
      <c r="O23" s="29"/>
      <c r="P23" s="29"/>
    </row>
    <row r="24" spans="2:16" ht="48" customHeight="1">
      <c r="B24" s="101" t="s">
        <v>84</v>
      </c>
      <c r="C24" s="101"/>
      <c r="D24" s="101"/>
      <c r="E24" s="101"/>
      <c r="F24" s="101"/>
      <c r="G24" s="101"/>
      <c r="H24" s="101"/>
      <c r="I24" s="101"/>
      <c r="J24" s="101"/>
      <c r="K24" s="101"/>
      <c r="L24" s="101"/>
      <c r="M24" s="101"/>
      <c r="N24" s="101"/>
      <c r="O24" s="101"/>
      <c r="P24" s="101"/>
    </row>
    <row r="25" spans="2:16">
      <c r="B25" s="30"/>
      <c r="C25" s="24"/>
      <c r="D25" s="24"/>
      <c r="E25" s="24"/>
      <c r="F25" s="24"/>
      <c r="G25" s="24"/>
      <c r="H25" s="24"/>
      <c r="I25" s="24"/>
      <c r="J25" s="24"/>
      <c r="K25" s="24"/>
      <c r="L25" s="24"/>
      <c r="M25" s="24"/>
      <c r="N25" s="24"/>
      <c r="O25" s="24"/>
      <c r="P25" s="24"/>
    </row>
    <row r="26" spans="2:16">
      <c r="B26" s="106" t="s">
        <v>42</v>
      </c>
      <c r="C26" s="106"/>
      <c r="D26" s="106"/>
      <c r="E26" s="106"/>
      <c r="F26" s="106"/>
      <c r="G26" s="106"/>
      <c r="H26" s="106"/>
      <c r="I26" s="106"/>
      <c r="J26" s="106"/>
      <c r="K26" s="106"/>
      <c r="L26" s="106"/>
      <c r="M26" s="106"/>
      <c r="N26" s="106"/>
      <c r="O26" s="106"/>
      <c r="P26" s="106"/>
    </row>
    <row r="27" spans="2:16">
      <c r="B27" s="24"/>
      <c r="C27" s="24"/>
      <c r="D27" s="24"/>
      <c r="E27" s="24"/>
      <c r="F27" s="24"/>
      <c r="G27" s="24"/>
      <c r="H27" s="24"/>
      <c r="I27" s="24"/>
      <c r="J27" s="24"/>
      <c r="K27" s="24"/>
      <c r="L27" s="24"/>
      <c r="M27" s="24"/>
      <c r="N27" s="24"/>
      <c r="O27" s="24"/>
      <c r="P27" s="24"/>
    </row>
    <row r="28" spans="2:16" ht="31.5" customHeight="1">
      <c r="B28" s="107" t="s">
        <v>45</v>
      </c>
      <c r="C28" s="107"/>
      <c r="D28" s="107"/>
      <c r="E28" s="107"/>
      <c r="F28" s="107"/>
      <c r="G28" s="107"/>
      <c r="H28" s="107"/>
      <c r="I28" s="107"/>
      <c r="J28" s="107"/>
      <c r="K28" s="107"/>
      <c r="L28" s="107"/>
      <c r="M28" s="107"/>
      <c r="N28" s="107"/>
      <c r="O28" s="107"/>
      <c r="P28" s="107"/>
    </row>
    <row r="29" spans="2:16">
      <c r="B29" s="27" t="s">
        <v>43</v>
      </c>
      <c r="C29" s="24"/>
      <c r="D29" s="24"/>
      <c r="E29" s="24"/>
      <c r="F29" s="24"/>
      <c r="G29" s="24"/>
      <c r="H29" s="24"/>
      <c r="I29" s="24"/>
      <c r="J29" s="24"/>
      <c r="K29" s="24"/>
      <c r="L29" s="24"/>
      <c r="M29" s="24"/>
      <c r="N29" s="24"/>
      <c r="O29" s="24"/>
      <c r="P29" s="24"/>
    </row>
    <row r="30" spans="2:16">
      <c r="B30" s="27"/>
      <c r="C30" s="24"/>
      <c r="D30" s="24"/>
      <c r="E30" s="24"/>
      <c r="F30" s="24"/>
      <c r="G30" s="24"/>
      <c r="H30" s="24"/>
      <c r="I30" s="24"/>
      <c r="J30" s="24"/>
      <c r="K30" s="24"/>
      <c r="L30" s="24"/>
      <c r="M30" s="24"/>
      <c r="N30" s="24"/>
      <c r="O30" s="24"/>
      <c r="P30" s="24"/>
    </row>
    <row r="31" spans="2:16">
      <c r="B31" s="24"/>
      <c r="C31" s="24"/>
      <c r="D31" s="24"/>
      <c r="E31" s="24"/>
      <c r="F31" s="24"/>
      <c r="G31" s="24"/>
      <c r="H31" s="108" t="s">
        <v>44</v>
      </c>
      <c r="I31" s="108"/>
      <c r="J31" s="108"/>
      <c r="K31" s="108"/>
      <c r="L31" s="108"/>
      <c r="M31" s="108"/>
      <c r="N31" s="24"/>
      <c r="O31" s="24"/>
      <c r="P31" s="24"/>
    </row>
    <row r="32" spans="2:16">
      <c r="B32" s="24"/>
      <c r="C32" s="24"/>
      <c r="D32" s="24"/>
      <c r="E32" s="24"/>
      <c r="F32" s="24"/>
      <c r="G32" s="31"/>
      <c r="H32" s="109" t="s">
        <v>559</v>
      </c>
      <c r="I32" s="109"/>
      <c r="J32" s="109"/>
      <c r="K32" s="109"/>
      <c r="L32" s="109"/>
      <c r="M32" s="109"/>
      <c r="N32" s="24"/>
      <c r="O32" s="24"/>
      <c r="P32" s="24"/>
    </row>
    <row r="33" spans="2:16">
      <c r="B33" s="31"/>
      <c r="C33" s="31"/>
      <c r="D33" s="31"/>
      <c r="E33" s="31"/>
      <c r="F33" s="31"/>
      <c r="G33" s="31"/>
      <c r="H33" s="32"/>
      <c r="I33" s="32"/>
      <c r="J33" s="32"/>
      <c r="K33" s="32"/>
      <c r="L33" s="32"/>
      <c r="M33" s="32"/>
      <c r="N33" s="31"/>
      <c r="O33" s="31"/>
      <c r="P33" s="31"/>
    </row>
    <row r="34" spans="2:16" ht="15" customHeight="1">
      <c r="B34" s="106" t="s">
        <v>60</v>
      </c>
      <c r="C34" s="106"/>
      <c r="D34" s="106"/>
      <c r="E34" s="106"/>
      <c r="F34" s="106"/>
      <c r="G34" s="106"/>
      <c r="H34" s="106"/>
      <c r="I34" s="106"/>
      <c r="J34" s="106"/>
      <c r="K34" s="106"/>
      <c r="L34" s="106"/>
      <c r="M34" s="106"/>
      <c r="N34" s="106"/>
      <c r="O34" s="106"/>
      <c r="P34" s="106"/>
    </row>
    <row r="35" spans="2:16">
      <c r="B35" s="33"/>
      <c r="C35" s="33"/>
      <c r="D35" s="33"/>
      <c r="E35" s="33"/>
      <c r="F35" s="33"/>
      <c r="G35" s="33"/>
      <c r="H35" s="33"/>
      <c r="I35" s="33"/>
      <c r="J35" s="33"/>
      <c r="K35" s="33"/>
      <c r="L35" s="33"/>
      <c r="M35" s="33"/>
      <c r="N35" s="33"/>
      <c r="O35" s="33"/>
      <c r="P35" s="33"/>
    </row>
    <row r="36" spans="2:16">
      <c r="B36" s="104"/>
      <c r="C36" s="105"/>
      <c r="D36" s="105"/>
      <c r="E36" s="105"/>
      <c r="F36" s="105"/>
      <c r="G36" s="105"/>
      <c r="H36" s="105"/>
      <c r="I36" s="105"/>
      <c r="J36" s="105"/>
      <c r="K36" s="105"/>
      <c r="L36" s="105"/>
      <c r="M36" s="105"/>
      <c r="N36" s="105"/>
      <c r="O36" s="105"/>
      <c r="P36" s="105"/>
    </row>
    <row r="37" spans="2:16">
      <c r="B37" s="105"/>
      <c r="C37" s="105"/>
      <c r="D37" s="105"/>
      <c r="E37" s="105"/>
      <c r="F37" s="105"/>
      <c r="G37" s="105"/>
      <c r="H37" s="105"/>
      <c r="I37" s="105"/>
      <c r="J37" s="105"/>
      <c r="K37" s="105"/>
      <c r="L37" s="105"/>
      <c r="M37" s="105"/>
      <c r="N37" s="105"/>
      <c r="O37" s="105"/>
      <c r="P37" s="105"/>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46" zoomScale="91" zoomScaleNormal="91" zoomScaleSheetLayoutView="170" workbookViewId="0">
      <selection activeCell="O9" sqref="O9:Q9"/>
    </sheetView>
  </sheetViews>
  <sheetFormatPr baseColWidth="10" defaultColWidth="11.42578125" defaultRowHeight="14.25"/>
  <cols>
    <col min="1" max="3" width="6.7109375" style="22" customWidth="1"/>
    <col min="4" max="17" width="7.140625" style="22" customWidth="1"/>
    <col min="18" max="18" width="6.7109375" style="34" customWidth="1"/>
    <col min="19" max="24" width="11.42578125" style="34"/>
    <col min="25" max="25" width="12.85546875" style="34" customWidth="1"/>
    <col min="26" max="36" width="11.42578125" style="34"/>
    <col min="37" max="16384" width="11.42578125" style="22"/>
  </cols>
  <sheetData>
    <row r="1" spans="1:36">
      <c r="A1" s="34"/>
      <c r="B1" s="34"/>
      <c r="C1" s="34"/>
      <c r="D1" s="34"/>
      <c r="E1" s="34"/>
      <c r="F1" s="34"/>
      <c r="G1" s="34"/>
      <c r="H1" s="34"/>
      <c r="I1" s="34"/>
      <c r="J1" s="34"/>
      <c r="K1" s="34"/>
      <c r="L1" s="34"/>
      <c r="M1" s="34"/>
      <c r="N1" s="34"/>
      <c r="O1" s="34"/>
      <c r="P1" s="34"/>
      <c r="Q1" s="34"/>
    </row>
    <row r="2" spans="1:36">
      <c r="A2" s="34"/>
      <c r="B2" s="34"/>
      <c r="C2" s="34"/>
      <c r="D2" s="34"/>
      <c r="E2" s="34"/>
      <c r="F2" s="34"/>
      <c r="G2" s="34"/>
      <c r="H2" s="34"/>
      <c r="I2" s="34"/>
      <c r="J2" s="34"/>
      <c r="K2" s="34"/>
      <c r="L2" s="34"/>
      <c r="M2" s="34"/>
      <c r="N2" s="34"/>
      <c r="O2" s="34"/>
      <c r="P2" s="34"/>
      <c r="Q2" s="34"/>
    </row>
    <row r="3" spans="1:36">
      <c r="A3" s="34"/>
      <c r="B3" s="34"/>
      <c r="C3" s="34"/>
      <c r="D3" s="34"/>
      <c r="E3" s="34"/>
      <c r="F3" s="34"/>
      <c r="G3" s="34"/>
      <c r="H3" s="34"/>
      <c r="I3" s="34"/>
      <c r="J3" s="34"/>
      <c r="K3" s="34"/>
      <c r="L3" s="34"/>
      <c r="M3" s="34"/>
      <c r="N3" s="34"/>
      <c r="O3" s="34"/>
      <c r="P3" s="34"/>
      <c r="Q3" s="34"/>
    </row>
    <row r="4" spans="1:36">
      <c r="A4" s="34"/>
      <c r="B4" s="34"/>
      <c r="C4" s="34"/>
      <c r="D4" s="34"/>
      <c r="E4" s="34"/>
      <c r="F4" s="34"/>
      <c r="G4" s="34"/>
      <c r="H4" s="34"/>
      <c r="I4" s="34"/>
      <c r="J4" s="34"/>
      <c r="K4" s="34"/>
      <c r="L4" s="34"/>
      <c r="M4" s="34"/>
      <c r="N4" s="34"/>
      <c r="O4" s="34"/>
      <c r="P4" s="34"/>
      <c r="Q4" s="34"/>
    </row>
    <row r="5" spans="1:36">
      <c r="A5" s="34"/>
      <c r="B5" s="34"/>
      <c r="C5" s="34"/>
      <c r="D5" s="34"/>
      <c r="E5" s="34"/>
      <c r="F5" s="34"/>
      <c r="G5" s="34"/>
      <c r="H5" s="34"/>
      <c r="I5" s="34"/>
      <c r="J5" s="34"/>
      <c r="K5" s="34"/>
      <c r="L5" s="34"/>
      <c r="M5" s="34"/>
      <c r="N5" s="34"/>
      <c r="O5" s="34"/>
      <c r="P5" s="34"/>
      <c r="Q5" s="34"/>
    </row>
    <row r="6" spans="1:36">
      <c r="A6" s="34"/>
      <c r="B6" s="34"/>
      <c r="C6" s="34"/>
      <c r="D6" s="34"/>
      <c r="E6" s="34"/>
      <c r="F6" s="34"/>
      <c r="G6" s="34"/>
      <c r="H6" s="34"/>
      <c r="I6" s="34"/>
      <c r="J6" s="34"/>
      <c r="K6" s="34"/>
      <c r="L6" s="34"/>
      <c r="M6" s="34"/>
      <c r="N6" s="34"/>
      <c r="O6" s="34"/>
      <c r="P6" s="34"/>
      <c r="Q6" s="34"/>
    </row>
    <row r="7" spans="1:36" ht="78.75" customHeight="1">
      <c r="A7" s="151" t="s">
        <v>556</v>
      </c>
      <c r="B7" s="151"/>
      <c r="C7" s="151"/>
      <c r="D7" s="151"/>
      <c r="E7" s="151"/>
      <c r="F7" s="151"/>
      <c r="G7" s="151"/>
      <c r="H7" s="151"/>
      <c r="I7" s="151"/>
      <c r="J7" s="151"/>
      <c r="K7" s="151"/>
      <c r="L7" s="151"/>
      <c r="M7" s="151"/>
      <c r="N7" s="151"/>
      <c r="O7" s="151"/>
      <c r="P7" s="151"/>
      <c r="Q7" s="151"/>
      <c r="R7" s="35"/>
    </row>
    <row r="8" spans="1:36" ht="6" customHeight="1">
      <c r="A8" s="34"/>
      <c r="B8" s="34"/>
      <c r="C8" s="34"/>
      <c r="D8" s="34"/>
      <c r="E8" s="34"/>
      <c r="F8" s="34"/>
      <c r="G8" s="34"/>
      <c r="H8" s="34"/>
      <c r="I8" s="34"/>
      <c r="J8" s="34"/>
      <c r="K8" s="34"/>
      <c r="L8" s="34"/>
      <c r="M8" s="34"/>
      <c r="N8" s="34"/>
      <c r="O8" s="34"/>
      <c r="P8" s="34"/>
      <c r="Q8" s="34"/>
    </row>
    <row r="9" spans="1:36">
      <c r="A9" s="34"/>
      <c r="B9" s="34"/>
      <c r="C9" s="34"/>
      <c r="D9" s="34"/>
      <c r="E9" s="34"/>
      <c r="F9" s="34"/>
      <c r="G9" s="34"/>
      <c r="H9" s="34"/>
      <c r="I9" s="34"/>
      <c r="J9" s="34"/>
      <c r="K9" s="34"/>
      <c r="L9" s="34"/>
      <c r="M9" s="152" t="s">
        <v>0</v>
      </c>
      <c r="N9" s="152"/>
      <c r="O9" s="153"/>
      <c r="P9" s="154"/>
      <c r="Q9" s="155"/>
    </row>
    <row r="10" spans="1:36" ht="10.5" customHeight="1">
      <c r="A10" s="34"/>
      <c r="B10" s="34"/>
      <c r="C10" s="34"/>
      <c r="D10" s="34"/>
      <c r="E10" s="34"/>
      <c r="F10" s="34"/>
      <c r="G10" s="34"/>
      <c r="H10" s="34"/>
      <c r="I10" s="34"/>
      <c r="J10" s="34"/>
      <c r="K10" s="34"/>
      <c r="L10" s="34"/>
      <c r="M10" s="34"/>
      <c r="N10" s="34"/>
      <c r="O10" s="156" t="s">
        <v>5</v>
      </c>
      <c r="P10" s="156"/>
      <c r="Q10" s="156"/>
    </row>
    <row r="11" spans="1:36" ht="6" customHeight="1">
      <c r="A11" s="34"/>
      <c r="B11" s="34"/>
      <c r="C11" s="34"/>
      <c r="D11" s="34"/>
      <c r="E11" s="34"/>
      <c r="F11" s="34"/>
      <c r="G11" s="34"/>
      <c r="H11" s="34"/>
      <c r="I11" s="34"/>
      <c r="J11" s="34"/>
      <c r="K11" s="34"/>
      <c r="L11" s="34"/>
      <c r="M11" s="34"/>
      <c r="N11" s="34"/>
      <c r="O11" s="34"/>
      <c r="P11" s="34"/>
      <c r="Q11" s="34"/>
    </row>
    <row r="12" spans="1:36" s="37" customFormat="1" ht="12.75">
      <c r="A12" s="145" t="s">
        <v>1</v>
      </c>
      <c r="B12" s="145"/>
      <c r="C12" s="145"/>
      <c r="D12" s="145"/>
      <c r="E12" s="145"/>
      <c r="F12" s="145"/>
      <c r="G12" s="145"/>
      <c r="H12" s="145"/>
      <c r="I12" s="145"/>
      <c r="J12" s="145"/>
      <c r="K12" s="145"/>
      <c r="L12" s="145"/>
      <c r="M12" s="145"/>
      <c r="N12" s="145"/>
      <c r="O12" s="145"/>
      <c r="P12" s="145"/>
      <c r="Q12" s="145"/>
      <c r="R12" s="36"/>
      <c r="S12" s="36"/>
      <c r="T12" s="36"/>
      <c r="U12" s="36"/>
      <c r="V12" s="36"/>
      <c r="W12" s="36"/>
      <c r="X12" s="36"/>
      <c r="Y12" s="36"/>
      <c r="Z12" s="36"/>
      <c r="AA12" s="36"/>
      <c r="AB12" s="36"/>
      <c r="AC12" s="36"/>
      <c r="AD12" s="36"/>
      <c r="AE12" s="36"/>
      <c r="AF12" s="36"/>
      <c r="AG12" s="36"/>
      <c r="AH12" s="36"/>
      <c r="AI12" s="36"/>
      <c r="AJ12" s="36"/>
    </row>
    <row r="13" spans="1:36" s="37" customFormat="1" ht="6" customHeight="1">
      <c r="A13" s="36"/>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row>
    <row r="14" spans="1:36" s="37" customFormat="1" ht="18" customHeight="1">
      <c r="A14" s="146" t="s">
        <v>6</v>
      </c>
      <c r="B14" s="146"/>
      <c r="C14" s="146"/>
      <c r="D14" s="150"/>
      <c r="E14" s="150"/>
      <c r="F14" s="150"/>
      <c r="G14" s="150"/>
      <c r="H14" s="150"/>
      <c r="I14" s="150"/>
      <c r="J14" s="150"/>
      <c r="K14" s="150"/>
      <c r="L14" s="150"/>
      <c r="M14" s="150"/>
      <c r="N14" s="150"/>
      <c r="O14" s="150"/>
      <c r="P14" s="150"/>
      <c r="Q14" s="150"/>
      <c r="R14" s="36"/>
      <c r="S14" s="36"/>
      <c r="T14" s="36"/>
      <c r="U14" s="36"/>
      <c r="V14" s="36"/>
      <c r="W14" s="36"/>
      <c r="X14" s="36"/>
      <c r="Y14" s="36"/>
      <c r="Z14" s="36"/>
      <c r="AA14" s="36"/>
      <c r="AB14" s="36"/>
      <c r="AC14" s="36"/>
      <c r="AD14" s="36"/>
      <c r="AE14" s="36"/>
      <c r="AF14" s="36"/>
      <c r="AG14" s="36"/>
      <c r="AH14" s="36"/>
      <c r="AI14" s="36"/>
      <c r="AJ14" s="36"/>
    </row>
    <row r="15" spans="1:36" s="37" customFormat="1" ht="18" customHeight="1">
      <c r="A15" s="146" t="s">
        <v>46</v>
      </c>
      <c r="B15" s="146"/>
      <c r="C15" s="146"/>
      <c r="D15" s="124"/>
      <c r="E15" s="124"/>
      <c r="F15" s="124"/>
      <c r="G15" s="124"/>
      <c r="H15" s="124"/>
      <c r="I15" s="124"/>
      <c r="J15" s="124"/>
      <c r="K15" s="124"/>
      <c r="L15" s="124"/>
      <c r="M15" s="124"/>
      <c r="N15" s="124"/>
      <c r="O15" s="124"/>
      <c r="P15" s="124"/>
      <c r="Q15" s="124"/>
      <c r="R15" s="36"/>
      <c r="S15" s="36"/>
      <c r="T15" s="36"/>
      <c r="U15" s="36"/>
      <c r="V15" s="36"/>
      <c r="W15" s="36"/>
      <c r="X15" s="36"/>
      <c r="Y15" s="36"/>
      <c r="Z15" s="36"/>
      <c r="AA15" s="36"/>
      <c r="AB15" s="36"/>
      <c r="AC15" s="36"/>
      <c r="AD15" s="36"/>
      <c r="AE15" s="36"/>
      <c r="AF15" s="36"/>
      <c r="AG15" s="36"/>
      <c r="AH15" s="36"/>
      <c r="AI15" s="36"/>
      <c r="AJ15" s="36"/>
    </row>
    <row r="16" spans="1:36" s="37" customFormat="1" ht="18" customHeight="1">
      <c r="A16" s="146" t="s">
        <v>47</v>
      </c>
      <c r="B16" s="146"/>
      <c r="C16" s="146"/>
      <c r="D16" s="124"/>
      <c r="E16" s="124"/>
      <c r="F16" s="124"/>
      <c r="G16" s="124"/>
      <c r="H16" s="124"/>
      <c r="I16" s="124"/>
      <c r="J16" s="124"/>
      <c r="K16" s="124"/>
      <c r="L16" s="124"/>
      <c r="M16" s="124"/>
      <c r="N16" s="124"/>
      <c r="O16" s="124"/>
      <c r="P16" s="124"/>
      <c r="Q16" s="124"/>
      <c r="R16" s="36"/>
      <c r="S16" s="36"/>
      <c r="T16" s="36"/>
      <c r="U16" s="36"/>
      <c r="V16" s="36"/>
      <c r="W16" s="36"/>
      <c r="X16" s="36"/>
      <c r="Y16" s="36"/>
      <c r="Z16" s="36"/>
      <c r="AA16" s="36"/>
      <c r="AB16" s="36"/>
      <c r="AC16" s="36"/>
      <c r="AD16" s="36"/>
      <c r="AE16" s="36"/>
      <c r="AF16" s="36"/>
      <c r="AG16" s="36"/>
      <c r="AH16" s="36"/>
      <c r="AI16" s="36"/>
      <c r="AJ16" s="36"/>
    </row>
    <row r="17" spans="1:36" s="37" customFormat="1" ht="18" customHeight="1">
      <c r="A17" s="146" t="s">
        <v>48</v>
      </c>
      <c r="B17" s="146"/>
      <c r="C17" s="146"/>
      <c r="D17" s="142"/>
      <c r="E17" s="124"/>
      <c r="F17" s="124"/>
      <c r="G17" s="124"/>
      <c r="H17" s="124"/>
      <c r="I17" s="124"/>
      <c r="J17" s="124"/>
      <c r="K17" s="124"/>
      <c r="L17" s="124"/>
      <c r="M17" s="124"/>
      <c r="N17" s="124"/>
      <c r="O17" s="124"/>
      <c r="P17" s="124"/>
      <c r="Q17" s="124"/>
      <c r="R17" s="36"/>
      <c r="S17" s="36"/>
      <c r="T17" s="36"/>
      <c r="U17" s="36"/>
      <c r="V17" s="36"/>
      <c r="W17" s="36"/>
      <c r="X17" s="36"/>
      <c r="Y17" s="36"/>
      <c r="Z17" s="36"/>
      <c r="AA17" s="36"/>
      <c r="AB17" s="36"/>
      <c r="AC17" s="36"/>
      <c r="AD17" s="36"/>
      <c r="AE17" s="36"/>
      <c r="AF17" s="36"/>
      <c r="AG17" s="36"/>
      <c r="AH17" s="36"/>
      <c r="AI17" s="36"/>
      <c r="AJ17" s="36"/>
    </row>
    <row r="18" spans="1:36" s="37" customFormat="1" ht="18" customHeight="1">
      <c r="A18" s="146" t="s">
        <v>7</v>
      </c>
      <c r="B18" s="146"/>
      <c r="C18" s="146"/>
      <c r="D18" s="146"/>
      <c r="E18" s="147"/>
      <c r="F18" s="147"/>
      <c r="G18" s="147"/>
      <c r="H18" s="147"/>
      <c r="I18" s="147"/>
      <c r="J18" s="36" t="s">
        <v>8</v>
      </c>
      <c r="K18" s="36"/>
      <c r="L18" s="36"/>
      <c r="M18" s="36"/>
      <c r="N18" s="144"/>
      <c r="O18" s="144"/>
      <c r="P18" s="144"/>
      <c r="Q18" s="144"/>
      <c r="R18" s="36"/>
      <c r="S18" s="36"/>
      <c r="T18" s="36"/>
      <c r="U18" s="36"/>
      <c r="V18" s="36"/>
      <c r="W18" s="36"/>
      <c r="X18" s="36"/>
      <c r="Y18" s="36"/>
      <c r="Z18" s="36"/>
      <c r="AA18" s="36"/>
      <c r="AB18" s="36"/>
      <c r="AC18" s="36"/>
      <c r="AD18" s="36"/>
      <c r="AE18" s="36"/>
      <c r="AF18" s="36"/>
      <c r="AG18" s="36"/>
      <c r="AH18" s="36"/>
      <c r="AI18" s="36"/>
      <c r="AJ18" s="36"/>
    </row>
    <row r="19" spans="1:36" s="37" customFormat="1" ht="14.25" customHeight="1">
      <c r="A19" s="146" t="s">
        <v>64</v>
      </c>
      <c r="B19" s="146"/>
      <c r="C19" s="146"/>
      <c r="D19" s="124"/>
      <c r="E19" s="124"/>
      <c r="F19" s="124"/>
      <c r="G19" s="124"/>
      <c r="H19" s="124"/>
      <c r="I19" s="124"/>
      <c r="J19" s="124"/>
      <c r="K19" s="124"/>
      <c r="L19" s="124"/>
      <c r="M19" s="124"/>
      <c r="N19" s="124"/>
      <c r="O19" s="124"/>
      <c r="P19" s="124"/>
      <c r="Q19" s="124"/>
      <c r="R19" s="36"/>
      <c r="S19" s="36"/>
      <c r="T19" s="36"/>
      <c r="U19" s="36"/>
      <c r="V19" s="36"/>
      <c r="W19" s="36"/>
      <c r="X19" s="36"/>
      <c r="Y19" s="36"/>
      <c r="Z19" s="36"/>
      <c r="AA19" s="36"/>
      <c r="AB19" s="36"/>
      <c r="AC19" s="36"/>
      <c r="AD19" s="36"/>
      <c r="AE19" s="36"/>
      <c r="AF19" s="36"/>
      <c r="AG19" s="36"/>
      <c r="AH19" s="36"/>
      <c r="AI19" s="36"/>
      <c r="AJ19" s="36"/>
    </row>
    <row r="20" spans="1:36" s="37" customFormat="1" ht="6" customHeight="1">
      <c r="A20" s="36"/>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row>
    <row r="21" spans="1:36" s="37" customFormat="1" ht="12.75">
      <c r="A21" s="145" t="s">
        <v>2</v>
      </c>
      <c r="B21" s="145"/>
      <c r="C21" s="145"/>
      <c r="D21" s="145"/>
      <c r="E21" s="145"/>
      <c r="F21" s="145"/>
      <c r="G21" s="145"/>
      <c r="H21" s="145"/>
      <c r="I21" s="145"/>
      <c r="J21" s="145"/>
      <c r="K21" s="145"/>
      <c r="L21" s="145"/>
      <c r="M21" s="145"/>
      <c r="N21" s="145"/>
      <c r="O21" s="145"/>
      <c r="P21" s="145"/>
      <c r="Q21" s="145"/>
      <c r="R21" s="36"/>
      <c r="S21" s="36"/>
      <c r="T21" s="36"/>
      <c r="U21" s="36"/>
      <c r="V21" s="36"/>
      <c r="W21" s="36"/>
      <c r="X21" s="36"/>
      <c r="Y21" s="36"/>
      <c r="Z21" s="36"/>
      <c r="AA21" s="36"/>
      <c r="AB21" s="36"/>
      <c r="AC21" s="36"/>
      <c r="AD21" s="36"/>
      <c r="AE21" s="36"/>
      <c r="AF21" s="36"/>
      <c r="AG21" s="36"/>
      <c r="AH21" s="36"/>
      <c r="AI21" s="36"/>
      <c r="AJ21" s="36"/>
    </row>
    <row r="22" spans="1:36" s="37" customFormat="1" ht="6" customHeight="1">
      <c r="A22" s="36"/>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row>
    <row r="23" spans="1:36" s="37" customFormat="1" ht="12.75">
      <c r="A23" s="36" t="s">
        <v>9</v>
      </c>
      <c r="B23" s="124"/>
      <c r="C23" s="124"/>
      <c r="D23" s="124"/>
      <c r="E23" s="124"/>
      <c r="F23" s="124"/>
      <c r="G23" s="124"/>
      <c r="H23" s="124"/>
      <c r="I23" s="124"/>
      <c r="J23" s="124"/>
      <c r="K23" s="124"/>
      <c r="L23" s="124"/>
      <c r="M23" s="124"/>
      <c r="N23" s="124"/>
      <c r="O23" s="124"/>
      <c r="P23" s="124"/>
      <c r="Q23" s="124"/>
      <c r="R23" s="36"/>
      <c r="S23" s="36"/>
      <c r="T23" s="36"/>
      <c r="U23" s="36"/>
      <c r="V23" s="36"/>
      <c r="W23" s="36"/>
      <c r="X23" s="36"/>
      <c r="Y23" s="36"/>
      <c r="Z23" s="36"/>
      <c r="AA23" s="36"/>
      <c r="AB23" s="36"/>
      <c r="AC23" s="36"/>
      <c r="AD23" s="36"/>
      <c r="AE23" s="36"/>
      <c r="AF23" s="36"/>
      <c r="AG23" s="36"/>
      <c r="AH23" s="36"/>
      <c r="AI23" s="36"/>
      <c r="AJ23" s="36"/>
    </row>
    <row r="24" spans="1:36" s="37" customFormat="1" ht="6" customHeight="1">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row>
    <row r="25" spans="1:36" s="37" customFormat="1" ht="12.75">
      <c r="A25" s="36" t="s">
        <v>10</v>
      </c>
      <c r="B25" s="36"/>
      <c r="C25" s="36"/>
      <c r="D25" s="124"/>
      <c r="E25" s="124"/>
      <c r="F25" s="124"/>
      <c r="G25" s="124"/>
      <c r="H25" s="124"/>
      <c r="I25" s="124"/>
      <c r="J25" s="36" t="s">
        <v>11</v>
      </c>
      <c r="K25" s="36"/>
      <c r="L25" s="36"/>
      <c r="M25" s="124"/>
      <c r="N25" s="124"/>
      <c r="O25" s="124"/>
      <c r="P25" s="124"/>
      <c r="Q25" s="124"/>
      <c r="R25" s="36"/>
      <c r="S25" s="36"/>
      <c r="T25" s="36"/>
      <c r="U25" s="36"/>
      <c r="V25" s="36"/>
      <c r="W25" s="36"/>
      <c r="X25" s="36"/>
      <c r="Y25" s="36"/>
      <c r="Z25" s="36"/>
      <c r="AA25" s="36"/>
      <c r="AB25" s="36"/>
      <c r="AC25" s="36"/>
      <c r="AD25" s="36"/>
      <c r="AE25" s="36"/>
      <c r="AF25" s="36"/>
      <c r="AG25" s="36"/>
      <c r="AH25" s="36"/>
      <c r="AI25" s="36"/>
      <c r="AJ25" s="36"/>
    </row>
    <row r="26" spans="1:36" s="37" customFormat="1" ht="6" customHeight="1">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row>
    <row r="27" spans="1:36" s="37" customFormat="1" ht="12.75">
      <c r="A27" s="36" t="s">
        <v>12</v>
      </c>
      <c r="B27" s="36"/>
      <c r="C27" s="124"/>
      <c r="D27" s="124"/>
      <c r="E27" s="124"/>
      <c r="F27" s="124"/>
      <c r="G27" s="124"/>
      <c r="H27" s="124"/>
      <c r="I27" s="124"/>
      <c r="J27" s="124"/>
      <c r="K27" s="124"/>
      <c r="L27" s="124"/>
      <c r="M27" s="124"/>
      <c r="N27" s="124"/>
      <c r="O27" s="124"/>
      <c r="P27" s="124"/>
      <c r="Q27" s="124"/>
      <c r="R27" s="36"/>
      <c r="S27" s="36"/>
      <c r="T27" s="36"/>
      <c r="U27" s="36"/>
      <c r="V27" s="36"/>
      <c r="W27" s="36"/>
      <c r="X27" s="36"/>
      <c r="Y27" s="36"/>
      <c r="Z27" s="36"/>
      <c r="AA27" s="36"/>
      <c r="AB27" s="36"/>
      <c r="AC27" s="36"/>
      <c r="AD27" s="36"/>
      <c r="AE27" s="36"/>
      <c r="AF27" s="36"/>
      <c r="AG27" s="36"/>
      <c r="AH27" s="36"/>
      <c r="AI27" s="36"/>
      <c r="AJ27" s="36"/>
    </row>
    <row r="28" spans="1:36" s="37" customFormat="1" ht="6" customHeight="1">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row>
    <row r="29" spans="1:36" s="37" customFormat="1" ht="12.75">
      <c r="A29" s="36" t="s">
        <v>34</v>
      </c>
      <c r="B29" s="36"/>
      <c r="C29" s="36"/>
      <c r="D29" s="36"/>
      <c r="E29" s="124"/>
      <c r="F29" s="124"/>
      <c r="G29" s="124"/>
      <c r="H29" s="124"/>
      <c r="I29" s="124"/>
      <c r="J29" s="124"/>
      <c r="K29" s="124"/>
      <c r="L29" s="124"/>
      <c r="M29" s="124"/>
      <c r="N29" s="124"/>
      <c r="O29" s="124"/>
      <c r="P29" s="124"/>
      <c r="Q29" s="124"/>
      <c r="R29" s="36"/>
      <c r="S29" s="36"/>
      <c r="T29" s="36"/>
      <c r="U29" s="36"/>
      <c r="V29" s="36"/>
      <c r="W29" s="36"/>
      <c r="X29" s="36"/>
      <c r="Y29" s="36"/>
      <c r="Z29" s="36"/>
      <c r="AA29" s="36"/>
      <c r="AB29" s="36"/>
      <c r="AC29" s="36"/>
      <c r="AD29" s="36"/>
      <c r="AE29" s="36"/>
      <c r="AF29" s="36"/>
      <c r="AG29" s="36"/>
      <c r="AH29" s="36"/>
      <c r="AI29" s="36"/>
      <c r="AJ29" s="36"/>
    </row>
    <row r="30" spans="1:36" s="37" customFormat="1" ht="6" customHeight="1">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row>
    <row r="31" spans="1:36" s="37" customFormat="1" ht="12.75">
      <c r="A31" s="36" t="s">
        <v>13</v>
      </c>
      <c r="B31" s="36"/>
      <c r="C31" s="124"/>
      <c r="D31" s="124"/>
      <c r="E31" s="124"/>
      <c r="F31" s="124"/>
      <c r="G31" s="124"/>
      <c r="H31" s="124"/>
      <c r="I31" s="124"/>
      <c r="J31" s="124"/>
      <c r="K31" s="148" t="s">
        <v>14</v>
      </c>
      <c r="L31" s="148"/>
      <c r="M31" s="148"/>
      <c r="N31" s="124"/>
      <c r="O31" s="124"/>
      <c r="P31" s="124"/>
      <c r="Q31" s="124"/>
      <c r="R31" s="36"/>
      <c r="S31" s="36"/>
      <c r="T31" s="36"/>
      <c r="U31" s="36"/>
      <c r="V31" s="36"/>
      <c r="W31" s="36"/>
      <c r="X31" s="36"/>
      <c r="Y31" s="36"/>
      <c r="Z31" s="36"/>
      <c r="AA31" s="36"/>
      <c r="AB31" s="36"/>
      <c r="AC31" s="36"/>
      <c r="AD31" s="36"/>
      <c r="AE31" s="36"/>
      <c r="AF31" s="36"/>
      <c r="AG31" s="36"/>
      <c r="AH31" s="36"/>
      <c r="AI31" s="36"/>
      <c r="AJ31" s="36"/>
    </row>
    <row r="32" spans="1:36" s="37" customFormat="1" ht="6" customHeight="1">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row>
    <row r="33" spans="1:36" s="37" customFormat="1" ht="12.75">
      <c r="A33" s="145" t="s">
        <v>15</v>
      </c>
      <c r="B33" s="145"/>
      <c r="C33" s="145"/>
      <c r="D33" s="145"/>
      <c r="E33" s="145"/>
      <c r="F33" s="145"/>
      <c r="G33" s="145"/>
      <c r="H33" s="145"/>
      <c r="I33" s="145"/>
      <c r="J33" s="145"/>
      <c r="K33" s="145"/>
      <c r="L33" s="145"/>
      <c r="M33" s="145"/>
      <c r="N33" s="145"/>
      <c r="O33" s="145"/>
      <c r="P33" s="145"/>
      <c r="Q33" s="145"/>
      <c r="R33" s="36"/>
      <c r="S33" s="36"/>
      <c r="T33" s="36"/>
      <c r="U33" s="36"/>
      <c r="V33" s="36"/>
      <c r="W33" s="36"/>
      <c r="X33" s="36"/>
      <c r="Y33" s="36"/>
      <c r="Z33" s="36"/>
      <c r="AA33" s="36"/>
      <c r="AB33" s="36"/>
      <c r="AC33" s="36"/>
      <c r="AD33" s="36"/>
      <c r="AE33" s="36"/>
      <c r="AF33" s="36"/>
      <c r="AG33" s="36"/>
      <c r="AH33" s="36"/>
      <c r="AI33" s="36"/>
      <c r="AJ33" s="36"/>
    </row>
    <row r="34" spans="1:36" s="37" customFormat="1" ht="6" customHeight="1">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row>
    <row r="35" spans="1:36" s="37" customFormat="1" ht="12.75">
      <c r="A35" s="36" t="s">
        <v>16</v>
      </c>
      <c r="B35" s="36"/>
      <c r="C35" s="147"/>
      <c r="D35" s="147"/>
      <c r="E35" s="147"/>
      <c r="F35" s="147"/>
      <c r="G35" s="147"/>
      <c r="H35" s="147"/>
      <c r="I35" s="147"/>
      <c r="J35" s="147"/>
      <c r="K35" s="147"/>
      <c r="L35" s="147"/>
      <c r="M35" s="147"/>
      <c r="N35" s="147"/>
      <c r="O35" s="147"/>
      <c r="P35" s="147"/>
      <c r="Q35" s="147"/>
      <c r="R35" s="36"/>
      <c r="S35" s="36"/>
      <c r="T35" s="36"/>
      <c r="U35" s="36"/>
      <c r="V35" s="36"/>
      <c r="W35" s="36"/>
      <c r="X35" s="36"/>
      <c r="Y35" s="36"/>
      <c r="Z35" s="36"/>
      <c r="AA35" s="36"/>
      <c r="AB35" s="36"/>
      <c r="AC35" s="36"/>
      <c r="AD35" s="36"/>
      <c r="AE35" s="36"/>
      <c r="AF35" s="36"/>
      <c r="AG35" s="36"/>
      <c r="AH35" s="36"/>
      <c r="AI35" s="36"/>
      <c r="AJ35" s="36"/>
    </row>
    <row r="36" spans="1:36" s="37" customFormat="1" ht="6" customHeight="1">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row>
    <row r="37" spans="1:36" s="37" customFormat="1" ht="12.75">
      <c r="A37" s="146" t="s">
        <v>18</v>
      </c>
      <c r="B37" s="146"/>
      <c r="C37" s="146"/>
      <c r="D37" s="124"/>
      <c r="E37" s="124"/>
      <c r="F37" s="124"/>
      <c r="G37" s="124"/>
      <c r="H37" s="124"/>
      <c r="I37" s="124"/>
      <c r="J37" s="148" t="s">
        <v>17</v>
      </c>
      <c r="K37" s="148"/>
      <c r="L37" s="148"/>
      <c r="M37" s="148"/>
      <c r="N37" s="124"/>
      <c r="O37" s="124"/>
      <c r="P37" s="124"/>
      <c r="Q37" s="124"/>
      <c r="R37" s="36"/>
      <c r="S37" s="36"/>
      <c r="T37" s="36"/>
      <c r="U37" s="36"/>
      <c r="V37" s="36"/>
      <c r="W37" s="36"/>
      <c r="X37" s="36"/>
      <c r="Y37" s="36"/>
      <c r="Z37" s="36"/>
      <c r="AA37" s="36"/>
      <c r="AB37" s="36"/>
      <c r="AC37" s="36"/>
      <c r="AD37" s="36"/>
      <c r="AE37" s="36"/>
      <c r="AF37" s="36"/>
      <c r="AG37" s="36"/>
      <c r="AH37" s="36"/>
      <c r="AI37" s="36"/>
      <c r="AJ37" s="36"/>
    </row>
    <row r="38" spans="1:36" s="37" customFormat="1" ht="6" customHeight="1">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row>
    <row r="39" spans="1:36" s="37" customFormat="1" ht="18" customHeight="1">
      <c r="A39" s="36" t="s">
        <v>21</v>
      </c>
      <c r="B39" s="36"/>
      <c r="C39" s="36"/>
      <c r="D39" s="36"/>
      <c r="E39" s="36"/>
      <c r="F39" s="142"/>
      <c r="G39" s="124"/>
      <c r="H39" s="124"/>
      <c r="I39" s="124"/>
      <c r="J39" s="124"/>
      <c r="K39" s="124"/>
      <c r="L39" s="124"/>
      <c r="M39" s="124"/>
      <c r="N39" s="124"/>
      <c r="O39" s="124"/>
      <c r="P39" s="124"/>
      <c r="Q39" s="124"/>
      <c r="R39" s="36"/>
      <c r="S39" s="36"/>
      <c r="T39" s="36"/>
      <c r="U39" s="36"/>
      <c r="V39" s="36"/>
      <c r="W39" s="36"/>
      <c r="X39" s="36"/>
      <c r="Y39" s="36"/>
      <c r="Z39" s="36"/>
      <c r="AA39" s="36"/>
      <c r="AB39" s="36"/>
      <c r="AC39" s="36"/>
      <c r="AD39" s="36"/>
      <c r="AE39" s="36"/>
      <c r="AF39" s="36"/>
      <c r="AG39" s="36"/>
      <c r="AH39" s="36"/>
      <c r="AI39" s="36"/>
      <c r="AJ39" s="36"/>
    </row>
    <row r="40" spans="1:36" s="37" customFormat="1" ht="18" customHeight="1">
      <c r="A40" s="36" t="s">
        <v>49</v>
      </c>
      <c r="B40" s="36"/>
      <c r="C40" s="36"/>
      <c r="D40" s="36"/>
      <c r="E40" s="36"/>
      <c r="G40" s="38"/>
      <c r="H40" s="143"/>
      <c r="I40" s="144"/>
      <c r="J40" s="144"/>
      <c r="K40" s="144"/>
      <c r="L40" s="144"/>
      <c r="M40" s="144"/>
      <c r="N40" s="144"/>
      <c r="O40" s="144"/>
      <c r="P40" s="144"/>
      <c r="Q40" s="144"/>
      <c r="R40" s="36"/>
      <c r="S40" s="36"/>
      <c r="T40" s="36"/>
      <c r="U40" s="36"/>
      <c r="V40" s="36"/>
      <c r="W40" s="36"/>
      <c r="X40" s="36"/>
      <c r="Y40" s="36"/>
      <c r="Z40" s="36"/>
      <c r="AA40" s="36"/>
      <c r="AB40" s="36"/>
      <c r="AC40" s="36"/>
      <c r="AD40" s="36"/>
      <c r="AE40" s="36"/>
      <c r="AF40" s="36"/>
      <c r="AG40" s="36"/>
      <c r="AH40" s="36"/>
      <c r="AI40" s="36"/>
      <c r="AJ40" s="36"/>
    </row>
    <row r="41" spans="1:36" s="37" customFormat="1" ht="6" customHeight="1">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row>
    <row r="42" spans="1:36" s="37" customFormat="1" ht="12.75">
      <c r="A42" s="145" t="s">
        <v>32</v>
      </c>
      <c r="B42" s="145"/>
      <c r="C42" s="145"/>
      <c r="D42" s="145"/>
      <c r="E42" s="145"/>
      <c r="F42" s="145"/>
      <c r="G42" s="145"/>
      <c r="H42" s="145"/>
      <c r="I42" s="145"/>
      <c r="J42" s="145"/>
      <c r="K42" s="145"/>
      <c r="L42" s="145"/>
      <c r="M42" s="145"/>
      <c r="N42" s="145"/>
      <c r="O42" s="145"/>
      <c r="P42" s="145"/>
      <c r="Q42" s="145"/>
      <c r="R42" s="36"/>
      <c r="S42" s="36"/>
      <c r="T42" s="36"/>
      <c r="U42" s="36"/>
      <c r="V42" s="36"/>
      <c r="W42" s="36"/>
      <c r="X42" s="36"/>
      <c r="Y42" s="36"/>
      <c r="Z42" s="36"/>
      <c r="AA42" s="36"/>
      <c r="AB42" s="36"/>
      <c r="AC42" s="36"/>
      <c r="AD42" s="36"/>
      <c r="AE42" s="36"/>
      <c r="AF42" s="36"/>
      <c r="AG42" s="36"/>
      <c r="AH42" s="36"/>
      <c r="AI42" s="36"/>
      <c r="AJ42" s="36"/>
    </row>
    <row r="43" spans="1:36" s="37" customFormat="1" ht="6" customHeight="1">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row>
    <row r="44" spans="1:36" s="37" customFormat="1" ht="12.75">
      <c r="A44" s="36" t="s">
        <v>16</v>
      </c>
      <c r="B44" s="36"/>
      <c r="C44" s="124"/>
      <c r="D44" s="124"/>
      <c r="E44" s="124"/>
      <c r="F44" s="124"/>
      <c r="G44" s="124"/>
      <c r="H44" s="124"/>
      <c r="I44" s="124"/>
      <c r="J44" s="124"/>
      <c r="K44" s="124"/>
      <c r="L44" s="124"/>
      <c r="M44" s="124"/>
      <c r="N44" s="124"/>
      <c r="O44" s="124"/>
      <c r="P44" s="124"/>
      <c r="Q44" s="124"/>
      <c r="R44" s="36"/>
      <c r="S44" s="36"/>
      <c r="T44" s="36"/>
      <c r="U44" s="36"/>
      <c r="V44" s="36"/>
      <c r="W44" s="36"/>
      <c r="X44" s="36"/>
      <c r="Y44" s="36"/>
      <c r="Z44" s="36"/>
      <c r="AA44" s="36"/>
      <c r="AB44" s="36"/>
      <c r="AC44" s="36"/>
      <c r="AD44" s="36"/>
      <c r="AE44" s="36"/>
      <c r="AF44" s="36"/>
      <c r="AG44" s="36"/>
      <c r="AH44" s="36"/>
      <c r="AI44" s="36"/>
      <c r="AJ44" s="36"/>
    </row>
    <row r="45" spans="1:36" s="37" customFormat="1" ht="6" customHeight="1">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row>
    <row r="46" spans="1:36" s="37" customFormat="1" ht="12.75">
      <c r="A46" s="146" t="s">
        <v>18</v>
      </c>
      <c r="B46" s="146"/>
      <c r="C46" s="146"/>
      <c r="D46" s="146"/>
      <c r="E46" s="147"/>
      <c r="F46" s="147"/>
      <c r="G46" s="147"/>
      <c r="H46" s="147"/>
      <c r="I46" s="147"/>
      <c r="J46" s="148" t="s">
        <v>17</v>
      </c>
      <c r="K46" s="148"/>
      <c r="L46" s="148"/>
      <c r="M46" s="148"/>
      <c r="N46" s="147"/>
      <c r="O46" s="147"/>
      <c r="P46" s="147"/>
      <c r="Q46" s="147"/>
      <c r="R46" s="36"/>
      <c r="S46" s="36"/>
      <c r="T46" s="36"/>
      <c r="U46" s="36"/>
      <c r="V46" s="36"/>
      <c r="W46" s="36"/>
      <c r="X46" s="36"/>
      <c r="Y46" s="36"/>
      <c r="Z46" s="36"/>
      <c r="AA46" s="36"/>
      <c r="AB46" s="36"/>
      <c r="AC46" s="36"/>
      <c r="AD46" s="36"/>
      <c r="AE46" s="36"/>
      <c r="AF46" s="36"/>
      <c r="AG46" s="36"/>
      <c r="AH46" s="36"/>
      <c r="AI46" s="36"/>
      <c r="AJ46" s="36"/>
    </row>
    <row r="47" spans="1:36" s="37" customFormat="1" ht="6" customHeight="1">
      <c r="A47" s="36"/>
      <c r="B47" s="36"/>
      <c r="C47" s="36"/>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row>
    <row r="48" spans="1:36" s="37" customFormat="1" ht="12.75">
      <c r="A48" s="36" t="s">
        <v>19</v>
      </c>
      <c r="B48" s="36"/>
      <c r="C48" s="147"/>
      <c r="D48" s="147"/>
      <c r="E48" s="147"/>
      <c r="F48" s="147"/>
      <c r="G48" s="147"/>
      <c r="H48" s="147"/>
      <c r="I48" s="147"/>
      <c r="J48" s="147"/>
      <c r="K48" s="147"/>
      <c r="L48" s="147"/>
      <c r="M48" s="147"/>
      <c r="N48" s="147"/>
      <c r="O48" s="147"/>
      <c r="P48" s="147"/>
      <c r="Q48" s="147"/>
      <c r="R48" s="36"/>
      <c r="S48" s="36"/>
      <c r="T48" s="36"/>
      <c r="U48" s="36"/>
      <c r="V48" s="36"/>
      <c r="W48" s="36"/>
      <c r="X48" s="36"/>
      <c r="Y48" s="36"/>
      <c r="Z48" s="36"/>
      <c r="AA48" s="36"/>
      <c r="AB48" s="36"/>
      <c r="AC48" s="36"/>
      <c r="AD48" s="36"/>
      <c r="AE48" s="36"/>
      <c r="AF48" s="36"/>
      <c r="AG48" s="36"/>
      <c r="AH48" s="36"/>
      <c r="AI48" s="36"/>
      <c r="AJ48" s="36"/>
    </row>
    <row r="49" spans="1:36" s="37" customFormat="1" ht="6" customHeight="1">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row>
    <row r="50" spans="1:36" s="37" customFormat="1" ht="12.75">
      <c r="A50" s="36" t="s">
        <v>35</v>
      </c>
      <c r="B50" s="36"/>
      <c r="C50" s="147"/>
      <c r="D50" s="147"/>
      <c r="E50" s="147"/>
      <c r="F50" s="147"/>
      <c r="G50" s="147"/>
      <c r="H50" s="147"/>
      <c r="I50" s="36" t="s">
        <v>20</v>
      </c>
      <c r="J50" s="36"/>
      <c r="K50" s="147"/>
      <c r="L50" s="147"/>
      <c r="M50" s="147"/>
      <c r="N50" s="147"/>
      <c r="O50" s="147"/>
      <c r="P50" s="147"/>
      <c r="Q50" s="147"/>
      <c r="R50" s="36"/>
      <c r="S50" s="36"/>
      <c r="T50" s="36"/>
      <c r="U50" s="36"/>
      <c r="V50" s="36"/>
      <c r="W50" s="36"/>
      <c r="X50" s="36"/>
      <c r="Y50" s="36"/>
      <c r="Z50" s="36"/>
      <c r="AA50" s="36"/>
      <c r="AB50" s="36"/>
      <c r="AC50" s="36"/>
      <c r="AD50" s="36"/>
      <c r="AE50" s="36"/>
      <c r="AF50" s="36"/>
      <c r="AG50" s="36"/>
      <c r="AH50" s="36"/>
      <c r="AI50" s="36"/>
      <c r="AJ50" s="36"/>
    </row>
    <row r="51" spans="1:36" s="37" customFormat="1" ht="6" customHeight="1">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row>
    <row r="52" spans="1:36" s="37" customFormat="1" ht="15">
      <c r="A52" s="36" t="s">
        <v>50</v>
      </c>
      <c r="B52" s="36"/>
      <c r="C52" s="36"/>
      <c r="D52" s="36"/>
      <c r="E52" s="149"/>
      <c r="F52" s="147"/>
      <c r="G52" s="147"/>
      <c r="H52" s="147"/>
      <c r="I52" s="147"/>
      <c r="J52" s="147"/>
      <c r="K52" s="147"/>
      <c r="L52" s="147"/>
      <c r="M52" s="147"/>
      <c r="N52" s="147"/>
      <c r="O52" s="147"/>
      <c r="P52" s="147"/>
      <c r="Q52" s="147"/>
      <c r="R52" s="36"/>
      <c r="S52" s="36"/>
      <c r="T52" s="36"/>
      <c r="U52" s="36"/>
      <c r="V52" s="36"/>
      <c r="W52" s="36"/>
      <c r="X52" s="36"/>
      <c r="Y52" s="36"/>
      <c r="Z52" s="36"/>
      <c r="AA52" s="36"/>
      <c r="AB52" s="36"/>
      <c r="AC52" s="36"/>
      <c r="AD52" s="36"/>
      <c r="AE52" s="36"/>
      <c r="AF52" s="36"/>
      <c r="AG52" s="36"/>
      <c r="AH52" s="36"/>
      <c r="AI52" s="36"/>
      <c r="AJ52" s="36"/>
    </row>
    <row r="53" spans="1:36" s="37" customFormat="1" ht="6" customHeight="1">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row>
    <row r="54" spans="1:36" s="37" customFormat="1" ht="12.75">
      <c r="A54" s="145" t="s">
        <v>23</v>
      </c>
      <c r="B54" s="145"/>
      <c r="C54" s="145"/>
      <c r="D54" s="145"/>
      <c r="E54" s="145"/>
      <c r="F54" s="145"/>
      <c r="G54" s="145"/>
      <c r="H54" s="145"/>
      <c r="I54" s="145"/>
      <c r="J54" s="145"/>
      <c r="K54" s="145"/>
      <c r="L54" s="145"/>
      <c r="M54" s="145"/>
      <c r="N54" s="145"/>
      <c r="O54" s="145"/>
      <c r="P54" s="145"/>
      <c r="Q54" s="145"/>
      <c r="R54" s="36"/>
      <c r="S54" s="36"/>
      <c r="T54" s="36"/>
      <c r="U54" s="36"/>
      <c r="V54" s="36"/>
      <c r="W54" s="36"/>
      <c r="X54" s="36"/>
      <c r="Y54" s="36"/>
      <c r="Z54" s="36"/>
      <c r="AA54" s="36"/>
      <c r="AB54" s="36"/>
      <c r="AC54" s="36"/>
      <c r="AD54" s="36"/>
      <c r="AE54" s="36"/>
      <c r="AF54" s="36"/>
      <c r="AG54" s="36"/>
      <c r="AH54" s="36"/>
      <c r="AI54" s="36"/>
      <c r="AJ54" s="36"/>
    </row>
    <row r="55" spans="1:36" s="37" customFormat="1" ht="6" customHeight="1">
      <c r="R55" s="36"/>
      <c r="S55" s="36"/>
      <c r="T55" s="36"/>
      <c r="U55" s="36"/>
      <c r="V55" s="36"/>
      <c r="W55" s="36"/>
      <c r="X55" s="36"/>
      <c r="Y55" s="36"/>
      <c r="Z55" s="36"/>
      <c r="AA55" s="36"/>
      <c r="AB55" s="36"/>
      <c r="AC55" s="36"/>
      <c r="AD55" s="36"/>
      <c r="AE55" s="36"/>
      <c r="AF55" s="36"/>
      <c r="AG55" s="36"/>
      <c r="AH55" s="36"/>
      <c r="AI55" s="36"/>
      <c r="AJ55" s="36"/>
    </row>
    <row r="56" spans="1:36" s="37" customFormat="1" ht="12.75">
      <c r="A56" s="36" t="s">
        <v>22</v>
      </c>
      <c r="B56" s="36"/>
      <c r="C56" s="36"/>
      <c r="D56" s="36"/>
      <c r="E56" s="133"/>
      <c r="F56" s="134"/>
      <c r="G56" s="134"/>
      <c r="H56" s="134"/>
      <c r="I56" s="134"/>
      <c r="J56" s="134"/>
      <c r="K56" s="134"/>
      <c r="L56" s="134"/>
      <c r="M56" s="134"/>
      <c r="N56" s="134"/>
      <c r="O56" s="134"/>
      <c r="P56" s="134"/>
      <c r="Q56" s="135"/>
      <c r="R56" s="36"/>
      <c r="S56" s="36"/>
      <c r="T56" s="36"/>
      <c r="U56" s="36"/>
      <c r="V56" s="36"/>
      <c r="W56" s="36"/>
      <c r="X56" s="36"/>
      <c r="Y56" s="36"/>
      <c r="Z56" s="36"/>
      <c r="AA56" s="36"/>
      <c r="AB56" s="36"/>
      <c r="AC56" s="36"/>
      <c r="AD56" s="36"/>
      <c r="AE56" s="36"/>
      <c r="AF56" s="36"/>
      <c r="AG56" s="36"/>
      <c r="AH56" s="36"/>
      <c r="AI56" s="36"/>
      <c r="AJ56" s="36"/>
    </row>
    <row r="57" spans="1:36" s="37" customFormat="1" ht="12.75">
      <c r="A57" s="36"/>
      <c r="B57" s="36"/>
      <c r="C57" s="36"/>
      <c r="D57" s="36"/>
      <c r="E57" s="136"/>
      <c r="F57" s="137"/>
      <c r="G57" s="137"/>
      <c r="H57" s="137"/>
      <c r="I57" s="137"/>
      <c r="J57" s="137"/>
      <c r="K57" s="137"/>
      <c r="L57" s="137"/>
      <c r="M57" s="137"/>
      <c r="N57" s="137"/>
      <c r="O57" s="137"/>
      <c r="P57" s="137"/>
      <c r="Q57" s="138"/>
      <c r="R57" s="36"/>
      <c r="S57" s="36"/>
      <c r="T57" s="36"/>
      <c r="U57" s="36"/>
      <c r="V57" s="36"/>
      <c r="W57" s="36"/>
      <c r="X57" s="36"/>
      <c r="Y57" s="36"/>
      <c r="Z57" s="36"/>
      <c r="AA57" s="36"/>
      <c r="AB57" s="36"/>
      <c r="AC57" s="36"/>
      <c r="AD57" s="36"/>
      <c r="AE57" s="36"/>
      <c r="AF57" s="36"/>
      <c r="AG57" s="36"/>
      <c r="AH57" s="36"/>
      <c r="AI57" s="36"/>
      <c r="AJ57" s="36"/>
    </row>
    <row r="58" spans="1:36" s="37" customFormat="1" ht="12.75">
      <c r="A58" s="36"/>
      <c r="B58" s="36"/>
      <c r="C58" s="36"/>
      <c r="D58" s="36"/>
      <c r="E58" s="136"/>
      <c r="F58" s="137"/>
      <c r="G58" s="137"/>
      <c r="H58" s="137"/>
      <c r="I58" s="137"/>
      <c r="J58" s="137"/>
      <c r="K58" s="137"/>
      <c r="L58" s="137"/>
      <c r="M58" s="137"/>
      <c r="N58" s="137"/>
      <c r="O58" s="137"/>
      <c r="P58" s="137"/>
      <c r="Q58" s="138"/>
      <c r="R58" s="36"/>
      <c r="S58" s="36"/>
      <c r="T58" s="36"/>
      <c r="U58" s="36"/>
      <c r="V58" s="36"/>
      <c r="W58" s="36"/>
      <c r="X58" s="36"/>
      <c r="Y58" s="36"/>
      <c r="Z58" s="36"/>
      <c r="AA58" s="36"/>
      <c r="AB58" s="36"/>
      <c r="AC58" s="36"/>
      <c r="AD58" s="36"/>
      <c r="AE58" s="36"/>
      <c r="AF58" s="36"/>
      <c r="AG58" s="36"/>
      <c r="AH58" s="36"/>
      <c r="AI58" s="36"/>
      <c r="AJ58" s="36"/>
    </row>
    <row r="59" spans="1:36" s="37" customFormat="1" ht="12.75">
      <c r="A59" s="36"/>
      <c r="B59" s="36"/>
      <c r="C59" s="36"/>
      <c r="D59" s="36"/>
      <c r="E59" s="136"/>
      <c r="F59" s="137"/>
      <c r="G59" s="137"/>
      <c r="H59" s="137"/>
      <c r="I59" s="137"/>
      <c r="J59" s="137"/>
      <c r="K59" s="137"/>
      <c r="L59" s="137"/>
      <c r="M59" s="137"/>
      <c r="N59" s="137"/>
      <c r="O59" s="137"/>
      <c r="P59" s="137"/>
      <c r="Q59" s="138"/>
      <c r="R59" s="36"/>
      <c r="S59" s="36"/>
      <c r="T59" s="36"/>
      <c r="U59" s="36"/>
      <c r="V59" s="36"/>
      <c r="W59" s="36"/>
      <c r="X59" s="36"/>
      <c r="Y59" s="36"/>
      <c r="Z59" s="36"/>
      <c r="AA59" s="36"/>
      <c r="AB59" s="36"/>
      <c r="AC59" s="36"/>
      <c r="AD59" s="36"/>
      <c r="AE59" s="36"/>
      <c r="AF59" s="36"/>
      <c r="AG59" s="36"/>
      <c r="AH59" s="36"/>
      <c r="AI59" s="36"/>
      <c r="AJ59" s="36"/>
    </row>
    <row r="60" spans="1:36" s="37" customFormat="1" ht="12.75">
      <c r="A60" s="36"/>
      <c r="B60" s="36"/>
      <c r="C60" s="36"/>
      <c r="D60" s="36"/>
      <c r="E60" s="139"/>
      <c r="F60" s="140"/>
      <c r="G60" s="140"/>
      <c r="H60" s="140"/>
      <c r="I60" s="140"/>
      <c r="J60" s="140"/>
      <c r="K60" s="140"/>
      <c r="L60" s="140"/>
      <c r="M60" s="140"/>
      <c r="N60" s="140"/>
      <c r="O60" s="140"/>
      <c r="P60" s="140"/>
      <c r="Q60" s="141"/>
      <c r="R60" s="36"/>
      <c r="S60" s="36"/>
      <c r="T60" s="36"/>
      <c r="U60" s="36"/>
      <c r="V60" s="36"/>
      <c r="W60" s="36"/>
      <c r="X60" s="36"/>
      <c r="Y60" s="36"/>
      <c r="Z60" s="36"/>
      <c r="AA60" s="36"/>
      <c r="AB60" s="36"/>
      <c r="AC60" s="36"/>
      <c r="AD60" s="36"/>
      <c r="AE60" s="36"/>
      <c r="AF60" s="36"/>
      <c r="AG60" s="36"/>
      <c r="AH60" s="36"/>
      <c r="AI60" s="36"/>
      <c r="AJ60" s="36"/>
    </row>
    <row r="61" spans="1:36" s="37" customFormat="1" ht="6" customHeight="1">
      <c r="A61" s="36"/>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row>
    <row r="62" spans="1:36" s="37" customFormat="1" ht="12.75">
      <c r="A62" s="123" t="s">
        <v>26</v>
      </c>
      <c r="B62" s="123"/>
      <c r="C62" s="123"/>
      <c r="D62" s="123"/>
      <c r="E62" s="123"/>
      <c r="F62" s="36" t="s">
        <v>24</v>
      </c>
      <c r="G62" s="36" t="s">
        <v>25</v>
      </c>
      <c r="H62" s="36" t="s">
        <v>3</v>
      </c>
      <c r="I62" s="36"/>
      <c r="J62" s="36" t="s">
        <v>61</v>
      </c>
      <c r="K62" s="36" t="s">
        <v>4</v>
      </c>
      <c r="L62" s="36"/>
      <c r="M62" s="36" t="s">
        <v>27</v>
      </c>
      <c r="N62" s="36" t="s">
        <v>28</v>
      </c>
      <c r="O62" s="124"/>
      <c r="P62" s="124"/>
      <c r="Q62" s="124"/>
      <c r="R62" s="36"/>
      <c r="S62" s="36"/>
      <c r="T62" s="36"/>
      <c r="U62" s="36"/>
      <c r="V62" s="36"/>
      <c r="W62" s="36"/>
      <c r="X62" s="36"/>
      <c r="Y62" s="36"/>
      <c r="Z62" s="36"/>
      <c r="AA62" s="36"/>
      <c r="AB62" s="36"/>
      <c r="AC62" s="36"/>
      <c r="AD62" s="36"/>
      <c r="AE62" s="36"/>
      <c r="AF62" s="36"/>
      <c r="AG62" s="36"/>
      <c r="AH62" s="36"/>
      <c r="AI62" s="36"/>
      <c r="AJ62" s="36"/>
    </row>
    <row r="63" spans="1:36" s="37" customFormat="1" ht="6" customHeight="1" thickBot="1">
      <c r="A63" s="36"/>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row>
    <row r="64" spans="1:36" s="37" customFormat="1" ht="27.6" customHeight="1">
      <c r="A64" s="53">
        <v>1</v>
      </c>
      <c r="B64" s="125" t="s">
        <v>85</v>
      </c>
      <c r="C64" s="125"/>
      <c r="D64" s="125"/>
      <c r="E64" s="125"/>
      <c r="F64" s="125"/>
      <c r="G64" s="125"/>
      <c r="H64" s="125"/>
      <c r="I64" s="125"/>
      <c r="J64" s="125"/>
      <c r="K64" s="125"/>
      <c r="L64" s="125"/>
      <c r="M64" s="125"/>
      <c r="N64" s="125"/>
      <c r="O64" s="126"/>
      <c r="P64" s="127" t="s">
        <v>115</v>
      </c>
      <c r="Q64" s="128"/>
      <c r="AH64" s="36"/>
      <c r="AI64" s="36"/>
      <c r="AJ64" s="36"/>
    </row>
    <row r="65" spans="1:36" s="37" customFormat="1" ht="27.75" customHeight="1">
      <c r="A65" s="54">
        <v>2</v>
      </c>
      <c r="B65" s="129" t="s">
        <v>29</v>
      </c>
      <c r="C65" s="129"/>
      <c r="D65" s="129"/>
      <c r="E65" s="129"/>
      <c r="F65" s="129"/>
      <c r="G65" s="129"/>
      <c r="H65" s="129"/>
      <c r="I65" s="129"/>
      <c r="J65" s="129"/>
      <c r="K65" s="129"/>
      <c r="L65" s="129"/>
      <c r="M65" s="129"/>
      <c r="N65" s="129"/>
      <c r="O65" s="130"/>
      <c r="P65" s="131"/>
      <c r="Q65" s="132"/>
      <c r="AH65" s="36"/>
      <c r="AI65" s="36"/>
      <c r="AJ65" s="36"/>
    </row>
    <row r="66" spans="1:36" s="37" customFormat="1" ht="56.25" customHeight="1">
      <c r="A66" s="54">
        <v>3</v>
      </c>
      <c r="B66" s="121" t="s">
        <v>94</v>
      </c>
      <c r="C66" s="121"/>
      <c r="D66" s="121"/>
      <c r="E66" s="121"/>
      <c r="F66" s="121"/>
      <c r="G66" s="121"/>
      <c r="H66" s="121"/>
      <c r="I66" s="121"/>
      <c r="J66" s="121"/>
      <c r="K66" s="121"/>
      <c r="L66" s="121"/>
      <c r="M66" s="121"/>
      <c r="N66" s="121"/>
      <c r="O66" s="122"/>
      <c r="P66" s="112" t="s">
        <v>115</v>
      </c>
      <c r="Q66" s="113"/>
      <c r="AH66" s="36"/>
      <c r="AI66" s="36"/>
      <c r="AJ66" s="36"/>
    </row>
    <row r="67" spans="1:36" s="37" customFormat="1" ht="37.5" customHeight="1">
      <c r="A67" s="54">
        <v>4</v>
      </c>
      <c r="B67" s="110" t="s">
        <v>51</v>
      </c>
      <c r="C67" s="110"/>
      <c r="D67" s="110"/>
      <c r="E67" s="110"/>
      <c r="F67" s="110"/>
      <c r="G67" s="110"/>
      <c r="H67" s="110"/>
      <c r="I67" s="110"/>
      <c r="J67" s="110"/>
      <c r="K67" s="110"/>
      <c r="L67" s="110"/>
      <c r="M67" s="110"/>
      <c r="N67" s="110"/>
      <c r="O67" s="111"/>
      <c r="P67" s="112" t="s">
        <v>115</v>
      </c>
      <c r="Q67" s="113"/>
      <c r="AH67" s="36"/>
      <c r="AI67" s="36"/>
      <c r="AJ67" s="36"/>
    </row>
    <row r="68" spans="1:36" s="37" customFormat="1" ht="26.1" customHeight="1">
      <c r="A68" s="54">
        <v>5</v>
      </c>
      <c r="B68" s="119" t="s">
        <v>91</v>
      </c>
      <c r="C68" s="119"/>
      <c r="D68" s="119"/>
      <c r="E68" s="119"/>
      <c r="F68" s="119"/>
      <c r="G68" s="119"/>
      <c r="H68" s="119"/>
      <c r="I68" s="119"/>
      <c r="J68" s="119"/>
      <c r="K68" s="119"/>
      <c r="L68" s="119"/>
      <c r="M68" s="119"/>
      <c r="N68" s="119"/>
      <c r="O68" s="120"/>
      <c r="P68" s="112" t="s">
        <v>115</v>
      </c>
      <c r="Q68" s="113"/>
      <c r="U68" s="117" t="s">
        <v>92</v>
      </c>
      <c r="V68" s="118"/>
      <c r="W68" s="118"/>
      <c r="X68" s="118"/>
      <c r="Y68" s="118"/>
      <c r="AH68" s="36"/>
      <c r="AI68" s="36"/>
      <c r="AJ68" s="36"/>
    </row>
    <row r="69" spans="1:36" s="37" customFormat="1" ht="28.5" customHeight="1">
      <c r="A69" s="54">
        <v>6</v>
      </c>
      <c r="B69" s="119" t="s">
        <v>93</v>
      </c>
      <c r="C69" s="119"/>
      <c r="D69" s="119"/>
      <c r="E69" s="119"/>
      <c r="F69" s="119"/>
      <c r="G69" s="119"/>
      <c r="H69" s="119"/>
      <c r="I69" s="119"/>
      <c r="J69" s="119"/>
      <c r="K69" s="119"/>
      <c r="L69" s="119"/>
      <c r="M69" s="119"/>
      <c r="N69" s="119"/>
      <c r="O69" s="120"/>
      <c r="P69" s="112"/>
      <c r="Q69" s="113"/>
      <c r="AH69" s="36"/>
      <c r="AI69" s="36"/>
      <c r="AJ69" s="36"/>
    </row>
    <row r="70" spans="1:36" s="37" customFormat="1" ht="42" customHeight="1">
      <c r="A70" s="54">
        <v>7</v>
      </c>
      <c r="B70" s="110" t="s">
        <v>52</v>
      </c>
      <c r="C70" s="110"/>
      <c r="D70" s="110"/>
      <c r="E70" s="110"/>
      <c r="F70" s="110"/>
      <c r="G70" s="110"/>
      <c r="H70" s="110"/>
      <c r="I70" s="110"/>
      <c r="J70" s="110"/>
      <c r="K70" s="110"/>
      <c r="L70" s="110"/>
      <c r="M70" s="110"/>
      <c r="N70" s="110"/>
      <c r="O70" s="111"/>
      <c r="P70" s="112" t="s">
        <v>116</v>
      </c>
      <c r="Q70" s="113"/>
      <c r="AH70" s="36"/>
      <c r="AI70" s="36"/>
      <c r="AJ70" s="36"/>
    </row>
    <row r="71" spans="1:36" s="37" customFormat="1" ht="45.75" customHeight="1">
      <c r="A71" s="54">
        <v>8</v>
      </c>
      <c r="B71" s="110" t="s">
        <v>557</v>
      </c>
      <c r="C71" s="110"/>
      <c r="D71" s="110"/>
      <c r="E71" s="110"/>
      <c r="F71" s="110"/>
      <c r="G71" s="110"/>
      <c r="H71" s="110"/>
      <c r="I71" s="110"/>
      <c r="J71" s="110"/>
      <c r="K71" s="110"/>
      <c r="L71" s="110"/>
      <c r="M71" s="110"/>
      <c r="N71" s="110"/>
      <c r="O71" s="111"/>
      <c r="P71" s="112" t="s">
        <v>116</v>
      </c>
      <c r="Q71" s="113"/>
      <c r="AH71" s="36"/>
      <c r="AI71" s="36"/>
      <c r="AJ71" s="36"/>
    </row>
    <row r="72" spans="1:36" s="37" customFormat="1" ht="35.25" customHeight="1">
      <c r="A72" s="54">
        <v>9</v>
      </c>
      <c r="B72" s="110" t="s">
        <v>53</v>
      </c>
      <c r="C72" s="110"/>
      <c r="D72" s="110"/>
      <c r="E72" s="110"/>
      <c r="F72" s="110"/>
      <c r="G72" s="110"/>
      <c r="H72" s="110"/>
      <c r="I72" s="110"/>
      <c r="J72" s="110"/>
      <c r="K72" s="110"/>
      <c r="L72" s="110"/>
      <c r="M72" s="110"/>
      <c r="N72" s="110"/>
      <c r="O72" s="111"/>
      <c r="P72" s="112" t="s">
        <v>116</v>
      </c>
      <c r="Q72" s="113"/>
      <c r="AH72" s="36"/>
      <c r="AI72" s="36"/>
      <c r="AJ72" s="36"/>
    </row>
    <row r="73" spans="1:36" s="37" customFormat="1" ht="53.25" customHeight="1" thickBot="1">
      <c r="A73" s="55">
        <v>10</v>
      </c>
      <c r="B73" s="114" t="s">
        <v>54</v>
      </c>
      <c r="C73" s="115"/>
      <c r="D73" s="115"/>
      <c r="E73" s="115"/>
      <c r="F73" s="115"/>
      <c r="G73" s="115"/>
      <c r="H73" s="115"/>
      <c r="I73" s="115"/>
      <c r="J73" s="115"/>
      <c r="K73" s="115"/>
      <c r="L73" s="115"/>
      <c r="M73" s="115"/>
      <c r="N73" s="115"/>
      <c r="O73" s="115"/>
      <c r="P73" s="56"/>
      <c r="Q73" s="57"/>
      <c r="R73" s="36"/>
      <c r="S73" s="36"/>
      <c r="T73" s="36"/>
      <c r="U73" s="36"/>
      <c r="V73" s="36"/>
      <c r="W73" s="36"/>
      <c r="X73" s="36"/>
      <c r="Y73" s="36"/>
      <c r="Z73" s="36"/>
      <c r="AA73" s="36"/>
      <c r="AB73" s="36"/>
      <c r="AC73" s="36"/>
      <c r="AD73" s="36"/>
      <c r="AE73" s="36"/>
      <c r="AF73" s="36"/>
      <c r="AG73" s="36"/>
      <c r="AH73" s="36"/>
      <c r="AI73" s="36"/>
      <c r="AJ73" s="36"/>
    </row>
    <row r="74" spans="1:36" s="37" customFormat="1" ht="15" customHeight="1">
      <c r="A74" s="116"/>
      <c r="B74" s="116"/>
      <c r="C74" s="116"/>
      <c r="D74" s="116"/>
      <c r="E74" s="116"/>
      <c r="F74" s="116"/>
      <c r="G74" s="116"/>
      <c r="H74" s="116"/>
      <c r="I74" s="116"/>
      <c r="J74" s="116"/>
      <c r="K74" s="116"/>
      <c r="L74" s="116"/>
      <c r="M74" s="116"/>
      <c r="N74" s="116"/>
      <c r="O74" s="116"/>
      <c r="P74" s="116"/>
      <c r="Q74" s="116"/>
      <c r="R74" s="36"/>
      <c r="S74" s="36"/>
      <c r="T74" s="36"/>
      <c r="U74" s="36"/>
      <c r="V74" s="36"/>
      <c r="W74" s="36"/>
      <c r="X74" s="36"/>
      <c r="Y74" s="36"/>
      <c r="Z74" s="36"/>
      <c r="AA74" s="36"/>
      <c r="AB74" s="36"/>
      <c r="AC74" s="36"/>
      <c r="AD74" s="36"/>
      <c r="AE74" s="36"/>
      <c r="AF74" s="36"/>
      <c r="AG74" s="36"/>
      <c r="AH74" s="36"/>
      <c r="AI74" s="36"/>
      <c r="AJ74" s="36"/>
    </row>
    <row r="75" spans="1:36" s="37" customFormat="1" ht="12.75">
      <c r="A75" s="116"/>
      <c r="B75" s="116"/>
      <c r="C75" s="116"/>
      <c r="D75" s="116"/>
      <c r="E75" s="116"/>
      <c r="F75" s="116"/>
      <c r="G75" s="116"/>
      <c r="H75" s="116"/>
      <c r="I75" s="116"/>
      <c r="J75" s="116"/>
      <c r="K75" s="116"/>
      <c r="L75" s="116"/>
      <c r="M75" s="116"/>
      <c r="N75" s="116"/>
      <c r="O75" s="116"/>
      <c r="P75" s="116"/>
      <c r="Q75" s="116"/>
      <c r="R75" s="36"/>
      <c r="S75" s="36"/>
      <c r="T75" s="36"/>
      <c r="U75" s="36"/>
      <c r="V75" s="36"/>
      <c r="W75" s="36"/>
      <c r="X75" s="36"/>
      <c r="Y75" s="36"/>
      <c r="Z75" s="36"/>
      <c r="AA75" s="36"/>
      <c r="AB75" s="36"/>
      <c r="AC75" s="36"/>
      <c r="AD75" s="36"/>
      <c r="AE75" s="36"/>
      <c r="AF75" s="36"/>
      <c r="AG75" s="36"/>
      <c r="AH75" s="36"/>
      <c r="AI75" s="36"/>
      <c r="AJ75" s="36"/>
    </row>
    <row r="76" spans="1:36" s="37" customFormat="1" ht="12.75">
      <c r="A76" s="116"/>
      <c r="B76" s="116"/>
      <c r="C76" s="116"/>
      <c r="D76" s="116"/>
      <c r="E76" s="116"/>
      <c r="F76" s="116"/>
      <c r="G76" s="116"/>
      <c r="H76" s="116"/>
      <c r="I76" s="116"/>
      <c r="J76" s="116"/>
      <c r="K76" s="116"/>
      <c r="L76" s="116"/>
      <c r="M76" s="116"/>
      <c r="N76" s="116"/>
      <c r="O76" s="116"/>
      <c r="P76" s="116"/>
      <c r="Q76" s="116"/>
      <c r="R76" s="36"/>
      <c r="S76" s="36"/>
      <c r="T76" s="36"/>
      <c r="U76" s="36"/>
      <c r="V76" s="36"/>
      <c r="W76" s="36"/>
      <c r="X76" s="36"/>
      <c r="Y76" s="36"/>
      <c r="Z76" s="36"/>
      <c r="AA76" s="36"/>
      <c r="AB76" s="36"/>
      <c r="AC76" s="36"/>
      <c r="AD76" s="36"/>
      <c r="AE76" s="36"/>
      <c r="AF76" s="36"/>
      <c r="AG76" s="36"/>
      <c r="AH76" s="36"/>
      <c r="AI76" s="36"/>
      <c r="AJ76" s="36"/>
    </row>
    <row r="77" spans="1:36" s="36" customFormat="1" ht="12.75"/>
    <row r="78" spans="1:36" s="36" customFormat="1" ht="12.75"/>
    <row r="79" spans="1:36" s="36" customFormat="1" ht="12.75"/>
    <row r="80" spans="1:36" s="36" customFormat="1" ht="12.75"/>
    <row r="81" s="36" customFormat="1" ht="12.75"/>
    <row r="82" s="36" customFormat="1" ht="12.75"/>
    <row r="83" s="36" customFormat="1" ht="12.75"/>
    <row r="84" s="36" customFormat="1" ht="12.75"/>
    <row r="85" s="36" customFormat="1" ht="12.75"/>
    <row r="86" s="36" customFormat="1" ht="12.75"/>
    <row r="87" s="36" customFormat="1" ht="12.75"/>
    <row r="88" s="36" customFormat="1" ht="12.75"/>
    <row r="89" s="36" customFormat="1" ht="12.75"/>
    <row r="90" s="36" customFormat="1" ht="12.75"/>
    <row r="91" s="36" customFormat="1" ht="12.75"/>
    <row r="92" s="36" customFormat="1" ht="12.75"/>
    <row r="93" s="36" customFormat="1" ht="12.75"/>
    <row r="94" s="36" customFormat="1" ht="12.75"/>
    <row r="95" s="36" customFormat="1" ht="12.75"/>
    <row r="96" s="36" customFormat="1" ht="12.75"/>
    <row r="97" s="36" customFormat="1" ht="12.75"/>
    <row r="98" s="36" customFormat="1" ht="12.75"/>
    <row r="99" s="36" customFormat="1" ht="12.75"/>
    <row r="100" s="36" customFormat="1" ht="12.75"/>
    <row r="101" s="36" customFormat="1" ht="12.75"/>
    <row r="102" s="36" customFormat="1" ht="12.75"/>
    <row r="103" s="36" customFormat="1" ht="12.75"/>
    <row r="104" s="36" customFormat="1" ht="12.75"/>
    <row r="105" s="36" customFormat="1" ht="12.75"/>
    <row r="106" s="36" customFormat="1" ht="12.75"/>
    <row r="107" s="36" customFormat="1" ht="12.75"/>
    <row r="108" s="36" customFormat="1" ht="12.75"/>
    <row r="109" s="36" customFormat="1" ht="12.75"/>
    <row r="110" s="36" customFormat="1" ht="12.75"/>
    <row r="111" s="36" customFormat="1" ht="12.75"/>
    <row r="112" s="36" customFormat="1" ht="12.75"/>
    <row r="113" s="36" customFormat="1" ht="12.75"/>
    <row r="114" s="36" customFormat="1" ht="12.75"/>
    <row r="115" s="36" customFormat="1" ht="12.75"/>
    <row r="116" s="36" customFormat="1" ht="12.75"/>
    <row r="117" s="36" customFormat="1" ht="12.75"/>
    <row r="118" s="36" customFormat="1" ht="12.75"/>
    <row r="119" s="36" customFormat="1" ht="12.75"/>
    <row r="120" s="36" customFormat="1" ht="12.75"/>
    <row r="121" s="36" customFormat="1" ht="12.75"/>
    <row r="122" s="36" customFormat="1" ht="12.75"/>
    <row r="123" s="36" customFormat="1" ht="12.75"/>
    <row r="124" s="36" customFormat="1" ht="12.75"/>
    <row r="125" s="36" customFormat="1" ht="12.75"/>
    <row r="126" s="36" customFormat="1" ht="12.75"/>
    <row r="127" s="36" customFormat="1" ht="12.75"/>
    <row r="128" s="36" customFormat="1" ht="12.75"/>
    <row r="129" s="36" customFormat="1" ht="12.75"/>
    <row r="130" s="36" customFormat="1" ht="12.75"/>
    <row r="131" s="36" customFormat="1" ht="12.75"/>
    <row r="132" s="36" customFormat="1" ht="12.75"/>
    <row r="133" s="36" customFormat="1" ht="12.75"/>
    <row r="134" s="36" customFormat="1" ht="12.75"/>
    <row r="135" s="36" customFormat="1" ht="12.75"/>
    <row r="136" s="36" customFormat="1" ht="12.75"/>
    <row r="137" s="36" customFormat="1" ht="12.75"/>
    <row r="138" s="36" customFormat="1" ht="12.75"/>
    <row r="139" s="36" customFormat="1" ht="12.75"/>
    <row r="140" s="36" customFormat="1" ht="12.75"/>
    <row r="141" s="36" customFormat="1" ht="12.75"/>
    <row r="142" s="36" customFormat="1" ht="12.75"/>
    <row r="143" s="36" customFormat="1" ht="12.75"/>
    <row r="144" s="36" customFormat="1" ht="12.75"/>
    <row r="145" s="36" customFormat="1" ht="12.75"/>
    <row r="146" s="36" customFormat="1" ht="12.75"/>
    <row r="147" s="36" customFormat="1" ht="12.75"/>
    <row r="148" s="36" customFormat="1" ht="12.75"/>
    <row r="149" s="36" customFormat="1" ht="12.75"/>
    <row r="150" s="34" customFormat="1"/>
    <row r="151" s="34" customFormat="1"/>
    <row r="152" s="34" customFormat="1"/>
    <row r="153" s="34" customFormat="1"/>
    <row r="154" s="34" customFormat="1"/>
    <row r="155" s="34" customFormat="1"/>
    <row r="156" s="34" customFormat="1"/>
    <row r="157" s="34" customFormat="1"/>
    <row r="158" s="34" customFormat="1"/>
    <row r="159" s="34" customFormat="1"/>
    <row r="160" s="34" customFormat="1"/>
    <row r="161" s="34" customFormat="1"/>
    <row r="162" s="34" customFormat="1"/>
    <row r="163" s="34" customFormat="1"/>
    <row r="164" s="34" customFormat="1"/>
    <row r="165" s="34" customFormat="1"/>
    <row r="166" s="34" customFormat="1"/>
    <row r="167" s="34" customFormat="1"/>
    <row r="168" s="34" customFormat="1"/>
    <row r="169" s="34" customFormat="1"/>
    <row r="170" s="34" customFormat="1"/>
    <row r="171" s="34" customFormat="1"/>
    <row r="172" s="34" customFormat="1"/>
    <row r="173" s="34" customFormat="1"/>
    <row r="174" s="34" customFormat="1"/>
    <row r="175" s="34" customFormat="1"/>
    <row r="176" s="34" customFormat="1"/>
    <row r="177" s="34" customFormat="1"/>
    <row r="178" s="34" customFormat="1"/>
    <row r="179" s="34" customFormat="1"/>
    <row r="180" s="34" customFormat="1"/>
    <row r="181" s="34" customFormat="1"/>
    <row r="182" s="34" customFormat="1"/>
    <row r="183" s="34" customFormat="1"/>
    <row r="184" s="34" customFormat="1"/>
    <row r="185" s="34" customFormat="1"/>
    <row r="186" s="34" customFormat="1"/>
    <row r="187" s="34" customFormat="1"/>
    <row r="188" s="34" customFormat="1"/>
    <row r="189" s="34" customFormat="1"/>
    <row r="190" s="34" customFormat="1"/>
    <row r="191" s="34" customFormat="1"/>
    <row r="192" s="34" customFormat="1"/>
    <row r="193" s="34" customFormat="1"/>
    <row r="194" s="34" customFormat="1"/>
    <row r="195" s="34" customFormat="1"/>
    <row r="196" s="34" customFormat="1"/>
    <row r="197" s="34" customFormat="1"/>
    <row r="198" s="34" customFormat="1"/>
    <row r="199" s="34" customFormat="1"/>
    <row r="200" s="34" customFormat="1"/>
    <row r="201" s="34" customFormat="1"/>
    <row r="202" s="34" customFormat="1"/>
    <row r="203" s="34" customFormat="1"/>
    <row r="204" s="34" customFormat="1"/>
    <row r="205" s="34" customFormat="1"/>
    <row r="206" s="34" customFormat="1"/>
    <row r="207" s="34" customFormat="1"/>
    <row r="208" s="34" customFormat="1"/>
    <row r="209" s="34" customFormat="1"/>
    <row r="210" s="34" customFormat="1"/>
    <row r="211" s="34" customFormat="1"/>
    <row r="212" s="34" customFormat="1"/>
    <row r="213" s="34" customFormat="1"/>
    <row r="214" s="34" customFormat="1"/>
    <row r="215" s="34" customFormat="1"/>
    <row r="216" s="34" customFormat="1"/>
    <row r="217" s="34" customFormat="1"/>
    <row r="218" s="34" customFormat="1"/>
    <row r="219" s="34" customFormat="1"/>
    <row r="220" s="34" customFormat="1"/>
    <row r="221" s="34" customFormat="1"/>
    <row r="222" s="34" customFormat="1"/>
    <row r="223" s="34" customFormat="1"/>
    <row r="224" s="34" customFormat="1"/>
    <row r="225" s="34" customFormat="1"/>
    <row r="226" s="34" customFormat="1"/>
    <row r="227" s="34" customFormat="1"/>
    <row r="228" s="34" customFormat="1"/>
    <row r="229" s="34" customFormat="1"/>
    <row r="230" s="34" customFormat="1"/>
    <row r="231" s="34" customFormat="1"/>
    <row r="232" s="34" customFormat="1"/>
    <row r="233" s="34" customFormat="1"/>
    <row r="234" s="34" customFormat="1"/>
    <row r="235" s="34" customFormat="1"/>
    <row r="236" s="34" customFormat="1"/>
    <row r="237" s="34" customFormat="1"/>
    <row r="238" s="34" customFormat="1"/>
    <row r="239" s="34" customFormat="1"/>
    <row r="240" s="34" customFormat="1"/>
    <row r="241" s="34" customFormat="1"/>
    <row r="242" s="34" customFormat="1"/>
    <row r="243" s="34" customFormat="1"/>
    <row r="244" s="34" customFormat="1"/>
    <row r="245" s="34" customFormat="1"/>
    <row r="246" s="34" customFormat="1"/>
    <row r="247" s="34" customFormat="1"/>
    <row r="248" s="34" customFormat="1"/>
    <row r="249" s="34" customFormat="1"/>
    <row r="250" s="34" customFormat="1"/>
    <row r="251" s="34" customFormat="1"/>
    <row r="252" s="34" customFormat="1"/>
    <row r="253" s="34" customFormat="1"/>
    <row r="254" s="34" customFormat="1"/>
    <row r="255" s="34" customFormat="1"/>
    <row r="256" s="34" customFormat="1"/>
    <row r="257" s="34" customFormat="1"/>
    <row r="258" s="34" customFormat="1"/>
    <row r="259" s="34" customFormat="1"/>
    <row r="260" s="34" customFormat="1"/>
    <row r="261" s="34" customFormat="1"/>
    <row r="262" s="34" customFormat="1"/>
    <row r="263" s="34" customFormat="1"/>
    <row r="264" s="34" customFormat="1"/>
    <row r="265" s="34" customFormat="1"/>
    <row r="266" s="34" customFormat="1"/>
    <row r="267" s="34" customFormat="1"/>
    <row r="268" s="34" customFormat="1"/>
    <row r="269" s="34" customFormat="1"/>
    <row r="270" s="34" customFormat="1"/>
    <row r="271" s="34" customFormat="1"/>
    <row r="272" s="34" customFormat="1"/>
    <row r="273" s="34" customFormat="1"/>
    <row r="274" s="34" customFormat="1"/>
    <row r="275" s="34" customFormat="1"/>
    <row r="276" s="34" customFormat="1"/>
    <row r="277" s="34" customFormat="1"/>
    <row r="278" s="34" customFormat="1"/>
    <row r="279" s="34" customFormat="1"/>
    <row r="280" s="34" customFormat="1"/>
    <row r="281" s="34" customFormat="1"/>
    <row r="282" s="34" customFormat="1"/>
    <row r="283" s="34" customFormat="1"/>
    <row r="284" s="34" customFormat="1"/>
    <row r="285" s="34" customFormat="1"/>
    <row r="286" s="34" customFormat="1"/>
    <row r="287" s="34" customFormat="1"/>
    <row r="288" s="34" customFormat="1"/>
    <row r="289" s="34" customFormat="1"/>
    <row r="290" s="34" customFormat="1"/>
    <row r="291" s="34" customFormat="1"/>
    <row r="292" s="34" customFormat="1"/>
    <row r="293" s="34" customFormat="1"/>
    <row r="294" s="34" customFormat="1"/>
    <row r="295" s="34" customFormat="1"/>
    <row r="296" s="34" customFormat="1"/>
    <row r="297" s="34" customFormat="1"/>
    <row r="298" s="34" customFormat="1"/>
    <row r="299" s="34" customFormat="1"/>
    <row r="300" s="34" customFormat="1"/>
    <row r="301" s="34" customFormat="1"/>
    <row r="302" s="34" customFormat="1"/>
    <row r="303" s="34" customFormat="1"/>
    <row r="304" s="34" customFormat="1"/>
    <row r="305" s="34" customFormat="1"/>
    <row r="306" s="34" customFormat="1"/>
    <row r="307" s="34" customFormat="1"/>
    <row r="308" s="34" customFormat="1"/>
    <row r="309" s="34" customFormat="1"/>
    <row r="310" s="34" customFormat="1"/>
    <row r="311" s="34" customFormat="1"/>
    <row r="312" s="34" customFormat="1"/>
    <row r="313" s="34" customFormat="1"/>
    <row r="314" s="34" customFormat="1"/>
    <row r="315" s="34" customFormat="1"/>
    <row r="316" s="34" customFormat="1"/>
    <row r="317" s="34" customFormat="1"/>
    <row r="318" s="34" customFormat="1"/>
    <row r="319" s="34" customFormat="1"/>
    <row r="320" s="34" customFormat="1"/>
    <row r="321" s="34" customFormat="1"/>
    <row r="322" s="34" customFormat="1"/>
    <row r="323" s="34" customFormat="1"/>
    <row r="324" s="34" customFormat="1"/>
    <row r="325" s="34" customFormat="1"/>
    <row r="326" s="34" customFormat="1"/>
    <row r="327" s="34" customFormat="1"/>
    <row r="328" s="34" customFormat="1"/>
    <row r="329" s="34" customFormat="1"/>
    <row r="330" s="34" customFormat="1"/>
    <row r="331" s="34" customFormat="1"/>
    <row r="332" s="34" customFormat="1"/>
    <row r="333" s="34" customFormat="1"/>
    <row r="334" s="34" customFormat="1"/>
    <row r="335" s="34" customFormat="1"/>
    <row r="336" s="34" customFormat="1"/>
    <row r="337" s="34" customFormat="1"/>
    <row r="338" s="34" customFormat="1"/>
    <row r="339" s="34" customFormat="1"/>
    <row r="340" s="34" customFormat="1"/>
    <row r="341" s="34" customFormat="1"/>
    <row r="342" s="34" customFormat="1"/>
    <row r="343" s="34" customFormat="1"/>
    <row r="344" s="34" customFormat="1"/>
    <row r="345" s="34" customFormat="1"/>
    <row r="346" s="34" customFormat="1"/>
    <row r="347" s="34" customFormat="1"/>
    <row r="348" s="34" customFormat="1"/>
    <row r="349" s="34" customFormat="1"/>
    <row r="350" s="34" customFormat="1"/>
    <row r="351" s="34" customFormat="1"/>
    <row r="352" s="34" customFormat="1"/>
  </sheetData>
  <mergeCells count="70">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6:O66"/>
    <mergeCell ref="P66:Q66"/>
    <mergeCell ref="B67:O67"/>
    <mergeCell ref="P67:Q67"/>
    <mergeCell ref="B68:O68"/>
    <mergeCell ref="P68:Q68"/>
    <mergeCell ref="B72:O72"/>
    <mergeCell ref="P72:Q72"/>
    <mergeCell ref="B73:O73"/>
    <mergeCell ref="A74:Q76"/>
    <mergeCell ref="U68:Y68"/>
    <mergeCell ref="B69:O69"/>
    <mergeCell ref="P69:Q69"/>
    <mergeCell ref="B70:O70"/>
    <mergeCell ref="P70:Q70"/>
    <mergeCell ref="B71:O71"/>
    <mergeCell ref="P71:Q71"/>
  </mergeCells>
  <dataValidations disablePrompts="1"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topLeftCell="A31" zoomScale="102" zoomScaleNormal="100" zoomScaleSheetLayoutView="170" workbookViewId="0">
      <selection activeCell="I13" sqref="I13"/>
    </sheetView>
  </sheetViews>
  <sheetFormatPr baseColWidth="10" defaultColWidth="11.42578125" defaultRowHeight="14.25"/>
  <cols>
    <col min="1" max="1" width="8.7109375" style="22" customWidth="1"/>
    <col min="2" max="2" width="82.28515625" style="52" customWidth="1"/>
    <col min="3" max="3" width="21.7109375" style="22" customWidth="1"/>
    <col min="4" max="4" width="11.5703125" style="22" customWidth="1"/>
    <col min="5" max="5" width="20.85546875" style="34" customWidth="1"/>
    <col min="6" max="6" width="4.7109375" style="34" customWidth="1"/>
    <col min="7" max="20" width="11.42578125" style="34"/>
    <col min="21" max="16384" width="11.42578125" style="22"/>
  </cols>
  <sheetData>
    <row r="1" spans="1:20">
      <c r="A1" s="34"/>
      <c r="B1" s="39"/>
      <c r="C1" s="34"/>
      <c r="D1" s="34"/>
    </row>
    <row r="2" spans="1:20">
      <c r="A2" s="34"/>
      <c r="B2" s="39"/>
      <c r="C2" s="34"/>
      <c r="D2" s="34"/>
    </row>
    <row r="3" spans="1:20">
      <c r="A3" s="34"/>
      <c r="B3" s="39"/>
      <c r="C3" s="34"/>
      <c r="D3" s="34"/>
    </row>
    <row r="4" spans="1:20" ht="7.5" customHeight="1">
      <c r="A4" s="40"/>
      <c r="B4" s="41"/>
      <c r="C4" s="40"/>
      <c r="D4" s="40"/>
      <c r="E4" s="40"/>
    </row>
    <row r="5" spans="1:20" ht="7.5" customHeight="1">
      <c r="A5" s="40"/>
      <c r="B5" s="41"/>
      <c r="C5" s="40"/>
      <c r="D5" s="40"/>
      <c r="E5" s="40"/>
    </row>
    <row r="6" spans="1:20" ht="7.5" customHeight="1">
      <c r="A6" s="40"/>
      <c r="B6" s="41"/>
      <c r="C6" s="40"/>
      <c r="D6" s="40"/>
      <c r="E6" s="40"/>
    </row>
    <row r="7" spans="1:20" ht="7.5" customHeight="1">
      <c r="A7" s="40"/>
      <c r="B7" s="41"/>
      <c r="C7" s="40"/>
      <c r="D7" s="40"/>
      <c r="E7" s="40"/>
    </row>
    <row r="8" spans="1:20" ht="7.5" customHeight="1">
      <c r="A8" s="40"/>
      <c r="B8" s="41"/>
      <c r="C8" s="40"/>
      <c r="D8" s="40"/>
      <c r="E8" s="40"/>
    </row>
    <row r="9" spans="1:20" ht="7.5" customHeight="1" thickBot="1">
      <c r="A9" s="40"/>
      <c r="B9" s="41"/>
      <c r="C9" s="40"/>
      <c r="D9" s="40"/>
      <c r="E9" s="40"/>
    </row>
    <row r="10" spans="1:20" ht="28.5" customHeight="1" thickBot="1">
      <c r="A10" s="157" t="s">
        <v>556</v>
      </c>
      <c r="B10" s="158"/>
      <c r="C10" s="158"/>
      <c r="D10" s="158"/>
      <c r="E10" s="159"/>
    </row>
    <row r="11" spans="1:20" s="37" customFormat="1" ht="18.75" customHeight="1">
      <c r="A11" s="42" t="s">
        <v>30</v>
      </c>
      <c r="B11" s="160"/>
      <c r="C11" s="161"/>
      <c r="D11" s="161"/>
      <c r="E11" s="162"/>
      <c r="F11" s="36"/>
      <c r="G11" s="36"/>
      <c r="H11" s="36"/>
      <c r="I11" s="36"/>
      <c r="J11" s="36"/>
      <c r="K11" s="36"/>
      <c r="L11" s="36"/>
      <c r="M11" s="36"/>
      <c r="N11" s="36"/>
      <c r="O11" s="36"/>
      <c r="P11" s="36"/>
      <c r="Q11" s="36"/>
      <c r="R11" s="36"/>
      <c r="S11" s="36"/>
      <c r="T11" s="36"/>
    </row>
    <row r="12" spans="1:20" s="36" customFormat="1" ht="30" customHeight="1">
      <c r="A12" s="43" t="s">
        <v>31</v>
      </c>
      <c r="B12" s="44" t="s">
        <v>55</v>
      </c>
      <c r="C12" s="43" t="s">
        <v>56</v>
      </c>
      <c r="D12" s="43" t="s">
        <v>33</v>
      </c>
      <c r="E12" s="44" t="s">
        <v>57</v>
      </c>
    </row>
    <row r="13" spans="1:20" s="36" customFormat="1" ht="61.5" customHeight="1">
      <c r="A13" s="45">
        <v>1</v>
      </c>
      <c r="B13" s="46" t="s">
        <v>58</v>
      </c>
      <c r="C13" s="47" t="s">
        <v>59</v>
      </c>
      <c r="D13" s="48" t="s">
        <v>115</v>
      </c>
      <c r="E13" s="49"/>
    </row>
    <row r="14" spans="1:20" s="36" customFormat="1" ht="33" customHeight="1">
      <c r="A14" s="45">
        <v>2</v>
      </c>
      <c r="B14" s="46" t="s">
        <v>62</v>
      </c>
      <c r="C14" s="47"/>
      <c r="D14" s="49"/>
      <c r="E14" s="49"/>
    </row>
    <row r="15" spans="1:20" s="36" customFormat="1" ht="30" customHeight="1">
      <c r="A15" s="45">
        <v>3</v>
      </c>
      <c r="B15" s="50" t="s">
        <v>86</v>
      </c>
      <c r="C15" s="47" t="s">
        <v>63</v>
      </c>
      <c r="D15" s="48" t="s">
        <v>115</v>
      </c>
      <c r="E15" s="49"/>
    </row>
    <row r="16" spans="1:20" s="36" customFormat="1" ht="38.25">
      <c r="A16" s="45">
        <v>4</v>
      </c>
      <c r="B16" s="50" t="s">
        <v>96</v>
      </c>
      <c r="C16" s="47" t="s">
        <v>59</v>
      </c>
      <c r="D16" s="48" t="s">
        <v>115</v>
      </c>
      <c r="E16" s="49"/>
    </row>
    <row r="17" spans="1:5" s="36" customFormat="1" ht="35.1" customHeight="1">
      <c r="A17" s="45">
        <v>5</v>
      </c>
      <c r="B17" s="50" t="s">
        <v>87</v>
      </c>
      <c r="C17" s="47" t="s">
        <v>63</v>
      </c>
      <c r="D17" s="48" t="s">
        <v>115</v>
      </c>
      <c r="E17" s="49"/>
    </row>
    <row r="18" spans="1:5" s="36" customFormat="1" ht="35.1" customHeight="1">
      <c r="A18" s="45">
        <v>6</v>
      </c>
      <c r="B18" s="50" t="s">
        <v>111</v>
      </c>
      <c r="C18" s="47" t="s">
        <v>63</v>
      </c>
      <c r="D18" s="48" t="s">
        <v>115</v>
      </c>
      <c r="E18" s="49"/>
    </row>
    <row r="19" spans="1:5" s="36" customFormat="1" ht="35.1" customHeight="1">
      <c r="A19" s="45">
        <v>7</v>
      </c>
      <c r="B19" s="50" t="s">
        <v>97</v>
      </c>
      <c r="C19" s="47" t="s">
        <v>63</v>
      </c>
      <c r="D19" s="48" t="s">
        <v>115</v>
      </c>
      <c r="E19" s="49"/>
    </row>
    <row r="20" spans="1:5" s="36" customFormat="1" ht="35.1" customHeight="1">
      <c r="A20" s="45">
        <v>8</v>
      </c>
      <c r="B20" s="50" t="s">
        <v>88</v>
      </c>
      <c r="C20" s="47" t="s">
        <v>63</v>
      </c>
      <c r="D20" s="48" t="s">
        <v>115</v>
      </c>
      <c r="E20" s="49"/>
    </row>
    <row r="21" spans="1:5" s="36" customFormat="1" ht="73.5" customHeight="1">
      <c r="A21" s="45">
        <v>9</v>
      </c>
      <c r="B21" s="50" t="s">
        <v>112</v>
      </c>
      <c r="C21" s="47" t="s">
        <v>63</v>
      </c>
      <c r="D21" s="48" t="s">
        <v>115</v>
      </c>
      <c r="E21" s="49"/>
    </row>
    <row r="22" spans="1:5" s="36" customFormat="1" ht="34.5" customHeight="1">
      <c r="A22" s="45">
        <v>10</v>
      </c>
      <c r="B22" s="50" t="s">
        <v>89</v>
      </c>
      <c r="C22" s="47" t="s">
        <v>63</v>
      </c>
      <c r="D22" s="48" t="s">
        <v>115</v>
      </c>
      <c r="E22" s="49"/>
    </row>
    <row r="23" spans="1:5" s="36" customFormat="1" ht="42" customHeight="1">
      <c r="A23" s="45">
        <v>11</v>
      </c>
      <c r="B23" s="50" t="s">
        <v>98</v>
      </c>
      <c r="C23" s="47" t="s">
        <v>63</v>
      </c>
      <c r="D23" s="48" t="s">
        <v>115</v>
      </c>
      <c r="E23" s="49"/>
    </row>
    <row r="24" spans="1:5" s="36" customFormat="1" ht="42" customHeight="1">
      <c r="A24" s="45">
        <v>12</v>
      </c>
      <c r="B24" s="50" t="s">
        <v>99</v>
      </c>
      <c r="C24" s="47" t="s">
        <v>63</v>
      </c>
      <c r="D24" s="48" t="s">
        <v>115</v>
      </c>
      <c r="E24" s="49"/>
    </row>
    <row r="25" spans="1:5" s="36" customFormat="1" ht="67.5" customHeight="1">
      <c r="A25" s="45">
        <v>13</v>
      </c>
      <c r="B25" s="50" t="s">
        <v>100</v>
      </c>
      <c r="C25" s="47" t="s">
        <v>63</v>
      </c>
      <c r="D25" s="48" t="s">
        <v>115</v>
      </c>
      <c r="E25" s="49"/>
    </row>
    <row r="26" spans="1:5" s="36" customFormat="1" ht="39.6" customHeight="1">
      <c r="A26" s="45">
        <v>14</v>
      </c>
      <c r="B26" s="50" t="s">
        <v>101</v>
      </c>
      <c r="C26" s="47" t="s">
        <v>63</v>
      </c>
      <c r="D26" s="48" t="s">
        <v>115</v>
      </c>
      <c r="E26" s="49"/>
    </row>
    <row r="27" spans="1:5" s="36" customFormat="1" ht="39.6" customHeight="1">
      <c r="A27" s="45">
        <v>15</v>
      </c>
      <c r="B27" s="50" t="s">
        <v>102</v>
      </c>
      <c r="C27" s="47" t="s">
        <v>63</v>
      </c>
      <c r="D27" s="48" t="s">
        <v>115</v>
      </c>
      <c r="E27" s="49"/>
    </row>
    <row r="28" spans="1:5" s="36" customFormat="1" ht="32.450000000000003" customHeight="1">
      <c r="A28" s="45">
        <v>16</v>
      </c>
      <c r="B28" s="50" t="s">
        <v>103</v>
      </c>
      <c r="C28" s="47" t="s">
        <v>63</v>
      </c>
      <c r="D28" s="48" t="s">
        <v>115</v>
      </c>
      <c r="E28" s="49"/>
    </row>
    <row r="29" spans="1:5" s="36" customFormat="1" ht="39.6" customHeight="1">
      <c r="A29" s="45">
        <v>17</v>
      </c>
      <c r="B29" s="50" t="s">
        <v>104</v>
      </c>
      <c r="C29" s="47" t="s">
        <v>63</v>
      </c>
      <c r="D29" s="48" t="s">
        <v>115</v>
      </c>
      <c r="E29" s="49"/>
    </row>
    <row r="30" spans="1:5" s="36" customFormat="1" ht="39.6" customHeight="1">
      <c r="A30" s="45">
        <v>18</v>
      </c>
      <c r="B30" s="50" t="s">
        <v>105</v>
      </c>
      <c r="C30" s="47" t="s">
        <v>63</v>
      </c>
      <c r="D30" s="48" t="s">
        <v>115</v>
      </c>
      <c r="E30" s="49"/>
    </row>
    <row r="31" spans="1:5" s="36" customFormat="1" ht="39.6" customHeight="1">
      <c r="A31" s="45">
        <v>19</v>
      </c>
      <c r="B31" s="50" t="s">
        <v>106</v>
      </c>
      <c r="C31" s="47" t="s">
        <v>63</v>
      </c>
      <c r="D31" s="48" t="s">
        <v>115</v>
      </c>
      <c r="E31" s="49"/>
    </row>
    <row r="32" spans="1:5" s="36" customFormat="1" ht="57.75" customHeight="1">
      <c r="A32" s="45">
        <v>20</v>
      </c>
      <c r="B32" s="50" t="s">
        <v>107</v>
      </c>
      <c r="C32" s="47" t="s">
        <v>63</v>
      </c>
      <c r="D32" s="48" t="s">
        <v>115</v>
      </c>
      <c r="E32" s="49"/>
    </row>
    <row r="33" spans="1:5" s="36" customFormat="1" ht="39.6" customHeight="1">
      <c r="A33" s="45">
        <v>21</v>
      </c>
      <c r="B33" s="50" t="s">
        <v>108</v>
      </c>
      <c r="C33" s="47" t="s">
        <v>63</v>
      </c>
      <c r="D33" s="48" t="s">
        <v>115</v>
      </c>
      <c r="E33" s="49"/>
    </row>
    <row r="34" spans="1:5" s="36" customFormat="1" ht="39.6" customHeight="1">
      <c r="A34" s="45">
        <v>22</v>
      </c>
      <c r="B34" s="50" t="s">
        <v>109</v>
      </c>
      <c r="C34" s="47" t="s">
        <v>63</v>
      </c>
      <c r="D34" s="48" t="s">
        <v>115</v>
      </c>
      <c r="E34" s="49"/>
    </row>
    <row r="35" spans="1:5" s="36" customFormat="1" ht="39.6" customHeight="1">
      <c r="A35" s="45">
        <v>23</v>
      </c>
      <c r="B35" s="50" t="s">
        <v>110</v>
      </c>
      <c r="C35" s="47" t="s">
        <v>63</v>
      </c>
      <c r="D35" s="48" t="s">
        <v>115</v>
      </c>
      <c r="E35" s="49"/>
    </row>
    <row r="36" spans="1:5" s="36" customFormat="1" ht="39.6" customHeight="1">
      <c r="A36" s="45">
        <v>24</v>
      </c>
      <c r="B36" s="50" t="s">
        <v>90</v>
      </c>
      <c r="C36" s="47" t="s">
        <v>63</v>
      </c>
      <c r="D36" s="48" t="s">
        <v>115</v>
      </c>
      <c r="E36" s="49"/>
    </row>
    <row r="37" spans="1:5" s="36" customFormat="1" ht="12.75">
      <c r="B37" s="51"/>
    </row>
    <row r="38" spans="1:5" s="36" customFormat="1" ht="12.75">
      <c r="B38" s="51"/>
    </row>
    <row r="39" spans="1:5" s="36" customFormat="1" ht="12.75">
      <c r="B39" s="51"/>
    </row>
    <row r="40" spans="1:5" s="36" customFormat="1" ht="12.75">
      <c r="B40" s="51"/>
    </row>
    <row r="41" spans="1:5" s="36" customFormat="1" ht="12.75">
      <c r="B41" s="51"/>
    </row>
    <row r="42" spans="1:5" s="36" customFormat="1" ht="12.75">
      <c r="B42" s="51"/>
    </row>
    <row r="43" spans="1:5" s="36" customFormat="1" ht="12.75">
      <c r="B43" s="51"/>
    </row>
    <row r="44" spans="1:5" s="36" customFormat="1" ht="12.75">
      <c r="B44" s="51"/>
    </row>
    <row r="45" spans="1:5" s="36" customFormat="1" ht="12.75">
      <c r="B45" s="51"/>
    </row>
    <row r="46" spans="1:5" s="36" customFormat="1" ht="12.75">
      <c r="B46" s="51"/>
    </row>
    <row r="47" spans="1:5" s="36" customFormat="1" ht="12.75">
      <c r="B47" s="51"/>
    </row>
    <row r="48" spans="1:5" s="36" customFormat="1" ht="12.75">
      <c r="B48" s="51"/>
    </row>
    <row r="49" spans="2:2" s="36" customFormat="1" ht="12.75">
      <c r="B49" s="51"/>
    </row>
    <row r="50" spans="2:2" s="36" customFormat="1" ht="12.75">
      <c r="B50" s="51"/>
    </row>
    <row r="51" spans="2:2" s="36" customFormat="1" ht="12.75">
      <c r="B51" s="51"/>
    </row>
    <row r="52" spans="2:2" s="36" customFormat="1" ht="12.75">
      <c r="B52" s="51"/>
    </row>
    <row r="53" spans="2:2" s="36" customFormat="1" ht="12.75">
      <c r="B53" s="51"/>
    </row>
    <row r="54" spans="2:2" s="36" customFormat="1" ht="12.75">
      <c r="B54" s="51"/>
    </row>
    <row r="55" spans="2:2" s="36" customFormat="1" ht="12.75">
      <c r="B55" s="51"/>
    </row>
    <row r="56" spans="2:2" s="36" customFormat="1" ht="12.75">
      <c r="B56" s="51"/>
    </row>
    <row r="57" spans="2:2" s="36" customFormat="1" ht="12.75">
      <c r="B57" s="51"/>
    </row>
    <row r="58" spans="2:2" s="36" customFormat="1" ht="12.75">
      <c r="B58" s="51"/>
    </row>
    <row r="59" spans="2:2" s="36" customFormat="1" ht="12.75">
      <c r="B59" s="51"/>
    </row>
    <row r="60" spans="2:2" s="36" customFormat="1" ht="12.75">
      <c r="B60" s="51"/>
    </row>
    <row r="61" spans="2:2" s="36" customFormat="1" ht="12.75">
      <c r="B61" s="51"/>
    </row>
    <row r="62" spans="2:2" s="36" customFormat="1" ht="12.75">
      <c r="B62" s="51"/>
    </row>
    <row r="63" spans="2:2" s="36" customFormat="1" ht="12.75">
      <c r="B63" s="51"/>
    </row>
    <row r="64" spans="2:2" s="36" customFormat="1" ht="12.75">
      <c r="B64" s="51"/>
    </row>
    <row r="65" spans="2:2" s="36" customFormat="1" ht="12.75">
      <c r="B65" s="51"/>
    </row>
    <row r="66" spans="2:2" s="36" customFormat="1" ht="12.75">
      <c r="B66" s="51"/>
    </row>
    <row r="67" spans="2:2" s="36" customFormat="1" ht="12.75">
      <c r="B67" s="51"/>
    </row>
    <row r="68" spans="2:2" s="36" customFormat="1" ht="12.75">
      <c r="B68" s="51"/>
    </row>
    <row r="69" spans="2:2" s="36" customFormat="1" ht="12.75">
      <c r="B69" s="51"/>
    </row>
    <row r="70" spans="2:2" s="36" customFormat="1" ht="12.75">
      <c r="B70" s="51"/>
    </row>
    <row r="71" spans="2:2" s="36" customFormat="1" ht="12.75">
      <c r="B71" s="51"/>
    </row>
    <row r="72" spans="2:2" s="36" customFormat="1" ht="12.75">
      <c r="B72" s="51"/>
    </row>
    <row r="73" spans="2:2" s="36" customFormat="1" ht="12.75">
      <c r="B73" s="51"/>
    </row>
    <row r="74" spans="2:2" s="34" customFormat="1">
      <c r="B74" s="39"/>
    </row>
    <row r="75" spans="2:2" s="34" customFormat="1">
      <c r="B75" s="39"/>
    </row>
    <row r="76" spans="2:2" s="34" customFormat="1">
      <c r="B76" s="39"/>
    </row>
    <row r="77" spans="2:2" s="34" customFormat="1">
      <c r="B77" s="39"/>
    </row>
    <row r="78" spans="2:2" s="34" customFormat="1">
      <c r="B78" s="39"/>
    </row>
    <row r="79" spans="2:2" s="34" customFormat="1">
      <c r="B79" s="39"/>
    </row>
    <row r="80" spans="2:2" s="34" customFormat="1">
      <c r="B80" s="39"/>
    </row>
    <row r="81" spans="2:2" s="34" customFormat="1">
      <c r="B81" s="39"/>
    </row>
    <row r="82" spans="2:2" s="34" customFormat="1">
      <c r="B82" s="39"/>
    </row>
    <row r="83" spans="2:2" s="34" customFormat="1">
      <c r="B83" s="39"/>
    </row>
    <row r="84" spans="2:2" s="34" customFormat="1">
      <c r="B84" s="39"/>
    </row>
    <row r="85" spans="2:2" s="34" customFormat="1">
      <c r="B85" s="39"/>
    </row>
    <row r="86" spans="2:2" s="34" customFormat="1">
      <c r="B86" s="39"/>
    </row>
    <row r="87" spans="2:2" s="34" customFormat="1">
      <c r="B87" s="39"/>
    </row>
    <row r="88" spans="2:2" s="34" customFormat="1">
      <c r="B88" s="39"/>
    </row>
    <row r="89" spans="2:2" s="34" customFormat="1">
      <c r="B89" s="39"/>
    </row>
    <row r="90" spans="2:2" s="34" customFormat="1">
      <c r="B90" s="39"/>
    </row>
    <row r="91" spans="2:2" s="34" customFormat="1">
      <c r="B91" s="39"/>
    </row>
    <row r="92" spans="2:2" s="34" customFormat="1">
      <c r="B92" s="39"/>
    </row>
    <row r="93" spans="2:2" s="34" customFormat="1">
      <c r="B93" s="39"/>
    </row>
    <row r="94" spans="2:2" s="34" customFormat="1">
      <c r="B94" s="39"/>
    </row>
    <row r="95" spans="2:2" s="34" customFormat="1">
      <c r="B95" s="39"/>
    </row>
    <row r="96" spans="2:2" s="34" customFormat="1">
      <c r="B96" s="39"/>
    </row>
    <row r="97" spans="2:2" s="34" customFormat="1">
      <c r="B97" s="39"/>
    </row>
    <row r="98" spans="2:2" s="34" customFormat="1">
      <c r="B98" s="39"/>
    </row>
    <row r="99" spans="2:2" s="34" customFormat="1">
      <c r="B99" s="39"/>
    </row>
    <row r="100" spans="2:2" s="34" customFormat="1">
      <c r="B100" s="39"/>
    </row>
    <row r="101" spans="2:2" s="34" customFormat="1">
      <c r="B101" s="39"/>
    </row>
    <row r="102" spans="2:2" s="34" customFormat="1">
      <c r="B102" s="39"/>
    </row>
    <row r="103" spans="2:2" s="34" customFormat="1">
      <c r="B103" s="39"/>
    </row>
    <row r="104" spans="2:2" s="34" customFormat="1">
      <c r="B104" s="39"/>
    </row>
    <row r="105" spans="2:2" s="34" customFormat="1">
      <c r="B105" s="39"/>
    </row>
    <row r="106" spans="2:2" s="34" customFormat="1">
      <c r="B106" s="39"/>
    </row>
    <row r="107" spans="2:2" s="34" customFormat="1">
      <c r="B107" s="39"/>
    </row>
    <row r="108" spans="2:2" s="34" customFormat="1">
      <c r="B108" s="39"/>
    </row>
    <row r="109" spans="2:2" s="34" customFormat="1">
      <c r="B109" s="39"/>
    </row>
    <row r="110" spans="2:2" s="34" customFormat="1">
      <c r="B110" s="39"/>
    </row>
    <row r="111" spans="2:2" s="34" customFormat="1">
      <c r="B111" s="39"/>
    </row>
    <row r="112" spans="2:2" s="34" customFormat="1">
      <c r="B112" s="39"/>
    </row>
    <row r="113" spans="2:2" s="34" customFormat="1">
      <c r="B113" s="39"/>
    </row>
    <row r="114" spans="2:2" s="34" customFormat="1">
      <c r="B114" s="39"/>
    </row>
    <row r="115" spans="2:2" s="34" customFormat="1">
      <c r="B115" s="39"/>
    </row>
    <row r="116" spans="2:2" s="34" customFormat="1">
      <c r="B116" s="39"/>
    </row>
    <row r="117" spans="2:2" s="34" customFormat="1">
      <c r="B117" s="39"/>
    </row>
    <row r="118" spans="2:2" s="34" customFormat="1">
      <c r="B118" s="39"/>
    </row>
    <row r="119" spans="2:2" s="34" customFormat="1">
      <c r="B119" s="39"/>
    </row>
    <row r="120" spans="2:2" s="34" customFormat="1">
      <c r="B120" s="39"/>
    </row>
    <row r="121" spans="2:2" s="34" customFormat="1">
      <c r="B121" s="39"/>
    </row>
    <row r="122" spans="2:2" s="34" customFormat="1">
      <c r="B122" s="39"/>
    </row>
    <row r="123" spans="2:2" s="34" customFormat="1">
      <c r="B123" s="39"/>
    </row>
    <row r="124" spans="2:2" s="34" customFormat="1">
      <c r="B124" s="39"/>
    </row>
    <row r="125" spans="2:2" s="34" customFormat="1">
      <c r="B125" s="39"/>
    </row>
    <row r="126" spans="2:2" s="34" customFormat="1">
      <c r="B126" s="39"/>
    </row>
    <row r="127" spans="2:2" s="34" customFormat="1">
      <c r="B127" s="39"/>
    </row>
    <row r="128" spans="2:2" s="34" customFormat="1">
      <c r="B128" s="39"/>
    </row>
    <row r="129" spans="2:2" s="34" customFormat="1">
      <c r="B129" s="39"/>
    </row>
    <row r="130" spans="2:2" s="34" customFormat="1">
      <c r="B130" s="39"/>
    </row>
    <row r="131" spans="2:2" s="34" customFormat="1">
      <c r="B131" s="39"/>
    </row>
    <row r="132" spans="2:2" s="34" customFormat="1">
      <c r="B132" s="39"/>
    </row>
    <row r="133" spans="2:2" s="34" customFormat="1">
      <c r="B133" s="39"/>
    </row>
    <row r="134" spans="2:2" s="34" customFormat="1">
      <c r="B134" s="39"/>
    </row>
    <row r="135" spans="2:2" s="34" customFormat="1">
      <c r="B135" s="39"/>
    </row>
    <row r="136" spans="2:2" s="34" customFormat="1">
      <c r="B136" s="39"/>
    </row>
    <row r="137" spans="2:2" s="34" customFormat="1">
      <c r="B137" s="39"/>
    </row>
    <row r="138" spans="2:2" s="34" customFormat="1">
      <c r="B138" s="39"/>
    </row>
    <row r="139" spans="2:2" s="34" customFormat="1">
      <c r="B139" s="39"/>
    </row>
    <row r="140" spans="2:2" s="34" customFormat="1">
      <c r="B140" s="39"/>
    </row>
    <row r="141" spans="2:2" s="34" customFormat="1">
      <c r="B141" s="39"/>
    </row>
    <row r="142" spans="2:2" s="34" customFormat="1">
      <c r="B142" s="39"/>
    </row>
    <row r="143" spans="2:2" s="34" customFormat="1">
      <c r="B143" s="39"/>
    </row>
    <row r="144" spans="2:2" s="34" customFormat="1">
      <c r="B144" s="39"/>
    </row>
    <row r="145" spans="2:2" s="34" customFormat="1">
      <c r="B145" s="39"/>
    </row>
    <row r="146" spans="2:2" s="34" customFormat="1">
      <c r="B146" s="39"/>
    </row>
    <row r="147" spans="2:2" s="34" customFormat="1">
      <c r="B147" s="39"/>
    </row>
    <row r="148" spans="2:2" s="34" customFormat="1">
      <c r="B148" s="39"/>
    </row>
    <row r="149" spans="2:2" s="34" customFormat="1">
      <c r="B149" s="39"/>
    </row>
    <row r="150" spans="2:2" s="34" customFormat="1">
      <c r="B150" s="39"/>
    </row>
    <row r="151" spans="2:2" s="34" customFormat="1">
      <c r="B151" s="39"/>
    </row>
    <row r="152" spans="2:2" s="34" customFormat="1">
      <c r="B152" s="39"/>
    </row>
    <row r="153" spans="2:2" s="34" customFormat="1">
      <c r="B153" s="39"/>
    </row>
    <row r="154" spans="2:2" s="34" customFormat="1">
      <c r="B154" s="39"/>
    </row>
    <row r="155" spans="2:2" s="34" customFormat="1">
      <c r="B155" s="39"/>
    </row>
    <row r="156" spans="2:2" s="34" customFormat="1">
      <c r="B156" s="39"/>
    </row>
    <row r="157" spans="2:2" s="34" customFormat="1">
      <c r="B157" s="39"/>
    </row>
    <row r="158" spans="2:2" s="34" customFormat="1">
      <c r="B158" s="39"/>
    </row>
    <row r="159" spans="2:2" s="34" customFormat="1">
      <c r="B159" s="39"/>
    </row>
    <row r="160" spans="2:2" s="34" customFormat="1">
      <c r="B160" s="39"/>
    </row>
    <row r="161" spans="2:2" s="34" customFormat="1">
      <c r="B161" s="39"/>
    </row>
    <row r="162" spans="2:2" s="34" customFormat="1">
      <c r="B162" s="39"/>
    </row>
    <row r="163" spans="2:2" s="34" customFormat="1">
      <c r="B163" s="39"/>
    </row>
    <row r="164" spans="2:2" s="34" customFormat="1">
      <c r="B164" s="39"/>
    </row>
    <row r="165" spans="2:2" s="34" customFormat="1">
      <c r="B165" s="39"/>
    </row>
    <row r="166" spans="2:2" s="34" customFormat="1">
      <c r="B166" s="39"/>
    </row>
    <row r="167" spans="2:2" s="34" customFormat="1">
      <c r="B167" s="39"/>
    </row>
    <row r="168" spans="2:2" s="34" customFormat="1">
      <c r="B168" s="39"/>
    </row>
    <row r="169" spans="2:2" s="34" customFormat="1">
      <c r="B169" s="39"/>
    </row>
    <row r="170" spans="2:2" s="34" customFormat="1">
      <c r="B170" s="39"/>
    </row>
    <row r="171" spans="2:2" s="34" customFormat="1">
      <c r="B171" s="39"/>
    </row>
    <row r="172" spans="2:2" s="34" customFormat="1">
      <c r="B172" s="39"/>
    </row>
    <row r="173" spans="2:2" s="34" customFormat="1">
      <c r="B173" s="39"/>
    </row>
    <row r="174" spans="2:2" s="34" customFormat="1">
      <c r="B174" s="39"/>
    </row>
    <row r="175" spans="2:2" s="34" customFormat="1">
      <c r="B175" s="39"/>
    </row>
    <row r="176" spans="2:2" s="34" customFormat="1">
      <c r="B176" s="39"/>
    </row>
    <row r="177" spans="2:2" s="34" customFormat="1">
      <c r="B177" s="39"/>
    </row>
    <row r="178" spans="2:2" s="34" customFormat="1">
      <c r="B178" s="39"/>
    </row>
    <row r="179" spans="2:2" s="34" customFormat="1">
      <c r="B179" s="39"/>
    </row>
    <row r="180" spans="2:2" s="34" customFormat="1">
      <c r="B180" s="39"/>
    </row>
    <row r="181" spans="2:2" s="34" customFormat="1">
      <c r="B181" s="39"/>
    </row>
    <row r="182" spans="2:2" s="34" customFormat="1">
      <c r="B182" s="39"/>
    </row>
    <row r="183" spans="2:2" s="34" customFormat="1">
      <c r="B183" s="39"/>
    </row>
    <row r="184" spans="2:2" s="34" customFormat="1">
      <c r="B184" s="39"/>
    </row>
    <row r="185" spans="2:2" s="34" customFormat="1">
      <c r="B185" s="39"/>
    </row>
    <row r="186" spans="2:2" s="34" customFormat="1">
      <c r="B186" s="39"/>
    </row>
    <row r="187" spans="2:2" s="34" customFormat="1">
      <c r="B187" s="39"/>
    </row>
    <row r="188" spans="2:2" s="34" customFormat="1">
      <c r="B188" s="39"/>
    </row>
    <row r="189" spans="2:2" s="34" customFormat="1">
      <c r="B189" s="39"/>
    </row>
    <row r="190" spans="2:2" s="34" customFormat="1">
      <c r="B190" s="39"/>
    </row>
    <row r="191" spans="2:2" s="34" customFormat="1">
      <c r="B191" s="39"/>
    </row>
    <row r="192" spans="2:2" s="34" customFormat="1">
      <c r="B192" s="39"/>
    </row>
    <row r="193" spans="2:2" s="34" customFormat="1">
      <c r="B193" s="39"/>
    </row>
    <row r="194" spans="2:2" s="34" customFormat="1">
      <c r="B194" s="39"/>
    </row>
    <row r="195" spans="2:2" s="34" customFormat="1">
      <c r="B195" s="39"/>
    </row>
    <row r="196" spans="2:2" s="34" customFormat="1">
      <c r="B196" s="39"/>
    </row>
    <row r="197" spans="2:2" s="34" customFormat="1">
      <c r="B197" s="39"/>
    </row>
    <row r="198" spans="2:2" s="34" customFormat="1">
      <c r="B198" s="39"/>
    </row>
    <row r="199" spans="2:2" s="34" customFormat="1">
      <c r="B199" s="39"/>
    </row>
    <row r="200" spans="2:2" s="34" customFormat="1">
      <c r="B200" s="39"/>
    </row>
    <row r="201" spans="2:2" s="34" customFormat="1">
      <c r="B201" s="39"/>
    </row>
    <row r="202" spans="2:2" s="34" customFormat="1">
      <c r="B202" s="39"/>
    </row>
    <row r="203" spans="2:2" s="34" customFormat="1">
      <c r="B203" s="39"/>
    </row>
    <row r="204" spans="2:2" s="34" customFormat="1">
      <c r="B204" s="39"/>
    </row>
    <row r="205" spans="2:2" s="34" customFormat="1">
      <c r="B205" s="39"/>
    </row>
    <row r="206" spans="2:2" s="34" customFormat="1">
      <c r="B206" s="39"/>
    </row>
    <row r="207" spans="2:2" s="34" customFormat="1">
      <c r="B207" s="39"/>
    </row>
    <row r="208" spans="2:2" s="34" customFormat="1">
      <c r="B208" s="39"/>
    </row>
    <row r="209" spans="2:2" s="34" customFormat="1">
      <c r="B209" s="39"/>
    </row>
    <row r="210" spans="2:2" s="34" customFormat="1">
      <c r="B210" s="39"/>
    </row>
    <row r="211" spans="2:2" s="34" customFormat="1">
      <c r="B211" s="39"/>
    </row>
    <row r="212" spans="2:2" s="34" customFormat="1">
      <c r="B212" s="39"/>
    </row>
    <row r="213" spans="2:2" s="34" customFormat="1">
      <c r="B213" s="39"/>
    </row>
    <row r="214" spans="2:2" s="34" customFormat="1">
      <c r="B214" s="39"/>
    </row>
    <row r="215" spans="2:2" s="34" customFormat="1">
      <c r="B215" s="39"/>
    </row>
    <row r="216" spans="2:2" s="34" customFormat="1">
      <c r="B216" s="39"/>
    </row>
    <row r="217" spans="2:2" s="34" customFormat="1">
      <c r="B217" s="39"/>
    </row>
    <row r="218" spans="2:2" s="34" customFormat="1">
      <c r="B218" s="39"/>
    </row>
    <row r="219" spans="2:2" s="34" customFormat="1">
      <c r="B219" s="39"/>
    </row>
    <row r="220" spans="2:2" s="34" customFormat="1">
      <c r="B220" s="39"/>
    </row>
    <row r="221" spans="2:2" s="34" customFormat="1">
      <c r="B221" s="39"/>
    </row>
    <row r="222" spans="2:2" s="34" customFormat="1">
      <c r="B222" s="39"/>
    </row>
    <row r="223" spans="2:2" s="34" customFormat="1">
      <c r="B223" s="39"/>
    </row>
    <row r="224" spans="2:2" s="34" customFormat="1">
      <c r="B224" s="39"/>
    </row>
    <row r="225" spans="2:2" s="34" customFormat="1">
      <c r="B225" s="39"/>
    </row>
    <row r="226" spans="2:2" s="34" customFormat="1">
      <c r="B226" s="39"/>
    </row>
    <row r="227" spans="2:2" s="34" customFormat="1">
      <c r="B227" s="39"/>
    </row>
    <row r="228" spans="2:2" s="34" customFormat="1">
      <c r="B228" s="39"/>
    </row>
    <row r="229" spans="2:2" s="34" customFormat="1">
      <c r="B229" s="39"/>
    </row>
    <row r="230" spans="2:2" s="34" customFormat="1">
      <c r="B230" s="39"/>
    </row>
    <row r="231" spans="2:2" s="34" customFormat="1">
      <c r="B231" s="39"/>
    </row>
    <row r="232" spans="2:2" s="34" customFormat="1">
      <c r="B232" s="39"/>
    </row>
    <row r="233" spans="2:2" s="34" customFormat="1">
      <c r="B233" s="39"/>
    </row>
    <row r="234" spans="2:2" s="34" customFormat="1">
      <c r="B234" s="39"/>
    </row>
    <row r="235" spans="2:2" s="34" customFormat="1">
      <c r="B235" s="39"/>
    </row>
    <row r="236" spans="2:2" s="34" customFormat="1">
      <c r="B236" s="39"/>
    </row>
    <row r="237" spans="2:2" s="34" customFormat="1">
      <c r="B237" s="39"/>
    </row>
    <row r="238" spans="2:2" s="34" customFormat="1">
      <c r="B238" s="39"/>
    </row>
    <row r="239" spans="2:2" s="34" customFormat="1">
      <c r="B239" s="39"/>
    </row>
    <row r="240" spans="2:2" s="34" customFormat="1">
      <c r="B240" s="39"/>
    </row>
    <row r="241" spans="2:2" s="34" customFormat="1">
      <c r="B241" s="39"/>
    </row>
    <row r="242" spans="2:2" s="34" customFormat="1">
      <c r="B242" s="39"/>
    </row>
    <row r="243" spans="2:2" s="34" customFormat="1">
      <c r="B243" s="39"/>
    </row>
    <row r="244" spans="2:2" s="34" customFormat="1">
      <c r="B244" s="39"/>
    </row>
    <row r="245" spans="2:2" s="34" customFormat="1">
      <c r="B245" s="39"/>
    </row>
    <row r="246" spans="2:2" s="34" customFormat="1">
      <c r="B246" s="39"/>
    </row>
    <row r="247" spans="2:2" s="34" customFormat="1">
      <c r="B247" s="39"/>
    </row>
    <row r="248" spans="2:2" s="34" customFormat="1">
      <c r="B248" s="39"/>
    </row>
    <row r="249" spans="2:2" s="34" customFormat="1">
      <c r="B249" s="39"/>
    </row>
    <row r="250" spans="2:2" s="34" customFormat="1">
      <c r="B250" s="39"/>
    </row>
    <row r="251" spans="2:2" s="34" customFormat="1">
      <c r="B251" s="39"/>
    </row>
    <row r="252" spans="2:2" s="34" customFormat="1">
      <c r="B252" s="39"/>
    </row>
    <row r="253" spans="2:2" s="34" customFormat="1">
      <c r="B253" s="39"/>
    </row>
    <row r="254" spans="2:2" s="34" customFormat="1">
      <c r="B254" s="39"/>
    </row>
    <row r="255" spans="2:2" s="34" customFormat="1">
      <c r="B255" s="39"/>
    </row>
    <row r="256" spans="2:2" s="34" customFormat="1">
      <c r="B256" s="39"/>
    </row>
    <row r="257" spans="2:2" s="34" customFormat="1">
      <c r="B257" s="39"/>
    </row>
    <row r="258" spans="2:2" s="34" customFormat="1">
      <c r="B258" s="39"/>
    </row>
    <row r="259" spans="2:2" s="34" customFormat="1">
      <c r="B259" s="39"/>
    </row>
    <row r="260" spans="2:2" s="34" customFormat="1">
      <c r="B260" s="39"/>
    </row>
    <row r="261" spans="2:2" s="34" customFormat="1">
      <c r="B261" s="39"/>
    </row>
    <row r="262" spans="2:2" s="34" customFormat="1">
      <c r="B262" s="39"/>
    </row>
    <row r="263" spans="2:2" s="34" customFormat="1">
      <c r="B263" s="39"/>
    </row>
    <row r="264" spans="2:2" s="34" customFormat="1">
      <c r="B264" s="39"/>
    </row>
    <row r="265" spans="2:2" s="34" customFormat="1">
      <c r="B265" s="39"/>
    </row>
    <row r="266" spans="2:2" s="34" customFormat="1">
      <c r="B266" s="39"/>
    </row>
    <row r="267" spans="2:2" s="34" customFormat="1">
      <c r="B267" s="39"/>
    </row>
    <row r="268" spans="2:2" s="34" customFormat="1">
      <c r="B268" s="39"/>
    </row>
    <row r="269" spans="2:2" s="34" customFormat="1">
      <c r="B269" s="39"/>
    </row>
    <row r="270" spans="2:2" s="34" customFormat="1">
      <c r="B270" s="39"/>
    </row>
    <row r="271" spans="2:2" s="34" customFormat="1">
      <c r="B271" s="39"/>
    </row>
    <row r="272" spans="2:2" s="34" customFormat="1">
      <c r="B272" s="39"/>
    </row>
    <row r="273" spans="2:2" s="34" customFormat="1">
      <c r="B273" s="39"/>
    </row>
    <row r="274" spans="2:2" s="34" customFormat="1">
      <c r="B274" s="39"/>
    </row>
    <row r="275" spans="2:2" s="34" customFormat="1">
      <c r="B275" s="39"/>
    </row>
    <row r="276" spans="2:2" s="34" customFormat="1">
      <c r="B276" s="39"/>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5433070866141736" bottom="0.35433070866141736" header="0.31496062992125984" footer="0.31496062992125984"/>
  <pageSetup scale="90"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E315"/>
  <sheetViews>
    <sheetView showGridLines="0" tabSelected="1" topLeftCell="A281" zoomScale="80" zoomScaleNormal="80" zoomScaleSheetLayoutView="80" workbookViewId="0">
      <selection activeCell="C13" sqref="C13"/>
    </sheetView>
  </sheetViews>
  <sheetFormatPr baseColWidth="10" defaultColWidth="16" defaultRowHeight="15"/>
  <cols>
    <col min="1" max="1" width="2.28515625" style="1" customWidth="1"/>
    <col min="2" max="2" width="23.28515625" style="1" customWidth="1"/>
    <col min="3" max="3" width="22.5703125" style="1" customWidth="1"/>
    <col min="4" max="4" width="73.42578125" style="17" customWidth="1"/>
    <col min="5" max="5" width="14" style="8" bestFit="1" customWidth="1"/>
    <col min="6" max="6" width="10" style="8" bestFit="1" customWidth="1"/>
    <col min="7" max="7" width="10" style="8" customWidth="1"/>
    <col min="8" max="9" width="10" style="8" bestFit="1" customWidth="1"/>
    <col min="10" max="12" width="10" style="8" customWidth="1"/>
    <col min="13" max="13" width="10" style="8" bestFit="1" customWidth="1"/>
    <col min="14" max="14" width="17" style="8" bestFit="1" customWidth="1"/>
    <col min="15" max="17" width="17" style="8" customWidth="1"/>
    <col min="18" max="18" width="10" style="8" bestFit="1" customWidth="1"/>
    <col min="19" max="19" width="10.28515625" style="8" bestFit="1" customWidth="1"/>
    <col min="20" max="22" width="10.28515625" style="8" customWidth="1"/>
    <col min="23" max="23" width="10" style="8" bestFit="1" customWidth="1"/>
    <col min="24" max="24" width="10.28515625" style="8" bestFit="1" customWidth="1"/>
    <col min="25" max="27" width="10.28515625" style="8" customWidth="1"/>
    <col min="28" max="28" width="10.7109375" style="8" bestFit="1" customWidth="1"/>
    <col min="29" max="29" width="10.42578125" style="8" bestFit="1" customWidth="1"/>
    <col min="30" max="32" width="10.42578125" style="8" customWidth="1"/>
    <col min="33" max="33" width="10.42578125" style="8" bestFit="1" customWidth="1"/>
    <col min="34" max="34" width="10.7109375" style="8" bestFit="1" customWidth="1"/>
    <col min="35" max="37" width="10.7109375" style="8" customWidth="1"/>
    <col min="38" max="39" width="10.7109375" style="8" bestFit="1" customWidth="1"/>
    <col min="40" max="42" width="10.7109375" style="8" customWidth="1"/>
    <col min="43" max="43" width="10.5703125" style="8" bestFit="1" customWidth="1"/>
    <col min="44" max="44" width="10.85546875" style="8" bestFit="1" customWidth="1"/>
    <col min="45" max="47" width="10.85546875" style="8" customWidth="1"/>
    <col min="48" max="48" width="10.5703125" style="8" bestFit="1" customWidth="1"/>
    <col min="49" max="49" width="10.85546875" style="8" bestFit="1" customWidth="1"/>
    <col min="50" max="52" width="10.85546875" style="8" customWidth="1"/>
    <col min="53" max="53" width="11" style="8" bestFit="1" customWidth="1"/>
    <col min="54" max="54" width="10.7109375" style="8" bestFit="1" customWidth="1"/>
    <col min="55" max="57" width="10.7109375" style="8" customWidth="1"/>
    <col min="58" max="58" width="10.7109375" style="8" bestFit="1" customWidth="1"/>
    <col min="59" max="59" width="11.140625" style="8" bestFit="1" customWidth="1"/>
    <col min="60" max="62" width="11.140625" style="8" customWidth="1"/>
    <col min="63" max="63" width="11" style="8" bestFit="1" customWidth="1"/>
    <col min="64" max="64" width="11.140625" style="8" bestFit="1" customWidth="1"/>
    <col min="65" max="67" width="11.140625" style="8" customWidth="1"/>
    <col min="68" max="68" width="10.85546875" style="8" bestFit="1" customWidth="1"/>
    <col min="69" max="69" width="11.28515625" style="8" bestFit="1" customWidth="1"/>
    <col min="70" max="72" width="11.28515625" style="8" customWidth="1"/>
    <col min="73" max="73" width="10.85546875" style="8" bestFit="1" customWidth="1"/>
    <col min="74" max="74" width="11.28515625" style="8" bestFit="1" customWidth="1"/>
    <col min="75" max="77" width="11.28515625" style="8" customWidth="1"/>
    <col min="78" max="78" width="11" style="8" bestFit="1" customWidth="1"/>
    <col min="79" max="79" width="10.7109375" style="8" bestFit="1" customWidth="1"/>
    <col min="80" max="82" width="10.7109375" style="8" customWidth="1"/>
    <col min="83" max="83" width="10.7109375" style="8" bestFit="1" customWidth="1"/>
    <col min="84" max="84" width="11.140625" style="8" bestFit="1" customWidth="1"/>
    <col min="85" max="87" width="11.140625" style="8" customWidth="1"/>
    <col min="88" max="88" width="11" style="8" bestFit="1" customWidth="1"/>
    <col min="89" max="89" width="11.140625" style="8" bestFit="1" customWidth="1"/>
    <col min="90" max="92" width="11.140625" style="8" customWidth="1"/>
    <col min="93" max="93" width="10.85546875" style="8" bestFit="1" customWidth="1"/>
    <col min="94" max="94" width="11.28515625" style="8" bestFit="1" customWidth="1"/>
    <col min="95" max="97" width="11.28515625" style="8" customWidth="1"/>
    <col min="98" max="98" width="10.85546875" style="8" bestFit="1" customWidth="1"/>
    <col min="99" max="99" width="11.28515625" style="8" bestFit="1" customWidth="1"/>
    <col min="100" max="102" width="11.28515625" style="8" customWidth="1"/>
    <col min="103" max="103" width="11.28515625" style="8" bestFit="1" customWidth="1"/>
    <col min="104" max="104" width="11" style="8" bestFit="1" customWidth="1"/>
    <col min="105" max="107" width="11" style="8" customWidth="1"/>
    <col min="108" max="108" width="11" style="8" bestFit="1" customWidth="1"/>
    <col min="109" max="109" width="11.28515625" style="8" bestFit="1" customWidth="1"/>
    <col min="110" max="112" width="11.28515625" style="8" customWidth="1"/>
    <col min="113" max="114" width="11.28515625" style="8" bestFit="1" customWidth="1"/>
    <col min="115" max="117" width="11.28515625" style="8" customWidth="1"/>
    <col min="118" max="118" width="11.140625" style="8" bestFit="1" customWidth="1"/>
    <col min="119" max="119" width="11.42578125" style="8" bestFit="1" customWidth="1"/>
    <col min="120" max="122" width="11.42578125" style="8" customWidth="1"/>
    <col min="123" max="123" width="15.5703125" style="17" bestFit="1" customWidth="1"/>
    <col min="124" max="124" width="9.140625" style="1" customWidth="1"/>
    <col min="125" max="140" width="11.42578125" style="1" customWidth="1"/>
    <col min="141" max="141" width="31.28515625" style="1" customWidth="1"/>
    <col min="142" max="149" width="11.42578125" style="1" customWidth="1"/>
    <col min="150" max="150" width="31.28515625" style="1" customWidth="1"/>
    <col min="151" max="152" width="11.42578125" style="1" customWidth="1"/>
    <col min="153" max="162" width="31.28515625" style="1" customWidth="1"/>
    <col min="163" max="164" width="11.42578125" style="1" customWidth="1"/>
    <col min="165" max="165" width="31.28515625" style="1" customWidth="1"/>
    <col min="166" max="167" width="11.42578125" style="1" customWidth="1"/>
    <col min="168" max="312" width="31.28515625" style="1" customWidth="1"/>
    <col min="313" max="16384" width="16" style="1"/>
  </cols>
  <sheetData>
    <row r="1" spans="2:124" ht="107.25" customHeight="1">
      <c r="D1" s="15"/>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15"/>
    </row>
    <row r="2" spans="2:124" s="5" customFormat="1" ht="15" customHeight="1">
      <c r="B2" s="3" t="s">
        <v>558</v>
      </c>
      <c r="C2" s="3"/>
      <c r="D2" s="16"/>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16"/>
      <c r="DT2" s="4"/>
    </row>
    <row r="3" spans="2:124" s="5" customFormat="1" ht="15" customHeight="1">
      <c r="B3" s="3" t="s">
        <v>71</v>
      </c>
      <c r="C3" s="3"/>
      <c r="D3" s="16"/>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16"/>
      <c r="DT3" s="6"/>
    </row>
    <row r="4" spans="2:124" s="5" customFormat="1" ht="21.6" customHeight="1">
      <c r="B4" s="3"/>
      <c r="C4" s="3"/>
      <c r="D4" s="16"/>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16"/>
      <c r="DT4" s="6"/>
    </row>
    <row r="5" spans="2:124" ht="7.5" customHeight="1">
      <c r="B5" s="7"/>
    </row>
    <row r="6" spans="2:124" ht="15.75" customHeight="1">
      <c r="C6" s="7" t="s">
        <v>65</v>
      </c>
    </row>
    <row r="7" spans="2:124" ht="15.75" customHeight="1">
      <c r="B7" s="9" t="s">
        <v>72</v>
      </c>
      <c r="C7" s="1" t="s">
        <v>73</v>
      </c>
    </row>
    <row r="8" spans="2:124" ht="15.75" customHeight="1">
      <c r="B8" s="9" t="s">
        <v>74</v>
      </c>
      <c r="C8" s="1" t="s">
        <v>76</v>
      </c>
    </row>
    <row r="9" spans="2:124" ht="15.75" customHeight="1">
      <c r="B9" s="9" t="s">
        <v>77</v>
      </c>
      <c r="C9" s="1" t="s">
        <v>113</v>
      </c>
    </row>
    <row r="10" spans="2:124" ht="15.75" customHeight="1">
      <c r="B10" s="10" t="s">
        <v>75</v>
      </c>
      <c r="C10" s="11" t="s">
        <v>95</v>
      </c>
    </row>
    <row r="11" spans="2:124" ht="5.25" customHeight="1">
      <c r="B11" s="9"/>
      <c r="C11" s="12"/>
    </row>
    <row r="12" spans="2:124" ht="9.75" customHeight="1">
      <c r="B12" s="14"/>
      <c r="C12" s="13"/>
    </row>
    <row r="13" spans="2:124" ht="30" customHeight="1">
      <c r="B13" s="20" t="s">
        <v>69</v>
      </c>
      <c r="C13" s="61"/>
    </row>
    <row r="14" spans="2:124" ht="30.6" customHeight="1">
      <c r="B14" s="20" t="s">
        <v>79</v>
      </c>
      <c r="C14" s="13"/>
    </row>
    <row r="15" spans="2:124" ht="9.75" customHeight="1">
      <c r="B15" s="14"/>
      <c r="C15" s="13"/>
    </row>
    <row r="16" spans="2:124" ht="40.5" customHeight="1">
      <c r="B16" s="18"/>
      <c r="C16" s="18"/>
      <c r="D16" s="19"/>
      <c r="E16" s="18"/>
      <c r="F16" s="166" t="s">
        <v>465</v>
      </c>
      <c r="G16" s="166"/>
      <c r="H16" s="163" t="s">
        <v>417</v>
      </c>
      <c r="I16" s="164"/>
      <c r="J16" s="164"/>
      <c r="K16" s="164"/>
      <c r="L16" s="165"/>
      <c r="M16" s="163" t="s">
        <v>418</v>
      </c>
      <c r="N16" s="164"/>
      <c r="O16" s="164"/>
      <c r="P16" s="164"/>
      <c r="Q16" s="165"/>
      <c r="R16" s="163" t="s">
        <v>419</v>
      </c>
      <c r="S16" s="164"/>
      <c r="T16" s="164"/>
      <c r="U16" s="164"/>
      <c r="V16" s="165"/>
      <c r="W16" s="163" t="s">
        <v>420</v>
      </c>
      <c r="X16" s="164"/>
      <c r="Y16" s="164"/>
      <c r="Z16" s="164"/>
      <c r="AA16" s="165"/>
      <c r="AB16" s="163" t="s">
        <v>427</v>
      </c>
      <c r="AC16" s="164"/>
      <c r="AD16" s="164"/>
      <c r="AE16" s="164"/>
      <c r="AF16" s="165"/>
      <c r="AG16" s="163" t="s">
        <v>426</v>
      </c>
      <c r="AH16" s="164"/>
      <c r="AI16" s="164"/>
      <c r="AJ16" s="164"/>
      <c r="AK16" s="165"/>
      <c r="AL16" s="163" t="s">
        <v>423</v>
      </c>
      <c r="AM16" s="164"/>
      <c r="AN16" s="164"/>
      <c r="AO16" s="164"/>
      <c r="AP16" s="165"/>
      <c r="AQ16" s="163" t="s">
        <v>412</v>
      </c>
      <c r="AR16" s="164"/>
      <c r="AS16" s="164"/>
      <c r="AT16" s="164"/>
      <c r="AU16" s="165"/>
      <c r="AV16" s="163" t="s">
        <v>413</v>
      </c>
      <c r="AW16" s="164"/>
      <c r="AX16" s="164"/>
      <c r="AY16" s="164"/>
      <c r="AZ16" s="165"/>
      <c r="BA16" s="163" t="s">
        <v>414</v>
      </c>
      <c r="BB16" s="164"/>
      <c r="BC16" s="164"/>
      <c r="BD16" s="164"/>
      <c r="BE16" s="165"/>
      <c r="BF16" s="163" t="s">
        <v>416</v>
      </c>
      <c r="BG16" s="164"/>
      <c r="BH16" s="164"/>
      <c r="BI16" s="164"/>
      <c r="BJ16" s="165"/>
      <c r="BK16" s="163" t="s">
        <v>415</v>
      </c>
      <c r="BL16" s="164"/>
      <c r="BM16" s="164"/>
      <c r="BN16" s="164"/>
      <c r="BO16" s="165"/>
      <c r="BP16" s="163" t="s">
        <v>422</v>
      </c>
      <c r="BQ16" s="164"/>
      <c r="BR16" s="164"/>
      <c r="BS16" s="164"/>
      <c r="BT16" s="165"/>
      <c r="BU16" s="163" t="s">
        <v>424</v>
      </c>
      <c r="BV16" s="164"/>
      <c r="BW16" s="164"/>
      <c r="BX16" s="164"/>
      <c r="BY16" s="165"/>
      <c r="BZ16" s="163" t="s">
        <v>421</v>
      </c>
      <c r="CA16" s="164"/>
      <c r="CB16" s="164"/>
      <c r="CC16" s="164"/>
      <c r="CD16" s="165"/>
      <c r="CE16" s="163" t="s">
        <v>425</v>
      </c>
      <c r="CF16" s="164"/>
      <c r="CG16" s="164"/>
      <c r="CH16" s="164"/>
      <c r="CI16" s="165"/>
      <c r="CJ16" s="163" t="s">
        <v>409</v>
      </c>
      <c r="CK16" s="164"/>
      <c r="CL16" s="164"/>
      <c r="CM16" s="164"/>
      <c r="CN16" s="165"/>
      <c r="CO16" s="163" t="s">
        <v>410</v>
      </c>
      <c r="CP16" s="164"/>
      <c r="CQ16" s="164"/>
      <c r="CR16" s="164"/>
      <c r="CS16" s="165"/>
      <c r="CT16" s="163" t="s">
        <v>411</v>
      </c>
      <c r="CU16" s="164"/>
      <c r="CV16" s="164"/>
      <c r="CW16" s="164"/>
      <c r="CX16" s="165"/>
      <c r="CY16" s="163" t="s">
        <v>408</v>
      </c>
      <c r="CZ16" s="164"/>
      <c r="DA16" s="164"/>
      <c r="DB16" s="164"/>
      <c r="DC16" s="165"/>
      <c r="DD16" s="163" t="s">
        <v>406</v>
      </c>
      <c r="DE16" s="164"/>
      <c r="DF16" s="164"/>
      <c r="DG16" s="164"/>
      <c r="DH16" s="165"/>
      <c r="DI16" s="163" t="s">
        <v>407</v>
      </c>
      <c r="DJ16" s="164"/>
      <c r="DK16" s="164"/>
      <c r="DL16" s="164"/>
      <c r="DM16" s="165"/>
      <c r="DN16" s="163" t="s">
        <v>405</v>
      </c>
      <c r="DO16" s="164"/>
      <c r="DP16" s="164"/>
      <c r="DQ16" s="164"/>
      <c r="DR16" s="165"/>
      <c r="DS16" s="19"/>
    </row>
    <row r="17" spans="2:124" customFormat="1" ht="45">
      <c r="B17" s="94" t="s">
        <v>554</v>
      </c>
      <c r="C17" s="94" t="s">
        <v>66</v>
      </c>
      <c r="D17" s="94" t="s">
        <v>70</v>
      </c>
      <c r="E17" s="94" t="s">
        <v>68</v>
      </c>
      <c r="F17" s="94" t="s">
        <v>431</v>
      </c>
      <c r="G17" s="94" t="s">
        <v>430</v>
      </c>
      <c r="H17" s="94" t="s">
        <v>431</v>
      </c>
      <c r="I17" s="94" t="s">
        <v>430</v>
      </c>
      <c r="J17" s="94" t="s">
        <v>468</v>
      </c>
      <c r="K17" s="94" t="s">
        <v>466</v>
      </c>
      <c r="L17" s="94" t="s">
        <v>467</v>
      </c>
      <c r="M17" s="94" t="s">
        <v>431</v>
      </c>
      <c r="N17" s="94" t="s">
        <v>430</v>
      </c>
      <c r="O17" s="94" t="s">
        <v>468</v>
      </c>
      <c r="P17" s="94" t="s">
        <v>466</v>
      </c>
      <c r="Q17" s="94" t="s">
        <v>467</v>
      </c>
      <c r="R17" s="94" t="s">
        <v>431</v>
      </c>
      <c r="S17" s="94" t="s">
        <v>430</v>
      </c>
      <c r="T17" s="94" t="s">
        <v>468</v>
      </c>
      <c r="U17" s="94" t="s">
        <v>466</v>
      </c>
      <c r="V17" s="94" t="s">
        <v>467</v>
      </c>
      <c r="W17" s="94" t="s">
        <v>431</v>
      </c>
      <c r="X17" s="94" t="s">
        <v>430</v>
      </c>
      <c r="Y17" s="94" t="s">
        <v>468</v>
      </c>
      <c r="Z17" s="94" t="s">
        <v>466</v>
      </c>
      <c r="AA17" s="94" t="s">
        <v>467</v>
      </c>
      <c r="AB17" s="94" t="s">
        <v>431</v>
      </c>
      <c r="AC17" s="94" t="s">
        <v>430</v>
      </c>
      <c r="AD17" s="94" t="s">
        <v>468</v>
      </c>
      <c r="AE17" s="94" t="s">
        <v>466</v>
      </c>
      <c r="AF17" s="94" t="s">
        <v>467</v>
      </c>
      <c r="AG17" s="94" t="s">
        <v>431</v>
      </c>
      <c r="AH17" s="94" t="s">
        <v>430</v>
      </c>
      <c r="AI17" s="94" t="s">
        <v>468</v>
      </c>
      <c r="AJ17" s="94" t="s">
        <v>466</v>
      </c>
      <c r="AK17" s="94" t="s">
        <v>467</v>
      </c>
      <c r="AL17" s="94" t="s">
        <v>431</v>
      </c>
      <c r="AM17" s="94" t="s">
        <v>430</v>
      </c>
      <c r="AN17" s="94" t="s">
        <v>468</v>
      </c>
      <c r="AO17" s="94" t="s">
        <v>466</v>
      </c>
      <c r="AP17" s="94" t="s">
        <v>467</v>
      </c>
      <c r="AQ17" s="94" t="s">
        <v>431</v>
      </c>
      <c r="AR17" s="94" t="s">
        <v>430</v>
      </c>
      <c r="AS17" s="94" t="s">
        <v>468</v>
      </c>
      <c r="AT17" s="94" t="s">
        <v>466</v>
      </c>
      <c r="AU17" s="94" t="s">
        <v>467</v>
      </c>
      <c r="AV17" s="94" t="s">
        <v>431</v>
      </c>
      <c r="AW17" s="94" t="s">
        <v>430</v>
      </c>
      <c r="AX17" s="94" t="s">
        <v>468</v>
      </c>
      <c r="AY17" s="94" t="s">
        <v>466</v>
      </c>
      <c r="AZ17" s="94" t="s">
        <v>467</v>
      </c>
      <c r="BA17" s="94" t="s">
        <v>431</v>
      </c>
      <c r="BB17" s="94" t="s">
        <v>430</v>
      </c>
      <c r="BC17" s="94" t="s">
        <v>468</v>
      </c>
      <c r="BD17" s="94" t="s">
        <v>466</v>
      </c>
      <c r="BE17" s="94" t="s">
        <v>467</v>
      </c>
      <c r="BF17" s="94" t="s">
        <v>431</v>
      </c>
      <c r="BG17" s="94" t="s">
        <v>430</v>
      </c>
      <c r="BH17" s="94" t="s">
        <v>468</v>
      </c>
      <c r="BI17" s="94" t="s">
        <v>466</v>
      </c>
      <c r="BJ17" s="94" t="s">
        <v>467</v>
      </c>
      <c r="BK17" s="94" t="s">
        <v>431</v>
      </c>
      <c r="BL17" s="94" t="s">
        <v>430</v>
      </c>
      <c r="BM17" s="94" t="s">
        <v>468</v>
      </c>
      <c r="BN17" s="94" t="s">
        <v>466</v>
      </c>
      <c r="BO17" s="94" t="s">
        <v>467</v>
      </c>
      <c r="BP17" s="94" t="s">
        <v>431</v>
      </c>
      <c r="BQ17" s="94" t="s">
        <v>430</v>
      </c>
      <c r="BR17" s="94" t="s">
        <v>468</v>
      </c>
      <c r="BS17" s="94" t="s">
        <v>466</v>
      </c>
      <c r="BT17" s="94" t="s">
        <v>467</v>
      </c>
      <c r="BU17" s="94" t="s">
        <v>431</v>
      </c>
      <c r="BV17" s="94" t="s">
        <v>430</v>
      </c>
      <c r="BW17" s="94" t="s">
        <v>468</v>
      </c>
      <c r="BX17" s="94" t="s">
        <v>466</v>
      </c>
      <c r="BY17" s="94" t="s">
        <v>467</v>
      </c>
      <c r="BZ17" s="94" t="s">
        <v>431</v>
      </c>
      <c r="CA17" s="94" t="s">
        <v>430</v>
      </c>
      <c r="CB17" s="94" t="s">
        <v>468</v>
      </c>
      <c r="CC17" s="94" t="s">
        <v>466</v>
      </c>
      <c r="CD17" s="94" t="s">
        <v>467</v>
      </c>
      <c r="CE17" s="94" t="s">
        <v>431</v>
      </c>
      <c r="CF17" s="94" t="s">
        <v>430</v>
      </c>
      <c r="CG17" s="94" t="s">
        <v>468</v>
      </c>
      <c r="CH17" s="94" t="s">
        <v>466</v>
      </c>
      <c r="CI17" s="94" t="s">
        <v>467</v>
      </c>
      <c r="CJ17" s="94" t="s">
        <v>431</v>
      </c>
      <c r="CK17" s="94" t="s">
        <v>430</v>
      </c>
      <c r="CL17" s="94" t="s">
        <v>468</v>
      </c>
      <c r="CM17" s="94" t="s">
        <v>466</v>
      </c>
      <c r="CN17" s="94" t="s">
        <v>467</v>
      </c>
      <c r="CO17" s="94" t="s">
        <v>431</v>
      </c>
      <c r="CP17" s="94" t="s">
        <v>430</v>
      </c>
      <c r="CQ17" s="94" t="s">
        <v>468</v>
      </c>
      <c r="CR17" s="94" t="s">
        <v>466</v>
      </c>
      <c r="CS17" s="94" t="s">
        <v>467</v>
      </c>
      <c r="CT17" s="94" t="s">
        <v>431</v>
      </c>
      <c r="CU17" s="94" t="s">
        <v>430</v>
      </c>
      <c r="CV17" s="94" t="s">
        <v>468</v>
      </c>
      <c r="CW17" s="94" t="s">
        <v>466</v>
      </c>
      <c r="CX17" s="94" t="s">
        <v>467</v>
      </c>
      <c r="CY17" s="94" t="s">
        <v>431</v>
      </c>
      <c r="CZ17" s="94" t="s">
        <v>430</v>
      </c>
      <c r="DA17" s="94" t="s">
        <v>468</v>
      </c>
      <c r="DB17" s="94" t="s">
        <v>466</v>
      </c>
      <c r="DC17" s="94" t="s">
        <v>467</v>
      </c>
      <c r="DD17" s="94" t="s">
        <v>431</v>
      </c>
      <c r="DE17" s="94" t="s">
        <v>430</v>
      </c>
      <c r="DF17" s="94" t="s">
        <v>468</v>
      </c>
      <c r="DG17" s="94" t="s">
        <v>466</v>
      </c>
      <c r="DH17" s="94" t="s">
        <v>467</v>
      </c>
      <c r="DI17" s="94" t="s">
        <v>431</v>
      </c>
      <c r="DJ17" s="94" t="s">
        <v>430</v>
      </c>
      <c r="DK17" s="94" t="s">
        <v>468</v>
      </c>
      <c r="DL17" s="94" t="s">
        <v>466</v>
      </c>
      <c r="DM17" s="94" t="s">
        <v>467</v>
      </c>
      <c r="DN17" s="94" t="s">
        <v>431</v>
      </c>
      <c r="DO17" s="94" t="s">
        <v>430</v>
      </c>
      <c r="DP17" s="94" t="s">
        <v>468</v>
      </c>
      <c r="DQ17" s="94" t="s">
        <v>466</v>
      </c>
      <c r="DR17" s="94" t="s">
        <v>467</v>
      </c>
      <c r="DS17" s="95" t="s">
        <v>67</v>
      </c>
    </row>
    <row r="18" spans="2:124" s="96" customFormat="1" ht="30" hidden="1">
      <c r="D18" s="97" t="s">
        <v>428</v>
      </c>
      <c r="E18" s="97" t="s">
        <v>429</v>
      </c>
      <c r="F18" s="97" t="s">
        <v>432</v>
      </c>
      <c r="G18" s="97" t="s">
        <v>433</v>
      </c>
      <c r="H18" s="97" t="s">
        <v>434</v>
      </c>
      <c r="I18" s="97" t="s">
        <v>435</v>
      </c>
      <c r="J18" s="97" t="s">
        <v>436</v>
      </c>
      <c r="K18" s="97" t="s">
        <v>437</v>
      </c>
      <c r="L18" s="97" t="s">
        <v>438</v>
      </c>
      <c r="M18" s="97" t="s">
        <v>439</v>
      </c>
      <c r="N18" s="97" t="s">
        <v>440</v>
      </c>
      <c r="O18" s="97" t="s">
        <v>441</v>
      </c>
      <c r="P18" s="97" t="s">
        <v>442</v>
      </c>
      <c r="Q18" s="97" t="s">
        <v>443</v>
      </c>
      <c r="R18" s="97" t="s">
        <v>444</v>
      </c>
      <c r="S18" s="97" t="s">
        <v>445</v>
      </c>
      <c r="T18" s="97" t="s">
        <v>446</v>
      </c>
      <c r="U18" s="97" t="s">
        <v>447</v>
      </c>
      <c r="V18" s="97" t="s">
        <v>448</v>
      </c>
      <c r="W18" s="97" t="s">
        <v>449</v>
      </c>
      <c r="X18" s="97" t="s">
        <v>450</v>
      </c>
      <c r="Y18" s="97" t="s">
        <v>451</v>
      </c>
      <c r="Z18" s="97" t="s">
        <v>452</v>
      </c>
      <c r="AA18" s="97" t="s">
        <v>454</v>
      </c>
      <c r="AB18" s="97" t="s">
        <v>469</v>
      </c>
      <c r="AC18" s="97" t="s">
        <v>470</v>
      </c>
      <c r="AD18" s="97" t="s">
        <v>471</v>
      </c>
      <c r="AE18" s="97" t="s">
        <v>472</v>
      </c>
      <c r="AF18" s="97" t="s">
        <v>473</v>
      </c>
      <c r="AG18" s="97" t="s">
        <v>474</v>
      </c>
      <c r="AH18" s="97" t="s">
        <v>475</v>
      </c>
      <c r="AI18" s="97" t="s">
        <v>455</v>
      </c>
      <c r="AJ18" s="97" t="s">
        <v>476</v>
      </c>
      <c r="AK18" s="97" t="s">
        <v>477</v>
      </c>
      <c r="AL18" s="97" t="s">
        <v>478</v>
      </c>
      <c r="AM18" s="97" t="s">
        <v>479</v>
      </c>
      <c r="AN18" s="97" t="s">
        <v>480</v>
      </c>
      <c r="AO18" s="97" t="s">
        <v>481</v>
      </c>
      <c r="AP18" s="97" t="s">
        <v>482</v>
      </c>
      <c r="AQ18" s="97" t="s">
        <v>483</v>
      </c>
      <c r="AR18" s="97" t="s">
        <v>484</v>
      </c>
      <c r="AS18" s="97" t="s">
        <v>456</v>
      </c>
      <c r="AT18" s="97" t="s">
        <v>485</v>
      </c>
      <c r="AU18" s="97" t="s">
        <v>486</v>
      </c>
      <c r="AV18" s="97" t="s">
        <v>487</v>
      </c>
      <c r="AW18" s="97" t="s">
        <v>488</v>
      </c>
      <c r="AX18" s="97" t="s">
        <v>489</v>
      </c>
      <c r="AY18" s="97" t="s">
        <v>490</v>
      </c>
      <c r="AZ18" s="97" t="s">
        <v>491</v>
      </c>
      <c r="BA18" s="97" t="s">
        <v>492</v>
      </c>
      <c r="BB18" s="97" t="s">
        <v>493</v>
      </c>
      <c r="BC18" s="97" t="s">
        <v>457</v>
      </c>
      <c r="BD18" s="97" t="s">
        <v>494</v>
      </c>
      <c r="BE18" s="97" t="s">
        <v>495</v>
      </c>
      <c r="BF18" s="97" t="s">
        <v>496</v>
      </c>
      <c r="BG18" s="97" t="s">
        <v>497</v>
      </c>
      <c r="BH18" s="97" t="s">
        <v>498</v>
      </c>
      <c r="BI18" s="97" t="s">
        <v>499</v>
      </c>
      <c r="BJ18" s="97" t="s">
        <v>500</v>
      </c>
      <c r="BK18" s="97" t="s">
        <v>501</v>
      </c>
      <c r="BL18" s="97" t="s">
        <v>502</v>
      </c>
      <c r="BM18" s="97" t="s">
        <v>458</v>
      </c>
      <c r="BN18" s="97" t="s">
        <v>503</v>
      </c>
      <c r="BO18" s="97" t="s">
        <v>504</v>
      </c>
      <c r="BP18" s="97" t="s">
        <v>505</v>
      </c>
      <c r="BQ18" s="97" t="s">
        <v>506</v>
      </c>
      <c r="BR18" s="97" t="s">
        <v>507</v>
      </c>
      <c r="BS18" s="97" t="s">
        <v>508</v>
      </c>
      <c r="BT18" s="97" t="s">
        <v>509</v>
      </c>
      <c r="BU18" s="97" t="s">
        <v>510</v>
      </c>
      <c r="BV18" s="97" t="s">
        <v>511</v>
      </c>
      <c r="BW18" s="97" t="s">
        <v>459</v>
      </c>
      <c r="BX18" s="97" t="s">
        <v>512</v>
      </c>
      <c r="BY18" s="97" t="s">
        <v>513</v>
      </c>
      <c r="BZ18" s="97" t="s">
        <v>514</v>
      </c>
      <c r="CA18" s="97" t="s">
        <v>515</v>
      </c>
      <c r="CB18" s="97" t="s">
        <v>516</v>
      </c>
      <c r="CC18" s="97" t="s">
        <v>517</v>
      </c>
      <c r="CD18" s="97" t="s">
        <v>518</v>
      </c>
      <c r="CE18" s="97" t="s">
        <v>519</v>
      </c>
      <c r="CF18" s="97" t="s">
        <v>520</v>
      </c>
      <c r="CG18" s="97" t="s">
        <v>460</v>
      </c>
      <c r="CH18" s="97" t="s">
        <v>521</v>
      </c>
      <c r="CI18" s="97" t="s">
        <v>522</v>
      </c>
      <c r="CJ18" s="97" t="s">
        <v>523</v>
      </c>
      <c r="CK18" s="97" t="s">
        <v>524</v>
      </c>
      <c r="CL18" s="97" t="s">
        <v>525</v>
      </c>
      <c r="CM18" s="97" t="s">
        <v>526</v>
      </c>
      <c r="CN18" s="97" t="s">
        <v>527</v>
      </c>
      <c r="CO18" s="97" t="s">
        <v>528</v>
      </c>
      <c r="CP18" s="97" t="s">
        <v>529</v>
      </c>
      <c r="CQ18" s="97" t="s">
        <v>461</v>
      </c>
      <c r="CR18" s="97" t="s">
        <v>530</v>
      </c>
      <c r="CS18" s="97" t="s">
        <v>531</v>
      </c>
      <c r="CT18" s="97" t="s">
        <v>532</v>
      </c>
      <c r="CU18" s="97" t="s">
        <v>533</v>
      </c>
      <c r="CV18" s="97" t="s">
        <v>534</v>
      </c>
      <c r="CW18" s="97" t="s">
        <v>535</v>
      </c>
      <c r="CX18" s="97" t="s">
        <v>536</v>
      </c>
      <c r="CY18" s="97" t="s">
        <v>537</v>
      </c>
      <c r="CZ18" s="97" t="s">
        <v>538</v>
      </c>
      <c r="DA18" s="97" t="s">
        <v>462</v>
      </c>
      <c r="DB18" s="97" t="s">
        <v>539</v>
      </c>
      <c r="DC18" s="97" t="s">
        <v>540</v>
      </c>
      <c r="DD18" s="97" t="s">
        <v>541</v>
      </c>
      <c r="DE18" s="97" t="s">
        <v>542</v>
      </c>
      <c r="DF18" s="97" t="s">
        <v>543</v>
      </c>
      <c r="DG18" s="97" t="s">
        <v>544</v>
      </c>
      <c r="DH18" s="97" t="s">
        <v>545</v>
      </c>
      <c r="DI18" s="97" t="s">
        <v>453</v>
      </c>
      <c r="DJ18" s="97" t="s">
        <v>546</v>
      </c>
      <c r="DK18" s="97" t="s">
        <v>463</v>
      </c>
      <c r="DL18" s="97" t="s">
        <v>547</v>
      </c>
      <c r="DM18" s="97" t="s">
        <v>548</v>
      </c>
      <c r="DN18" s="97" t="s">
        <v>549</v>
      </c>
      <c r="DO18" s="97" t="s">
        <v>550</v>
      </c>
      <c r="DP18" s="97" t="s">
        <v>551</v>
      </c>
      <c r="DQ18" s="97" t="s">
        <v>552</v>
      </c>
      <c r="DR18" s="97" t="s">
        <v>553</v>
      </c>
      <c r="DS18" s="98" t="s">
        <v>464</v>
      </c>
    </row>
    <row r="19" spans="2:124" s="68" customFormat="1" ht="13.5">
      <c r="B19" s="62"/>
      <c r="C19" s="63">
        <v>35501</v>
      </c>
      <c r="D19" s="64" t="s">
        <v>117</v>
      </c>
      <c r="E19" s="65" t="s">
        <v>114</v>
      </c>
      <c r="F1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2113</v>
      </c>
      <c r="G1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5280</v>
      </c>
      <c r="H19" s="65">
        <f>ROUND((Tabla122[[#This Row],[Columna6]]*0.4),0)</f>
        <v>5</v>
      </c>
      <c r="I19" s="65">
        <v>12</v>
      </c>
      <c r="J19" s="65"/>
      <c r="K19" s="65"/>
      <c r="L19" s="65"/>
      <c r="M19" s="65">
        <f>ROUND((Tabla122[[#This Row],[Columna11]]*0.4),0)</f>
        <v>216</v>
      </c>
      <c r="N19" s="65">
        <v>540</v>
      </c>
      <c r="O19" s="65"/>
      <c r="P19" s="65"/>
      <c r="Q19" s="65"/>
      <c r="R19" s="65">
        <f>ROUND((Tabla122[[#This Row],[Columna16]]*0.4),0)</f>
        <v>19</v>
      </c>
      <c r="S19" s="65">
        <v>48</v>
      </c>
      <c r="T19" s="65"/>
      <c r="U19" s="65"/>
      <c r="V19" s="65"/>
      <c r="W19" s="65">
        <f>ROUND((Tabla122[[#This Row],[Columna21]]*0.4),0)</f>
        <v>10</v>
      </c>
      <c r="X19" s="65">
        <v>24</v>
      </c>
      <c r="Y19" s="65"/>
      <c r="Z19" s="65"/>
      <c r="AA19" s="65"/>
      <c r="AB19" s="65">
        <f>ROUND((Tabla122[[#This Row],[Columna26]]*0.4),0)</f>
        <v>72</v>
      </c>
      <c r="AC19" s="65">
        <v>180</v>
      </c>
      <c r="AD19" s="65"/>
      <c r="AE19" s="65"/>
      <c r="AF19" s="65"/>
      <c r="AG19" s="65">
        <f>ROUND((Tabla122[[#This Row],[Columna31]]*0.4),0)</f>
        <v>821</v>
      </c>
      <c r="AH19" s="65">
        <v>2052</v>
      </c>
      <c r="AI19" s="65"/>
      <c r="AJ19" s="65"/>
      <c r="AK19" s="65"/>
      <c r="AL19" s="65">
        <f>ROUND((Tabla122[[#This Row],[Columna36]]*0.4),0)</f>
        <v>211</v>
      </c>
      <c r="AM19" s="65">
        <v>528</v>
      </c>
      <c r="AN19" s="65"/>
      <c r="AO19" s="65"/>
      <c r="AP19" s="65"/>
      <c r="AQ19" s="65">
        <f>ROUND((Tabla122[[#This Row],[Columna41]]*0.4),0)</f>
        <v>82</v>
      </c>
      <c r="AR19" s="65">
        <v>204</v>
      </c>
      <c r="AS19" s="65"/>
      <c r="AT19" s="65"/>
      <c r="AU19" s="65"/>
      <c r="AV19" s="65">
        <f>ROUND((Tabla122[[#This Row],[Columna46]]*0.4),0)</f>
        <v>48</v>
      </c>
      <c r="AW19" s="65">
        <v>120</v>
      </c>
      <c r="AX19" s="65"/>
      <c r="AY19" s="65"/>
      <c r="AZ19" s="65"/>
      <c r="BA19" s="65">
        <f>ROUND((Tabla122[[#This Row],[Columna51]]*0.4),0)</f>
        <v>10</v>
      </c>
      <c r="BB19" s="65">
        <v>24</v>
      </c>
      <c r="BC19" s="65"/>
      <c r="BD19" s="65"/>
      <c r="BE19" s="65"/>
      <c r="BF19" s="65">
        <f>ROUND((Tabla122[[#This Row],[Columna56]]*0.4),0)</f>
        <v>5</v>
      </c>
      <c r="BG19" s="65">
        <v>12</v>
      </c>
      <c r="BH19" s="65"/>
      <c r="BI19" s="65"/>
      <c r="BJ19" s="65"/>
      <c r="BK19" s="65">
        <f>ROUND((Tabla122[[#This Row],[Columna61]]*0.4),0)</f>
        <v>53</v>
      </c>
      <c r="BL19" s="65">
        <v>132</v>
      </c>
      <c r="BM19" s="65"/>
      <c r="BN19" s="65"/>
      <c r="BO19" s="65"/>
      <c r="BP19" s="65">
        <f>ROUND((Tabla122[[#This Row],[Columna66]]*0.4),0)</f>
        <v>48</v>
      </c>
      <c r="BQ19" s="65">
        <v>120</v>
      </c>
      <c r="BR19" s="65"/>
      <c r="BS19" s="65"/>
      <c r="BT19" s="65"/>
      <c r="BU19" s="65">
        <f>ROUND((Tabla122[[#This Row],[Columna71]]*0.4),0)</f>
        <v>139</v>
      </c>
      <c r="BV19" s="65">
        <v>348</v>
      </c>
      <c r="BW19" s="65"/>
      <c r="BX19" s="65"/>
      <c r="BY19" s="65"/>
      <c r="BZ19" s="65">
        <f>ROUND((Tabla122[[#This Row],[Columna76]]*0.4),0)</f>
        <v>43</v>
      </c>
      <c r="CA19" s="65">
        <v>108</v>
      </c>
      <c r="CB19" s="65"/>
      <c r="CC19" s="65"/>
      <c r="CD19" s="65"/>
      <c r="CE19" s="65">
        <f>ROUND((Tabla122[[#This Row],[Columna81]]*0.4),0)</f>
        <v>43</v>
      </c>
      <c r="CF19" s="65">
        <v>108</v>
      </c>
      <c r="CG19" s="65"/>
      <c r="CH19" s="65"/>
      <c r="CI19" s="65"/>
      <c r="CJ19" s="65">
        <f>ROUND((Tabla122[[#This Row],[Columna86]]*0.4),0)</f>
        <v>19</v>
      </c>
      <c r="CK19" s="65">
        <v>48</v>
      </c>
      <c r="CL19" s="65"/>
      <c r="CM19" s="65"/>
      <c r="CN19" s="65"/>
      <c r="CO19" s="65">
        <f>ROUND((Tabla122[[#This Row],[Columna91]]*0.4),0)</f>
        <v>67</v>
      </c>
      <c r="CP19" s="65">
        <v>168</v>
      </c>
      <c r="CQ19" s="65"/>
      <c r="CR19" s="65"/>
      <c r="CS19" s="65"/>
      <c r="CT19" s="65">
        <f>ROUND((Tabla122[[#This Row],[Columna96]]*0.4),0)</f>
        <v>120</v>
      </c>
      <c r="CU19" s="65">
        <v>300</v>
      </c>
      <c r="CV19" s="65"/>
      <c r="CW19" s="65"/>
      <c r="CX19" s="65"/>
      <c r="CY19" s="65">
        <f>ROUND((Tabla122[[#This Row],[Columna101]]*0.4),0)</f>
        <v>29</v>
      </c>
      <c r="CZ19" s="65">
        <v>72</v>
      </c>
      <c r="DA19" s="65"/>
      <c r="DB19" s="65"/>
      <c r="DC19" s="65"/>
      <c r="DD19" s="65">
        <f>ROUND((Tabla122[[#This Row],[Columna106]]*0.4),0)</f>
        <v>24</v>
      </c>
      <c r="DE19" s="65">
        <v>60</v>
      </c>
      <c r="DF19" s="65"/>
      <c r="DG19" s="65"/>
      <c r="DH19" s="65"/>
      <c r="DI19" s="65">
        <f>ROUND((Tabla122[[#This Row],[Columna111]]*0.4),0)</f>
        <v>24</v>
      </c>
      <c r="DJ19" s="65">
        <v>60</v>
      </c>
      <c r="DK19" s="65"/>
      <c r="DL19" s="65"/>
      <c r="DM19" s="65"/>
      <c r="DN19" s="65">
        <f>ROUND((Tabla122[[#This Row],[Columna116]]*0.4),0)</f>
        <v>5</v>
      </c>
      <c r="DO19" s="65">
        <v>12</v>
      </c>
      <c r="DP19" s="65"/>
      <c r="DQ19" s="65"/>
      <c r="DR19" s="65"/>
      <c r="DS19" s="66"/>
      <c r="DT19" s="67"/>
    </row>
    <row r="20" spans="2:124" s="68" customFormat="1" ht="13.5">
      <c r="B20" s="62"/>
      <c r="C20" s="63">
        <v>35501</v>
      </c>
      <c r="D20" s="69" t="s">
        <v>118</v>
      </c>
      <c r="E20" s="65" t="s">
        <v>114</v>
      </c>
      <c r="F2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353</v>
      </c>
      <c r="G2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880</v>
      </c>
      <c r="H20" s="65">
        <f>ROUND((Tabla122[[#This Row],[Columna6]]*0.4),0)</f>
        <v>1</v>
      </c>
      <c r="I20" s="65">
        <v>2</v>
      </c>
      <c r="J20" s="65"/>
      <c r="K20" s="65"/>
      <c r="L20" s="65"/>
      <c r="M20" s="65">
        <f>ROUND((Tabla122[[#This Row],[Columna11]]*0.4),0)</f>
        <v>36</v>
      </c>
      <c r="N20" s="65">
        <v>90</v>
      </c>
      <c r="O20" s="65"/>
      <c r="P20" s="65"/>
      <c r="Q20" s="65"/>
      <c r="R20" s="65">
        <f>ROUND((Tabla122[[#This Row],[Columna16]]*0.4),0)</f>
        <v>3</v>
      </c>
      <c r="S20" s="65">
        <v>8</v>
      </c>
      <c r="T20" s="65"/>
      <c r="U20" s="65"/>
      <c r="V20" s="65"/>
      <c r="W20" s="65">
        <f>ROUND((Tabla122[[#This Row],[Columna21]]*0.4),0)</f>
        <v>2</v>
      </c>
      <c r="X20" s="65">
        <v>4</v>
      </c>
      <c r="Y20" s="65"/>
      <c r="Z20" s="65"/>
      <c r="AA20" s="65"/>
      <c r="AB20" s="65">
        <f>ROUND((Tabla122[[#This Row],[Columna26]]*0.4),0)</f>
        <v>12</v>
      </c>
      <c r="AC20" s="65">
        <v>30</v>
      </c>
      <c r="AD20" s="65"/>
      <c r="AE20" s="65"/>
      <c r="AF20" s="65"/>
      <c r="AG20" s="65">
        <f>ROUND((Tabla122[[#This Row],[Columna31]]*0.4),0)</f>
        <v>137</v>
      </c>
      <c r="AH20" s="65">
        <v>342</v>
      </c>
      <c r="AI20" s="65"/>
      <c r="AJ20" s="65"/>
      <c r="AK20" s="65"/>
      <c r="AL20" s="65">
        <f>ROUND((Tabla122[[#This Row],[Columna36]]*0.4),0)</f>
        <v>35</v>
      </c>
      <c r="AM20" s="65">
        <v>88</v>
      </c>
      <c r="AN20" s="65"/>
      <c r="AO20" s="65"/>
      <c r="AP20" s="65"/>
      <c r="AQ20" s="65">
        <f>ROUND((Tabla122[[#This Row],[Columna41]]*0.4),0)</f>
        <v>14</v>
      </c>
      <c r="AR20" s="65">
        <v>34</v>
      </c>
      <c r="AS20" s="65"/>
      <c r="AT20" s="65"/>
      <c r="AU20" s="65"/>
      <c r="AV20" s="65">
        <f>ROUND((Tabla122[[#This Row],[Columna46]]*0.4),0)</f>
        <v>8</v>
      </c>
      <c r="AW20" s="65">
        <v>20</v>
      </c>
      <c r="AX20" s="65"/>
      <c r="AY20" s="65"/>
      <c r="AZ20" s="65"/>
      <c r="BA20" s="65">
        <f>ROUND((Tabla122[[#This Row],[Columna51]]*0.4),0)</f>
        <v>2</v>
      </c>
      <c r="BB20" s="65">
        <v>4</v>
      </c>
      <c r="BC20" s="65"/>
      <c r="BD20" s="65"/>
      <c r="BE20" s="65"/>
      <c r="BF20" s="65">
        <f>ROUND((Tabla122[[#This Row],[Columna56]]*0.4),0)</f>
        <v>1</v>
      </c>
      <c r="BG20" s="65">
        <v>2</v>
      </c>
      <c r="BH20" s="65"/>
      <c r="BI20" s="65"/>
      <c r="BJ20" s="65"/>
      <c r="BK20" s="65">
        <f>ROUND((Tabla122[[#This Row],[Columna61]]*0.4),0)</f>
        <v>9</v>
      </c>
      <c r="BL20" s="65">
        <v>22</v>
      </c>
      <c r="BM20" s="65"/>
      <c r="BN20" s="65"/>
      <c r="BO20" s="65"/>
      <c r="BP20" s="65">
        <f>ROUND((Tabla122[[#This Row],[Columna66]]*0.4),0)</f>
        <v>8</v>
      </c>
      <c r="BQ20" s="65">
        <v>20</v>
      </c>
      <c r="BR20" s="65"/>
      <c r="BS20" s="65"/>
      <c r="BT20" s="65"/>
      <c r="BU20" s="65">
        <f>ROUND((Tabla122[[#This Row],[Columna71]]*0.4),0)</f>
        <v>23</v>
      </c>
      <c r="BV20" s="65">
        <v>58</v>
      </c>
      <c r="BW20" s="65"/>
      <c r="BX20" s="65"/>
      <c r="BY20" s="65"/>
      <c r="BZ20" s="65">
        <f>ROUND((Tabla122[[#This Row],[Columna76]]*0.4),0)</f>
        <v>7</v>
      </c>
      <c r="CA20" s="65">
        <v>18</v>
      </c>
      <c r="CB20" s="65"/>
      <c r="CC20" s="65"/>
      <c r="CD20" s="65"/>
      <c r="CE20" s="65">
        <f>ROUND((Tabla122[[#This Row],[Columna81]]*0.4),0)</f>
        <v>7</v>
      </c>
      <c r="CF20" s="65">
        <v>18</v>
      </c>
      <c r="CG20" s="65"/>
      <c r="CH20" s="65"/>
      <c r="CI20" s="65"/>
      <c r="CJ20" s="65">
        <f>ROUND((Tabla122[[#This Row],[Columna86]]*0.4),0)</f>
        <v>3</v>
      </c>
      <c r="CK20" s="65">
        <v>8</v>
      </c>
      <c r="CL20" s="65"/>
      <c r="CM20" s="65"/>
      <c r="CN20" s="65"/>
      <c r="CO20" s="65">
        <f>ROUND((Tabla122[[#This Row],[Columna91]]*0.4),0)</f>
        <v>11</v>
      </c>
      <c r="CP20" s="65">
        <v>28</v>
      </c>
      <c r="CQ20" s="65"/>
      <c r="CR20" s="65"/>
      <c r="CS20" s="65"/>
      <c r="CT20" s="65">
        <f>ROUND((Tabla122[[#This Row],[Columna96]]*0.4),0)</f>
        <v>20</v>
      </c>
      <c r="CU20" s="65">
        <v>50</v>
      </c>
      <c r="CV20" s="65"/>
      <c r="CW20" s="65"/>
      <c r="CX20" s="65"/>
      <c r="CY20" s="65">
        <f>ROUND((Tabla122[[#This Row],[Columna101]]*0.4),0)</f>
        <v>5</v>
      </c>
      <c r="CZ20" s="65">
        <v>12</v>
      </c>
      <c r="DA20" s="65"/>
      <c r="DB20" s="65"/>
      <c r="DC20" s="65"/>
      <c r="DD20" s="65">
        <f>ROUND((Tabla122[[#This Row],[Columna106]]*0.4),0)</f>
        <v>4</v>
      </c>
      <c r="DE20" s="65">
        <v>10</v>
      </c>
      <c r="DF20" s="65"/>
      <c r="DG20" s="65"/>
      <c r="DH20" s="65"/>
      <c r="DI20" s="65">
        <f>ROUND((Tabla122[[#This Row],[Columna111]]*0.4),0)</f>
        <v>4</v>
      </c>
      <c r="DJ20" s="65">
        <v>10</v>
      </c>
      <c r="DK20" s="65"/>
      <c r="DL20" s="65"/>
      <c r="DM20" s="65"/>
      <c r="DN20" s="65">
        <f>ROUND((Tabla122[[#This Row],[Columna116]]*0.4),0)</f>
        <v>1</v>
      </c>
      <c r="DO20" s="65">
        <v>2</v>
      </c>
      <c r="DP20" s="65"/>
      <c r="DQ20" s="65"/>
      <c r="DR20" s="65"/>
      <c r="DS20" s="66"/>
      <c r="DT20" s="67"/>
    </row>
    <row r="21" spans="2:124" s="68" customFormat="1" ht="54">
      <c r="B21" s="62"/>
      <c r="C21" s="63">
        <v>35501</v>
      </c>
      <c r="D21" s="70" t="s">
        <v>292</v>
      </c>
      <c r="E21" s="65" t="s">
        <v>114</v>
      </c>
      <c r="F2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1" s="65">
        <f>ROUND((Tabla122[[#This Row],[Columna6]]*0.4),0)</f>
        <v>2</v>
      </c>
      <c r="I21" s="65">
        <v>4</v>
      </c>
      <c r="J21" s="65"/>
      <c r="K21" s="65"/>
      <c r="L21" s="65"/>
      <c r="M21" s="65">
        <f>ROUND((Tabla122[[#This Row],[Columna11]]*0.4),0)</f>
        <v>72</v>
      </c>
      <c r="N21" s="65">
        <v>180</v>
      </c>
      <c r="O21" s="65"/>
      <c r="P21" s="65"/>
      <c r="Q21" s="65"/>
      <c r="R21" s="65">
        <f>ROUND((Tabla122[[#This Row],[Columna16]]*0.4),0)</f>
        <v>6</v>
      </c>
      <c r="S21" s="65">
        <v>16</v>
      </c>
      <c r="T21" s="65"/>
      <c r="U21" s="65"/>
      <c r="V21" s="65"/>
      <c r="W21" s="65">
        <f>ROUND((Tabla122[[#This Row],[Columna21]]*0.4),0)</f>
        <v>3</v>
      </c>
      <c r="X21" s="65">
        <v>8</v>
      </c>
      <c r="Y21" s="65"/>
      <c r="Z21" s="65"/>
      <c r="AA21" s="65"/>
      <c r="AB21" s="65">
        <f>ROUND((Tabla122[[#This Row],[Columna26]]*0.4),0)</f>
        <v>24</v>
      </c>
      <c r="AC21" s="65">
        <v>60</v>
      </c>
      <c r="AD21" s="65"/>
      <c r="AE21" s="65"/>
      <c r="AF21" s="65"/>
      <c r="AG21" s="65">
        <f>ROUND((Tabla122[[#This Row],[Columna31]]*0.4),0)</f>
        <v>274</v>
      </c>
      <c r="AH21" s="65">
        <v>684</v>
      </c>
      <c r="AI21" s="65"/>
      <c r="AJ21" s="65"/>
      <c r="AK21" s="65"/>
      <c r="AL21" s="65">
        <f>ROUND((Tabla122[[#This Row],[Columna36]]*0.4),0)</f>
        <v>70</v>
      </c>
      <c r="AM21" s="65">
        <v>176</v>
      </c>
      <c r="AN21" s="65"/>
      <c r="AO21" s="65"/>
      <c r="AP21" s="65"/>
      <c r="AQ21" s="65">
        <f>ROUND((Tabla122[[#This Row],[Columna41]]*0.4),0)</f>
        <v>27</v>
      </c>
      <c r="AR21" s="65">
        <v>68</v>
      </c>
      <c r="AS21" s="65"/>
      <c r="AT21" s="65"/>
      <c r="AU21" s="65"/>
      <c r="AV21" s="65">
        <f>ROUND((Tabla122[[#This Row],[Columna46]]*0.4),0)</f>
        <v>16</v>
      </c>
      <c r="AW21" s="65">
        <v>40</v>
      </c>
      <c r="AX21" s="65"/>
      <c r="AY21" s="65"/>
      <c r="AZ21" s="65"/>
      <c r="BA21" s="65">
        <f>ROUND((Tabla122[[#This Row],[Columna51]]*0.4),0)</f>
        <v>3</v>
      </c>
      <c r="BB21" s="65">
        <v>8</v>
      </c>
      <c r="BC21" s="65"/>
      <c r="BD21" s="65"/>
      <c r="BE21" s="65"/>
      <c r="BF21" s="65">
        <f>ROUND((Tabla122[[#This Row],[Columna56]]*0.4),0)</f>
        <v>2</v>
      </c>
      <c r="BG21" s="65">
        <v>4</v>
      </c>
      <c r="BH21" s="65"/>
      <c r="BI21" s="65"/>
      <c r="BJ21" s="65"/>
      <c r="BK21" s="65">
        <f>ROUND((Tabla122[[#This Row],[Columna61]]*0.4),0)</f>
        <v>18</v>
      </c>
      <c r="BL21" s="65">
        <v>44</v>
      </c>
      <c r="BM21" s="65"/>
      <c r="BN21" s="65"/>
      <c r="BO21" s="65"/>
      <c r="BP21" s="65">
        <f>ROUND((Tabla122[[#This Row],[Columna66]]*0.4),0)</f>
        <v>16</v>
      </c>
      <c r="BQ21" s="65">
        <v>40</v>
      </c>
      <c r="BR21" s="65"/>
      <c r="BS21" s="65"/>
      <c r="BT21" s="65"/>
      <c r="BU21" s="65">
        <f>ROUND((Tabla122[[#This Row],[Columna71]]*0.4),0)</f>
        <v>46</v>
      </c>
      <c r="BV21" s="65">
        <v>116</v>
      </c>
      <c r="BW21" s="65"/>
      <c r="BX21" s="65"/>
      <c r="BY21" s="65"/>
      <c r="BZ21" s="65">
        <f>ROUND((Tabla122[[#This Row],[Columna76]]*0.4),0)</f>
        <v>14</v>
      </c>
      <c r="CA21" s="65">
        <v>36</v>
      </c>
      <c r="CB21" s="65"/>
      <c r="CC21" s="65"/>
      <c r="CD21" s="65"/>
      <c r="CE21" s="65">
        <f>ROUND((Tabla122[[#This Row],[Columna81]]*0.4),0)</f>
        <v>14</v>
      </c>
      <c r="CF21" s="65">
        <v>36</v>
      </c>
      <c r="CG21" s="65"/>
      <c r="CH21" s="65"/>
      <c r="CI21" s="65"/>
      <c r="CJ21" s="65">
        <f>ROUND((Tabla122[[#This Row],[Columna86]]*0.4),0)</f>
        <v>6</v>
      </c>
      <c r="CK21" s="65">
        <v>16</v>
      </c>
      <c r="CL21" s="65"/>
      <c r="CM21" s="65"/>
      <c r="CN21" s="65"/>
      <c r="CO21" s="65">
        <f>ROUND((Tabla122[[#This Row],[Columna91]]*0.4),0)</f>
        <v>22</v>
      </c>
      <c r="CP21" s="65">
        <v>56</v>
      </c>
      <c r="CQ21" s="65"/>
      <c r="CR21" s="65"/>
      <c r="CS21" s="65"/>
      <c r="CT21" s="65">
        <f>ROUND((Tabla122[[#This Row],[Columna96]]*0.4),0)</f>
        <v>40</v>
      </c>
      <c r="CU21" s="65">
        <v>100</v>
      </c>
      <c r="CV21" s="65"/>
      <c r="CW21" s="65"/>
      <c r="CX21" s="65"/>
      <c r="CY21" s="65">
        <f>ROUND((Tabla122[[#This Row],[Columna101]]*0.4),0)</f>
        <v>10</v>
      </c>
      <c r="CZ21" s="65">
        <v>24</v>
      </c>
      <c r="DA21" s="65"/>
      <c r="DB21" s="65"/>
      <c r="DC21" s="65"/>
      <c r="DD21" s="65">
        <f>ROUND((Tabla122[[#This Row],[Columna106]]*0.4),0)</f>
        <v>8</v>
      </c>
      <c r="DE21" s="65">
        <v>20</v>
      </c>
      <c r="DF21" s="65"/>
      <c r="DG21" s="65"/>
      <c r="DH21" s="65"/>
      <c r="DI21" s="65">
        <f>ROUND((Tabla122[[#This Row],[Columna111]]*0.4),0)</f>
        <v>8</v>
      </c>
      <c r="DJ21" s="65">
        <v>20</v>
      </c>
      <c r="DK21" s="65"/>
      <c r="DL21" s="65"/>
      <c r="DM21" s="65"/>
      <c r="DN21" s="65">
        <f>ROUND((Tabla122[[#This Row],[Columna116]]*0.4),0)</f>
        <v>2</v>
      </c>
      <c r="DO21" s="65">
        <v>4</v>
      </c>
      <c r="DP21" s="65"/>
      <c r="DQ21" s="65"/>
      <c r="DR21" s="65"/>
      <c r="DS21" s="66"/>
      <c r="DT21" s="67"/>
    </row>
    <row r="22" spans="2:124" s="68" customFormat="1" ht="13.5">
      <c r="B22" s="62"/>
      <c r="C22" s="63">
        <v>35501</v>
      </c>
      <c r="D22" s="70" t="s">
        <v>119</v>
      </c>
      <c r="E22" s="65" t="s">
        <v>114</v>
      </c>
      <c r="F2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2" s="65">
        <f>ROUND((Tabla122[[#This Row],[Columna6]]*0.4),0)</f>
        <v>2</v>
      </c>
      <c r="I22" s="89">
        <v>4</v>
      </c>
      <c r="J22" s="89"/>
      <c r="K22" s="89"/>
      <c r="L22" s="89"/>
      <c r="M22" s="65">
        <f>ROUND((Tabla122[[#This Row],[Columna11]]*0.4),0)</f>
        <v>72</v>
      </c>
      <c r="N22" s="65">
        <v>180</v>
      </c>
      <c r="O22" s="65"/>
      <c r="P22" s="65"/>
      <c r="Q22" s="65"/>
      <c r="R22" s="65">
        <f>ROUND((Tabla122[[#This Row],[Columna16]]*0.4),0)</f>
        <v>6</v>
      </c>
      <c r="S22" s="65">
        <v>16</v>
      </c>
      <c r="T22" s="65"/>
      <c r="U22" s="65"/>
      <c r="V22" s="65"/>
      <c r="W22" s="65">
        <f>ROUND((Tabla122[[#This Row],[Columna21]]*0.4),0)</f>
        <v>3</v>
      </c>
      <c r="X22" s="65">
        <v>8</v>
      </c>
      <c r="Y22" s="65"/>
      <c r="Z22" s="65"/>
      <c r="AA22" s="65"/>
      <c r="AB22" s="65">
        <f>ROUND((Tabla122[[#This Row],[Columna26]]*0.4),0)</f>
        <v>24</v>
      </c>
      <c r="AC22" s="65">
        <v>60</v>
      </c>
      <c r="AD22" s="65"/>
      <c r="AE22" s="65"/>
      <c r="AF22" s="65"/>
      <c r="AG22" s="65">
        <f>ROUND((Tabla122[[#This Row],[Columna31]]*0.4),0)</f>
        <v>274</v>
      </c>
      <c r="AH22" s="65">
        <v>684</v>
      </c>
      <c r="AI22" s="65"/>
      <c r="AJ22" s="65"/>
      <c r="AK22" s="65"/>
      <c r="AL22" s="65">
        <f>ROUND((Tabla122[[#This Row],[Columna36]]*0.4),0)</f>
        <v>70</v>
      </c>
      <c r="AM22" s="65">
        <v>176</v>
      </c>
      <c r="AN22" s="65"/>
      <c r="AO22" s="65"/>
      <c r="AP22" s="65"/>
      <c r="AQ22" s="65">
        <f>ROUND((Tabla122[[#This Row],[Columna41]]*0.4),0)</f>
        <v>27</v>
      </c>
      <c r="AR22" s="65">
        <v>68</v>
      </c>
      <c r="AS22" s="65"/>
      <c r="AT22" s="65"/>
      <c r="AU22" s="65"/>
      <c r="AV22" s="65">
        <f>ROUND((Tabla122[[#This Row],[Columna46]]*0.4),0)</f>
        <v>16</v>
      </c>
      <c r="AW22" s="65">
        <v>40</v>
      </c>
      <c r="AX22" s="65"/>
      <c r="AY22" s="65"/>
      <c r="AZ22" s="65"/>
      <c r="BA22" s="65">
        <f>ROUND((Tabla122[[#This Row],[Columna51]]*0.4),0)</f>
        <v>3</v>
      </c>
      <c r="BB22" s="65">
        <v>8</v>
      </c>
      <c r="BC22" s="65"/>
      <c r="BD22" s="65"/>
      <c r="BE22" s="65"/>
      <c r="BF22" s="65">
        <f>ROUND((Tabla122[[#This Row],[Columna56]]*0.4),0)</f>
        <v>2</v>
      </c>
      <c r="BG22" s="65">
        <v>4</v>
      </c>
      <c r="BH22" s="65"/>
      <c r="BI22" s="65"/>
      <c r="BJ22" s="65"/>
      <c r="BK22" s="65">
        <f>ROUND((Tabla122[[#This Row],[Columna61]]*0.4),0)</f>
        <v>18</v>
      </c>
      <c r="BL22" s="65">
        <v>44</v>
      </c>
      <c r="BM22" s="65"/>
      <c r="BN22" s="65"/>
      <c r="BO22" s="65"/>
      <c r="BP22" s="65">
        <f>ROUND((Tabla122[[#This Row],[Columna66]]*0.4),0)</f>
        <v>16</v>
      </c>
      <c r="BQ22" s="65">
        <v>40</v>
      </c>
      <c r="BR22" s="65"/>
      <c r="BS22" s="65"/>
      <c r="BT22" s="65"/>
      <c r="BU22" s="65">
        <f>ROUND((Tabla122[[#This Row],[Columna71]]*0.4),0)</f>
        <v>46</v>
      </c>
      <c r="BV22" s="65">
        <v>116</v>
      </c>
      <c r="BW22" s="65"/>
      <c r="BX22" s="65"/>
      <c r="BY22" s="65"/>
      <c r="BZ22" s="65">
        <f>ROUND((Tabla122[[#This Row],[Columna76]]*0.4),0)</f>
        <v>14</v>
      </c>
      <c r="CA22" s="65">
        <v>36</v>
      </c>
      <c r="CB22" s="65"/>
      <c r="CC22" s="65"/>
      <c r="CD22" s="65"/>
      <c r="CE22" s="65">
        <f>ROUND((Tabla122[[#This Row],[Columna81]]*0.4),0)</f>
        <v>14</v>
      </c>
      <c r="CF22" s="65">
        <v>36</v>
      </c>
      <c r="CG22" s="65"/>
      <c r="CH22" s="65"/>
      <c r="CI22" s="65"/>
      <c r="CJ22" s="65">
        <f>ROUND((Tabla122[[#This Row],[Columna86]]*0.4),0)</f>
        <v>6</v>
      </c>
      <c r="CK22" s="65">
        <v>16</v>
      </c>
      <c r="CL22" s="65"/>
      <c r="CM22" s="65"/>
      <c r="CN22" s="65"/>
      <c r="CO22" s="65">
        <f>ROUND((Tabla122[[#This Row],[Columna91]]*0.4),0)</f>
        <v>22</v>
      </c>
      <c r="CP22" s="65">
        <v>56</v>
      </c>
      <c r="CQ22" s="65"/>
      <c r="CR22" s="65"/>
      <c r="CS22" s="65"/>
      <c r="CT22" s="65">
        <f>ROUND((Tabla122[[#This Row],[Columna96]]*0.4),0)</f>
        <v>40</v>
      </c>
      <c r="CU22" s="65">
        <v>100</v>
      </c>
      <c r="CV22" s="65"/>
      <c r="CW22" s="65"/>
      <c r="CX22" s="65"/>
      <c r="CY22" s="65">
        <f>ROUND((Tabla122[[#This Row],[Columna101]]*0.4),0)</f>
        <v>10</v>
      </c>
      <c r="CZ22" s="65">
        <v>24</v>
      </c>
      <c r="DA22" s="65"/>
      <c r="DB22" s="65"/>
      <c r="DC22" s="65"/>
      <c r="DD22" s="65">
        <f>ROUND((Tabla122[[#This Row],[Columna106]]*0.4),0)</f>
        <v>8</v>
      </c>
      <c r="DE22" s="65">
        <v>20</v>
      </c>
      <c r="DF22" s="65"/>
      <c r="DG22" s="65"/>
      <c r="DH22" s="65"/>
      <c r="DI22" s="65">
        <f>ROUND((Tabla122[[#This Row],[Columna111]]*0.4),0)</f>
        <v>8</v>
      </c>
      <c r="DJ22" s="65">
        <v>20</v>
      </c>
      <c r="DK22" s="65"/>
      <c r="DL22" s="65"/>
      <c r="DM22" s="65"/>
      <c r="DN22" s="65">
        <f>ROUND((Tabla122[[#This Row],[Columna116]]*0.4),0)</f>
        <v>2</v>
      </c>
      <c r="DO22" s="65">
        <v>4</v>
      </c>
      <c r="DP22" s="65"/>
      <c r="DQ22" s="65"/>
      <c r="DR22" s="65"/>
      <c r="DS22" s="66"/>
      <c r="DT22" s="67"/>
    </row>
    <row r="23" spans="2:124" s="68" customFormat="1" ht="13.5">
      <c r="B23" s="62"/>
      <c r="C23" s="63">
        <v>35501</v>
      </c>
      <c r="D23" s="70" t="s">
        <v>120</v>
      </c>
      <c r="E23" s="65" t="s">
        <v>114</v>
      </c>
      <c r="F2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3" s="65">
        <f>ROUND((Tabla122[[#This Row],[Columna6]]*0.4),0)</f>
        <v>2</v>
      </c>
      <c r="I23" s="89">
        <v>4</v>
      </c>
      <c r="J23" s="89"/>
      <c r="K23" s="89"/>
      <c r="L23" s="89"/>
      <c r="M23" s="65">
        <f>ROUND((Tabla122[[#This Row],[Columna11]]*0.4),0)</f>
        <v>72</v>
      </c>
      <c r="N23" s="65">
        <v>180</v>
      </c>
      <c r="O23" s="65"/>
      <c r="P23" s="65"/>
      <c r="Q23" s="65"/>
      <c r="R23" s="65">
        <f>ROUND((Tabla122[[#This Row],[Columna16]]*0.4),0)</f>
        <v>6</v>
      </c>
      <c r="S23" s="65">
        <v>16</v>
      </c>
      <c r="T23" s="65"/>
      <c r="U23" s="65"/>
      <c r="V23" s="65"/>
      <c r="W23" s="65">
        <f>ROUND((Tabla122[[#This Row],[Columna21]]*0.4),0)</f>
        <v>3</v>
      </c>
      <c r="X23" s="65">
        <v>8</v>
      </c>
      <c r="Y23" s="65"/>
      <c r="Z23" s="65"/>
      <c r="AA23" s="65"/>
      <c r="AB23" s="65">
        <f>ROUND((Tabla122[[#This Row],[Columna26]]*0.4),0)</f>
        <v>24</v>
      </c>
      <c r="AC23" s="65">
        <v>60</v>
      </c>
      <c r="AD23" s="65"/>
      <c r="AE23" s="65"/>
      <c r="AF23" s="65"/>
      <c r="AG23" s="65">
        <f>ROUND((Tabla122[[#This Row],[Columna31]]*0.4),0)</f>
        <v>274</v>
      </c>
      <c r="AH23" s="65">
        <v>684</v>
      </c>
      <c r="AI23" s="65"/>
      <c r="AJ23" s="65"/>
      <c r="AK23" s="65"/>
      <c r="AL23" s="65">
        <f>ROUND((Tabla122[[#This Row],[Columna36]]*0.4),0)</f>
        <v>70</v>
      </c>
      <c r="AM23" s="65">
        <v>176</v>
      </c>
      <c r="AN23" s="65"/>
      <c r="AO23" s="65"/>
      <c r="AP23" s="65"/>
      <c r="AQ23" s="65">
        <f>ROUND((Tabla122[[#This Row],[Columna41]]*0.4),0)</f>
        <v>27</v>
      </c>
      <c r="AR23" s="65">
        <v>68</v>
      </c>
      <c r="AS23" s="65"/>
      <c r="AT23" s="65"/>
      <c r="AU23" s="65"/>
      <c r="AV23" s="65">
        <f>ROUND((Tabla122[[#This Row],[Columna46]]*0.4),0)</f>
        <v>16</v>
      </c>
      <c r="AW23" s="65">
        <v>40</v>
      </c>
      <c r="AX23" s="65"/>
      <c r="AY23" s="65"/>
      <c r="AZ23" s="65"/>
      <c r="BA23" s="65">
        <f>ROUND((Tabla122[[#This Row],[Columna51]]*0.4),0)</f>
        <v>3</v>
      </c>
      <c r="BB23" s="65">
        <v>8</v>
      </c>
      <c r="BC23" s="65"/>
      <c r="BD23" s="65"/>
      <c r="BE23" s="65"/>
      <c r="BF23" s="65">
        <f>ROUND((Tabla122[[#This Row],[Columna56]]*0.4),0)</f>
        <v>2</v>
      </c>
      <c r="BG23" s="65">
        <v>4</v>
      </c>
      <c r="BH23" s="65"/>
      <c r="BI23" s="65"/>
      <c r="BJ23" s="65"/>
      <c r="BK23" s="65">
        <f>ROUND((Tabla122[[#This Row],[Columna61]]*0.4),0)</f>
        <v>18</v>
      </c>
      <c r="BL23" s="65">
        <v>44</v>
      </c>
      <c r="BM23" s="65"/>
      <c r="BN23" s="65"/>
      <c r="BO23" s="65"/>
      <c r="BP23" s="65">
        <f>ROUND((Tabla122[[#This Row],[Columna66]]*0.4),0)</f>
        <v>16</v>
      </c>
      <c r="BQ23" s="65">
        <v>40</v>
      </c>
      <c r="BR23" s="65"/>
      <c r="BS23" s="65"/>
      <c r="BT23" s="65"/>
      <c r="BU23" s="65">
        <f>ROUND((Tabla122[[#This Row],[Columna71]]*0.4),0)</f>
        <v>46</v>
      </c>
      <c r="BV23" s="65">
        <v>116</v>
      </c>
      <c r="BW23" s="65"/>
      <c r="BX23" s="65"/>
      <c r="BY23" s="65"/>
      <c r="BZ23" s="65">
        <f>ROUND((Tabla122[[#This Row],[Columna76]]*0.4),0)</f>
        <v>14</v>
      </c>
      <c r="CA23" s="65">
        <v>36</v>
      </c>
      <c r="CB23" s="65"/>
      <c r="CC23" s="65"/>
      <c r="CD23" s="65"/>
      <c r="CE23" s="65">
        <f>ROUND((Tabla122[[#This Row],[Columna81]]*0.4),0)</f>
        <v>14</v>
      </c>
      <c r="CF23" s="65">
        <v>36</v>
      </c>
      <c r="CG23" s="65"/>
      <c r="CH23" s="65"/>
      <c r="CI23" s="65"/>
      <c r="CJ23" s="65">
        <f>ROUND((Tabla122[[#This Row],[Columna86]]*0.4),0)</f>
        <v>6</v>
      </c>
      <c r="CK23" s="65">
        <v>16</v>
      </c>
      <c r="CL23" s="65"/>
      <c r="CM23" s="65"/>
      <c r="CN23" s="65"/>
      <c r="CO23" s="65">
        <f>ROUND((Tabla122[[#This Row],[Columna91]]*0.4),0)</f>
        <v>22</v>
      </c>
      <c r="CP23" s="65">
        <v>56</v>
      </c>
      <c r="CQ23" s="65"/>
      <c r="CR23" s="65"/>
      <c r="CS23" s="65"/>
      <c r="CT23" s="65">
        <f>ROUND((Tabla122[[#This Row],[Columna96]]*0.4),0)</f>
        <v>40</v>
      </c>
      <c r="CU23" s="65">
        <v>100</v>
      </c>
      <c r="CV23" s="65"/>
      <c r="CW23" s="65"/>
      <c r="CX23" s="65"/>
      <c r="CY23" s="65">
        <f>ROUND((Tabla122[[#This Row],[Columna101]]*0.4),0)</f>
        <v>10</v>
      </c>
      <c r="CZ23" s="65">
        <v>24</v>
      </c>
      <c r="DA23" s="65"/>
      <c r="DB23" s="65"/>
      <c r="DC23" s="65"/>
      <c r="DD23" s="65">
        <f>ROUND((Tabla122[[#This Row],[Columna106]]*0.4),0)</f>
        <v>8</v>
      </c>
      <c r="DE23" s="65">
        <v>20</v>
      </c>
      <c r="DF23" s="65"/>
      <c r="DG23" s="65"/>
      <c r="DH23" s="65"/>
      <c r="DI23" s="65">
        <f>ROUND((Tabla122[[#This Row],[Columna111]]*0.4),0)</f>
        <v>8</v>
      </c>
      <c r="DJ23" s="65">
        <v>20</v>
      </c>
      <c r="DK23" s="65"/>
      <c r="DL23" s="65"/>
      <c r="DM23" s="65"/>
      <c r="DN23" s="65">
        <f>ROUND((Tabla122[[#This Row],[Columna116]]*0.4),0)</f>
        <v>2</v>
      </c>
      <c r="DO23" s="65">
        <v>4</v>
      </c>
      <c r="DP23" s="65"/>
      <c r="DQ23" s="65"/>
      <c r="DR23" s="65"/>
      <c r="DS23" s="66"/>
      <c r="DT23" s="67"/>
    </row>
    <row r="24" spans="2:124" s="68" customFormat="1" ht="13.5">
      <c r="B24" s="62"/>
      <c r="C24" s="63">
        <v>35501</v>
      </c>
      <c r="D24" s="70" t="s">
        <v>121</v>
      </c>
      <c r="E24" s="65" t="s">
        <v>114</v>
      </c>
      <c r="F2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4" s="65">
        <f>ROUND((Tabla122[[#This Row],[Columna6]]*0.4),0)</f>
        <v>2</v>
      </c>
      <c r="I24" s="89">
        <v>4</v>
      </c>
      <c r="J24" s="89"/>
      <c r="K24" s="89"/>
      <c r="L24" s="89"/>
      <c r="M24" s="65">
        <f>ROUND((Tabla122[[#This Row],[Columna11]]*0.4),0)</f>
        <v>72</v>
      </c>
      <c r="N24" s="65">
        <v>180</v>
      </c>
      <c r="O24" s="65"/>
      <c r="P24" s="65"/>
      <c r="Q24" s="65"/>
      <c r="R24" s="65">
        <f>ROUND((Tabla122[[#This Row],[Columna16]]*0.4),0)</f>
        <v>6</v>
      </c>
      <c r="S24" s="65">
        <v>16</v>
      </c>
      <c r="T24" s="65"/>
      <c r="U24" s="65"/>
      <c r="V24" s="65"/>
      <c r="W24" s="65">
        <f>ROUND((Tabla122[[#This Row],[Columna21]]*0.4),0)</f>
        <v>3</v>
      </c>
      <c r="X24" s="65">
        <v>8</v>
      </c>
      <c r="Y24" s="65"/>
      <c r="Z24" s="65"/>
      <c r="AA24" s="65"/>
      <c r="AB24" s="65">
        <f>ROUND((Tabla122[[#This Row],[Columna26]]*0.4),0)</f>
        <v>24</v>
      </c>
      <c r="AC24" s="65">
        <v>60</v>
      </c>
      <c r="AD24" s="65"/>
      <c r="AE24" s="65"/>
      <c r="AF24" s="65"/>
      <c r="AG24" s="65">
        <f>ROUND((Tabla122[[#This Row],[Columna31]]*0.4),0)</f>
        <v>274</v>
      </c>
      <c r="AH24" s="65">
        <v>684</v>
      </c>
      <c r="AI24" s="65"/>
      <c r="AJ24" s="65"/>
      <c r="AK24" s="65"/>
      <c r="AL24" s="65">
        <f>ROUND((Tabla122[[#This Row],[Columna36]]*0.4),0)</f>
        <v>70</v>
      </c>
      <c r="AM24" s="65">
        <v>176</v>
      </c>
      <c r="AN24" s="65"/>
      <c r="AO24" s="65"/>
      <c r="AP24" s="65"/>
      <c r="AQ24" s="65">
        <f>ROUND((Tabla122[[#This Row],[Columna41]]*0.4),0)</f>
        <v>27</v>
      </c>
      <c r="AR24" s="65">
        <v>68</v>
      </c>
      <c r="AS24" s="65"/>
      <c r="AT24" s="65"/>
      <c r="AU24" s="65"/>
      <c r="AV24" s="65">
        <f>ROUND((Tabla122[[#This Row],[Columna46]]*0.4),0)</f>
        <v>16</v>
      </c>
      <c r="AW24" s="65">
        <v>40</v>
      </c>
      <c r="AX24" s="65"/>
      <c r="AY24" s="65"/>
      <c r="AZ24" s="65"/>
      <c r="BA24" s="65">
        <f>ROUND((Tabla122[[#This Row],[Columna51]]*0.4),0)</f>
        <v>3</v>
      </c>
      <c r="BB24" s="65">
        <v>8</v>
      </c>
      <c r="BC24" s="65"/>
      <c r="BD24" s="65"/>
      <c r="BE24" s="65"/>
      <c r="BF24" s="65">
        <f>ROUND((Tabla122[[#This Row],[Columna56]]*0.4),0)</f>
        <v>2</v>
      </c>
      <c r="BG24" s="65">
        <v>4</v>
      </c>
      <c r="BH24" s="65"/>
      <c r="BI24" s="65"/>
      <c r="BJ24" s="65"/>
      <c r="BK24" s="65">
        <f>ROUND((Tabla122[[#This Row],[Columna61]]*0.4),0)</f>
        <v>18</v>
      </c>
      <c r="BL24" s="65">
        <v>44</v>
      </c>
      <c r="BM24" s="65"/>
      <c r="BN24" s="65"/>
      <c r="BO24" s="65"/>
      <c r="BP24" s="65">
        <f>ROUND((Tabla122[[#This Row],[Columna66]]*0.4),0)</f>
        <v>16</v>
      </c>
      <c r="BQ24" s="65">
        <v>40</v>
      </c>
      <c r="BR24" s="65"/>
      <c r="BS24" s="65"/>
      <c r="BT24" s="65"/>
      <c r="BU24" s="65">
        <f>ROUND((Tabla122[[#This Row],[Columna71]]*0.4),0)</f>
        <v>46</v>
      </c>
      <c r="BV24" s="65">
        <v>116</v>
      </c>
      <c r="BW24" s="65"/>
      <c r="BX24" s="65"/>
      <c r="BY24" s="65"/>
      <c r="BZ24" s="65">
        <f>ROUND((Tabla122[[#This Row],[Columna76]]*0.4),0)</f>
        <v>14</v>
      </c>
      <c r="CA24" s="65">
        <v>36</v>
      </c>
      <c r="CB24" s="65"/>
      <c r="CC24" s="65"/>
      <c r="CD24" s="65"/>
      <c r="CE24" s="65">
        <f>ROUND((Tabla122[[#This Row],[Columna81]]*0.4),0)</f>
        <v>14</v>
      </c>
      <c r="CF24" s="65">
        <v>36</v>
      </c>
      <c r="CG24" s="65"/>
      <c r="CH24" s="65"/>
      <c r="CI24" s="65"/>
      <c r="CJ24" s="65">
        <f>ROUND((Tabla122[[#This Row],[Columna86]]*0.4),0)</f>
        <v>6</v>
      </c>
      <c r="CK24" s="65">
        <v>16</v>
      </c>
      <c r="CL24" s="65"/>
      <c r="CM24" s="65"/>
      <c r="CN24" s="65"/>
      <c r="CO24" s="65">
        <f>ROUND((Tabla122[[#This Row],[Columna91]]*0.4),0)</f>
        <v>22</v>
      </c>
      <c r="CP24" s="65">
        <v>56</v>
      </c>
      <c r="CQ24" s="65"/>
      <c r="CR24" s="65"/>
      <c r="CS24" s="65"/>
      <c r="CT24" s="65">
        <f>ROUND((Tabla122[[#This Row],[Columna96]]*0.4),0)</f>
        <v>40</v>
      </c>
      <c r="CU24" s="65">
        <v>100</v>
      </c>
      <c r="CV24" s="65"/>
      <c r="CW24" s="65"/>
      <c r="CX24" s="65"/>
      <c r="CY24" s="65">
        <f>ROUND((Tabla122[[#This Row],[Columna101]]*0.4),0)</f>
        <v>10</v>
      </c>
      <c r="CZ24" s="65">
        <v>24</v>
      </c>
      <c r="DA24" s="65"/>
      <c r="DB24" s="65"/>
      <c r="DC24" s="65"/>
      <c r="DD24" s="65">
        <f>ROUND((Tabla122[[#This Row],[Columna106]]*0.4),0)</f>
        <v>8</v>
      </c>
      <c r="DE24" s="65">
        <v>20</v>
      </c>
      <c r="DF24" s="65"/>
      <c r="DG24" s="65"/>
      <c r="DH24" s="65"/>
      <c r="DI24" s="65">
        <f>ROUND((Tabla122[[#This Row],[Columna111]]*0.4),0)</f>
        <v>8</v>
      </c>
      <c r="DJ24" s="65">
        <v>20</v>
      </c>
      <c r="DK24" s="65"/>
      <c r="DL24" s="65"/>
      <c r="DM24" s="65"/>
      <c r="DN24" s="65">
        <f>ROUND((Tabla122[[#This Row],[Columna116]]*0.4),0)</f>
        <v>2</v>
      </c>
      <c r="DO24" s="65">
        <v>4</v>
      </c>
      <c r="DP24" s="65"/>
      <c r="DQ24" s="65"/>
      <c r="DR24" s="65"/>
      <c r="DS24" s="66"/>
      <c r="DT24" s="67"/>
    </row>
    <row r="25" spans="2:124" s="68" customFormat="1" ht="13.5">
      <c r="B25" s="62"/>
      <c r="C25" s="63">
        <v>35501</v>
      </c>
      <c r="D25" s="70" t="s">
        <v>122</v>
      </c>
      <c r="E25" s="65" t="s">
        <v>114</v>
      </c>
      <c r="F2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5" s="65">
        <f>ROUND((Tabla122[[#This Row],[Columna6]]*0.4),0)</f>
        <v>2</v>
      </c>
      <c r="I25" s="89">
        <v>4</v>
      </c>
      <c r="J25" s="89"/>
      <c r="K25" s="89"/>
      <c r="L25" s="89"/>
      <c r="M25" s="65">
        <f>ROUND((Tabla122[[#This Row],[Columna11]]*0.4),0)</f>
        <v>72</v>
      </c>
      <c r="N25" s="65">
        <v>180</v>
      </c>
      <c r="O25" s="65"/>
      <c r="P25" s="65"/>
      <c r="Q25" s="65"/>
      <c r="R25" s="65">
        <f>ROUND((Tabla122[[#This Row],[Columna16]]*0.4),0)</f>
        <v>6</v>
      </c>
      <c r="S25" s="65">
        <v>16</v>
      </c>
      <c r="T25" s="65"/>
      <c r="U25" s="65"/>
      <c r="V25" s="65"/>
      <c r="W25" s="65">
        <f>ROUND((Tabla122[[#This Row],[Columna21]]*0.4),0)</f>
        <v>3</v>
      </c>
      <c r="X25" s="65">
        <v>8</v>
      </c>
      <c r="Y25" s="65"/>
      <c r="Z25" s="65"/>
      <c r="AA25" s="65"/>
      <c r="AB25" s="65">
        <f>ROUND((Tabla122[[#This Row],[Columna26]]*0.4),0)</f>
        <v>24</v>
      </c>
      <c r="AC25" s="65">
        <v>60</v>
      </c>
      <c r="AD25" s="65"/>
      <c r="AE25" s="65"/>
      <c r="AF25" s="65"/>
      <c r="AG25" s="65">
        <f>ROUND((Tabla122[[#This Row],[Columna31]]*0.4),0)</f>
        <v>274</v>
      </c>
      <c r="AH25" s="65">
        <v>684</v>
      </c>
      <c r="AI25" s="65"/>
      <c r="AJ25" s="65"/>
      <c r="AK25" s="65"/>
      <c r="AL25" s="65">
        <f>ROUND((Tabla122[[#This Row],[Columna36]]*0.4),0)</f>
        <v>70</v>
      </c>
      <c r="AM25" s="65">
        <v>176</v>
      </c>
      <c r="AN25" s="65"/>
      <c r="AO25" s="65"/>
      <c r="AP25" s="65"/>
      <c r="AQ25" s="65">
        <f>ROUND((Tabla122[[#This Row],[Columna41]]*0.4),0)</f>
        <v>27</v>
      </c>
      <c r="AR25" s="65">
        <v>68</v>
      </c>
      <c r="AS25" s="65"/>
      <c r="AT25" s="65"/>
      <c r="AU25" s="65"/>
      <c r="AV25" s="65">
        <f>ROUND((Tabla122[[#This Row],[Columna46]]*0.4),0)</f>
        <v>16</v>
      </c>
      <c r="AW25" s="65">
        <v>40</v>
      </c>
      <c r="AX25" s="65"/>
      <c r="AY25" s="65"/>
      <c r="AZ25" s="65"/>
      <c r="BA25" s="65">
        <f>ROUND((Tabla122[[#This Row],[Columna51]]*0.4),0)</f>
        <v>3</v>
      </c>
      <c r="BB25" s="65">
        <v>8</v>
      </c>
      <c r="BC25" s="65"/>
      <c r="BD25" s="65"/>
      <c r="BE25" s="65"/>
      <c r="BF25" s="65">
        <f>ROUND((Tabla122[[#This Row],[Columna56]]*0.4),0)</f>
        <v>2</v>
      </c>
      <c r="BG25" s="65">
        <v>4</v>
      </c>
      <c r="BH25" s="65"/>
      <c r="BI25" s="65"/>
      <c r="BJ25" s="65"/>
      <c r="BK25" s="65">
        <f>ROUND((Tabla122[[#This Row],[Columna61]]*0.4),0)</f>
        <v>18</v>
      </c>
      <c r="BL25" s="65">
        <v>44</v>
      </c>
      <c r="BM25" s="65"/>
      <c r="BN25" s="65"/>
      <c r="BO25" s="65"/>
      <c r="BP25" s="65">
        <f>ROUND((Tabla122[[#This Row],[Columna66]]*0.4),0)</f>
        <v>16</v>
      </c>
      <c r="BQ25" s="65">
        <v>40</v>
      </c>
      <c r="BR25" s="65"/>
      <c r="BS25" s="65"/>
      <c r="BT25" s="65"/>
      <c r="BU25" s="65">
        <f>ROUND((Tabla122[[#This Row],[Columna71]]*0.4),0)</f>
        <v>46</v>
      </c>
      <c r="BV25" s="65">
        <v>116</v>
      </c>
      <c r="BW25" s="65"/>
      <c r="BX25" s="65"/>
      <c r="BY25" s="65"/>
      <c r="BZ25" s="65">
        <f>ROUND((Tabla122[[#This Row],[Columna76]]*0.4),0)</f>
        <v>14</v>
      </c>
      <c r="CA25" s="65">
        <v>36</v>
      </c>
      <c r="CB25" s="65"/>
      <c r="CC25" s="65"/>
      <c r="CD25" s="65"/>
      <c r="CE25" s="65">
        <f>ROUND((Tabla122[[#This Row],[Columna81]]*0.4),0)</f>
        <v>14</v>
      </c>
      <c r="CF25" s="65">
        <v>36</v>
      </c>
      <c r="CG25" s="65"/>
      <c r="CH25" s="65"/>
      <c r="CI25" s="65"/>
      <c r="CJ25" s="65">
        <f>ROUND((Tabla122[[#This Row],[Columna86]]*0.4),0)</f>
        <v>6</v>
      </c>
      <c r="CK25" s="65">
        <v>16</v>
      </c>
      <c r="CL25" s="65"/>
      <c r="CM25" s="65"/>
      <c r="CN25" s="65"/>
      <c r="CO25" s="65">
        <f>ROUND((Tabla122[[#This Row],[Columna91]]*0.4),0)</f>
        <v>22</v>
      </c>
      <c r="CP25" s="65">
        <v>56</v>
      </c>
      <c r="CQ25" s="65"/>
      <c r="CR25" s="65"/>
      <c r="CS25" s="65"/>
      <c r="CT25" s="65">
        <f>ROUND((Tabla122[[#This Row],[Columna96]]*0.4),0)</f>
        <v>40</v>
      </c>
      <c r="CU25" s="65">
        <v>100</v>
      </c>
      <c r="CV25" s="65"/>
      <c r="CW25" s="65"/>
      <c r="CX25" s="65"/>
      <c r="CY25" s="65">
        <f>ROUND((Tabla122[[#This Row],[Columna101]]*0.4),0)</f>
        <v>10</v>
      </c>
      <c r="CZ25" s="65">
        <v>24</v>
      </c>
      <c r="DA25" s="65"/>
      <c r="DB25" s="65"/>
      <c r="DC25" s="65"/>
      <c r="DD25" s="65">
        <f>ROUND((Tabla122[[#This Row],[Columna106]]*0.4),0)</f>
        <v>8</v>
      </c>
      <c r="DE25" s="65">
        <v>20</v>
      </c>
      <c r="DF25" s="65"/>
      <c r="DG25" s="65"/>
      <c r="DH25" s="65"/>
      <c r="DI25" s="65">
        <f>ROUND((Tabla122[[#This Row],[Columna111]]*0.4),0)</f>
        <v>8</v>
      </c>
      <c r="DJ25" s="65">
        <v>20</v>
      </c>
      <c r="DK25" s="65"/>
      <c r="DL25" s="65"/>
      <c r="DM25" s="65"/>
      <c r="DN25" s="65">
        <f>ROUND((Tabla122[[#This Row],[Columna116]]*0.4),0)</f>
        <v>2</v>
      </c>
      <c r="DO25" s="65">
        <v>4</v>
      </c>
      <c r="DP25" s="65"/>
      <c r="DQ25" s="65"/>
      <c r="DR25" s="65"/>
      <c r="DS25" s="66"/>
      <c r="DT25" s="67"/>
    </row>
    <row r="26" spans="2:124" s="68" customFormat="1" ht="13.5">
      <c r="B26" s="62"/>
      <c r="C26" s="63">
        <v>35501</v>
      </c>
      <c r="D26" s="70" t="s">
        <v>123</v>
      </c>
      <c r="E26" s="65" t="s">
        <v>114</v>
      </c>
      <c r="F2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6" s="65">
        <f>ROUND((Tabla122[[#This Row],[Columna6]]*0.4),0)</f>
        <v>2</v>
      </c>
      <c r="I26" s="89">
        <v>4</v>
      </c>
      <c r="J26" s="89"/>
      <c r="K26" s="89"/>
      <c r="L26" s="89"/>
      <c r="M26" s="65">
        <f>ROUND((Tabla122[[#This Row],[Columna11]]*0.4),0)</f>
        <v>72</v>
      </c>
      <c r="N26" s="65">
        <v>180</v>
      </c>
      <c r="O26" s="65"/>
      <c r="P26" s="65"/>
      <c r="Q26" s="65"/>
      <c r="R26" s="65">
        <f>ROUND((Tabla122[[#This Row],[Columna16]]*0.4),0)</f>
        <v>6</v>
      </c>
      <c r="S26" s="65">
        <v>16</v>
      </c>
      <c r="T26" s="65"/>
      <c r="U26" s="65"/>
      <c r="V26" s="65"/>
      <c r="W26" s="65">
        <f>ROUND((Tabla122[[#This Row],[Columna21]]*0.4),0)</f>
        <v>3</v>
      </c>
      <c r="X26" s="65">
        <v>8</v>
      </c>
      <c r="Y26" s="65"/>
      <c r="Z26" s="65"/>
      <c r="AA26" s="65"/>
      <c r="AB26" s="65">
        <f>ROUND((Tabla122[[#This Row],[Columna26]]*0.4),0)</f>
        <v>24</v>
      </c>
      <c r="AC26" s="65">
        <v>60</v>
      </c>
      <c r="AD26" s="65"/>
      <c r="AE26" s="65"/>
      <c r="AF26" s="65"/>
      <c r="AG26" s="65">
        <f>ROUND((Tabla122[[#This Row],[Columna31]]*0.4),0)</f>
        <v>274</v>
      </c>
      <c r="AH26" s="65">
        <v>684</v>
      </c>
      <c r="AI26" s="65"/>
      <c r="AJ26" s="65"/>
      <c r="AK26" s="65"/>
      <c r="AL26" s="65">
        <f>ROUND((Tabla122[[#This Row],[Columna36]]*0.4),0)</f>
        <v>70</v>
      </c>
      <c r="AM26" s="65">
        <v>176</v>
      </c>
      <c r="AN26" s="65"/>
      <c r="AO26" s="65"/>
      <c r="AP26" s="65"/>
      <c r="AQ26" s="65">
        <f>ROUND((Tabla122[[#This Row],[Columna41]]*0.4),0)</f>
        <v>27</v>
      </c>
      <c r="AR26" s="65">
        <v>68</v>
      </c>
      <c r="AS26" s="65"/>
      <c r="AT26" s="65"/>
      <c r="AU26" s="65"/>
      <c r="AV26" s="65">
        <f>ROUND((Tabla122[[#This Row],[Columna46]]*0.4),0)</f>
        <v>16</v>
      </c>
      <c r="AW26" s="65">
        <v>40</v>
      </c>
      <c r="AX26" s="65"/>
      <c r="AY26" s="65"/>
      <c r="AZ26" s="65"/>
      <c r="BA26" s="65">
        <f>ROUND((Tabla122[[#This Row],[Columna51]]*0.4),0)</f>
        <v>3</v>
      </c>
      <c r="BB26" s="65">
        <v>8</v>
      </c>
      <c r="BC26" s="65"/>
      <c r="BD26" s="65"/>
      <c r="BE26" s="65"/>
      <c r="BF26" s="65">
        <f>ROUND((Tabla122[[#This Row],[Columna56]]*0.4),0)</f>
        <v>2</v>
      </c>
      <c r="BG26" s="65">
        <v>4</v>
      </c>
      <c r="BH26" s="65"/>
      <c r="BI26" s="65"/>
      <c r="BJ26" s="65"/>
      <c r="BK26" s="65">
        <f>ROUND((Tabla122[[#This Row],[Columna61]]*0.4),0)</f>
        <v>18</v>
      </c>
      <c r="BL26" s="65">
        <v>44</v>
      </c>
      <c r="BM26" s="65"/>
      <c r="BN26" s="65"/>
      <c r="BO26" s="65"/>
      <c r="BP26" s="65">
        <f>ROUND((Tabla122[[#This Row],[Columna66]]*0.4),0)</f>
        <v>16</v>
      </c>
      <c r="BQ26" s="65">
        <v>40</v>
      </c>
      <c r="BR26" s="65"/>
      <c r="BS26" s="65"/>
      <c r="BT26" s="65"/>
      <c r="BU26" s="65">
        <f>ROUND((Tabla122[[#This Row],[Columna71]]*0.4),0)</f>
        <v>46</v>
      </c>
      <c r="BV26" s="65">
        <v>116</v>
      </c>
      <c r="BW26" s="65"/>
      <c r="BX26" s="65"/>
      <c r="BY26" s="65"/>
      <c r="BZ26" s="65">
        <f>ROUND((Tabla122[[#This Row],[Columna76]]*0.4),0)</f>
        <v>14</v>
      </c>
      <c r="CA26" s="65">
        <v>36</v>
      </c>
      <c r="CB26" s="65"/>
      <c r="CC26" s="65"/>
      <c r="CD26" s="65"/>
      <c r="CE26" s="65">
        <f>ROUND((Tabla122[[#This Row],[Columna81]]*0.4),0)</f>
        <v>14</v>
      </c>
      <c r="CF26" s="65">
        <v>36</v>
      </c>
      <c r="CG26" s="65"/>
      <c r="CH26" s="65"/>
      <c r="CI26" s="65"/>
      <c r="CJ26" s="65">
        <f>ROUND((Tabla122[[#This Row],[Columna86]]*0.4),0)</f>
        <v>6</v>
      </c>
      <c r="CK26" s="65">
        <v>16</v>
      </c>
      <c r="CL26" s="65"/>
      <c r="CM26" s="65"/>
      <c r="CN26" s="65"/>
      <c r="CO26" s="65">
        <f>ROUND((Tabla122[[#This Row],[Columna91]]*0.4),0)</f>
        <v>22</v>
      </c>
      <c r="CP26" s="65">
        <v>56</v>
      </c>
      <c r="CQ26" s="65"/>
      <c r="CR26" s="65"/>
      <c r="CS26" s="65"/>
      <c r="CT26" s="65">
        <f>ROUND((Tabla122[[#This Row],[Columna96]]*0.4),0)</f>
        <v>40</v>
      </c>
      <c r="CU26" s="65">
        <v>100</v>
      </c>
      <c r="CV26" s="65"/>
      <c r="CW26" s="65"/>
      <c r="CX26" s="65"/>
      <c r="CY26" s="65">
        <f>ROUND((Tabla122[[#This Row],[Columna101]]*0.4),0)</f>
        <v>10</v>
      </c>
      <c r="CZ26" s="65">
        <v>24</v>
      </c>
      <c r="DA26" s="65"/>
      <c r="DB26" s="65"/>
      <c r="DC26" s="65"/>
      <c r="DD26" s="65">
        <f>ROUND((Tabla122[[#This Row],[Columna106]]*0.4),0)</f>
        <v>8</v>
      </c>
      <c r="DE26" s="65">
        <v>20</v>
      </c>
      <c r="DF26" s="65"/>
      <c r="DG26" s="65"/>
      <c r="DH26" s="65"/>
      <c r="DI26" s="65">
        <f>ROUND((Tabla122[[#This Row],[Columna111]]*0.4),0)</f>
        <v>8</v>
      </c>
      <c r="DJ26" s="65">
        <v>20</v>
      </c>
      <c r="DK26" s="65"/>
      <c r="DL26" s="65"/>
      <c r="DM26" s="65"/>
      <c r="DN26" s="65">
        <f>ROUND((Tabla122[[#This Row],[Columna116]]*0.4),0)</f>
        <v>2</v>
      </c>
      <c r="DO26" s="65">
        <v>4</v>
      </c>
      <c r="DP26" s="65"/>
      <c r="DQ26" s="65"/>
      <c r="DR26" s="65"/>
      <c r="DS26" s="66"/>
      <c r="DT26" s="67"/>
    </row>
    <row r="27" spans="2:124" s="68" customFormat="1" ht="13.5">
      <c r="B27" s="62"/>
      <c r="C27" s="63">
        <v>35501</v>
      </c>
      <c r="D27" s="70" t="s">
        <v>341</v>
      </c>
      <c r="E27" s="65" t="s">
        <v>114</v>
      </c>
      <c r="F2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7" s="65">
        <f>ROUND((Tabla122[[#This Row],[Columna6]]*0.4),0)</f>
        <v>2</v>
      </c>
      <c r="I27" s="89">
        <v>4</v>
      </c>
      <c r="J27" s="89"/>
      <c r="K27" s="89"/>
      <c r="L27" s="89"/>
      <c r="M27" s="65">
        <f>ROUND((Tabla122[[#This Row],[Columna11]]*0.4),0)</f>
        <v>72</v>
      </c>
      <c r="N27" s="65">
        <v>180</v>
      </c>
      <c r="O27" s="65"/>
      <c r="P27" s="65"/>
      <c r="Q27" s="65"/>
      <c r="R27" s="65">
        <f>ROUND((Tabla122[[#This Row],[Columna16]]*0.4),0)</f>
        <v>6</v>
      </c>
      <c r="S27" s="65">
        <v>16</v>
      </c>
      <c r="T27" s="65"/>
      <c r="U27" s="65"/>
      <c r="V27" s="65"/>
      <c r="W27" s="65">
        <f>ROUND((Tabla122[[#This Row],[Columna21]]*0.4),0)</f>
        <v>3</v>
      </c>
      <c r="X27" s="65">
        <v>8</v>
      </c>
      <c r="Y27" s="65"/>
      <c r="Z27" s="65"/>
      <c r="AA27" s="65"/>
      <c r="AB27" s="65">
        <f>ROUND((Tabla122[[#This Row],[Columna26]]*0.4),0)</f>
        <v>24</v>
      </c>
      <c r="AC27" s="65">
        <v>60</v>
      </c>
      <c r="AD27" s="65"/>
      <c r="AE27" s="65"/>
      <c r="AF27" s="65"/>
      <c r="AG27" s="65">
        <f>ROUND((Tabla122[[#This Row],[Columna31]]*0.4),0)</f>
        <v>274</v>
      </c>
      <c r="AH27" s="65">
        <v>684</v>
      </c>
      <c r="AI27" s="65"/>
      <c r="AJ27" s="65"/>
      <c r="AK27" s="65"/>
      <c r="AL27" s="65">
        <f>ROUND((Tabla122[[#This Row],[Columna36]]*0.4),0)</f>
        <v>70</v>
      </c>
      <c r="AM27" s="65">
        <v>176</v>
      </c>
      <c r="AN27" s="65"/>
      <c r="AO27" s="65"/>
      <c r="AP27" s="65"/>
      <c r="AQ27" s="65">
        <f>ROUND((Tabla122[[#This Row],[Columna41]]*0.4),0)</f>
        <v>27</v>
      </c>
      <c r="AR27" s="65">
        <v>68</v>
      </c>
      <c r="AS27" s="65"/>
      <c r="AT27" s="65"/>
      <c r="AU27" s="65"/>
      <c r="AV27" s="65">
        <f>ROUND((Tabla122[[#This Row],[Columna46]]*0.4),0)</f>
        <v>16</v>
      </c>
      <c r="AW27" s="65">
        <v>40</v>
      </c>
      <c r="AX27" s="65"/>
      <c r="AY27" s="65"/>
      <c r="AZ27" s="65"/>
      <c r="BA27" s="65">
        <f>ROUND((Tabla122[[#This Row],[Columna51]]*0.4),0)</f>
        <v>3</v>
      </c>
      <c r="BB27" s="65">
        <v>8</v>
      </c>
      <c r="BC27" s="65"/>
      <c r="BD27" s="65"/>
      <c r="BE27" s="65"/>
      <c r="BF27" s="65">
        <f>ROUND((Tabla122[[#This Row],[Columna56]]*0.4),0)</f>
        <v>2</v>
      </c>
      <c r="BG27" s="65">
        <v>4</v>
      </c>
      <c r="BH27" s="65"/>
      <c r="BI27" s="65"/>
      <c r="BJ27" s="65"/>
      <c r="BK27" s="65">
        <f>ROUND((Tabla122[[#This Row],[Columna61]]*0.4),0)</f>
        <v>18</v>
      </c>
      <c r="BL27" s="65">
        <v>44</v>
      </c>
      <c r="BM27" s="65"/>
      <c r="BN27" s="65"/>
      <c r="BO27" s="65"/>
      <c r="BP27" s="65">
        <f>ROUND((Tabla122[[#This Row],[Columna66]]*0.4),0)</f>
        <v>16</v>
      </c>
      <c r="BQ27" s="65">
        <v>40</v>
      </c>
      <c r="BR27" s="65"/>
      <c r="BS27" s="65"/>
      <c r="BT27" s="65"/>
      <c r="BU27" s="65">
        <f>ROUND((Tabla122[[#This Row],[Columna71]]*0.4),0)</f>
        <v>46</v>
      </c>
      <c r="BV27" s="65">
        <v>116</v>
      </c>
      <c r="BW27" s="65"/>
      <c r="BX27" s="65"/>
      <c r="BY27" s="65"/>
      <c r="BZ27" s="65">
        <f>ROUND((Tabla122[[#This Row],[Columna76]]*0.4),0)</f>
        <v>14</v>
      </c>
      <c r="CA27" s="65">
        <v>36</v>
      </c>
      <c r="CB27" s="65"/>
      <c r="CC27" s="65"/>
      <c r="CD27" s="65"/>
      <c r="CE27" s="65">
        <f>ROUND((Tabla122[[#This Row],[Columna81]]*0.4),0)</f>
        <v>14</v>
      </c>
      <c r="CF27" s="65">
        <v>36</v>
      </c>
      <c r="CG27" s="65"/>
      <c r="CH27" s="65"/>
      <c r="CI27" s="65"/>
      <c r="CJ27" s="65">
        <f>ROUND((Tabla122[[#This Row],[Columna86]]*0.4),0)</f>
        <v>6</v>
      </c>
      <c r="CK27" s="65">
        <v>16</v>
      </c>
      <c r="CL27" s="65"/>
      <c r="CM27" s="65"/>
      <c r="CN27" s="65"/>
      <c r="CO27" s="65">
        <f>ROUND((Tabla122[[#This Row],[Columna91]]*0.4),0)</f>
        <v>22</v>
      </c>
      <c r="CP27" s="65">
        <v>56</v>
      </c>
      <c r="CQ27" s="65"/>
      <c r="CR27" s="65"/>
      <c r="CS27" s="65"/>
      <c r="CT27" s="65">
        <f>ROUND((Tabla122[[#This Row],[Columna96]]*0.4),0)</f>
        <v>40</v>
      </c>
      <c r="CU27" s="65">
        <v>100</v>
      </c>
      <c r="CV27" s="65"/>
      <c r="CW27" s="65"/>
      <c r="CX27" s="65"/>
      <c r="CY27" s="65">
        <f>ROUND((Tabla122[[#This Row],[Columna101]]*0.4),0)</f>
        <v>10</v>
      </c>
      <c r="CZ27" s="65">
        <v>24</v>
      </c>
      <c r="DA27" s="65"/>
      <c r="DB27" s="65"/>
      <c r="DC27" s="65"/>
      <c r="DD27" s="65">
        <f>ROUND((Tabla122[[#This Row],[Columna106]]*0.4),0)</f>
        <v>8</v>
      </c>
      <c r="DE27" s="65">
        <v>20</v>
      </c>
      <c r="DF27" s="65"/>
      <c r="DG27" s="65"/>
      <c r="DH27" s="65"/>
      <c r="DI27" s="65">
        <f>ROUND((Tabla122[[#This Row],[Columna111]]*0.4),0)</f>
        <v>8</v>
      </c>
      <c r="DJ27" s="65">
        <v>20</v>
      </c>
      <c r="DK27" s="65"/>
      <c r="DL27" s="65"/>
      <c r="DM27" s="65"/>
      <c r="DN27" s="65">
        <f>ROUND((Tabla122[[#This Row],[Columna116]]*0.4),0)</f>
        <v>2</v>
      </c>
      <c r="DO27" s="65">
        <v>4</v>
      </c>
      <c r="DP27" s="65"/>
      <c r="DQ27" s="65"/>
      <c r="DR27" s="65"/>
      <c r="DS27" s="66"/>
      <c r="DT27" s="67"/>
    </row>
    <row r="28" spans="2:124" s="68" customFormat="1" ht="13.5">
      <c r="B28" s="62"/>
      <c r="C28" s="63">
        <v>35501</v>
      </c>
      <c r="D28" s="70" t="s">
        <v>124</v>
      </c>
      <c r="E28" s="65" t="s">
        <v>114</v>
      </c>
      <c r="F2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8" s="65">
        <f>ROUND((Tabla122[[#This Row],[Columna6]]*0.4),0)</f>
        <v>2</v>
      </c>
      <c r="I28" s="89">
        <v>4</v>
      </c>
      <c r="J28" s="89"/>
      <c r="K28" s="89"/>
      <c r="L28" s="89"/>
      <c r="M28" s="65">
        <f>ROUND((Tabla122[[#This Row],[Columna11]]*0.4),0)</f>
        <v>72</v>
      </c>
      <c r="N28" s="65">
        <v>180</v>
      </c>
      <c r="O28" s="65"/>
      <c r="P28" s="65"/>
      <c r="Q28" s="65"/>
      <c r="R28" s="65">
        <f>ROUND((Tabla122[[#This Row],[Columna16]]*0.4),0)</f>
        <v>6</v>
      </c>
      <c r="S28" s="65">
        <v>16</v>
      </c>
      <c r="T28" s="65"/>
      <c r="U28" s="65"/>
      <c r="V28" s="65"/>
      <c r="W28" s="65">
        <f>ROUND((Tabla122[[#This Row],[Columna21]]*0.4),0)</f>
        <v>3</v>
      </c>
      <c r="X28" s="65">
        <v>8</v>
      </c>
      <c r="Y28" s="65"/>
      <c r="Z28" s="65"/>
      <c r="AA28" s="65"/>
      <c r="AB28" s="65">
        <f>ROUND((Tabla122[[#This Row],[Columna26]]*0.4),0)</f>
        <v>24</v>
      </c>
      <c r="AC28" s="65">
        <v>60</v>
      </c>
      <c r="AD28" s="65"/>
      <c r="AE28" s="65"/>
      <c r="AF28" s="65"/>
      <c r="AG28" s="65">
        <f>ROUND((Tabla122[[#This Row],[Columna31]]*0.4),0)</f>
        <v>274</v>
      </c>
      <c r="AH28" s="65">
        <v>684</v>
      </c>
      <c r="AI28" s="65"/>
      <c r="AJ28" s="65"/>
      <c r="AK28" s="65"/>
      <c r="AL28" s="65">
        <f>ROUND((Tabla122[[#This Row],[Columna36]]*0.4),0)</f>
        <v>70</v>
      </c>
      <c r="AM28" s="65">
        <v>176</v>
      </c>
      <c r="AN28" s="65"/>
      <c r="AO28" s="65"/>
      <c r="AP28" s="65"/>
      <c r="AQ28" s="65">
        <f>ROUND((Tabla122[[#This Row],[Columna41]]*0.4),0)</f>
        <v>27</v>
      </c>
      <c r="AR28" s="65">
        <v>68</v>
      </c>
      <c r="AS28" s="65"/>
      <c r="AT28" s="65"/>
      <c r="AU28" s="65"/>
      <c r="AV28" s="65">
        <f>ROUND((Tabla122[[#This Row],[Columna46]]*0.4),0)</f>
        <v>16</v>
      </c>
      <c r="AW28" s="65">
        <v>40</v>
      </c>
      <c r="AX28" s="65"/>
      <c r="AY28" s="65"/>
      <c r="AZ28" s="65"/>
      <c r="BA28" s="65">
        <f>ROUND((Tabla122[[#This Row],[Columna51]]*0.4),0)</f>
        <v>3</v>
      </c>
      <c r="BB28" s="65">
        <v>8</v>
      </c>
      <c r="BC28" s="65"/>
      <c r="BD28" s="65"/>
      <c r="BE28" s="65"/>
      <c r="BF28" s="65">
        <f>ROUND((Tabla122[[#This Row],[Columna56]]*0.4),0)</f>
        <v>2</v>
      </c>
      <c r="BG28" s="65">
        <v>4</v>
      </c>
      <c r="BH28" s="65"/>
      <c r="BI28" s="65"/>
      <c r="BJ28" s="65"/>
      <c r="BK28" s="65">
        <f>ROUND((Tabla122[[#This Row],[Columna61]]*0.4),0)</f>
        <v>18</v>
      </c>
      <c r="BL28" s="65">
        <v>44</v>
      </c>
      <c r="BM28" s="65"/>
      <c r="BN28" s="65"/>
      <c r="BO28" s="65"/>
      <c r="BP28" s="65">
        <f>ROUND((Tabla122[[#This Row],[Columna66]]*0.4),0)</f>
        <v>16</v>
      </c>
      <c r="BQ28" s="65">
        <v>40</v>
      </c>
      <c r="BR28" s="65"/>
      <c r="BS28" s="65"/>
      <c r="BT28" s="65"/>
      <c r="BU28" s="65">
        <f>ROUND((Tabla122[[#This Row],[Columna71]]*0.4),0)</f>
        <v>46</v>
      </c>
      <c r="BV28" s="65">
        <v>116</v>
      </c>
      <c r="BW28" s="65"/>
      <c r="BX28" s="65"/>
      <c r="BY28" s="65"/>
      <c r="BZ28" s="65">
        <f>ROUND((Tabla122[[#This Row],[Columna76]]*0.4),0)</f>
        <v>14</v>
      </c>
      <c r="CA28" s="65">
        <v>36</v>
      </c>
      <c r="CB28" s="65"/>
      <c r="CC28" s="65"/>
      <c r="CD28" s="65"/>
      <c r="CE28" s="65">
        <f>ROUND((Tabla122[[#This Row],[Columna81]]*0.4),0)</f>
        <v>14</v>
      </c>
      <c r="CF28" s="65">
        <v>36</v>
      </c>
      <c r="CG28" s="65"/>
      <c r="CH28" s="65"/>
      <c r="CI28" s="65"/>
      <c r="CJ28" s="65">
        <f>ROUND((Tabla122[[#This Row],[Columna86]]*0.4),0)</f>
        <v>6</v>
      </c>
      <c r="CK28" s="65">
        <v>16</v>
      </c>
      <c r="CL28" s="65"/>
      <c r="CM28" s="65"/>
      <c r="CN28" s="65"/>
      <c r="CO28" s="65">
        <f>ROUND((Tabla122[[#This Row],[Columna91]]*0.4),0)</f>
        <v>22</v>
      </c>
      <c r="CP28" s="65">
        <v>56</v>
      </c>
      <c r="CQ28" s="65"/>
      <c r="CR28" s="65"/>
      <c r="CS28" s="65"/>
      <c r="CT28" s="65">
        <f>ROUND((Tabla122[[#This Row],[Columna96]]*0.4),0)</f>
        <v>40</v>
      </c>
      <c r="CU28" s="65">
        <v>100</v>
      </c>
      <c r="CV28" s="65"/>
      <c r="CW28" s="65"/>
      <c r="CX28" s="65"/>
      <c r="CY28" s="65">
        <f>ROUND((Tabla122[[#This Row],[Columna101]]*0.4),0)</f>
        <v>10</v>
      </c>
      <c r="CZ28" s="65">
        <v>24</v>
      </c>
      <c r="DA28" s="65"/>
      <c r="DB28" s="65"/>
      <c r="DC28" s="65"/>
      <c r="DD28" s="65">
        <f>ROUND((Tabla122[[#This Row],[Columna106]]*0.4),0)</f>
        <v>8</v>
      </c>
      <c r="DE28" s="65">
        <v>20</v>
      </c>
      <c r="DF28" s="65"/>
      <c r="DG28" s="65"/>
      <c r="DH28" s="65"/>
      <c r="DI28" s="65">
        <f>ROUND((Tabla122[[#This Row],[Columna111]]*0.4),0)</f>
        <v>8</v>
      </c>
      <c r="DJ28" s="65">
        <v>20</v>
      </c>
      <c r="DK28" s="65"/>
      <c r="DL28" s="65"/>
      <c r="DM28" s="65"/>
      <c r="DN28" s="65">
        <f>ROUND((Tabla122[[#This Row],[Columna116]]*0.4),0)</f>
        <v>2</v>
      </c>
      <c r="DO28" s="65">
        <v>4</v>
      </c>
      <c r="DP28" s="65"/>
      <c r="DQ28" s="65"/>
      <c r="DR28" s="65"/>
      <c r="DS28" s="66"/>
      <c r="DT28" s="67"/>
    </row>
    <row r="29" spans="2:124" s="68" customFormat="1" ht="13.5">
      <c r="B29" s="62"/>
      <c r="C29" s="63">
        <v>35501</v>
      </c>
      <c r="D29" s="70" t="s">
        <v>125</v>
      </c>
      <c r="E29" s="65" t="s">
        <v>114</v>
      </c>
      <c r="F2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353</v>
      </c>
      <c r="G2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880</v>
      </c>
      <c r="H29" s="65">
        <f>ROUND((Tabla122[[#This Row],[Columna6]]*0.4),0)</f>
        <v>1</v>
      </c>
      <c r="I29" s="89">
        <v>2</v>
      </c>
      <c r="J29" s="89"/>
      <c r="K29" s="89"/>
      <c r="L29" s="89"/>
      <c r="M29" s="65">
        <f>ROUND((Tabla122[[#This Row],[Columna11]]*0.4),0)</f>
        <v>36</v>
      </c>
      <c r="N29" s="65">
        <v>90</v>
      </c>
      <c r="O29" s="65"/>
      <c r="P29" s="65"/>
      <c r="Q29" s="65"/>
      <c r="R29" s="65">
        <f>ROUND((Tabla122[[#This Row],[Columna16]]*0.4),0)</f>
        <v>3</v>
      </c>
      <c r="S29" s="65">
        <v>8</v>
      </c>
      <c r="T29" s="65"/>
      <c r="U29" s="65"/>
      <c r="V29" s="65"/>
      <c r="W29" s="65">
        <f>ROUND((Tabla122[[#This Row],[Columna21]]*0.4),0)</f>
        <v>2</v>
      </c>
      <c r="X29" s="65">
        <v>4</v>
      </c>
      <c r="Y29" s="65"/>
      <c r="Z29" s="65"/>
      <c r="AA29" s="65"/>
      <c r="AB29" s="65">
        <f>ROUND((Tabla122[[#This Row],[Columna26]]*0.4),0)</f>
        <v>12</v>
      </c>
      <c r="AC29" s="65">
        <v>30</v>
      </c>
      <c r="AD29" s="65"/>
      <c r="AE29" s="65"/>
      <c r="AF29" s="65"/>
      <c r="AG29" s="65">
        <f>ROUND((Tabla122[[#This Row],[Columna31]]*0.4),0)</f>
        <v>137</v>
      </c>
      <c r="AH29" s="65">
        <v>342</v>
      </c>
      <c r="AI29" s="65"/>
      <c r="AJ29" s="65"/>
      <c r="AK29" s="65"/>
      <c r="AL29" s="65">
        <f>ROUND((Tabla122[[#This Row],[Columna36]]*0.4),0)</f>
        <v>35</v>
      </c>
      <c r="AM29" s="65">
        <v>88</v>
      </c>
      <c r="AN29" s="65"/>
      <c r="AO29" s="65"/>
      <c r="AP29" s="65"/>
      <c r="AQ29" s="65">
        <f>ROUND((Tabla122[[#This Row],[Columna41]]*0.4),0)</f>
        <v>14</v>
      </c>
      <c r="AR29" s="65">
        <v>34</v>
      </c>
      <c r="AS29" s="65"/>
      <c r="AT29" s="65"/>
      <c r="AU29" s="65"/>
      <c r="AV29" s="65">
        <f>ROUND((Tabla122[[#This Row],[Columna46]]*0.4),0)</f>
        <v>8</v>
      </c>
      <c r="AW29" s="65">
        <v>20</v>
      </c>
      <c r="AX29" s="65"/>
      <c r="AY29" s="65"/>
      <c r="AZ29" s="65"/>
      <c r="BA29" s="65">
        <f>ROUND((Tabla122[[#This Row],[Columna51]]*0.4),0)</f>
        <v>2</v>
      </c>
      <c r="BB29" s="65">
        <v>4</v>
      </c>
      <c r="BC29" s="65"/>
      <c r="BD29" s="65"/>
      <c r="BE29" s="65"/>
      <c r="BF29" s="65">
        <f>ROUND((Tabla122[[#This Row],[Columna56]]*0.4),0)</f>
        <v>1</v>
      </c>
      <c r="BG29" s="65">
        <v>2</v>
      </c>
      <c r="BH29" s="65"/>
      <c r="BI29" s="65"/>
      <c r="BJ29" s="65"/>
      <c r="BK29" s="65">
        <f>ROUND((Tabla122[[#This Row],[Columna61]]*0.4),0)</f>
        <v>9</v>
      </c>
      <c r="BL29" s="65">
        <v>22</v>
      </c>
      <c r="BM29" s="65"/>
      <c r="BN29" s="65"/>
      <c r="BO29" s="65"/>
      <c r="BP29" s="65">
        <f>ROUND((Tabla122[[#This Row],[Columna66]]*0.4),0)</f>
        <v>8</v>
      </c>
      <c r="BQ29" s="65">
        <v>20</v>
      </c>
      <c r="BR29" s="65"/>
      <c r="BS29" s="65"/>
      <c r="BT29" s="65"/>
      <c r="BU29" s="65">
        <f>ROUND((Tabla122[[#This Row],[Columna71]]*0.4),0)</f>
        <v>23</v>
      </c>
      <c r="BV29" s="65">
        <v>58</v>
      </c>
      <c r="BW29" s="65"/>
      <c r="BX29" s="65"/>
      <c r="BY29" s="65"/>
      <c r="BZ29" s="65">
        <f>ROUND((Tabla122[[#This Row],[Columna76]]*0.4),0)</f>
        <v>7</v>
      </c>
      <c r="CA29" s="65">
        <v>18</v>
      </c>
      <c r="CB29" s="65"/>
      <c r="CC29" s="65"/>
      <c r="CD29" s="65"/>
      <c r="CE29" s="65">
        <f>ROUND((Tabla122[[#This Row],[Columna81]]*0.4),0)</f>
        <v>7</v>
      </c>
      <c r="CF29" s="65">
        <v>18</v>
      </c>
      <c r="CG29" s="65"/>
      <c r="CH29" s="65"/>
      <c r="CI29" s="65"/>
      <c r="CJ29" s="65">
        <f>ROUND((Tabla122[[#This Row],[Columna86]]*0.4),0)</f>
        <v>3</v>
      </c>
      <c r="CK29" s="65">
        <v>8</v>
      </c>
      <c r="CL29" s="65"/>
      <c r="CM29" s="65"/>
      <c r="CN29" s="65"/>
      <c r="CO29" s="65">
        <f>ROUND((Tabla122[[#This Row],[Columna91]]*0.4),0)</f>
        <v>11</v>
      </c>
      <c r="CP29" s="65">
        <v>28</v>
      </c>
      <c r="CQ29" s="65"/>
      <c r="CR29" s="65"/>
      <c r="CS29" s="65"/>
      <c r="CT29" s="65">
        <f>ROUND((Tabla122[[#This Row],[Columna96]]*0.4),0)</f>
        <v>20</v>
      </c>
      <c r="CU29" s="65">
        <v>50</v>
      </c>
      <c r="CV29" s="65"/>
      <c r="CW29" s="65"/>
      <c r="CX29" s="65"/>
      <c r="CY29" s="65">
        <f>ROUND((Tabla122[[#This Row],[Columna101]]*0.4),0)</f>
        <v>5</v>
      </c>
      <c r="CZ29" s="65">
        <v>12</v>
      </c>
      <c r="DA29" s="65"/>
      <c r="DB29" s="65"/>
      <c r="DC29" s="65"/>
      <c r="DD29" s="65">
        <f>ROUND((Tabla122[[#This Row],[Columna106]]*0.4),0)</f>
        <v>4</v>
      </c>
      <c r="DE29" s="65">
        <v>10</v>
      </c>
      <c r="DF29" s="65"/>
      <c r="DG29" s="65"/>
      <c r="DH29" s="65"/>
      <c r="DI29" s="65">
        <f>ROUND((Tabla122[[#This Row],[Columna111]]*0.4),0)</f>
        <v>4</v>
      </c>
      <c r="DJ29" s="65">
        <v>10</v>
      </c>
      <c r="DK29" s="65"/>
      <c r="DL29" s="65"/>
      <c r="DM29" s="65"/>
      <c r="DN29" s="65">
        <f>ROUND((Tabla122[[#This Row],[Columna116]]*0.4),0)</f>
        <v>1</v>
      </c>
      <c r="DO29" s="65">
        <v>2</v>
      </c>
      <c r="DP29" s="65"/>
      <c r="DQ29" s="65"/>
      <c r="DR29" s="65"/>
      <c r="DS29" s="66"/>
      <c r="DT29" s="67"/>
    </row>
    <row r="30" spans="2:124" s="68" customFormat="1" ht="13.5">
      <c r="B30" s="62"/>
      <c r="C30" s="63">
        <v>35501</v>
      </c>
      <c r="D30" s="70" t="s">
        <v>126</v>
      </c>
      <c r="E30" s="65" t="s">
        <v>114</v>
      </c>
      <c r="F3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0" s="65">
        <f>ROUND((Tabla122[[#This Row],[Columna6]]*0.4),0)</f>
        <v>2</v>
      </c>
      <c r="I30" s="89">
        <v>4</v>
      </c>
      <c r="J30" s="89"/>
      <c r="K30" s="89"/>
      <c r="L30" s="89"/>
      <c r="M30" s="65">
        <f>ROUND((Tabla122[[#This Row],[Columna11]]*0.4),0)</f>
        <v>72</v>
      </c>
      <c r="N30" s="65">
        <v>180</v>
      </c>
      <c r="O30" s="65"/>
      <c r="P30" s="65"/>
      <c r="Q30" s="65"/>
      <c r="R30" s="65">
        <f>ROUND((Tabla122[[#This Row],[Columna16]]*0.4),0)</f>
        <v>6</v>
      </c>
      <c r="S30" s="65">
        <v>16</v>
      </c>
      <c r="T30" s="65"/>
      <c r="U30" s="65"/>
      <c r="V30" s="65"/>
      <c r="W30" s="65">
        <f>ROUND((Tabla122[[#This Row],[Columna21]]*0.4),0)</f>
        <v>3</v>
      </c>
      <c r="X30" s="65">
        <v>8</v>
      </c>
      <c r="Y30" s="65"/>
      <c r="Z30" s="65"/>
      <c r="AA30" s="65"/>
      <c r="AB30" s="65">
        <f>ROUND((Tabla122[[#This Row],[Columna26]]*0.4),0)</f>
        <v>24</v>
      </c>
      <c r="AC30" s="65">
        <v>60</v>
      </c>
      <c r="AD30" s="65"/>
      <c r="AE30" s="65"/>
      <c r="AF30" s="65"/>
      <c r="AG30" s="65">
        <f>ROUND((Tabla122[[#This Row],[Columna31]]*0.4),0)</f>
        <v>274</v>
      </c>
      <c r="AH30" s="65">
        <v>684</v>
      </c>
      <c r="AI30" s="65"/>
      <c r="AJ30" s="65"/>
      <c r="AK30" s="65"/>
      <c r="AL30" s="65">
        <f>ROUND((Tabla122[[#This Row],[Columna36]]*0.4),0)</f>
        <v>70</v>
      </c>
      <c r="AM30" s="65">
        <v>176</v>
      </c>
      <c r="AN30" s="65"/>
      <c r="AO30" s="65"/>
      <c r="AP30" s="65"/>
      <c r="AQ30" s="65">
        <f>ROUND((Tabla122[[#This Row],[Columna41]]*0.4),0)</f>
        <v>27</v>
      </c>
      <c r="AR30" s="65">
        <v>68</v>
      </c>
      <c r="AS30" s="65"/>
      <c r="AT30" s="65"/>
      <c r="AU30" s="65"/>
      <c r="AV30" s="65">
        <f>ROUND((Tabla122[[#This Row],[Columna46]]*0.4),0)</f>
        <v>16</v>
      </c>
      <c r="AW30" s="65">
        <v>40</v>
      </c>
      <c r="AX30" s="65"/>
      <c r="AY30" s="65"/>
      <c r="AZ30" s="65"/>
      <c r="BA30" s="65">
        <f>ROUND((Tabla122[[#This Row],[Columna51]]*0.4),0)</f>
        <v>3</v>
      </c>
      <c r="BB30" s="65">
        <v>8</v>
      </c>
      <c r="BC30" s="65"/>
      <c r="BD30" s="65"/>
      <c r="BE30" s="65"/>
      <c r="BF30" s="65">
        <f>ROUND((Tabla122[[#This Row],[Columna56]]*0.4),0)</f>
        <v>2</v>
      </c>
      <c r="BG30" s="65">
        <v>4</v>
      </c>
      <c r="BH30" s="65"/>
      <c r="BI30" s="65"/>
      <c r="BJ30" s="65"/>
      <c r="BK30" s="65">
        <f>ROUND((Tabla122[[#This Row],[Columna61]]*0.4),0)</f>
        <v>18</v>
      </c>
      <c r="BL30" s="65">
        <v>44</v>
      </c>
      <c r="BM30" s="65"/>
      <c r="BN30" s="65"/>
      <c r="BO30" s="65"/>
      <c r="BP30" s="65">
        <f>ROUND((Tabla122[[#This Row],[Columna66]]*0.4),0)</f>
        <v>16</v>
      </c>
      <c r="BQ30" s="65">
        <v>40</v>
      </c>
      <c r="BR30" s="65"/>
      <c r="BS30" s="65"/>
      <c r="BT30" s="65"/>
      <c r="BU30" s="65">
        <f>ROUND((Tabla122[[#This Row],[Columna71]]*0.4),0)</f>
        <v>46</v>
      </c>
      <c r="BV30" s="65">
        <v>116</v>
      </c>
      <c r="BW30" s="65"/>
      <c r="BX30" s="65"/>
      <c r="BY30" s="65"/>
      <c r="BZ30" s="65">
        <f>ROUND((Tabla122[[#This Row],[Columna76]]*0.4),0)</f>
        <v>14</v>
      </c>
      <c r="CA30" s="65">
        <v>36</v>
      </c>
      <c r="CB30" s="65"/>
      <c r="CC30" s="65"/>
      <c r="CD30" s="65"/>
      <c r="CE30" s="65">
        <f>ROUND((Tabla122[[#This Row],[Columna81]]*0.4),0)</f>
        <v>14</v>
      </c>
      <c r="CF30" s="65">
        <v>36</v>
      </c>
      <c r="CG30" s="65"/>
      <c r="CH30" s="65"/>
      <c r="CI30" s="65"/>
      <c r="CJ30" s="65">
        <f>ROUND((Tabla122[[#This Row],[Columna86]]*0.4),0)</f>
        <v>6</v>
      </c>
      <c r="CK30" s="65">
        <v>16</v>
      </c>
      <c r="CL30" s="65"/>
      <c r="CM30" s="65"/>
      <c r="CN30" s="65"/>
      <c r="CO30" s="65">
        <f>ROUND((Tabla122[[#This Row],[Columna91]]*0.4),0)</f>
        <v>22</v>
      </c>
      <c r="CP30" s="65">
        <v>56</v>
      </c>
      <c r="CQ30" s="65"/>
      <c r="CR30" s="65"/>
      <c r="CS30" s="65"/>
      <c r="CT30" s="65">
        <f>ROUND((Tabla122[[#This Row],[Columna96]]*0.4),0)</f>
        <v>40</v>
      </c>
      <c r="CU30" s="65">
        <v>100</v>
      </c>
      <c r="CV30" s="65"/>
      <c r="CW30" s="65"/>
      <c r="CX30" s="65"/>
      <c r="CY30" s="65">
        <f>ROUND((Tabla122[[#This Row],[Columna101]]*0.4),0)</f>
        <v>10</v>
      </c>
      <c r="CZ30" s="65">
        <v>24</v>
      </c>
      <c r="DA30" s="65"/>
      <c r="DB30" s="65"/>
      <c r="DC30" s="65"/>
      <c r="DD30" s="65">
        <f>ROUND((Tabla122[[#This Row],[Columna106]]*0.4),0)</f>
        <v>8</v>
      </c>
      <c r="DE30" s="65">
        <v>20</v>
      </c>
      <c r="DF30" s="65"/>
      <c r="DG30" s="65"/>
      <c r="DH30" s="65"/>
      <c r="DI30" s="65">
        <f>ROUND((Tabla122[[#This Row],[Columna111]]*0.4),0)</f>
        <v>8</v>
      </c>
      <c r="DJ30" s="65">
        <v>20</v>
      </c>
      <c r="DK30" s="65"/>
      <c r="DL30" s="65"/>
      <c r="DM30" s="65"/>
      <c r="DN30" s="65">
        <f>ROUND((Tabla122[[#This Row],[Columna116]]*0.4),0)</f>
        <v>2</v>
      </c>
      <c r="DO30" s="65">
        <v>4</v>
      </c>
      <c r="DP30" s="65"/>
      <c r="DQ30" s="65"/>
      <c r="DR30" s="65"/>
      <c r="DS30" s="66"/>
      <c r="DT30" s="67"/>
    </row>
    <row r="31" spans="2:124" s="68" customFormat="1" ht="13.5">
      <c r="B31" s="62"/>
      <c r="C31" s="63">
        <v>35501</v>
      </c>
      <c r="D31" s="70" t="s">
        <v>127</v>
      </c>
      <c r="E31" s="65" t="s">
        <v>114</v>
      </c>
      <c r="F3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1" s="65">
        <f>ROUND((Tabla122[[#This Row],[Columna6]]*0.4),0)</f>
        <v>2</v>
      </c>
      <c r="I31" s="89">
        <v>4</v>
      </c>
      <c r="J31" s="89"/>
      <c r="K31" s="89"/>
      <c r="L31" s="89"/>
      <c r="M31" s="65">
        <f>ROUND((Tabla122[[#This Row],[Columna11]]*0.4),0)</f>
        <v>72</v>
      </c>
      <c r="N31" s="65">
        <v>180</v>
      </c>
      <c r="O31" s="65"/>
      <c r="P31" s="65"/>
      <c r="Q31" s="65"/>
      <c r="R31" s="65">
        <f>ROUND((Tabla122[[#This Row],[Columna16]]*0.4),0)</f>
        <v>6</v>
      </c>
      <c r="S31" s="65">
        <v>16</v>
      </c>
      <c r="T31" s="65"/>
      <c r="U31" s="65"/>
      <c r="V31" s="65"/>
      <c r="W31" s="65">
        <f>ROUND((Tabla122[[#This Row],[Columna21]]*0.4),0)</f>
        <v>3</v>
      </c>
      <c r="X31" s="65">
        <v>8</v>
      </c>
      <c r="Y31" s="65"/>
      <c r="Z31" s="65"/>
      <c r="AA31" s="65"/>
      <c r="AB31" s="65">
        <f>ROUND((Tabla122[[#This Row],[Columna26]]*0.4),0)</f>
        <v>24</v>
      </c>
      <c r="AC31" s="65">
        <v>60</v>
      </c>
      <c r="AD31" s="65"/>
      <c r="AE31" s="65"/>
      <c r="AF31" s="65"/>
      <c r="AG31" s="65">
        <f>ROUND((Tabla122[[#This Row],[Columna31]]*0.4),0)</f>
        <v>274</v>
      </c>
      <c r="AH31" s="65">
        <v>684</v>
      </c>
      <c r="AI31" s="65"/>
      <c r="AJ31" s="65"/>
      <c r="AK31" s="65"/>
      <c r="AL31" s="65">
        <f>ROUND((Tabla122[[#This Row],[Columna36]]*0.4),0)</f>
        <v>70</v>
      </c>
      <c r="AM31" s="65">
        <v>176</v>
      </c>
      <c r="AN31" s="65"/>
      <c r="AO31" s="65"/>
      <c r="AP31" s="65"/>
      <c r="AQ31" s="65">
        <f>ROUND((Tabla122[[#This Row],[Columna41]]*0.4),0)</f>
        <v>27</v>
      </c>
      <c r="AR31" s="65">
        <v>68</v>
      </c>
      <c r="AS31" s="65"/>
      <c r="AT31" s="65"/>
      <c r="AU31" s="65"/>
      <c r="AV31" s="65">
        <f>ROUND((Tabla122[[#This Row],[Columna46]]*0.4),0)</f>
        <v>16</v>
      </c>
      <c r="AW31" s="65">
        <v>40</v>
      </c>
      <c r="AX31" s="65"/>
      <c r="AY31" s="65"/>
      <c r="AZ31" s="65"/>
      <c r="BA31" s="65">
        <f>ROUND((Tabla122[[#This Row],[Columna51]]*0.4),0)</f>
        <v>3</v>
      </c>
      <c r="BB31" s="65">
        <v>8</v>
      </c>
      <c r="BC31" s="65"/>
      <c r="BD31" s="65"/>
      <c r="BE31" s="65"/>
      <c r="BF31" s="65">
        <f>ROUND((Tabla122[[#This Row],[Columna56]]*0.4),0)</f>
        <v>2</v>
      </c>
      <c r="BG31" s="65">
        <v>4</v>
      </c>
      <c r="BH31" s="65"/>
      <c r="BI31" s="65"/>
      <c r="BJ31" s="65"/>
      <c r="BK31" s="65">
        <f>ROUND((Tabla122[[#This Row],[Columna61]]*0.4),0)</f>
        <v>18</v>
      </c>
      <c r="BL31" s="65">
        <v>44</v>
      </c>
      <c r="BM31" s="65"/>
      <c r="BN31" s="65"/>
      <c r="BO31" s="65"/>
      <c r="BP31" s="65">
        <f>ROUND((Tabla122[[#This Row],[Columna66]]*0.4),0)</f>
        <v>16</v>
      </c>
      <c r="BQ31" s="65">
        <v>40</v>
      </c>
      <c r="BR31" s="65"/>
      <c r="BS31" s="65"/>
      <c r="BT31" s="65"/>
      <c r="BU31" s="65">
        <f>ROUND((Tabla122[[#This Row],[Columna71]]*0.4),0)</f>
        <v>46</v>
      </c>
      <c r="BV31" s="65">
        <v>116</v>
      </c>
      <c r="BW31" s="65"/>
      <c r="BX31" s="65"/>
      <c r="BY31" s="65"/>
      <c r="BZ31" s="65">
        <f>ROUND((Tabla122[[#This Row],[Columna76]]*0.4),0)</f>
        <v>14</v>
      </c>
      <c r="CA31" s="65">
        <v>36</v>
      </c>
      <c r="CB31" s="65"/>
      <c r="CC31" s="65"/>
      <c r="CD31" s="65"/>
      <c r="CE31" s="65">
        <f>ROUND((Tabla122[[#This Row],[Columna81]]*0.4),0)</f>
        <v>14</v>
      </c>
      <c r="CF31" s="65">
        <v>36</v>
      </c>
      <c r="CG31" s="65"/>
      <c r="CH31" s="65"/>
      <c r="CI31" s="65"/>
      <c r="CJ31" s="65">
        <f>ROUND((Tabla122[[#This Row],[Columna86]]*0.4),0)</f>
        <v>6</v>
      </c>
      <c r="CK31" s="65">
        <v>16</v>
      </c>
      <c r="CL31" s="65"/>
      <c r="CM31" s="65"/>
      <c r="CN31" s="65"/>
      <c r="CO31" s="65">
        <f>ROUND((Tabla122[[#This Row],[Columna91]]*0.4),0)</f>
        <v>22</v>
      </c>
      <c r="CP31" s="65">
        <v>56</v>
      </c>
      <c r="CQ31" s="65"/>
      <c r="CR31" s="65"/>
      <c r="CS31" s="65"/>
      <c r="CT31" s="65">
        <f>ROUND((Tabla122[[#This Row],[Columna96]]*0.4),0)</f>
        <v>40</v>
      </c>
      <c r="CU31" s="65">
        <v>100</v>
      </c>
      <c r="CV31" s="65"/>
      <c r="CW31" s="65"/>
      <c r="CX31" s="65"/>
      <c r="CY31" s="65">
        <f>ROUND((Tabla122[[#This Row],[Columna101]]*0.4),0)</f>
        <v>10</v>
      </c>
      <c r="CZ31" s="65">
        <v>24</v>
      </c>
      <c r="DA31" s="65"/>
      <c r="DB31" s="65"/>
      <c r="DC31" s="65"/>
      <c r="DD31" s="65">
        <f>ROUND((Tabla122[[#This Row],[Columna106]]*0.4),0)</f>
        <v>8</v>
      </c>
      <c r="DE31" s="65">
        <v>20</v>
      </c>
      <c r="DF31" s="65"/>
      <c r="DG31" s="65"/>
      <c r="DH31" s="65"/>
      <c r="DI31" s="65">
        <f>ROUND((Tabla122[[#This Row],[Columna111]]*0.4),0)</f>
        <v>8</v>
      </c>
      <c r="DJ31" s="65">
        <v>20</v>
      </c>
      <c r="DK31" s="65"/>
      <c r="DL31" s="65"/>
      <c r="DM31" s="65"/>
      <c r="DN31" s="65">
        <f>ROUND((Tabla122[[#This Row],[Columna116]]*0.4),0)</f>
        <v>2</v>
      </c>
      <c r="DO31" s="65">
        <v>4</v>
      </c>
      <c r="DP31" s="65"/>
      <c r="DQ31" s="65"/>
      <c r="DR31" s="65"/>
      <c r="DS31" s="66"/>
      <c r="DT31" s="67"/>
    </row>
    <row r="32" spans="2:124" s="68" customFormat="1" ht="13.5">
      <c r="B32" s="62"/>
      <c r="C32" s="63">
        <v>35501</v>
      </c>
      <c r="D32" s="70" t="s">
        <v>128</v>
      </c>
      <c r="E32" s="65" t="s">
        <v>114</v>
      </c>
      <c r="F3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2" s="65">
        <f>ROUND((Tabla122[[#This Row],[Columna6]]*0.4),0)</f>
        <v>2</v>
      </c>
      <c r="I32" s="89">
        <v>4</v>
      </c>
      <c r="J32" s="89"/>
      <c r="K32" s="89"/>
      <c r="L32" s="89"/>
      <c r="M32" s="65">
        <f>ROUND((Tabla122[[#This Row],[Columna11]]*0.4),0)</f>
        <v>72</v>
      </c>
      <c r="N32" s="65">
        <v>180</v>
      </c>
      <c r="O32" s="65"/>
      <c r="P32" s="65"/>
      <c r="Q32" s="65"/>
      <c r="R32" s="65">
        <f>ROUND((Tabla122[[#This Row],[Columna16]]*0.4),0)</f>
        <v>6</v>
      </c>
      <c r="S32" s="65">
        <v>16</v>
      </c>
      <c r="T32" s="65"/>
      <c r="U32" s="65"/>
      <c r="V32" s="65"/>
      <c r="W32" s="65">
        <f>ROUND((Tabla122[[#This Row],[Columna21]]*0.4),0)</f>
        <v>3</v>
      </c>
      <c r="X32" s="65">
        <v>8</v>
      </c>
      <c r="Y32" s="65"/>
      <c r="Z32" s="65"/>
      <c r="AA32" s="65"/>
      <c r="AB32" s="65">
        <f>ROUND((Tabla122[[#This Row],[Columna26]]*0.4),0)</f>
        <v>24</v>
      </c>
      <c r="AC32" s="65">
        <v>60</v>
      </c>
      <c r="AD32" s="65"/>
      <c r="AE32" s="65"/>
      <c r="AF32" s="65"/>
      <c r="AG32" s="65">
        <f>ROUND((Tabla122[[#This Row],[Columna31]]*0.4),0)</f>
        <v>274</v>
      </c>
      <c r="AH32" s="65">
        <v>684</v>
      </c>
      <c r="AI32" s="65"/>
      <c r="AJ32" s="65"/>
      <c r="AK32" s="65"/>
      <c r="AL32" s="65">
        <f>ROUND((Tabla122[[#This Row],[Columna36]]*0.4),0)</f>
        <v>70</v>
      </c>
      <c r="AM32" s="65">
        <v>176</v>
      </c>
      <c r="AN32" s="65"/>
      <c r="AO32" s="65"/>
      <c r="AP32" s="65"/>
      <c r="AQ32" s="65">
        <f>ROUND((Tabla122[[#This Row],[Columna41]]*0.4),0)</f>
        <v>27</v>
      </c>
      <c r="AR32" s="65">
        <v>68</v>
      </c>
      <c r="AS32" s="65"/>
      <c r="AT32" s="65"/>
      <c r="AU32" s="65"/>
      <c r="AV32" s="65">
        <f>ROUND((Tabla122[[#This Row],[Columna46]]*0.4),0)</f>
        <v>16</v>
      </c>
      <c r="AW32" s="65">
        <v>40</v>
      </c>
      <c r="AX32" s="65"/>
      <c r="AY32" s="65"/>
      <c r="AZ32" s="65"/>
      <c r="BA32" s="65">
        <f>ROUND((Tabla122[[#This Row],[Columna51]]*0.4),0)</f>
        <v>3</v>
      </c>
      <c r="BB32" s="65">
        <v>8</v>
      </c>
      <c r="BC32" s="65"/>
      <c r="BD32" s="65"/>
      <c r="BE32" s="65"/>
      <c r="BF32" s="65">
        <f>ROUND((Tabla122[[#This Row],[Columna56]]*0.4),0)</f>
        <v>2</v>
      </c>
      <c r="BG32" s="65">
        <v>4</v>
      </c>
      <c r="BH32" s="65"/>
      <c r="BI32" s="65"/>
      <c r="BJ32" s="65"/>
      <c r="BK32" s="65">
        <f>ROUND((Tabla122[[#This Row],[Columna61]]*0.4),0)</f>
        <v>18</v>
      </c>
      <c r="BL32" s="65">
        <v>44</v>
      </c>
      <c r="BM32" s="65"/>
      <c r="BN32" s="65"/>
      <c r="BO32" s="65"/>
      <c r="BP32" s="65">
        <f>ROUND((Tabla122[[#This Row],[Columna66]]*0.4),0)</f>
        <v>16</v>
      </c>
      <c r="BQ32" s="65">
        <v>40</v>
      </c>
      <c r="BR32" s="65"/>
      <c r="BS32" s="65"/>
      <c r="BT32" s="65"/>
      <c r="BU32" s="65">
        <f>ROUND((Tabla122[[#This Row],[Columna71]]*0.4),0)</f>
        <v>46</v>
      </c>
      <c r="BV32" s="65">
        <v>116</v>
      </c>
      <c r="BW32" s="65"/>
      <c r="BX32" s="65"/>
      <c r="BY32" s="65"/>
      <c r="BZ32" s="65">
        <f>ROUND((Tabla122[[#This Row],[Columna76]]*0.4),0)</f>
        <v>14</v>
      </c>
      <c r="CA32" s="65">
        <v>36</v>
      </c>
      <c r="CB32" s="65"/>
      <c r="CC32" s="65"/>
      <c r="CD32" s="65"/>
      <c r="CE32" s="65">
        <f>ROUND((Tabla122[[#This Row],[Columna81]]*0.4),0)</f>
        <v>14</v>
      </c>
      <c r="CF32" s="65">
        <v>36</v>
      </c>
      <c r="CG32" s="65"/>
      <c r="CH32" s="65"/>
      <c r="CI32" s="65"/>
      <c r="CJ32" s="65">
        <f>ROUND((Tabla122[[#This Row],[Columna86]]*0.4),0)</f>
        <v>6</v>
      </c>
      <c r="CK32" s="65">
        <v>16</v>
      </c>
      <c r="CL32" s="65"/>
      <c r="CM32" s="65"/>
      <c r="CN32" s="65"/>
      <c r="CO32" s="65">
        <f>ROUND((Tabla122[[#This Row],[Columna91]]*0.4),0)</f>
        <v>22</v>
      </c>
      <c r="CP32" s="65">
        <v>56</v>
      </c>
      <c r="CQ32" s="65"/>
      <c r="CR32" s="65"/>
      <c r="CS32" s="65"/>
      <c r="CT32" s="65">
        <f>ROUND((Tabla122[[#This Row],[Columna96]]*0.4),0)</f>
        <v>40</v>
      </c>
      <c r="CU32" s="65">
        <v>100</v>
      </c>
      <c r="CV32" s="65"/>
      <c r="CW32" s="65"/>
      <c r="CX32" s="65"/>
      <c r="CY32" s="65">
        <f>ROUND((Tabla122[[#This Row],[Columna101]]*0.4),0)</f>
        <v>10</v>
      </c>
      <c r="CZ32" s="65">
        <v>24</v>
      </c>
      <c r="DA32" s="65"/>
      <c r="DB32" s="65"/>
      <c r="DC32" s="65"/>
      <c r="DD32" s="65">
        <f>ROUND((Tabla122[[#This Row],[Columna106]]*0.4),0)</f>
        <v>8</v>
      </c>
      <c r="DE32" s="65">
        <v>20</v>
      </c>
      <c r="DF32" s="65"/>
      <c r="DG32" s="65"/>
      <c r="DH32" s="65"/>
      <c r="DI32" s="65">
        <f>ROUND((Tabla122[[#This Row],[Columna111]]*0.4),0)</f>
        <v>8</v>
      </c>
      <c r="DJ32" s="65">
        <v>20</v>
      </c>
      <c r="DK32" s="65"/>
      <c r="DL32" s="65"/>
      <c r="DM32" s="65"/>
      <c r="DN32" s="65">
        <f>ROUND((Tabla122[[#This Row],[Columna116]]*0.4),0)</f>
        <v>2</v>
      </c>
      <c r="DO32" s="65">
        <v>4</v>
      </c>
      <c r="DP32" s="65"/>
      <c r="DQ32" s="65"/>
      <c r="DR32" s="65"/>
      <c r="DS32" s="66"/>
      <c r="DT32" s="67"/>
    </row>
    <row r="33" spans="2:124" s="68" customFormat="1" ht="13.5">
      <c r="B33" s="62"/>
      <c r="C33" s="63">
        <v>35501</v>
      </c>
      <c r="D33" s="70" t="s">
        <v>129</v>
      </c>
      <c r="E33" s="65" t="s">
        <v>114</v>
      </c>
      <c r="F3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3" s="65">
        <f>ROUND((Tabla122[[#This Row],[Columna6]]*0.4),0)</f>
        <v>2</v>
      </c>
      <c r="I33" s="89">
        <v>4</v>
      </c>
      <c r="J33" s="89"/>
      <c r="K33" s="89"/>
      <c r="L33" s="89"/>
      <c r="M33" s="65">
        <f>ROUND((Tabla122[[#This Row],[Columna11]]*0.4),0)</f>
        <v>72</v>
      </c>
      <c r="N33" s="65">
        <v>180</v>
      </c>
      <c r="O33" s="65"/>
      <c r="P33" s="65"/>
      <c r="Q33" s="65"/>
      <c r="R33" s="65">
        <f>ROUND((Tabla122[[#This Row],[Columna16]]*0.4),0)</f>
        <v>6</v>
      </c>
      <c r="S33" s="65">
        <v>16</v>
      </c>
      <c r="T33" s="65"/>
      <c r="U33" s="65"/>
      <c r="V33" s="65"/>
      <c r="W33" s="65">
        <f>ROUND((Tabla122[[#This Row],[Columna21]]*0.4),0)</f>
        <v>3</v>
      </c>
      <c r="X33" s="65">
        <v>8</v>
      </c>
      <c r="Y33" s="65"/>
      <c r="Z33" s="65"/>
      <c r="AA33" s="65"/>
      <c r="AB33" s="65">
        <f>ROUND((Tabla122[[#This Row],[Columna26]]*0.4),0)</f>
        <v>24</v>
      </c>
      <c r="AC33" s="65">
        <v>60</v>
      </c>
      <c r="AD33" s="65"/>
      <c r="AE33" s="65"/>
      <c r="AF33" s="65"/>
      <c r="AG33" s="65">
        <f>ROUND((Tabla122[[#This Row],[Columna31]]*0.4),0)</f>
        <v>274</v>
      </c>
      <c r="AH33" s="65">
        <v>684</v>
      </c>
      <c r="AI33" s="65"/>
      <c r="AJ33" s="65"/>
      <c r="AK33" s="65"/>
      <c r="AL33" s="65">
        <f>ROUND((Tabla122[[#This Row],[Columna36]]*0.4),0)</f>
        <v>70</v>
      </c>
      <c r="AM33" s="65">
        <v>176</v>
      </c>
      <c r="AN33" s="65"/>
      <c r="AO33" s="65"/>
      <c r="AP33" s="65"/>
      <c r="AQ33" s="65">
        <f>ROUND((Tabla122[[#This Row],[Columna41]]*0.4),0)</f>
        <v>27</v>
      </c>
      <c r="AR33" s="65">
        <v>68</v>
      </c>
      <c r="AS33" s="65"/>
      <c r="AT33" s="65"/>
      <c r="AU33" s="65"/>
      <c r="AV33" s="65">
        <f>ROUND((Tabla122[[#This Row],[Columna46]]*0.4),0)</f>
        <v>16</v>
      </c>
      <c r="AW33" s="65">
        <v>40</v>
      </c>
      <c r="AX33" s="65"/>
      <c r="AY33" s="65"/>
      <c r="AZ33" s="65"/>
      <c r="BA33" s="65">
        <f>ROUND((Tabla122[[#This Row],[Columna51]]*0.4),0)</f>
        <v>3</v>
      </c>
      <c r="BB33" s="65">
        <v>8</v>
      </c>
      <c r="BC33" s="65"/>
      <c r="BD33" s="65"/>
      <c r="BE33" s="65"/>
      <c r="BF33" s="65">
        <f>ROUND((Tabla122[[#This Row],[Columna56]]*0.4),0)</f>
        <v>2</v>
      </c>
      <c r="BG33" s="65">
        <v>4</v>
      </c>
      <c r="BH33" s="65"/>
      <c r="BI33" s="65"/>
      <c r="BJ33" s="65"/>
      <c r="BK33" s="65">
        <f>ROUND((Tabla122[[#This Row],[Columna61]]*0.4),0)</f>
        <v>18</v>
      </c>
      <c r="BL33" s="65">
        <v>44</v>
      </c>
      <c r="BM33" s="65"/>
      <c r="BN33" s="65"/>
      <c r="BO33" s="65"/>
      <c r="BP33" s="65">
        <f>ROUND((Tabla122[[#This Row],[Columna66]]*0.4),0)</f>
        <v>16</v>
      </c>
      <c r="BQ33" s="65">
        <v>40</v>
      </c>
      <c r="BR33" s="65"/>
      <c r="BS33" s="65"/>
      <c r="BT33" s="65"/>
      <c r="BU33" s="65">
        <f>ROUND((Tabla122[[#This Row],[Columna71]]*0.4),0)</f>
        <v>46</v>
      </c>
      <c r="BV33" s="65">
        <v>116</v>
      </c>
      <c r="BW33" s="65"/>
      <c r="BX33" s="65"/>
      <c r="BY33" s="65"/>
      <c r="BZ33" s="65">
        <f>ROUND((Tabla122[[#This Row],[Columna76]]*0.4),0)</f>
        <v>14</v>
      </c>
      <c r="CA33" s="65">
        <v>36</v>
      </c>
      <c r="CB33" s="65"/>
      <c r="CC33" s="65"/>
      <c r="CD33" s="65"/>
      <c r="CE33" s="65">
        <f>ROUND((Tabla122[[#This Row],[Columna81]]*0.4),0)</f>
        <v>14</v>
      </c>
      <c r="CF33" s="65">
        <v>36</v>
      </c>
      <c r="CG33" s="65"/>
      <c r="CH33" s="65"/>
      <c r="CI33" s="65"/>
      <c r="CJ33" s="65">
        <f>ROUND((Tabla122[[#This Row],[Columna86]]*0.4),0)</f>
        <v>6</v>
      </c>
      <c r="CK33" s="65">
        <v>16</v>
      </c>
      <c r="CL33" s="65"/>
      <c r="CM33" s="65"/>
      <c r="CN33" s="65"/>
      <c r="CO33" s="65">
        <f>ROUND((Tabla122[[#This Row],[Columna91]]*0.4),0)</f>
        <v>22</v>
      </c>
      <c r="CP33" s="65">
        <v>56</v>
      </c>
      <c r="CQ33" s="65"/>
      <c r="CR33" s="65"/>
      <c r="CS33" s="65"/>
      <c r="CT33" s="65">
        <f>ROUND((Tabla122[[#This Row],[Columna96]]*0.4),0)</f>
        <v>40</v>
      </c>
      <c r="CU33" s="65">
        <v>100</v>
      </c>
      <c r="CV33" s="65"/>
      <c r="CW33" s="65"/>
      <c r="CX33" s="65"/>
      <c r="CY33" s="65">
        <f>ROUND((Tabla122[[#This Row],[Columna101]]*0.4),0)</f>
        <v>10</v>
      </c>
      <c r="CZ33" s="65">
        <v>24</v>
      </c>
      <c r="DA33" s="65"/>
      <c r="DB33" s="65"/>
      <c r="DC33" s="65"/>
      <c r="DD33" s="65">
        <f>ROUND((Tabla122[[#This Row],[Columna106]]*0.4),0)</f>
        <v>8</v>
      </c>
      <c r="DE33" s="65">
        <v>20</v>
      </c>
      <c r="DF33" s="65"/>
      <c r="DG33" s="65"/>
      <c r="DH33" s="65"/>
      <c r="DI33" s="65">
        <f>ROUND((Tabla122[[#This Row],[Columna111]]*0.4),0)</f>
        <v>8</v>
      </c>
      <c r="DJ33" s="65">
        <v>20</v>
      </c>
      <c r="DK33" s="65"/>
      <c r="DL33" s="65"/>
      <c r="DM33" s="65"/>
      <c r="DN33" s="65">
        <f>ROUND((Tabla122[[#This Row],[Columna116]]*0.4),0)</f>
        <v>2</v>
      </c>
      <c r="DO33" s="65">
        <v>4</v>
      </c>
      <c r="DP33" s="65"/>
      <c r="DQ33" s="65"/>
      <c r="DR33" s="65"/>
      <c r="DS33" s="66"/>
      <c r="DT33" s="67"/>
    </row>
    <row r="34" spans="2:124" s="68" customFormat="1" ht="13.5">
      <c r="B34" s="62"/>
      <c r="C34" s="63">
        <v>35501</v>
      </c>
      <c r="D34" s="70" t="s">
        <v>130</v>
      </c>
      <c r="E34" s="65" t="s">
        <v>114</v>
      </c>
      <c r="F3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4" s="65">
        <f>ROUND((Tabla122[[#This Row],[Columna6]]*0.4),0)</f>
        <v>2</v>
      </c>
      <c r="I34" s="89">
        <v>4</v>
      </c>
      <c r="J34" s="89"/>
      <c r="K34" s="89"/>
      <c r="L34" s="89"/>
      <c r="M34" s="65">
        <f>ROUND((Tabla122[[#This Row],[Columna11]]*0.4),0)</f>
        <v>72</v>
      </c>
      <c r="N34" s="65">
        <v>180</v>
      </c>
      <c r="O34" s="65"/>
      <c r="P34" s="65"/>
      <c r="Q34" s="65"/>
      <c r="R34" s="65">
        <f>ROUND((Tabla122[[#This Row],[Columna16]]*0.4),0)</f>
        <v>6</v>
      </c>
      <c r="S34" s="65">
        <v>16</v>
      </c>
      <c r="T34" s="65"/>
      <c r="U34" s="65"/>
      <c r="V34" s="65"/>
      <c r="W34" s="65">
        <f>ROUND((Tabla122[[#This Row],[Columna21]]*0.4),0)</f>
        <v>3</v>
      </c>
      <c r="X34" s="65">
        <v>8</v>
      </c>
      <c r="Y34" s="65"/>
      <c r="Z34" s="65"/>
      <c r="AA34" s="65"/>
      <c r="AB34" s="65">
        <f>ROUND((Tabla122[[#This Row],[Columna26]]*0.4),0)</f>
        <v>24</v>
      </c>
      <c r="AC34" s="65">
        <v>60</v>
      </c>
      <c r="AD34" s="65"/>
      <c r="AE34" s="65"/>
      <c r="AF34" s="65"/>
      <c r="AG34" s="65">
        <f>ROUND((Tabla122[[#This Row],[Columna31]]*0.4),0)</f>
        <v>274</v>
      </c>
      <c r="AH34" s="65">
        <v>684</v>
      </c>
      <c r="AI34" s="65"/>
      <c r="AJ34" s="65"/>
      <c r="AK34" s="65"/>
      <c r="AL34" s="65">
        <f>ROUND((Tabla122[[#This Row],[Columna36]]*0.4),0)</f>
        <v>70</v>
      </c>
      <c r="AM34" s="65">
        <v>176</v>
      </c>
      <c r="AN34" s="65"/>
      <c r="AO34" s="65"/>
      <c r="AP34" s="65"/>
      <c r="AQ34" s="65">
        <f>ROUND((Tabla122[[#This Row],[Columna41]]*0.4),0)</f>
        <v>27</v>
      </c>
      <c r="AR34" s="65">
        <v>68</v>
      </c>
      <c r="AS34" s="65"/>
      <c r="AT34" s="65"/>
      <c r="AU34" s="65"/>
      <c r="AV34" s="65">
        <f>ROUND((Tabla122[[#This Row],[Columna46]]*0.4),0)</f>
        <v>16</v>
      </c>
      <c r="AW34" s="65">
        <v>40</v>
      </c>
      <c r="AX34" s="65"/>
      <c r="AY34" s="65"/>
      <c r="AZ34" s="65"/>
      <c r="BA34" s="65">
        <f>ROUND((Tabla122[[#This Row],[Columna51]]*0.4),0)</f>
        <v>3</v>
      </c>
      <c r="BB34" s="65">
        <v>8</v>
      </c>
      <c r="BC34" s="65"/>
      <c r="BD34" s="65"/>
      <c r="BE34" s="65"/>
      <c r="BF34" s="65">
        <f>ROUND((Tabla122[[#This Row],[Columna56]]*0.4),0)</f>
        <v>2</v>
      </c>
      <c r="BG34" s="65">
        <v>4</v>
      </c>
      <c r="BH34" s="65"/>
      <c r="BI34" s="65"/>
      <c r="BJ34" s="65"/>
      <c r="BK34" s="65">
        <f>ROUND((Tabla122[[#This Row],[Columna61]]*0.4),0)</f>
        <v>18</v>
      </c>
      <c r="BL34" s="65">
        <v>44</v>
      </c>
      <c r="BM34" s="65"/>
      <c r="BN34" s="65"/>
      <c r="BO34" s="65"/>
      <c r="BP34" s="65">
        <f>ROUND((Tabla122[[#This Row],[Columna66]]*0.4),0)</f>
        <v>16</v>
      </c>
      <c r="BQ34" s="65">
        <v>40</v>
      </c>
      <c r="BR34" s="65"/>
      <c r="BS34" s="65"/>
      <c r="BT34" s="65"/>
      <c r="BU34" s="65">
        <f>ROUND((Tabla122[[#This Row],[Columna71]]*0.4),0)</f>
        <v>46</v>
      </c>
      <c r="BV34" s="65">
        <v>116</v>
      </c>
      <c r="BW34" s="65"/>
      <c r="BX34" s="65"/>
      <c r="BY34" s="65"/>
      <c r="BZ34" s="65">
        <f>ROUND((Tabla122[[#This Row],[Columna76]]*0.4),0)</f>
        <v>14</v>
      </c>
      <c r="CA34" s="65">
        <v>36</v>
      </c>
      <c r="CB34" s="65"/>
      <c r="CC34" s="65"/>
      <c r="CD34" s="65"/>
      <c r="CE34" s="65">
        <f>ROUND((Tabla122[[#This Row],[Columna81]]*0.4),0)</f>
        <v>14</v>
      </c>
      <c r="CF34" s="65">
        <v>36</v>
      </c>
      <c r="CG34" s="65"/>
      <c r="CH34" s="65"/>
      <c r="CI34" s="65"/>
      <c r="CJ34" s="65">
        <f>ROUND((Tabla122[[#This Row],[Columna86]]*0.4),0)</f>
        <v>6</v>
      </c>
      <c r="CK34" s="65">
        <v>16</v>
      </c>
      <c r="CL34" s="65"/>
      <c r="CM34" s="65"/>
      <c r="CN34" s="65"/>
      <c r="CO34" s="65">
        <f>ROUND((Tabla122[[#This Row],[Columna91]]*0.4),0)</f>
        <v>22</v>
      </c>
      <c r="CP34" s="65">
        <v>56</v>
      </c>
      <c r="CQ34" s="65"/>
      <c r="CR34" s="65"/>
      <c r="CS34" s="65"/>
      <c r="CT34" s="65">
        <f>ROUND((Tabla122[[#This Row],[Columna96]]*0.4),0)</f>
        <v>40</v>
      </c>
      <c r="CU34" s="65">
        <v>100</v>
      </c>
      <c r="CV34" s="65"/>
      <c r="CW34" s="65"/>
      <c r="CX34" s="65"/>
      <c r="CY34" s="65">
        <f>ROUND((Tabla122[[#This Row],[Columna101]]*0.4),0)</f>
        <v>10</v>
      </c>
      <c r="CZ34" s="65">
        <v>24</v>
      </c>
      <c r="DA34" s="65"/>
      <c r="DB34" s="65"/>
      <c r="DC34" s="65"/>
      <c r="DD34" s="65">
        <f>ROUND((Tabla122[[#This Row],[Columna106]]*0.4),0)</f>
        <v>8</v>
      </c>
      <c r="DE34" s="65">
        <v>20</v>
      </c>
      <c r="DF34" s="65"/>
      <c r="DG34" s="65"/>
      <c r="DH34" s="65"/>
      <c r="DI34" s="65">
        <f>ROUND((Tabla122[[#This Row],[Columna111]]*0.4),0)</f>
        <v>8</v>
      </c>
      <c r="DJ34" s="65">
        <v>20</v>
      </c>
      <c r="DK34" s="65"/>
      <c r="DL34" s="65"/>
      <c r="DM34" s="65"/>
      <c r="DN34" s="65">
        <f>ROUND((Tabla122[[#This Row],[Columna116]]*0.4),0)</f>
        <v>2</v>
      </c>
      <c r="DO34" s="65">
        <v>4</v>
      </c>
      <c r="DP34" s="65"/>
      <c r="DQ34" s="65"/>
      <c r="DR34" s="65"/>
      <c r="DS34" s="66"/>
      <c r="DT34" s="67"/>
    </row>
    <row r="35" spans="2:124" s="68" customFormat="1" ht="13.5">
      <c r="B35" s="62"/>
      <c r="C35" s="63">
        <v>35501</v>
      </c>
      <c r="D35" s="70" t="s">
        <v>131</v>
      </c>
      <c r="E35" s="65" t="s">
        <v>114</v>
      </c>
      <c r="F3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5" s="65">
        <f>ROUND((Tabla122[[#This Row],[Columna6]]*0.4),0)</f>
        <v>2</v>
      </c>
      <c r="I35" s="89">
        <v>4</v>
      </c>
      <c r="J35" s="89"/>
      <c r="K35" s="89"/>
      <c r="L35" s="89"/>
      <c r="M35" s="65">
        <f>ROUND((Tabla122[[#This Row],[Columna11]]*0.4),0)</f>
        <v>72</v>
      </c>
      <c r="N35" s="65">
        <v>180</v>
      </c>
      <c r="O35" s="65"/>
      <c r="P35" s="65"/>
      <c r="Q35" s="65"/>
      <c r="R35" s="65">
        <f>ROUND((Tabla122[[#This Row],[Columna16]]*0.4),0)</f>
        <v>6</v>
      </c>
      <c r="S35" s="65">
        <v>16</v>
      </c>
      <c r="T35" s="65"/>
      <c r="U35" s="65"/>
      <c r="V35" s="65"/>
      <c r="W35" s="65">
        <f>ROUND((Tabla122[[#This Row],[Columna21]]*0.4),0)</f>
        <v>3</v>
      </c>
      <c r="X35" s="65">
        <v>8</v>
      </c>
      <c r="Y35" s="65"/>
      <c r="Z35" s="65"/>
      <c r="AA35" s="65"/>
      <c r="AB35" s="65">
        <f>ROUND((Tabla122[[#This Row],[Columna26]]*0.4),0)</f>
        <v>24</v>
      </c>
      <c r="AC35" s="65">
        <v>60</v>
      </c>
      <c r="AD35" s="65"/>
      <c r="AE35" s="65"/>
      <c r="AF35" s="65"/>
      <c r="AG35" s="65">
        <f>ROUND((Tabla122[[#This Row],[Columna31]]*0.4),0)</f>
        <v>274</v>
      </c>
      <c r="AH35" s="65">
        <v>684</v>
      </c>
      <c r="AI35" s="65"/>
      <c r="AJ35" s="65"/>
      <c r="AK35" s="65"/>
      <c r="AL35" s="65">
        <f>ROUND((Tabla122[[#This Row],[Columna36]]*0.4),0)</f>
        <v>70</v>
      </c>
      <c r="AM35" s="65">
        <v>176</v>
      </c>
      <c r="AN35" s="65"/>
      <c r="AO35" s="65"/>
      <c r="AP35" s="65"/>
      <c r="AQ35" s="65">
        <f>ROUND((Tabla122[[#This Row],[Columna41]]*0.4),0)</f>
        <v>27</v>
      </c>
      <c r="AR35" s="65">
        <v>68</v>
      </c>
      <c r="AS35" s="65"/>
      <c r="AT35" s="65"/>
      <c r="AU35" s="65"/>
      <c r="AV35" s="65">
        <f>ROUND((Tabla122[[#This Row],[Columna46]]*0.4),0)</f>
        <v>16</v>
      </c>
      <c r="AW35" s="65">
        <v>40</v>
      </c>
      <c r="AX35" s="65"/>
      <c r="AY35" s="65"/>
      <c r="AZ35" s="65"/>
      <c r="BA35" s="65">
        <f>ROUND((Tabla122[[#This Row],[Columna51]]*0.4),0)</f>
        <v>3</v>
      </c>
      <c r="BB35" s="65">
        <v>8</v>
      </c>
      <c r="BC35" s="65"/>
      <c r="BD35" s="65"/>
      <c r="BE35" s="65"/>
      <c r="BF35" s="65">
        <f>ROUND((Tabla122[[#This Row],[Columna56]]*0.4),0)</f>
        <v>2</v>
      </c>
      <c r="BG35" s="65">
        <v>4</v>
      </c>
      <c r="BH35" s="65"/>
      <c r="BI35" s="65"/>
      <c r="BJ35" s="65"/>
      <c r="BK35" s="65">
        <f>ROUND((Tabla122[[#This Row],[Columna61]]*0.4),0)</f>
        <v>18</v>
      </c>
      <c r="BL35" s="65">
        <v>44</v>
      </c>
      <c r="BM35" s="65"/>
      <c r="BN35" s="65"/>
      <c r="BO35" s="65"/>
      <c r="BP35" s="65">
        <f>ROUND((Tabla122[[#This Row],[Columna66]]*0.4),0)</f>
        <v>16</v>
      </c>
      <c r="BQ35" s="65">
        <v>40</v>
      </c>
      <c r="BR35" s="65"/>
      <c r="BS35" s="65"/>
      <c r="BT35" s="65"/>
      <c r="BU35" s="65">
        <f>ROUND((Tabla122[[#This Row],[Columna71]]*0.4),0)</f>
        <v>46</v>
      </c>
      <c r="BV35" s="65">
        <v>116</v>
      </c>
      <c r="BW35" s="65"/>
      <c r="BX35" s="65"/>
      <c r="BY35" s="65"/>
      <c r="BZ35" s="65">
        <f>ROUND((Tabla122[[#This Row],[Columna76]]*0.4),0)</f>
        <v>14</v>
      </c>
      <c r="CA35" s="65">
        <v>36</v>
      </c>
      <c r="CB35" s="65"/>
      <c r="CC35" s="65"/>
      <c r="CD35" s="65"/>
      <c r="CE35" s="65">
        <f>ROUND((Tabla122[[#This Row],[Columna81]]*0.4),0)</f>
        <v>14</v>
      </c>
      <c r="CF35" s="65">
        <v>36</v>
      </c>
      <c r="CG35" s="65"/>
      <c r="CH35" s="65"/>
      <c r="CI35" s="65"/>
      <c r="CJ35" s="65">
        <f>ROUND((Tabla122[[#This Row],[Columna86]]*0.4),0)</f>
        <v>6</v>
      </c>
      <c r="CK35" s="65">
        <v>16</v>
      </c>
      <c r="CL35" s="65"/>
      <c r="CM35" s="65"/>
      <c r="CN35" s="65"/>
      <c r="CO35" s="65">
        <f>ROUND((Tabla122[[#This Row],[Columna91]]*0.4),0)</f>
        <v>22</v>
      </c>
      <c r="CP35" s="65">
        <v>56</v>
      </c>
      <c r="CQ35" s="65"/>
      <c r="CR35" s="65"/>
      <c r="CS35" s="65"/>
      <c r="CT35" s="65">
        <f>ROUND((Tabla122[[#This Row],[Columna96]]*0.4),0)</f>
        <v>40</v>
      </c>
      <c r="CU35" s="65">
        <v>100</v>
      </c>
      <c r="CV35" s="65"/>
      <c r="CW35" s="65"/>
      <c r="CX35" s="65"/>
      <c r="CY35" s="65">
        <f>ROUND((Tabla122[[#This Row],[Columna101]]*0.4),0)</f>
        <v>10</v>
      </c>
      <c r="CZ35" s="65">
        <v>24</v>
      </c>
      <c r="DA35" s="65"/>
      <c r="DB35" s="65"/>
      <c r="DC35" s="65"/>
      <c r="DD35" s="65">
        <f>ROUND((Tabla122[[#This Row],[Columna106]]*0.4),0)</f>
        <v>8</v>
      </c>
      <c r="DE35" s="65">
        <v>20</v>
      </c>
      <c r="DF35" s="65"/>
      <c r="DG35" s="65"/>
      <c r="DH35" s="65"/>
      <c r="DI35" s="65">
        <f>ROUND((Tabla122[[#This Row],[Columna111]]*0.4),0)</f>
        <v>8</v>
      </c>
      <c r="DJ35" s="65">
        <v>20</v>
      </c>
      <c r="DK35" s="65"/>
      <c r="DL35" s="65"/>
      <c r="DM35" s="65"/>
      <c r="DN35" s="65">
        <f>ROUND((Tabla122[[#This Row],[Columna116]]*0.4),0)</f>
        <v>2</v>
      </c>
      <c r="DO35" s="65">
        <v>4</v>
      </c>
      <c r="DP35" s="65"/>
      <c r="DQ35" s="65"/>
      <c r="DR35" s="65"/>
      <c r="DS35" s="66"/>
      <c r="DT35" s="67"/>
    </row>
    <row r="36" spans="2:124" s="68" customFormat="1" ht="13.5">
      <c r="B36" s="62"/>
      <c r="C36" s="63">
        <v>35501</v>
      </c>
      <c r="D36" s="70" t="s">
        <v>287</v>
      </c>
      <c r="E36" s="65" t="s">
        <v>114</v>
      </c>
      <c r="F3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6" s="65">
        <f>ROUND((Tabla122[[#This Row],[Columna6]]*0.4),0)</f>
        <v>2</v>
      </c>
      <c r="I36" s="89">
        <v>4</v>
      </c>
      <c r="J36" s="89"/>
      <c r="K36" s="89"/>
      <c r="L36" s="89"/>
      <c r="M36" s="65">
        <f>ROUND((Tabla122[[#This Row],[Columna11]]*0.4),0)</f>
        <v>72</v>
      </c>
      <c r="N36" s="65">
        <v>180</v>
      </c>
      <c r="O36" s="65"/>
      <c r="P36" s="65"/>
      <c r="Q36" s="65"/>
      <c r="R36" s="65">
        <f>ROUND((Tabla122[[#This Row],[Columna16]]*0.4),0)</f>
        <v>6</v>
      </c>
      <c r="S36" s="65">
        <v>16</v>
      </c>
      <c r="T36" s="65"/>
      <c r="U36" s="65"/>
      <c r="V36" s="65"/>
      <c r="W36" s="65">
        <f>ROUND((Tabla122[[#This Row],[Columna21]]*0.4),0)</f>
        <v>3</v>
      </c>
      <c r="X36" s="65">
        <v>8</v>
      </c>
      <c r="Y36" s="65"/>
      <c r="Z36" s="65"/>
      <c r="AA36" s="65"/>
      <c r="AB36" s="65">
        <f>ROUND((Tabla122[[#This Row],[Columna26]]*0.4),0)</f>
        <v>24</v>
      </c>
      <c r="AC36" s="65">
        <v>60</v>
      </c>
      <c r="AD36" s="65"/>
      <c r="AE36" s="65"/>
      <c r="AF36" s="65"/>
      <c r="AG36" s="65">
        <f>ROUND((Tabla122[[#This Row],[Columna31]]*0.4),0)</f>
        <v>274</v>
      </c>
      <c r="AH36" s="65">
        <v>684</v>
      </c>
      <c r="AI36" s="65"/>
      <c r="AJ36" s="65"/>
      <c r="AK36" s="65"/>
      <c r="AL36" s="65">
        <f>ROUND((Tabla122[[#This Row],[Columna36]]*0.4),0)</f>
        <v>70</v>
      </c>
      <c r="AM36" s="65">
        <v>176</v>
      </c>
      <c r="AN36" s="65"/>
      <c r="AO36" s="65"/>
      <c r="AP36" s="65"/>
      <c r="AQ36" s="65">
        <f>ROUND((Tabla122[[#This Row],[Columna41]]*0.4),0)</f>
        <v>27</v>
      </c>
      <c r="AR36" s="65">
        <v>68</v>
      </c>
      <c r="AS36" s="65"/>
      <c r="AT36" s="65"/>
      <c r="AU36" s="65"/>
      <c r="AV36" s="65">
        <f>ROUND((Tabla122[[#This Row],[Columna46]]*0.4),0)</f>
        <v>16</v>
      </c>
      <c r="AW36" s="65">
        <v>40</v>
      </c>
      <c r="AX36" s="65"/>
      <c r="AY36" s="65"/>
      <c r="AZ36" s="65"/>
      <c r="BA36" s="65">
        <f>ROUND((Tabla122[[#This Row],[Columna51]]*0.4),0)</f>
        <v>3</v>
      </c>
      <c r="BB36" s="65">
        <v>8</v>
      </c>
      <c r="BC36" s="65"/>
      <c r="BD36" s="65"/>
      <c r="BE36" s="65"/>
      <c r="BF36" s="65">
        <f>ROUND((Tabla122[[#This Row],[Columna56]]*0.4),0)</f>
        <v>2</v>
      </c>
      <c r="BG36" s="65">
        <v>4</v>
      </c>
      <c r="BH36" s="65"/>
      <c r="BI36" s="65"/>
      <c r="BJ36" s="65"/>
      <c r="BK36" s="65">
        <f>ROUND((Tabla122[[#This Row],[Columna61]]*0.4),0)</f>
        <v>18</v>
      </c>
      <c r="BL36" s="65">
        <v>44</v>
      </c>
      <c r="BM36" s="65"/>
      <c r="BN36" s="65"/>
      <c r="BO36" s="65"/>
      <c r="BP36" s="65">
        <f>ROUND((Tabla122[[#This Row],[Columna66]]*0.4),0)</f>
        <v>16</v>
      </c>
      <c r="BQ36" s="65">
        <v>40</v>
      </c>
      <c r="BR36" s="65"/>
      <c r="BS36" s="65"/>
      <c r="BT36" s="65"/>
      <c r="BU36" s="65">
        <f>ROUND((Tabla122[[#This Row],[Columna71]]*0.4),0)</f>
        <v>46</v>
      </c>
      <c r="BV36" s="65">
        <v>116</v>
      </c>
      <c r="BW36" s="65"/>
      <c r="BX36" s="65"/>
      <c r="BY36" s="65"/>
      <c r="BZ36" s="65">
        <f>ROUND((Tabla122[[#This Row],[Columna76]]*0.4),0)</f>
        <v>14</v>
      </c>
      <c r="CA36" s="65">
        <v>36</v>
      </c>
      <c r="CB36" s="65"/>
      <c r="CC36" s="65"/>
      <c r="CD36" s="65"/>
      <c r="CE36" s="65">
        <f>ROUND((Tabla122[[#This Row],[Columna81]]*0.4),0)</f>
        <v>14</v>
      </c>
      <c r="CF36" s="65">
        <v>36</v>
      </c>
      <c r="CG36" s="65"/>
      <c r="CH36" s="65"/>
      <c r="CI36" s="65"/>
      <c r="CJ36" s="65">
        <f>ROUND((Tabla122[[#This Row],[Columna86]]*0.4),0)</f>
        <v>6</v>
      </c>
      <c r="CK36" s="65">
        <v>16</v>
      </c>
      <c r="CL36" s="65"/>
      <c r="CM36" s="65"/>
      <c r="CN36" s="65"/>
      <c r="CO36" s="65">
        <f>ROUND((Tabla122[[#This Row],[Columna91]]*0.4),0)</f>
        <v>22</v>
      </c>
      <c r="CP36" s="65">
        <v>56</v>
      </c>
      <c r="CQ36" s="65"/>
      <c r="CR36" s="65"/>
      <c r="CS36" s="65"/>
      <c r="CT36" s="65">
        <f>ROUND((Tabla122[[#This Row],[Columna96]]*0.4),0)</f>
        <v>40</v>
      </c>
      <c r="CU36" s="65">
        <v>100</v>
      </c>
      <c r="CV36" s="65"/>
      <c r="CW36" s="65"/>
      <c r="CX36" s="65"/>
      <c r="CY36" s="65">
        <f>ROUND((Tabla122[[#This Row],[Columna101]]*0.4),0)</f>
        <v>10</v>
      </c>
      <c r="CZ36" s="65">
        <v>24</v>
      </c>
      <c r="DA36" s="65"/>
      <c r="DB36" s="65"/>
      <c r="DC36" s="65"/>
      <c r="DD36" s="65">
        <f>ROUND((Tabla122[[#This Row],[Columna106]]*0.4),0)</f>
        <v>8</v>
      </c>
      <c r="DE36" s="65">
        <v>20</v>
      </c>
      <c r="DF36" s="65"/>
      <c r="DG36" s="65"/>
      <c r="DH36" s="65"/>
      <c r="DI36" s="65">
        <f>ROUND((Tabla122[[#This Row],[Columna111]]*0.4),0)</f>
        <v>8</v>
      </c>
      <c r="DJ36" s="65">
        <v>20</v>
      </c>
      <c r="DK36" s="65"/>
      <c r="DL36" s="65"/>
      <c r="DM36" s="65"/>
      <c r="DN36" s="65">
        <f>ROUND((Tabla122[[#This Row],[Columna116]]*0.4),0)</f>
        <v>2</v>
      </c>
      <c r="DO36" s="65">
        <v>4</v>
      </c>
      <c r="DP36" s="65"/>
      <c r="DQ36" s="65"/>
      <c r="DR36" s="65"/>
      <c r="DS36" s="66"/>
      <c r="DT36" s="67"/>
    </row>
    <row r="37" spans="2:124" s="68" customFormat="1" ht="13.5">
      <c r="B37" s="62"/>
      <c r="C37" s="63">
        <v>35501</v>
      </c>
      <c r="D37" s="79" t="s">
        <v>340</v>
      </c>
      <c r="E37" s="65" t="s">
        <v>114</v>
      </c>
      <c r="F3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7" s="65">
        <f>ROUND((Tabla122[[#This Row],[Columna6]]*0.4),0)</f>
        <v>2</v>
      </c>
      <c r="I37" s="90">
        <v>4</v>
      </c>
      <c r="J37" s="90"/>
      <c r="K37" s="90"/>
      <c r="L37" s="90"/>
      <c r="M37" s="65">
        <f>ROUND((Tabla122[[#This Row],[Columna11]]*0.4),0)</f>
        <v>72</v>
      </c>
      <c r="N37" s="65">
        <v>180</v>
      </c>
      <c r="O37" s="65"/>
      <c r="P37" s="65"/>
      <c r="Q37" s="65"/>
      <c r="R37" s="65">
        <f>ROUND((Tabla122[[#This Row],[Columna16]]*0.4),0)</f>
        <v>6</v>
      </c>
      <c r="S37" s="65">
        <v>16</v>
      </c>
      <c r="T37" s="65"/>
      <c r="U37" s="65"/>
      <c r="V37" s="65"/>
      <c r="W37" s="65">
        <f>ROUND((Tabla122[[#This Row],[Columna21]]*0.4),0)</f>
        <v>3</v>
      </c>
      <c r="X37" s="65">
        <v>8</v>
      </c>
      <c r="Y37" s="65"/>
      <c r="Z37" s="65"/>
      <c r="AA37" s="65"/>
      <c r="AB37" s="65">
        <f>ROUND((Tabla122[[#This Row],[Columna26]]*0.4),0)</f>
        <v>24</v>
      </c>
      <c r="AC37" s="65">
        <v>60</v>
      </c>
      <c r="AD37" s="65"/>
      <c r="AE37" s="65"/>
      <c r="AF37" s="65"/>
      <c r="AG37" s="65">
        <f>ROUND((Tabla122[[#This Row],[Columna31]]*0.4),0)</f>
        <v>274</v>
      </c>
      <c r="AH37" s="65">
        <v>684</v>
      </c>
      <c r="AI37" s="65"/>
      <c r="AJ37" s="65"/>
      <c r="AK37" s="65"/>
      <c r="AL37" s="65">
        <f>ROUND((Tabla122[[#This Row],[Columna36]]*0.4),0)</f>
        <v>70</v>
      </c>
      <c r="AM37" s="65">
        <v>176</v>
      </c>
      <c r="AN37" s="65"/>
      <c r="AO37" s="65"/>
      <c r="AP37" s="65"/>
      <c r="AQ37" s="65">
        <f>ROUND((Tabla122[[#This Row],[Columna41]]*0.4),0)</f>
        <v>27</v>
      </c>
      <c r="AR37" s="65">
        <v>68</v>
      </c>
      <c r="AS37" s="65"/>
      <c r="AT37" s="65"/>
      <c r="AU37" s="65"/>
      <c r="AV37" s="65">
        <f>ROUND((Tabla122[[#This Row],[Columna46]]*0.4),0)</f>
        <v>16</v>
      </c>
      <c r="AW37" s="65">
        <v>40</v>
      </c>
      <c r="AX37" s="65"/>
      <c r="AY37" s="65"/>
      <c r="AZ37" s="65"/>
      <c r="BA37" s="65">
        <f>ROUND((Tabla122[[#This Row],[Columna51]]*0.4),0)</f>
        <v>3</v>
      </c>
      <c r="BB37" s="65">
        <v>8</v>
      </c>
      <c r="BC37" s="65"/>
      <c r="BD37" s="65"/>
      <c r="BE37" s="65"/>
      <c r="BF37" s="65">
        <f>ROUND((Tabla122[[#This Row],[Columna56]]*0.4),0)</f>
        <v>2</v>
      </c>
      <c r="BG37" s="65">
        <v>4</v>
      </c>
      <c r="BH37" s="65"/>
      <c r="BI37" s="65"/>
      <c r="BJ37" s="65"/>
      <c r="BK37" s="65">
        <f>ROUND((Tabla122[[#This Row],[Columna61]]*0.4),0)</f>
        <v>18</v>
      </c>
      <c r="BL37" s="65">
        <v>44</v>
      </c>
      <c r="BM37" s="65"/>
      <c r="BN37" s="65"/>
      <c r="BO37" s="65"/>
      <c r="BP37" s="65">
        <f>ROUND((Tabla122[[#This Row],[Columna66]]*0.4),0)</f>
        <v>16</v>
      </c>
      <c r="BQ37" s="65">
        <v>40</v>
      </c>
      <c r="BR37" s="65"/>
      <c r="BS37" s="65"/>
      <c r="BT37" s="65"/>
      <c r="BU37" s="65">
        <f>ROUND((Tabla122[[#This Row],[Columna71]]*0.4),0)</f>
        <v>46</v>
      </c>
      <c r="BV37" s="65">
        <v>116</v>
      </c>
      <c r="BW37" s="65"/>
      <c r="BX37" s="65"/>
      <c r="BY37" s="65"/>
      <c r="BZ37" s="65">
        <f>ROUND((Tabla122[[#This Row],[Columna76]]*0.4),0)</f>
        <v>14</v>
      </c>
      <c r="CA37" s="65">
        <v>36</v>
      </c>
      <c r="CB37" s="65"/>
      <c r="CC37" s="65"/>
      <c r="CD37" s="65"/>
      <c r="CE37" s="65">
        <f>ROUND((Tabla122[[#This Row],[Columna81]]*0.4),0)</f>
        <v>14</v>
      </c>
      <c r="CF37" s="65">
        <v>36</v>
      </c>
      <c r="CG37" s="65"/>
      <c r="CH37" s="65"/>
      <c r="CI37" s="65"/>
      <c r="CJ37" s="65">
        <f>ROUND((Tabla122[[#This Row],[Columna86]]*0.4),0)</f>
        <v>6</v>
      </c>
      <c r="CK37" s="65">
        <v>16</v>
      </c>
      <c r="CL37" s="65"/>
      <c r="CM37" s="65"/>
      <c r="CN37" s="65"/>
      <c r="CO37" s="65">
        <f>ROUND((Tabla122[[#This Row],[Columna91]]*0.4),0)</f>
        <v>22</v>
      </c>
      <c r="CP37" s="65">
        <v>56</v>
      </c>
      <c r="CQ37" s="65"/>
      <c r="CR37" s="65"/>
      <c r="CS37" s="65"/>
      <c r="CT37" s="65">
        <f>ROUND((Tabla122[[#This Row],[Columna96]]*0.4),0)</f>
        <v>40</v>
      </c>
      <c r="CU37" s="65">
        <v>100</v>
      </c>
      <c r="CV37" s="65"/>
      <c r="CW37" s="65"/>
      <c r="CX37" s="65"/>
      <c r="CY37" s="65">
        <f>ROUND((Tabla122[[#This Row],[Columna101]]*0.4),0)</f>
        <v>10</v>
      </c>
      <c r="CZ37" s="65">
        <v>24</v>
      </c>
      <c r="DA37" s="65"/>
      <c r="DB37" s="65"/>
      <c r="DC37" s="65"/>
      <c r="DD37" s="65">
        <f>ROUND((Tabla122[[#This Row],[Columna106]]*0.4),0)</f>
        <v>8</v>
      </c>
      <c r="DE37" s="65">
        <v>20</v>
      </c>
      <c r="DF37" s="65"/>
      <c r="DG37" s="65"/>
      <c r="DH37" s="65"/>
      <c r="DI37" s="65">
        <f>ROUND((Tabla122[[#This Row],[Columna111]]*0.4),0)</f>
        <v>8</v>
      </c>
      <c r="DJ37" s="65">
        <v>20</v>
      </c>
      <c r="DK37" s="65"/>
      <c r="DL37" s="65"/>
      <c r="DM37" s="65"/>
      <c r="DN37" s="65">
        <f>ROUND((Tabla122[[#This Row],[Columna116]]*0.4),0)</f>
        <v>2</v>
      </c>
      <c r="DO37" s="65">
        <v>4</v>
      </c>
      <c r="DP37" s="65"/>
      <c r="DQ37" s="65"/>
      <c r="DR37" s="65"/>
      <c r="DS37" s="86"/>
      <c r="DT37" s="67"/>
    </row>
    <row r="38" spans="2:124" s="68" customFormat="1" ht="13.5">
      <c r="B38" s="62"/>
      <c r="C38" s="63">
        <v>35501</v>
      </c>
      <c r="D38" s="70" t="s">
        <v>132</v>
      </c>
      <c r="E38" s="65" t="s">
        <v>114</v>
      </c>
      <c r="F3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8" s="65">
        <f>ROUND((Tabla122[[#This Row],[Columna6]]*0.4),0)</f>
        <v>2</v>
      </c>
      <c r="I38" s="89">
        <v>4</v>
      </c>
      <c r="J38" s="89"/>
      <c r="K38" s="89"/>
      <c r="L38" s="89"/>
      <c r="M38" s="65">
        <f>ROUND((Tabla122[[#This Row],[Columna11]]*0.4),0)</f>
        <v>72</v>
      </c>
      <c r="N38" s="65">
        <v>180</v>
      </c>
      <c r="O38" s="65"/>
      <c r="P38" s="65"/>
      <c r="Q38" s="65"/>
      <c r="R38" s="65">
        <f>ROUND((Tabla122[[#This Row],[Columna16]]*0.4),0)</f>
        <v>6</v>
      </c>
      <c r="S38" s="65">
        <v>16</v>
      </c>
      <c r="T38" s="65"/>
      <c r="U38" s="65"/>
      <c r="V38" s="65"/>
      <c r="W38" s="65">
        <f>ROUND((Tabla122[[#This Row],[Columna21]]*0.4),0)</f>
        <v>3</v>
      </c>
      <c r="X38" s="65">
        <v>8</v>
      </c>
      <c r="Y38" s="65"/>
      <c r="Z38" s="65"/>
      <c r="AA38" s="65"/>
      <c r="AB38" s="65">
        <f>ROUND((Tabla122[[#This Row],[Columna26]]*0.4),0)</f>
        <v>24</v>
      </c>
      <c r="AC38" s="65">
        <v>60</v>
      </c>
      <c r="AD38" s="65"/>
      <c r="AE38" s="65"/>
      <c r="AF38" s="65"/>
      <c r="AG38" s="65">
        <f>ROUND((Tabla122[[#This Row],[Columna31]]*0.4),0)</f>
        <v>274</v>
      </c>
      <c r="AH38" s="65">
        <v>684</v>
      </c>
      <c r="AI38" s="65"/>
      <c r="AJ38" s="65"/>
      <c r="AK38" s="65"/>
      <c r="AL38" s="65">
        <f>ROUND((Tabla122[[#This Row],[Columna36]]*0.4),0)</f>
        <v>70</v>
      </c>
      <c r="AM38" s="65">
        <v>176</v>
      </c>
      <c r="AN38" s="65"/>
      <c r="AO38" s="65"/>
      <c r="AP38" s="65"/>
      <c r="AQ38" s="65">
        <f>ROUND((Tabla122[[#This Row],[Columna41]]*0.4),0)</f>
        <v>27</v>
      </c>
      <c r="AR38" s="65">
        <v>68</v>
      </c>
      <c r="AS38" s="65"/>
      <c r="AT38" s="65"/>
      <c r="AU38" s="65"/>
      <c r="AV38" s="65">
        <f>ROUND((Tabla122[[#This Row],[Columna46]]*0.4),0)</f>
        <v>16</v>
      </c>
      <c r="AW38" s="65">
        <v>40</v>
      </c>
      <c r="AX38" s="65"/>
      <c r="AY38" s="65"/>
      <c r="AZ38" s="65"/>
      <c r="BA38" s="65">
        <f>ROUND((Tabla122[[#This Row],[Columna51]]*0.4),0)</f>
        <v>3</v>
      </c>
      <c r="BB38" s="65">
        <v>8</v>
      </c>
      <c r="BC38" s="65"/>
      <c r="BD38" s="65"/>
      <c r="BE38" s="65"/>
      <c r="BF38" s="65">
        <f>ROUND((Tabla122[[#This Row],[Columna56]]*0.4),0)</f>
        <v>2</v>
      </c>
      <c r="BG38" s="65">
        <v>4</v>
      </c>
      <c r="BH38" s="65"/>
      <c r="BI38" s="65"/>
      <c r="BJ38" s="65"/>
      <c r="BK38" s="65">
        <f>ROUND((Tabla122[[#This Row],[Columna61]]*0.4),0)</f>
        <v>18</v>
      </c>
      <c r="BL38" s="65">
        <v>44</v>
      </c>
      <c r="BM38" s="65"/>
      <c r="BN38" s="65"/>
      <c r="BO38" s="65"/>
      <c r="BP38" s="65">
        <f>ROUND((Tabla122[[#This Row],[Columna66]]*0.4),0)</f>
        <v>16</v>
      </c>
      <c r="BQ38" s="65">
        <v>40</v>
      </c>
      <c r="BR38" s="65"/>
      <c r="BS38" s="65"/>
      <c r="BT38" s="65"/>
      <c r="BU38" s="65">
        <f>ROUND((Tabla122[[#This Row],[Columna71]]*0.4),0)</f>
        <v>46</v>
      </c>
      <c r="BV38" s="65">
        <v>116</v>
      </c>
      <c r="BW38" s="65"/>
      <c r="BX38" s="65"/>
      <c r="BY38" s="65"/>
      <c r="BZ38" s="65">
        <f>ROUND((Tabla122[[#This Row],[Columna76]]*0.4),0)</f>
        <v>14</v>
      </c>
      <c r="CA38" s="65">
        <v>36</v>
      </c>
      <c r="CB38" s="65"/>
      <c r="CC38" s="65"/>
      <c r="CD38" s="65"/>
      <c r="CE38" s="65">
        <f>ROUND((Tabla122[[#This Row],[Columna81]]*0.4),0)</f>
        <v>14</v>
      </c>
      <c r="CF38" s="65">
        <v>36</v>
      </c>
      <c r="CG38" s="65"/>
      <c r="CH38" s="65"/>
      <c r="CI38" s="65"/>
      <c r="CJ38" s="65">
        <f>ROUND((Tabla122[[#This Row],[Columna86]]*0.4),0)</f>
        <v>6</v>
      </c>
      <c r="CK38" s="65">
        <v>16</v>
      </c>
      <c r="CL38" s="65"/>
      <c r="CM38" s="65"/>
      <c r="CN38" s="65"/>
      <c r="CO38" s="65">
        <f>ROUND((Tabla122[[#This Row],[Columna91]]*0.4),0)</f>
        <v>22</v>
      </c>
      <c r="CP38" s="65">
        <v>56</v>
      </c>
      <c r="CQ38" s="65"/>
      <c r="CR38" s="65"/>
      <c r="CS38" s="65"/>
      <c r="CT38" s="65">
        <f>ROUND((Tabla122[[#This Row],[Columna96]]*0.4),0)</f>
        <v>40</v>
      </c>
      <c r="CU38" s="65">
        <v>100</v>
      </c>
      <c r="CV38" s="65"/>
      <c r="CW38" s="65"/>
      <c r="CX38" s="65"/>
      <c r="CY38" s="65">
        <f>ROUND((Tabla122[[#This Row],[Columna101]]*0.4),0)</f>
        <v>10</v>
      </c>
      <c r="CZ38" s="65">
        <v>24</v>
      </c>
      <c r="DA38" s="65"/>
      <c r="DB38" s="65"/>
      <c r="DC38" s="65"/>
      <c r="DD38" s="65">
        <f>ROUND((Tabla122[[#This Row],[Columna106]]*0.4),0)</f>
        <v>8</v>
      </c>
      <c r="DE38" s="65">
        <v>20</v>
      </c>
      <c r="DF38" s="65"/>
      <c r="DG38" s="65"/>
      <c r="DH38" s="65"/>
      <c r="DI38" s="65">
        <f>ROUND((Tabla122[[#This Row],[Columna111]]*0.4),0)</f>
        <v>8</v>
      </c>
      <c r="DJ38" s="65">
        <v>20</v>
      </c>
      <c r="DK38" s="65"/>
      <c r="DL38" s="65"/>
      <c r="DM38" s="65"/>
      <c r="DN38" s="65">
        <f>ROUND((Tabla122[[#This Row],[Columna116]]*0.4),0)</f>
        <v>2</v>
      </c>
      <c r="DO38" s="65">
        <v>4</v>
      </c>
      <c r="DP38" s="65"/>
      <c r="DQ38" s="65"/>
      <c r="DR38" s="65"/>
      <c r="DS38" s="66"/>
      <c r="DT38" s="67"/>
    </row>
    <row r="39" spans="2:124" s="68" customFormat="1" ht="13.5">
      <c r="B39" s="62"/>
      <c r="C39" s="63">
        <v>35501</v>
      </c>
      <c r="D39" s="70" t="s">
        <v>133</v>
      </c>
      <c r="E39" s="65" t="s">
        <v>114</v>
      </c>
      <c r="F3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9" s="65">
        <f>ROUND((Tabla122[[#This Row],[Columna6]]*0.4),0)</f>
        <v>2</v>
      </c>
      <c r="I39" s="89">
        <v>4</v>
      </c>
      <c r="J39" s="89"/>
      <c r="K39" s="89"/>
      <c r="L39" s="89"/>
      <c r="M39" s="65">
        <f>ROUND((Tabla122[[#This Row],[Columna11]]*0.4),0)</f>
        <v>72</v>
      </c>
      <c r="N39" s="65">
        <v>180</v>
      </c>
      <c r="O39" s="65"/>
      <c r="P39" s="65"/>
      <c r="Q39" s="65"/>
      <c r="R39" s="65">
        <f>ROUND((Tabla122[[#This Row],[Columna16]]*0.4),0)</f>
        <v>6</v>
      </c>
      <c r="S39" s="65">
        <v>16</v>
      </c>
      <c r="T39" s="65"/>
      <c r="U39" s="65"/>
      <c r="V39" s="65"/>
      <c r="W39" s="65">
        <f>ROUND((Tabla122[[#This Row],[Columna21]]*0.4),0)</f>
        <v>3</v>
      </c>
      <c r="X39" s="65">
        <v>8</v>
      </c>
      <c r="Y39" s="65"/>
      <c r="Z39" s="65"/>
      <c r="AA39" s="65"/>
      <c r="AB39" s="65">
        <f>ROUND((Tabla122[[#This Row],[Columna26]]*0.4),0)</f>
        <v>24</v>
      </c>
      <c r="AC39" s="65">
        <v>60</v>
      </c>
      <c r="AD39" s="65"/>
      <c r="AE39" s="65"/>
      <c r="AF39" s="65"/>
      <c r="AG39" s="65">
        <f>ROUND((Tabla122[[#This Row],[Columna31]]*0.4),0)</f>
        <v>274</v>
      </c>
      <c r="AH39" s="65">
        <v>684</v>
      </c>
      <c r="AI39" s="65"/>
      <c r="AJ39" s="65"/>
      <c r="AK39" s="65"/>
      <c r="AL39" s="65">
        <f>ROUND((Tabla122[[#This Row],[Columna36]]*0.4),0)</f>
        <v>70</v>
      </c>
      <c r="AM39" s="65">
        <v>176</v>
      </c>
      <c r="AN39" s="65"/>
      <c r="AO39" s="65"/>
      <c r="AP39" s="65"/>
      <c r="AQ39" s="65">
        <f>ROUND((Tabla122[[#This Row],[Columna41]]*0.4),0)</f>
        <v>27</v>
      </c>
      <c r="AR39" s="65">
        <v>68</v>
      </c>
      <c r="AS39" s="65"/>
      <c r="AT39" s="65"/>
      <c r="AU39" s="65"/>
      <c r="AV39" s="65">
        <f>ROUND((Tabla122[[#This Row],[Columna46]]*0.4),0)</f>
        <v>16</v>
      </c>
      <c r="AW39" s="65">
        <v>40</v>
      </c>
      <c r="AX39" s="65"/>
      <c r="AY39" s="65"/>
      <c r="AZ39" s="65"/>
      <c r="BA39" s="65">
        <f>ROUND((Tabla122[[#This Row],[Columna51]]*0.4),0)</f>
        <v>3</v>
      </c>
      <c r="BB39" s="65">
        <v>8</v>
      </c>
      <c r="BC39" s="65"/>
      <c r="BD39" s="65"/>
      <c r="BE39" s="65"/>
      <c r="BF39" s="65">
        <f>ROUND((Tabla122[[#This Row],[Columna56]]*0.4),0)</f>
        <v>2</v>
      </c>
      <c r="BG39" s="65">
        <v>4</v>
      </c>
      <c r="BH39" s="65"/>
      <c r="BI39" s="65"/>
      <c r="BJ39" s="65"/>
      <c r="BK39" s="65">
        <f>ROUND((Tabla122[[#This Row],[Columna61]]*0.4),0)</f>
        <v>18</v>
      </c>
      <c r="BL39" s="65">
        <v>44</v>
      </c>
      <c r="BM39" s="65"/>
      <c r="BN39" s="65"/>
      <c r="BO39" s="65"/>
      <c r="BP39" s="65">
        <f>ROUND((Tabla122[[#This Row],[Columna66]]*0.4),0)</f>
        <v>16</v>
      </c>
      <c r="BQ39" s="65">
        <v>40</v>
      </c>
      <c r="BR39" s="65"/>
      <c r="BS39" s="65"/>
      <c r="BT39" s="65"/>
      <c r="BU39" s="65">
        <f>ROUND((Tabla122[[#This Row],[Columna71]]*0.4),0)</f>
        <v>46</v>
      </c>
      <c r="BV39" s="65">
        <v>116</v>
      </c>
      <c r="BW39" s="65"/>
      <c r="BX39" s="65"/>
      <c r="BY39" s="65"/>
      <c r="BZ39" s="65">
        <f>ROUND((Tabla122[[#This Row],[Columna76]]*0.4),0)</f>
        <v>14</v>
      </c>
      <c r="CA39" s="65">
        <v>36</v>
      </c>
      <c r="CB39" s="65"/>
      <c r="CC39" s="65"/>
      <c r="CD39" s="65"/>
      <c r="CE39" s="65">
        <f>ROUND((Tabla122[[#This Row],[Columna81]]*0.4),0)</f>
        <v>14</v>
      </c>
      <c r="CF39" s="65">
        <v>36</v>
      </c>
      <c r="CG39" s="65"/>
      <c r="CH39" s="65"/>
      <c r="CI39" s="65"/>
      <c r="CJ39" s="65">
        <f>ROUND((Tabla122[[#This Row],[Columna86]]*0.4),0)</f>
        <v>6</v>
      </c>
      <c r="CK39" s="65">
        <v>16</v>
      </c>
      <c r="CL39" s="65"/>
      <c r="CM39" s="65"/>
      <c r="CN39" s="65"/>
      <c r="CO39" s="65">
        <f>ROUND((Tabla122[[#This Row],[Columna91]]*0.4),0)</f>
        <v>22</v>
      </c>
      <c r="CP39" s="65">
        <v>56</v>
      </c>
      <c r="CQ39" s="65"/>
      <c r="CR39" s="65"/>
      <c r="CS39" s="65"/>
      <c r="CT39" s="65">
        <f>ROUND((Tabla122[[#This Row],[Columna96]]*0.4),0)</f>
        <v>40</v>
      </c>
      <c r="CU39" s="65">
        <v>100</v>
      </c>
      <c r="CV39" s="65"/>
      <c r="CW39" s="65"/>
      <c r="CX39" s="65"/>
      <c r="CY39" s="65">
        <f>ROUND((Tabla122[[#This Row],[Columna101]]*0.4),0)</f>
        <v>10</v>
      </c>
      <c r="CZ39" s="65">
        <v>24</v>
      </c>
      <c r="DA39" s="65"/>
      <c r="DB39" s="65"/>
      <c r="DC39" s="65"/>
      <c r="DD39" s="65">
        <f>ROUND((Tabla122[[#This Row],[Columna106]]*0.4),0)</f>
        <v>8</v>
      </c>
      <c r="DE39" s="65">
        <v>20</v>
      </c>
      <c r="DF39" s="65"/>
      <c r="DG39" s="65"/>
      <c r="DH39" s="65"/>
      <c r="DI39" s="65">
        <f>ROUND((Tabla122[[#This Row],[Columna111]]*0.4),0)</f>
        <v>8</v>
      </c>
      <c r="DJ39" s="65">
        <v>20</v>
      </c>
      <c r="DK39" s="65"/>
      <c r="DL39" s="65"/>
      <c r="DM39" s="65"/>
      <c r="DN39" s="65">
        <f>ROUND((Tabla122[[#This Row],[Columna116]]*0.4),0)</f>
        <v>2</v>
      </c>
      <c r="DO39" s="65">
        <v>4</v>
      </c>
      <c r="DP39" s="65"/>
      <c r="DQ39" s="65"/>
      <c r="DR39" s="65"/>
      <c r="DS39" s="66"/>
      <c r="DT39" s="67"/>
    </row>
    <row r="40" spans="2:124" s="68" customFormat="1" ht="13.5">
      <c r="B40" s="62"/>
      <c r="C40" s="63">
        <v>35501</v>
      </c>
      <c r="D40" s="70" t="s">
        <v>134</v>
      </c>
      <c r="E40" s="65" t="s">
        <v>114</v>
      </c>
      <c r="F4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4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40" s="65">
        <f>ROUND((Tabla122[[#This Row],[Columna6]]*0.4),0)</f>
        <v>2</v>
      </c>
      <c r="I40" s="89">
        <v>4</v>
      </c>
      <c r="J40" s="89"/>
      <c r="K40" s="89"/>
      <c r="L40" s="89"/>
      <c r="M40" s="65">
        <f>ROUND((Tabla122[[#This Row],[Columna11]]*0.4),0)</f>
        <v>72</v>
      </c>
      <c r="N40" s="65">
        <v>180</v>
      </c>
      <c r="O40" s="65"/>
      <c r="P40" s="65"/>
      <c r="Q40" s="65"/>
      <c r="R40" s="65">
        <f>ROUND((Tabla122[[#This Row],[Columna16]]*0.4),0)</f>
        <v>6</v>
      </c>
      <c r="S40" s="65">
        <v>16</v>
      </c>
      <c r="T40" s="65"/>
      <c r="U40" s="65"/>
      <c r="V40" s="65"/>
      <c r="W40" s="65">
        <f>ROUND((Tabla122[[#This Row],[Columna21]]*0.4),0)</f>
        <v>3</v>
      </c>
      <c r="X40" s="65">
        <v>8</v>
      </c>
      <c r="Y40" s="65"/>
      <c r="Z40" s="65"/>
      <c r="AA40" s="65"/>
      <c r="AB40" s="65">
        <f>ROUND((Tabla122[[#This Row],[Columna26]]*0.4),0)</f>
        <v>24</v>
      </c>
      <c r="AC40" s="65">
        <v>60</v>
      </c>
      <c r="AD40" s="65"/>
      <c r="AE40" s="65"/>
      <c r="AF40" s="65"/>
      <c r="AG40" s="65">
        <f>ROUND((Tabla122[[#This Row],[Columna31]]*0.4),0)</f>
        <v>274</v>
      </c>
      <c r="AH40" s="65">
        <v>684</v>
      </c>
      <c r="AI40" s="65"/>
      <c r="AJ40" s="65"/>
      <c r="AK40" s="65"/>
      <c r="AL40" s="65">
        <f>ROUND((Tabla122[[#This Row],[Columna36]]*0.4),0)</f>
        <v>70</v>
      </c>
      <c r="AM40" s="65">
        <v>176</v>
      </c>
      <c r="AN40" s="65"/>
      <c r="AO40" s="65"/>
      <c r="AP40" s="65"/>
      <c r="AQ40" s="65">
        <f>ROUND((Tabla122[[#This Row],[Columna41]]*0.4),0)</f>
        <v>27</v>
      </c>
      <c r="AR40" s="65">
        <v>68</v>
      </c>
      <c r="AS40" s="65"/>
      <c r="AT40" s="65"/>
      <c r="AU40" s="65"/>
      <c r="AV40" s="65">
        <f>ROUND((Tabla122[[#This Row],[Columna46]]*0.4),0)</f>
        <v>16</v>
      </c>
      <c r="AW40" s="65">
        <v>40</v>
      </c>
      <c r="AX40" s="65"/>
      <c r="AY40" s="65"/>
      <c r="AZ40" s="65"/>
      <c r="BA40" s="65">
        <f>ROUND((Tabla122[[#This Row],[Columna51]]*0.4),0)</f>
        <v>3</v>
      </c>
      <c r="BB40" s="65">
        <v>8</v>
      </c>
      <c r="BC40" s="65"/>
      <c r="BD40" s="65"/>
      <c r="BE40" s="65"/>
      <c r="BF40" s="65">
        <f>ROUND((Tabla122[[#This Row],[Columna56]]*0.4),0)</f>
        <v>2</v>
      </c>
      <c r="BG40" s="65">
        <v>4</v>
      </c>
      <c r="BH40" s="65"/>
      <c r="BI40" s="65"/>
      <c r="BJ40" s="65"/>
      <c r="BK40" s="65">
        <f>ROUND((Tabla122[[#This Row],[Columna61]]*0.4),0)</f>
        <v>18</v>
      </c>
      <c r="BL40" s="65">
        <v>44</v>
      </c>
      <c r="BM40" s="65"/>
      <c r="BN40" s="65"/>
      <c r="BO40" s="65"/>
      <c r="BP40" s="65">
        <f>ROUND((Tabla122[[#This Row],[Columna66]]*0.4),0)</f>
        <v>16</v>
      </c>
      <c r="BQ40" s="65">
        <v>40</v>
      </c>
      <c r="BR40" s="65"/>
      <c r="BS40" s="65"/>
      <c r="BT40" s="65"/>
      <c r="BU40" s="65">
        <f>ROUND((Tabla122[[#This Row],[Columna71]]*0.4),0)</f>
        <v>46</v>
      </c>
      <c r="BV40" s="65">
        <v>116</v>
      </c>
      <c r="BW40" s="65"/>
      <c r="BX40" s="65"/>
      <c r="BY40" s="65"/>
      <c r="BZ40" s="65">
        <f>ROUND((Tabla122[[#This Row],[Columna76]]*0.4),0)</f>
        <v>14</v>
      </c>
      <c r="CA40" s="65">
        <v>36</v>
      </c>
      <c r="CB40" s="65"/>
      <c r="CC40" s="65"/>
      <c r="CD40" s="65"/>
      <c r="CE40" s="65">
        <f>ROUND((Tabla122[[#This Row],[Columna81]]*0.4),0)</f>
        <v>14</v>
      </c>
      <c r="CF40" s="65">
        <v>36</v>
      </c>
      <c r="CG40" s="65"/>
      <c r="CH40" s="65"/>
      <c r="CI40" s="65"/>
      <c r="CJ40" s="65">
        <f>ROUND((Tabla122[[#This Row],[Columna86]]*0.4),0)</f>
        <v>6</v>
      </c>
      <c r="CK40" s="65">
        <v>16</v>
      </c>
      <c r="CL40" s="65"/>
      <c r="CM40" s="65"/>
      <c r="CN40" s="65"/>
      <c r="CO40" s="65">
        <f>ROUND((Tabla122[[#This Row],[Columna91]]*0.4),0)</f>
        <v>22</v>
      </c>
      <c r="CP40" s="65">
        <v>56</v>
      </c>
      <c r="CQ40" s="65"/>
      <c r="CR40" s="65"/>
      <c r="CS40" s="65"/>
      <c r="CT40" s="65">
        <f>ROUND((Tabla122[[#This Row],[Columna96]]*0.4),0)</f>
        <v>40</v>
      </c>
      <c r="CU40" s="65">
        <v>100</v>
      </c>
      <c r="CV40" s="65"/>
      <c r="CW40" s="65"/>
      <c r="CX40" s="65"/>
      <c r="CY40" s="65">
        <f>ROUND((Tabla122[[#This Row],[Columna101]]*0.4),0)</f>
        <v>10</v>
      </c>
      <c r="CZ40" s="65">
        <v>24</v>
      </c>
      <c r="DA40" s="65"/>
      <c r="DB40" s="65"/>
      <c r="DC40" s="65"/>
      <c r="DD40" s="65">
        <f>ROUND((Tabla122[[#This Row],[Columna106]]*0.4),0)</f>
        <v>8</v>
      </c>
      <c r="DE40" s="65">
        <v>20</v>
      </c>
      <c r="DF40" s="65"/>
      <c r="DG40" s="65"/>
      <c r="DH40" s="65"/>
      <c r="DI40" s="65">
        <f>ROUND((Tabla122[[#This Row],[Columna111]]*0.4),0)</f>
        <v>8</v>
      </c>
      <c r="DJ40" s="65">
        <v>20</v>
      </c>
      <c r="DK40" s="65"/>
      <c r="DL40" s="65"/>
      <c r="DM40" s="65"/>
      <c r="DN40" s="65">
        <f>ROUND((Tabla122[[#This Row],[Columna116]]*0.4),0)</f>
        <v>2</v>
      </c>
      <c r="DO40" s="65">
        <v>4</v>
      </c>
      <c r="DP40" s="65"/>
      <c r="DQ40" s="65"/>
      <c r="DR40" s="65"/>
      <c r="DS40" s="66"/>
      <c r="DT40" s="67"/>
    </row>
    <row r="41" spans="2:124" s="68" customFormat="1" ht="13.5">
      <c r="B41" s="62"/>
      <c r="C41" s="63">
        <v>35501</v>
      </c>
      <c r="D41" s="70" t="s">
        <v>135</v>
      </c>
      <c r="E41" s="65" t="s">
        <v>114</v>
      </c>
      <c r="F4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4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41" s="65">
        <f>ROUND((Tabla122[[#This Row],[Columna6]]*0.4),0)</f>
        <v>2</v>
      </c>
      <c r="I41" s="89">
        <v>4</v>
      </c>
      <c r="J41" s="89"/>
      <c r="K41" s="89"/>
      <c r="L41" s="89"/>
      <c r="M41" s="65">
        <f>ROUND((Tabla122[[#This Row],[Columna11]]*0.4),0)</f>
        <v>72</v>
      </c>
      <c r="N41" s="65">
        <v>180</v>
      </c>
      <c r="O41" s="65"/>
      <c r="P41" s="65"/>
      <c r="Q41" s="65"/>
      <c r="R41" s="65">
        <f>ROUND((Tabla122[[#This Row],[Columna16]]*0.4),0)</f>
        <v>6</v>
      </c>
      <c r="S41" s="65">
        <v>16</v>
      </c>
      <c r="T41" s="65"/>
      <c r="U41" s="65"/>
      <c r="V41" s="65"/>
      <c r="W41" s="65">
        <f>ROUND((Tabla122[[#This Row],[Columna21]]*0.4),0)</f>
        <v>3</v>
      </c>
      <c r="X41" s="65">
        <v>8</v>
      </c>
      <c r="Y41" s="65"/>
      <c r="Z41" s="65"/>
      <c r="AA41" s="65"/>
      <c r="AB41" s="65">
        <f>ROUND((Tabla122[[#This Row],[Columna26]]*0.4),0)</f>
        <v>24</v>
      </c>
      <c r="AC41" s="65">
        <v>60</v>
      </c>
      <c r="AD41" s="65"/>
      <c r="AE41" s="65"/>
      <c r="AF41" s="65"/>
      <c r="AG41" s="65">
        <f>ROUND((Tabla122[[#This Row],[Columna31]]*0.4),0)</f>
        <v>274</v>
      </c>
      <c r="AH41" s="65">
        <v>684</v>
      </c>
      <c r="AI41" s="65"/>
      <c r="AJ41" s="65"/>
      <c r="AK41" s="65"/>
      <c r="AL41" s="65">
        <f>ROUND((Tabla122[[#This Row],[Columna36]]*0.4),0)</f>
        <v>70</v>
      </c>
      <c r="AM41" s="65">
        <v>176</v>
      </c>
      <c r="AN41" s="65"/>
      <c r="AO41" s="65"/>
      <c r="AP41" s="65"/>
      <c r="AQ41" s="65">
        <f>ROUND((Tabla122[[#This Row],[Columna41]]*0.4),0)</f>
        <v>27</v>
      </c>
      <c r="AR41" s="65">
        <v>68</v>
      </c>
      <c r="AS41" s="65"/>
      <c r="AT41" s="65"/>
      <c r="AU41" s="65"/>
      <c r="AV41" s="65">
        <f>ROUND((Tabla122[[#This Row],[Columna46]]*0.4),0)</f>
        <v>16</v>
      </c>
      <c r="AW41" s="65">
        <v>40</v>
      </c>
      <c r="AX41" s="65"/>
      <c r="AY41" s="65"/>
      <c r="AZ41" s="65"/>
      <c r="BA41" s="65">
        <f>ROUND((Tabla122[[#This Row],[Columna51]]*0.4),0)</f>
        <v>3</v>
      </c>
      <c r="BB41" s="65">
        <v>8</v>
      </c>
      <c r="BC41" s="65"/>
      <c r="BD41" s="65"/>
      <c r="BE41" s="65"/>
      <c r="BF41" s="65">
        <f>ROUND((Tabla122[[#This Row],[Columna56]]*0.4),0)</f>
        <v>2</v>
      </c>
      <c r="BG41" s="65">
        <v>4</v>
      </c>
      <c r="BH41" s="65"/>
      <c r="BI41" s="65"/>
      <c r="BJ41" s="65"/>
      <c r="BK41" s="65">
        <f>ROUND((Tabla122[[#This Row],[Columna61]]*0.4),0)</f>
        <v>18</v>
      </c>
      <c r="BL41" s="65">
        <v>44</v>
      </c>
      <c r="BM41" s="65"/>
      <c r="BN41" s="65"/>
      <c r="BO41" s="65"/>
      <c r="BP41" s="65">
        <f>ROUND((Tabla122[[#This Row],[Columna66]]*0.4),0)</f>
        <v>16</v>
      </c>
      <c r="BQ41" s="65">
        <v>40</v>
      </c>
      <c r="BR41" s="65"/>
      <c r="BS41" s="65"/>
      <c r="BT41" s="65"/>
      <c r="BU41" s="65">
        <f>ROUND((Tabla122[[#This Row],[Columna71]]*0.4),0)</f>
        <v>46</v>
      </c>
      <c r="BV41" s="65">
        <v>116</v>
      </c>
      <c r="BW41" s="65"/>
      <c r="BX41" s="65"/>
      <c r="BY41" s="65"/>
      <c r="BZ41" s="65">
        <f>ROUND((Tabla122[[#This Row],[Columna76]]*0.4),0)</f>
        <v>14</v>
      </c>
      <c r="CA41" s="65">
        <v>36</v>
      </c>
      <c r="CB41" s="65"/>
      <c r="CC41" s="65"/>
      <c r="CD41" s="65"/>
      <c r="CE41" s="65">
        <f>ROUND((Tabla122[[#This Row],[Columna81]]*0.4),0)</f>
        <v>14</v>
      </c>
      <c r="CF41" s="65">
        <v>36</v>
      </c>
      <c r="CG41" s="65"/>
      <c r="CH41" s="65"/>
      <c r="CI41" s="65"/>
      <c r="CJ41" s="65">
        <f>ROUND((Tabla122[[#This Row],[Columna86]]*0.4),0)</f>
        <v>6</v>
      </c>
      <c r="CK41" s="65">
        <v>16</v>
      </c>
      <c r="CL41" s="65"/>
      <c r="CM41" s="65"/>
      <c r="CN41" s="65"/>
      <c r="CO41" s="65">
        <f>ROUND((Tabla122[[#This Row],[Columna91]]*0.4),0)</f>
        <v>22</v>
      </c>
      <c r="CP41" s="65">
        <v>56</v>
      </c>
      <c r="CQ41" s="65"/>
      <c r="CR41" s="65"/>
      <c r="CS41" s="65"/>
      <c r="CT41" s="65">
        <f>ROUND((Tabla122[[#This Row],[Columna96]]*0.4),0)</f>
        <v>40</v>
      </c>
      <c r="CU41" s="65">
        <v>100</v>
      </c>
      <c r="CV41" s="65"/>
      <c r="CW41" s="65"/>
      <c r="CX41" s="65"/>
      <c r="CY41" s="65">
        <f>ROUND((Tabla122[[#This Row],[Columna101]]*0.4),0)</f>
        <v>10</v>
      </c>
      <c r="CZ41" s="65">
        <v>24</v>
      </c>
      <c r="DA41" s="65"/>
      <c r="DB41" s="65"/>
      <c r="DC41" s="65"/>
      <c r="DD41" s="65">
        <f>ROUND((Tabla122[[#This Row],[Columna106]]*0.4),0)</f>
        <v>8</v>
      </c>
      <c r="DE41" s="65">
        <v>20</v>
      </c>
      <c r="DF41" s="65"/>
      <c r="DG41" s="65"/>
      <c r="DH41" s="65"/>
      <c r="DI41" s="65">
        <f>ROUND((Tabla122[[#This Row],[Columna111]]*0.4),0)</f>
        <v>8</v>
      </c>
      <c r="DJ41" s="65">
        <v>20</v>
      </c>
      <c r="DK41" s="65"/>
      <c r="DL41" s="65"/>
      <c r="DM41" s="65"/>
      <c r="DN41" s="65">
        <f>ROUND((Tabla122[[#This Row],[Columna116]]*0.4),0)</f>
        <v>2</v>
      </c>
      <c r="DO41" s="65">
        <v>4</v>
      </c>
      <c r="DP41" s="65"/>
      <c r="DQ41" s="65"/>
      <c r="DR41" s="65"/>
      <c r="DS41" s="66"/>
      <c r="DT41" s="67"/>
    </row>
    <row r="42" spans="2:124" s="68" customFormat="1" ht="13.5">
      <c r="B42" s="62"/>
      <c r="C42" s="63">
        <v>35501</v>
      </c>
      <c r="D42" s="70" t="s">
        <v>136</v>
      </c>
      <c r="E42" s="65" t="s">
        <v>114</v>
      </c>
      <c r="F4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4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42" s="65">
        <f>ROUND((Tabla122[[#This Row],[Columna6]]*0.4),0)</f>
        <v>2</v>
      </c>
      <c r="I42" s="89">
        <v>4</v>
      </c>
      <c r="J42" s="89"/>
      <c r="K42" s="89"/>
      <c r="L42" s="89"/>
      <c r="M42" s="65">
        <f>ROUND((Tabla122[[#This Row],[Columna11]]*0.4),0)</f>
        <v>72</v>
      </c>
      <c r="N42" s="65">
        <v>180</v>
      </c>
      <c r="O42" s="65"/>
      <c r="P42" s="65"/>
      <c r="Q42" s="65"/>
      <c r="R42" s="65">
        <f>ROUND((Tabla122[[#This Row],[Columna16]]*0.4),0)</f>
        <v>6</v>
      </c>
      <c r="S42" s="65">
        <v>16</v>
      </c>
      <c r="T42" s="65"/>
      <c r="U42" s="65"/>
      <c r="V42" s="65"/>
      <c r="W42" s="65">
        <f>ROUND((Tabla122[[#This Row],[Columna21]]*0.4),0)</f>
        <v>3</v>
      </c>
      <c r="X42" s="65">
        <v>8</v>
      </c>
      <c r="Y42" s="65"/>
      <c r="Z42" s="65"/>
      <c r="AA42" s="65"/>
      <c r="AB42" s="65">
        <f>ROUND((Tabla122[[#This Row],[Columna26]]*0.4),0)</f>
        <v>24</v>
      </c>
      <c r="AC42" s="65">
        <v>60</v>
      </c>
      <c r="AD42" s="65"/>
      <c r="AE42" s="65"/>
      <c r="AF42" s="65"/>
      <c r="AG42" s="65">
        <f>ROUND((Tabla122[[#This Row],[Columna31]]*0.4),0)</f>
        <v>274</v>
      </c>
      <c r="AH42" s="65">
        <v>684</v>
      </c>
      <c r="AI42" s="65"/>
      <c r="AJ42" s="65"/>
      <c r="AK42" s="65"/>
      <c r="AL42" s="65">
        <f>ROUND((Tabla122[[#This Row],[Columna36]]*0.4),0)</f>
        <v>70</v>
      </c>
      <c r="AM42" s="65">
        <v>176</v>
      </c>
      <c r="AN42" s="65"/>
      <c r="AO42" s="65"/>
      <c r="AP42" s="65"/>
      <c r="AQ42" s="65">
        <f>ROUND((Tabla122[[#This Row],[Columna41]]*0.4),0)</f>
        <v>27</v>
      </c>
      <c r="AR42" s="65">
        <v>68</v>
      </c>
      <c r="AS42" s="65"/>
      <c r="AT42" s="65"/>
      <c r="AU42" s="65"/>
      <c r="AV42" s="65">
        <f>ROUND((Tabla122[[#This Row],[Columna46]]*0.4),0)</f>
        <v>16</v>
      </c>
      <c r="AW42" s="65">
        <v>40</v>
      </c>
      <c r="AX42" s="65"/>
      <c r="AY42" s="65"/>
      <c r="AZ42" s="65"/>
      <c r="BA42" s="65">
        <f>ROUND((Tabla122[[#This Row],[Columna51]]*0.4),0)</f>
        <v>3</v>
      </c>
      <c r="BB42" s="65">
        <v>8</v>
      </c>
      <c r="BC42" s="65"/>
      <c r="BD42" s="65"/>
      <c r="BE42" s="65"/>
      <c r="BF42" s="65">
        <f>ROUND((Tabla122[[#This Row],[Columna56]]*0.4),0)</f>
        <v>2</v>
      </c>
      <c r="BG42" s="65">
        <v>4</v>
      </c>
      <c r="BH42" s="65"/>
      <c r="BI42" s="65"/>
      <c r="BJ42" s="65"/>
      <c r="BK42" s="65">
        <f>ROUND((Tabla122[[#This Row],[Columna61]]*0.4),0)</f>
        <v>18</v>
      </c>
      <c r="BL42" s="65">
        <v>44</v>
      </c>
      <c r="BM42" s="65"/>
      <c r="BN42" s="65"/>
      <c r="BO42" s="65"/>
      <c r="BP42" s="65">
        <f>ROUND((Tabla122[[#This Row],[Columna66]]*0.4),0)</f>
        <v>16</v>
      </c>
      <c r="BQ42" s="65">
        <v>40</v>
      </c>
      <c r="BR42" s="65"/>
      <c r="BS42" s="65"/>
      <c r="BT42" s="65"/>
      <c r="BU42" s="65">
        <f>ROUND((Tabla122[[#This Row],[Columna71]]*0.4),0)</f>
        <v>46</v>
      </c>
      <c r="BV42" s="65">
        <v>116</v>
      </c>
      <c r="BW42" s="65"/>
      <c r="BX42" s="65"/>
      <c r="BY42" s="65"/>
      <c r="BZ42" s="65">
        <f>ROUND((Tabla122[[#This Row],[Columna76]]*0.4),0)</f>
        <v>14</v>
      </c>
      <c r="CA42" s="65">
        <v>36</v>
      </c>
      <c r="CB42" s="65"/>
      <c r="CC42" s="65"/>
      <c r="CD42" s="65"/>
      <c r="CE42" s="65">
        <f>ROUND((Tabla122[[#This Row],[Columna81]]*0.4),0)</f>
        <v>14</v>
      </c>
      <c r="CF42" s="65">
        <v>36</v>
      </c>
      <c r="CG42" s="65"/>
      <c r="CH42" s="65"/>
      <c r="CI42" s="65"/>
      <c r="CJ42" s="65">
        <f>ROUND((Tabla122[[#This Row],[Columna86]]*0.4),0)</f>
        <v>6</v>
      </c>
      <c r="CK42" s="65">
        <v>16</v>
      </c>
      <c r="CL42" s="65"/>
      <c r="CM42" s="65"/>
      <c r="CN42" s="65"/>
      <c r="CO42" s="65">
        <f>ROUND((Tabla122[[#This Row],[Columna91]]*0.4),0)</f>
        <v>22</v>
      </c>
      <c r="CP42" s="65">
        <v>56</v>
      </c>
      <c r="CQ42" s="65"/>
      <c r="CR42" s="65"/>
      <c r="CS42" s="65"/>
      <c r="CT42" s="65">
        <f>ROUND((Tabla122[[#This Row],[Columna96]]*0.4),0)</f>
        <v>40</v>
      </c>
      <c r="CU42" s="65">
        <v>100</v>
      </c>
      <c r="CV42" s="65"/>
      <c r="CW42" s="65"/>
      <c r="CX42" s="65"/>
      <c r="CY42" s="65">
        <f>ROUND((Tabla122[[#This Row],[Columna101]]*0.4),0)</f>
        <v>10</v>
      </c>
      <c r="CZ42" s="65">
        <v>24</v>
      </c>
      <c r="DA42" s="65"/>
      <c r="DB42" s="65"/>
      <c r="DC42" s="65"/>
      <c r="DD42" s="65">
        <f>ROUND((Tabla122[[#This Row],[Columna106]]*0.4),0)</f>
        <v>8</v>
      </c>
      <c r="DE42" s="65">
        <v>20</v>
      </c>
      <c r="DF42" s="65"/>
      <c r="DG42" s="65"/>
      <c r="DH42" s="65"/>
      <c r="DI42" s="65">
        <f>ROUND((Tabla122[[#This Row],[Columna111]]*0.4),0)</f>
        <v>8</v>
      </c>
      <c r="DJ42" s="65">
        <v>20</v>
      </c>
      <c r="DK42" s="65"/>
      <c r="DL42" s="65"/>
      <c r="DM42" s="65"/>
      <c r="DN42" s="65">
        <f>ROUND((Tabla122[[#This Row],[Columna116]]*0.4),0)</f>
        <v>2</v>
      </c>
      <c r="DO42" s="65">
        <v>4</v>
      </c>
      <c r="DP42" s="65"/>
      <c r="DQ42" s="65"/>
      <c r="DR42" s="65"/>
      <c r="DS42" s="66"/>
      <c r="DT42" s="67"/>
    </row>
    <row r="43" spans="2:124" s="68" customFormat="1" ht="13.5">
      <c r="B43" s="62"/>
      <c r="C43" s="63">
        <v>35501</v>
      </c>
      <c r="D43" s="70" t="s">
        <v>137</v>
      </c>
      <c r="E43" s="65" t="s">
        <v>114</v>
      </c>
      <c r="F4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4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43" s="65">
        <f>ROUND((Tabla122[[#This Row],[Columna6]]*0.4),0)</f>
        <v>2</v>
      </c>
      <c r="I43" s="89">
        <v>4</v>
      </c>
      <c r="J43" s="89"/>
      <c r="K43" s="89"/>
      <c r="L43" s="89"/>
      <c r="M43" s="65">
        <f>ROUND((Tabla122[[#This Row],[Columna11]]*0.4),0)</f>
        <v>72</v>
      </c>
      <c r="N43" s="65">
        <v>180</v>
      </c>
      <c r="O43" s="65"/>
      <c r="P43" s="65"/>
      <c r="Q43" s="65"/>
      <c r="R43" s="65">
        <f>ROUND((Tabla122[[#This Row],[Columna16]]*0.4),0)</f>
        <v>6</v>
      </c>
      <c r="S43" s="65">
        <v>16</v>
      </c>
      <c r="T43" s="65"/>
      <c r="U43" s="65"/>
      <c r="V43" s="65"/>
      <c r="W43" s="65">
        <f>ROUND((Tabla122[[#This Row],[Columna21]]*0.4),0)</f>
        <v>3</v>
      </c>
      <c r="X43" s="65">
        <v>8</v>
      </c>
      <c r="Y43" s="65"/>
      <c r="Z43" s="65"/>
      <c r="AA43" s="65"/>
      <c r="AB43" s="65">
        <f>ROUND((Tabla122[[#This Row],[Columna26]]*0.4),0)</f>
        <v>24</v>
      </c>
      <c r="AC43" s="65">
        <v>60</v>
      </c>
      <c r="AD43" s="65"/>
      <c r="AE43" s="65"/>
      <c r="AF43" s="65"/>
      <c r="AG43" s="65">
        <f>ROUND((Tabla122[[#This Row],[Columna31]]*0.4),0)</f>
        <v>274</v>
      </c>
      <c r="AH43" s="65">
        <v>684</v>
      </c>
      <c r="AI43" s="65"/>
      <c r="AJ43" s="65"/>
      <c r="AK43" s="65"/>
      <c r="AL43" s="65">
        <f>ROUND((Tabla122[[#This Row],[Columna36]]*0.4),0)</f>
        <v>70</v>
      </c>
      <c r="AM43" s="65">
        <v>176</v>
      </c>
      <c r="AN43" s="65"/>
      <c r="AO43" s="65"/>
      <c r="AP43" s="65"/>
      <c r="AQ43" s="65">
        <f>ROUND((Tabla122[[#This Row],[Columna41]]*0.4),0)</f>
        <v>27</v>
      </c>
      <c r="AR43" s="65">
        <v>68</v>
      </c>
      <c r="AS43" s="65"/>
      <c r="AT43" s="65"/>
      <c r="AU43" s="65"/>
      <c r="AV43" s="65">
        <f>ROUND((Tabla122[[#This Row],[Columna46]]*0.4),0)</f>
        <v>16</v>
      </c>
      <c r="AW43" s="65">
        <v>40</v>
      </c>
      <c r="AX43" s="65"/>
      <c r="AY43" s="65"/>
      <c r="AZ43" s="65"/>
      <c r="BA43" s="65">
        <f>ROUND((Tabla122[[#This Row],[Columna51]]*0.4),0)</f>
        <v>3</v>
      </c>
      <c r="BB43" s="65">
        <v>8</v>
      </c>
      <c r="BC43" s="65"/>
      <c r="BD43" s="65"/>
      <c r="BE43" s="65"/>
      <c r="BF43" s="65">
        <f>ROUND((Tabla122[[#This Row],[Columna56]]*0.4),0)</f>
        <v>2</v>
      </c>
      <c r="BG43" s="65">
        <v>4</v>
      </c>
      <c r="BH43" s="65"/>
      <c r="BI43" s="65"/>
      <c r="BJ43" s="65"/>
      <c r="BK43" s="65">
        <f>ROUND((Tabla122[[#This Row],[Columna61]]*0.4),0)</f>
        <v>18</v>
      </c>
      <c r="BL43" s="65">
        <v>44</v>
      </c>
      <c r="BM43" s="65"/>
      <c r="BN43" s="65"/>
      <c r="BO43" s="65"/>
      <c r="BP43" s="65">
        <f>ROUND((Tabla122[[#This Row],[Columna66]]*0.4),0)</f>
        <v>16</v>
      </c>
      <c r="BQ43" s="65">
        <v>40</v>
      </c>
      <c r="BR43" s="65"/>
      <c r="BS43" s="65"/>
      <c r="BT43" s="65"/>
      <c r="BU43" s="65">
        <f>ROUND((Tabla122[[#This Row],[Columna71]]*0.4),0)</f>
        <v>46</v>
      </c>
      <c r="BV43" s="65">
        <v>116</v>
      </c>
      <c r="BW43" s="65"/>
      <c r="BX43" s="65"/>
      <c r="BY43" s="65"/>
      <c r="BZ43" s="65">
        <f>ROUND((Tabla122[[#This Row],[Columna76]]*0.4),0)</f>
        <v>14</v>
      </c>
      <c r="CA43" s="65">
        <v>36</v>
      </c>
      <c r="CB43" s="65"/>
      <c r="CC43" s="65"/>
      <c r="CD43" s="65"/>
      <c r="CE43" s="65">
        <f>ROUND((Tabla122[[#This Row],[Columna81]]*0.4),0)</f>
        <v>14</v>
      </c>
      <c r="CF43" s="65">
        <v>36</v>
      </c>
      <c r="CG43" s="65"/>
      <c r="CH43" s="65"/>
      <c r="CI43" s="65"/>
      <c r="CJ43" s="65">
        <f>ROUND((Tabla122[[#This Row],[Columna86]]*0.4),0)</f>
        <v>6</v>
      </c>
      <c r="CK43" s="65">
        <v>16</v>
      </c>
      <c r="CL43" s="65"/>
      <c r="CM43" s="65"/>
      <c r="CN43" s="65"/>
      <c r="CO43" s="65">
        <f>ROUND((Tabla122[[#This Row],[Columna91]]*0.4),0)</f>
        <v>22</v>
      </c>
      <c r="CP43" s="65">
        <v>56</v>
      </c>
      <c r="CQ43" s="65"/>
      <c r="CR43" s="65"/>
      <c r="CS43" s="65"/>
      <c r="CT43" s="65">
        <f>ROUND((Tabla122[[#This Row],[Columna96]]*0.4),0)</f>
        <v>40</v>
      </c>
      <c r="CU43" s="65">
        <v>100</v>
      </c>
      <c r="CV43" s="65"/>
      <c r="CW43" s="65"/>
      <c r="CX43" s="65"/>
      <c r="CY43" s="65">
        <f>ROUND((Tabla122[[#This Row],[Columna101]]*0.4),0)</f>
        <v>10</v>
      </c>
      <c r="CZ43" s="65">
        <v>24</v>
      </c>
      <c r="DA43" s="65"/>
      <c r="DB43" s="65"/>
      <c r="DC43" s="65"/>
      <c r="DD43" s="65">
        <f>ROUND((Tabla122[[#This Row],[Columna106]]*0.4),0)</f>
        <v>8</v>
      </c>
      <c r="DE43" s="65">
        <v>20</v>
      </c>
      <c r="DF43" s="65"/>
      <c r="DG43" s="65"/>
      <c r="DH43" s="65"/>
      <c r="DI43" s="65">
        <f>ROUND((Tabla122[[#This Row],[Columna111]]*0.4),0)</f>
        <v>8</v>
      </c>
      <c r="DJ43" s="65">
        <v>20</v>
      </c>
      <c r="DK43" s="65"/>
      <c r="DL43" s="65"/>
      <c r="DM43" s="65"/>
      <c r="DN43" s="65">
        <f>ROUND((Tabla122[[#This Row],[Columna116]]*0.4),0)</f>
        <v>2</v>
      </c>
      <c r="DO43" s="65">
        <v>4</v>
      </c>
      <c r="DP43" s="65"/>
      <c r="DQ43" s="65"/>
      <c r="DR43" s="65"/>
      <c r="DS43" s="66"/>
      <c r="DT43" s="67"/>
    </row>
    <row r="44" spans="2:124" s="68" customFormat="1" ht="13.5">
      <c r="B44" s="62"/>
      <c r="C44" s="63">
        <v>35501</v>
      </c>
      <c r="D44" s="70" t="s">
        <v>138</v>
      </c>
      <c r="E44" s="65" t="s">
        <v>114</v>
      </c>
      <c r="F4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4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44" s="65">
        <f>ROUND((Tabla122[[#This Row],[Columna6]]*0.4),0)</f>
        <v>2</v>
      </c>
      <c r="I44" s="89">
        <v>4</v>
      </c>
      <c r="J44" s="89"/>
      <c r="K44" s="89"/>
      <c r="L44" s="89"/>
      <c r="M44" s="65">
        <f>ROUND((Tabla122[[#This Row],[Columna11]]*0.4),0)</f>
        <v>72</v>
      </c>
      <c r="N44" s="65">
        <v>180</v>
      </c>
      <c r="O44" s="65"/>
      <c r="P44" s="65"/>
      <c r="Q44" s="65"/>
      <c r="R44" s="65">
        <f>ROUND((Tabla122[[#This Row],[Columna16]]*0.4),0)</f>
        <v>6</v>
      </c>
      <c r="S44" s="65">
        <v>16</v>
      </c>
      <c r="T44" s="65"/>
      <c r="U44" s="65"/>
      <c r="V44" s="65"/>
      <c r="W44" s="65">
        <f>ROUND((Tabla122[[#This Row],[Columna21]]*0.4),0)</f>
        <v>3</v>
      </c>
      <c r="X44" s="65">
        <v>8</v>
      </c>
      <c r="Y44" s="65"/>
      <c r="Z44" s="65"/>
      <c r="AA44" s="65"/>
      <c r="AB44" s="65">
        <f>ROUND((Tabla122[[#This Row],[Columna26]]*0.4),0)</f>
        <v>24</v>
      </c>
      <c r="AC44" s="65">
        <v>60</v>
      </c>
      <c r="AD44" s="65"/>
      <c r="AE44" s="65"/>
      <c r="AF44" s="65"/>
      <c r="AG44" s="65">
        <f>ROUND((Tabla122[[#This Row],[Columna31]]*0.4),0)</f>
        <v>274</v>
      </c>
      <c r="AH44" s="65">
        <v>684</v>
      </c>
      <c r="AI44" s="65"/>
      <c r="AJ44" s="65"/>
      <c r="AK44" s="65"/>
      <c r="AL44" s="65">
        <f>ROUND((Tabla122[[#This Row],[Columna36]]*0.4),0)</f>
        <v>70</v>
      </c>
      <c r="AM44" s="65">
        <v>176</v>
      </c>
      <c r="AN44" s="65"/>
      <c r="AO44" s="65"/>
      <c r="AP44" s="65"/>
      <c r="AQ44" s="65">
        <f>ROUND((Tabla122[[#This Row],[Columna41]]*0.4),0)</f>
        <v>27</v>
      </c>
      <c r="AR44" s="65">
        <v>68</v>
      </c>
      <c r="AS44" s="65"/>
      <c r="AT44" s="65"/>
      <c r="AU44" s="65"/>
      <c r="AV44" s="65">
        <f>ROUND((Tabla122[[#This Row],[Columna46]]*0.4),0)</f>
        <v>16</v>
      </c>
      <c r="AW44" s="65">
        <v>40</v>
      </c>
      <c r="AX44" s="65"/>
      <c r="AY44" s="65"/>
      <c r="AZ44" s="65"/>
      <c r="BA44" s="65">
        <f>ROUND((Tabla122[[#This Row],[Columna51]]*0.4),0)</f>
        <v>3</v>
      </c>
      <c r="BB44" s="65">
        <v>8</v>
      </c>
      <c r="BC44" s="65"/>
      <c r="BD44" s="65"/>
      <c r="BE44" s="65"/>
      <c r="BF44" s="65">
        <f>ROUND((Tabla122[[#This Row],[Columna56]]*0.4),0)</f>
        <v>2</v>
      </c>
      <c r="BG44" s="65">
        <v>4</v>
      </c>
      <c r="BH44" s="65"/>
      <c r="BI44" s="65"/>
      <c r="BJ44" s="65"/>
      <c r="BK44" s="65">
        <f>ROUND((Tabla122[[#This Row],[Columna61]]*0.4),0)</f>
        <v>18</v>
      </c>
      <c r="BL44" s="65">
        <v>44</v>
      </c>
      <c r="BM44" s="65"/>
      <c r="BN44" s="65"/>
      <c r="BO44" s="65"/>
      <c r="BP44" s="65">
        <f>ROUND((Tabla122[[#This Row],[Columna66]]*0.4),0)</f>
        <v>16</v>
      </c>
      <c r="BQ44" s="65">
        <v>40</v>
      </c>
      <c r="BR44" s="65"/>
      <c r="BS44" s="65"/>
      <c r="BT44" s="65"/>
      <c r="BU44" s="65">
        <f>ROUND((Tabla122[[#This Row],[Columna71]]*0.4),0)</f>
        <v>46</v>
      </c>
      <c r="BV44" s="65">
        <v>116</v>
      </c>
      <c r="BW44" s="65"/>
      <c r="BX44" s="65"/>
      <c r="BY44" s="65"/>
      <c r="BZ44" s="65">
        <f>ROUND((Tabla122[[#This Row],[Columna76]]*0.4),0)</f>
        <v>14</v>
      </c>
      <c r="CA44" s="65">
        <v>36</v>
      </c>
      <c r="CB44" s="65"/>
      <c r="CC44" s="65"/>
      <c r="CD44" s="65"/>
      <c r="CE44" s="65">
        <f>ROUND((Tabla122[[#This Row],[Columna81]]*0.4),0)</f>
        <v>14</v>
      </c>
      <c r="CF44" s="65">
        <v>36</v>
      </c>
      <c r="CG44" s="65"/>
      <c r="CH44" s="65"/>
      <c r="CI44" s="65"/>
      <c r="CJ44" s="65">
        <f>ROUND((Tabla122[[#This Row],[Columna86]]*0.4),0)</f>
        <v>6</v>
      </c>
      <c r="CK44" s="65">
        <v>16</v>
      </c>
      <c r="CL44" s="65"/>
      <c r="CM44" s="65"/>
      <c r="CN44" s="65"/>
      <c r="CO44" s="65">
        <f>ROUND((Tabla122[[#This Row],[Columna91]]*0.4),0)</f>
        <v>22</v>
      </c>
      <c r="CP44" s="65">
        <v>56</v>
      </c>
      <c r="CQ44" s="65"/>
      <c r="CR44" s="65"/>
      <c r="CS44" s="65"/>
      <c r="CT44" s="65">
        <f>ROUND((Tabla122[[#This Row],[Columna96]]*0.4),0)</f>
        <v>40</v>
      </c>
      <c r="CU44" s="65">
        <v>100</v>
      </c>
      <c r="CV44" s="65"/>
      <c r="CW44" s="65"/>
      <c r="CX44" s="65"/>
      <c r="CY44" s="65">
        <f>ROUND((Tabla122[[#This Row],[Columna101]]*0.4),0)</f>
        <v>10</v>
      </c>
      <c r="CZ44" s="65">
        <v>24</v>
      </c>
      <c r="DA44" s="65"/>
      <c r="DB44" s="65"/>
      <c r="DC44" s="65"/>
      <c r="DD44" s="65">
        <f>ROUND((Tabla122[[#This Row],[Columna106]]*0.4),0)</f>
        <v>8</v>
      </c>
      <c r="DE44" s="65">
        <v>20</v>
      </c>
      <c r="DF44" s="65"/>
      <c r="DG44" s="65"/>
      <c r="DH44" s="65"/>
      <c r="DI44" s="65">
        <f>ROUND((Tabla122[[#This Row],[Columna111]]*0.4),0)</f>
        <v>8</v>
      </c>
      <c r="DJ44" s="65">
        <v>20</v>
      </c>
      <c r="DK44" s="65"/>
      <c r="DL44" s="65"/>
      <c r="DM44" s="65"/>
      <c r="DN44" s="65">
        <f>ROUND((Tabla122[[#This Row],[Columna116]]*0.4),0)</f>
        <v>2</v>
      </c>
      <c r="DO44" s="65">
        <v>4</v>
      </c>
      <c r="DP44" s="65"/>
      <c r="DQ44" s="65"/>
      <c r="DR44" s="65"/>
      <c r="DS44" s="66"/>
      <c r="DT44" s="67"/>
    </row>
    <row r="45" spans="2:124" s="68" customFormat="1" ht="13.5">
      <c r="B45" s="62"/>
      <c r="C45" s="63">
        <v>35501</v>
      </c>
      <c r="D45" s="70" t="s">
        <v>139</v>
      </c>
      <c r="E45" s="65" t="s">
        <v>114</v>
      </c>
      <c r="F4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4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45" s="65">
        <f>ROUND((Tabla122[[#This Row],[Columna6]]*0.4),0)</f>
        <v>2</v>
      </c>
      <c r="I45" s="89">
        <v>4</v>
      </c>
      <c r="J45" s="89"/>
      <c r="K45" s="89"/>
      <c r="L45" s="89"/>
      <c r="M45" s="65">
        <f>ROUND((Tabla122[[#This Row],[Columna11]]*0.4),0)</f>
        <v>72</v>
      </c>
      <c r="N45" s="65">
        <v>180</v>
      </c>
      <c r="O45" s="65"/>
      <c r="P45" s="65"/>
      <c r="Q45" s="65"/>
      <c r="R45" s="65">
        <f>ROUND((Tabla122[[#This Row],[Columna16]]*0.4),0)</f>
        <v>6</v>
      </c>
      <c r="S45" s="65">
        <v>16</v>
      </c>
      <c r="T45" s="65"/>
      <c r="U45" s="65"/>
      <c r="V45" s="65"/>
      <c r="W45" s="65">
        <f>ROUND((Tabla122[[#This Row],[Columna21]]*0.4),0)</f>
        <v>3</v>
      </c>
      <c r="X45" s="65">
        <v>8</v>
      </c>
      <c r="Y45" s="65"/>
      <c r="Z45" s="65"/>
      <c r="AA45" s="65"/>
      <c r="AB45" s="65">
        <f>ROUND((Tabla122[[#This Row],[Columna26]]*0.4),0)</f>
        <v>24</v>
      </c>
      <c r="AC45" s="65">
        <v>60</v>
      </c>
      <c r="AD45" s="65"/>
      <c r="AE45" s="65"/>
      <c r="AF45" s="65"/>
      <c r="AG45" s="65">
        <f>ROUND((Tabla122[[#This Row],[Columna31]]*0.4),0)</f>
        <v>274</v>
      </c>
      <c r="AH45" s="65">
        <v>684</v>
      </c>
      <c r="AI45" s="65"/>
      <c r="AJ45" s="65"/>
      <c r="AK45" s="65"/>
      <c r="AL45" s="65">
        <f>ROUND((Tabla122[[#This Row],[Columna36]]*0.4),0)</f>
        <v>70</v>
      </c>
      <c r="AM45" s="65">
        <v>176</v>
      </c>
      <c r="AN45" s="65"/>
      <c r="AO45" s="65"/>
      <c r="AP45" s="65"/>
      <c r="AQ45" s="65">
        <f>ROUND((Tabla122[[#This Row],[Columna41]]*0.4),0)</f>
        <v>27</v>
      </c>
      <c r="AR45" s="65">
        <v>68</v>
      </c>
      <c r="AS45" s="65"/>
      <c r="AT45" s="65"/>
      <c r="AU45" s="65"/>
      <c r="AV45" s="65">
        <f>ROUND((Tabla122[[#This Row],[Columna46]]*0.4),0)</f>
        <v>16</v>
      </c>
      <c r="AW45" s="65">
        <v>40</v>
      </c>
      <c r="AX45" s="65"/>
      <c r="AY45" s="65"/>
      <c r="AZ45" s="65"/>
      <c r="BA45" s="65">
        <f>ROUND((Tabla122[[#This Row],[Columna51]]*0.4),0)</f>
        <v>3</v>
      </c>
      <c r="BB45" s="65">
        <v>8</v>
      </c>
      <c r="BC45" s="65"/>
      <c r="BD45" s="65"/>
      <c r="BE45" s="65"/>
      <c r="BF45" s="65">
        <f>ROUND((Tabla122[[#This Row],[Columna56]]*0.4),0)</f>
        <v>2</v>
      </c>
      <c r="BG45" s="65">
        <v>4</v>
      </c>
      <c r="BH45" s="65"/>
      <c r="BI45" s="65"/>
      <c r="BJ45" s="65"/>
      <c r="BK45" s="65">
        <f>ROUND((Tabla122[[#This Row],[Columna61]]*0.4),0)</f>
        <v>18</v>
      </c>
      <c r="BL45" s="65">
        <v>44</v>
      </c>
      <c r="BM45" s="65"/>
      <c r="BN45" s="65"/>
      <c r="BO45" s="65"/>
      <c r="BP45" s="65">
        <f>ROUND((Tabla122[[#This Row],[Columna66]]*0.4),0)</f>
        <v>16</v>
      </c>
      <c r="BQ45" s="65">
        <v>40</v>
      </c>
      <c r="BR45" s="65"/>
      <c r="BS45" s="65"/>
      <c r="BT45" s="65"/>
      <c r="BU45" s="65">
        <f>ROUND((Tabla122[[#This Row],[Columna71]]*0.4),0)</f>
        <v>46</v>
      </c>
      <c r="BV45" s="65">
        <v>116</v>
      </c>
      <c r="BW45" s="65"/>
      <c r="BX45" s="65"/>
      <c r="BY45" s="65"/>
      <c r="BZ45" s="65">
        <f>ROUND((Tabla122[[#This Row],[Columna76]]*0.4),0)</f>
        <v>14</v>
      </c>
      <c r="CA45" s="65">
        <v>36</v>
      </c>
      <c r="CB45" s="65"/>
      <c r="CC45" s="65"/>
      <c r="CD45" s="65"/>
      <c r="CE45" s="65">
        <f>ROUND((Tabla122[[#This Row],[Columna81]]*0.4),0)</f>
        <v>14</v>
      </c>
      <c r="CF45" s="65">
        <v>36</v>
      </c>
      <c r="CG45" s="65"/>
      <c r="CH45" s="65"/>
      <c r="CI45" s="65"/>
      <c r="CJ45" s="65">
        <f>ROUND((Tabla122[[#This Row],[Columna86]]*0.4),0)</f>
        <v>6</v>
      </c>
      <c r="CK45" s="65">
        <v>16</v>
      </c>
      <c r="CL45" s="65"/>
      <c r="CM45" s="65"/>
      <c r="CN45" s="65"/>
      <c r="CO45" s="65">
        <f>ROUND((Tabla122[[#This Row],[Columna91]]*0.4),0)</f>
        <v>22</v>
      </c>
      <c r="CP45" s="65">
        <v>56</v>
      </c>
      <c r="CQ45" s="65"/>
      <c r="CR45" s="65"/>
      <c r="CS45" s="65"/>
      <c r="CT45" s="65">
        <f>ROUND((Tabla122[[#This Row],[Columna96]]*0.4),0)</f>
        <v>40</v>
      </c>
      <c r="CU45" s="65">
        <v>100</v>
      </c>
      <c r="CV45" s="65"/>
      <c r="CW45" s="65"/>
      <c r="CX45" s="65"/>
      <c r="CY45" s="65">
        <f>ROUND((Tabla122[[#This Row],[Columna101]]*0.4),0)</f>
        <v>10</v>
      </c>
      <c r="CZ45" s="65">
        <v>24</v>
      </c>
      <c r="DA45" s="65"/>
      <c r="DB45" s="65"/>
      <c r="DC45" s="65"/>
      <c r="DD45" s="65">
        <f>ROUND((Tabla122[[#This Row],[Columna106]]*0.4),0)</f>
        <v>8</v>
      </c>
      <c r="DE45" s="65">
        <v>20</v>
      </c>
      <c r="DF45" s="65"/>
      <c r="DG45" s="65"/>
      <c r="DH45" s="65"/>
      <c r="DI45" s="65">
        <f>ROUND((Tabla122[[#This Row],[Columna111]]*0.4),0)</f>
        <v>8</v>
      </c>
      <c r="DJ45" s="65">
        <v>20</v>
      </c>
      <c r="DK45" s="65"/>
      <c r="DL45" s="65"/>
      <c r="DM45" s="65"/>
      <c r="DN45" s="65">
        <f>ROUND((Tabla122[[#This Row],[Columna116]]*0.4),0)</f>
        <v>2</v>
      </c>
      <c r="DO45" s="65">
        <v>4</v>
      </c>
      <c r="DP45" s="65"/>
      <c r="DQ45" s="65"/>
      <c r="DR45" s="65"/>
      <c r="DS45" s="66"/>
      <c r="DT45" s="67"/>
    </row>
    <row r="46" spans="2:124" s="68" customFormat="1" ht="13.5">
      <c r="B46" s="62"/>
      <c r="C46" s="63">
        <v>35501</v>
      </c>
      <c r="D46" s="70" t="s">
        <v>140</v>
      </c>
      <c r="E46" s="65" t="s">
        <v>114</v>
      </c>
      <c r="F4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4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46" s="65">
        <f>ROUND((Tabla122[[#This Row],[Columna6]]*0.4),0)</f>
        <v>2</v>
      </c>
      <c r="I46" s="89">
        <v>4</v>
      </c>
      <c r="J46" s="89"/>
      <c r="K46" s="89"/>
      <c r="L46" s="89"/>
      <c r="M46" s="65">
        <f>ROUND((Tabla122[[#This Row],[Columna11]]*0.4),0)</f>
        <v>72</v>
      </c>
      <c r="N46" s="65">
        <v>180</v>
      </c>
      <c r="O46" s="65"/>
      <c r="P46" s="65"/>
      <c r="Q46" s="65"/>
      <c r="R46" s="65">
        <f>ROUND((Tabla122[[#This Row],[Columna16]]*0.4),0)</f>
        <v>6</v>
      </c>
      <c r="S46" s="65">
        <v>16</v>
      </c>
      <c r="T46" s="65"/>
      <c r="U46" s="65"/>
      <c r="V46" s="65"/>
      <c r="W46" s="65">
        <f>ROUND((Tabla122[[#This Row],[Columna21]]*0.4),0)</f>
        <v>3</v>
      </c>
      <c r="X46" s="65">
        <v>8</v>
      </c>
      <c r="Y46" s="65"/>
      <c r="Z46" s="65"/>
      <c r="AA46" s="65"/>
      <c r="AB46" s="65">
        <f>ROUND((Tabla122[[#This Row],[Columna26]]*0.4),0)</f>
        <v>24</v>
      </c>
      <c r="AC46" s="65">
        <v>60</v>
      </c>
      <c r="AD46" s="65"/>
      <c r="AE46" s="65"/>
      <c r="AF46" s="65"/>
      <c r="AG46" s="65">
        <f>ROUND((Tabla122[[#This Row],[Columna31]]*0.4),0)</f>
        <v>274</v>
      </c>
      <c r="AH46" s="65">
        <v>684</v>
      </c>
      <c r="AI46" s="65"/>
      <c r="AJ46" s="65"/>
      <c r="AK46" s="65"/>
      <c r="AL46" s="65">
        <f>ROUND((Tabla122[[#This Row],[Columna36]]*0.4),0)</f>
        <v>70</v>
      </c>
      <c r="AM46" s="65">
        <v>176</v>
      </c>
      <c r="AN46" s="65"/>
      <c r="AO46" s="65"/>
      <c r="AP46" s="65"/>
      <c r="AQ46" s="65">
        <f>ROUND((Tabla122[[#This Row],[Columna41]]*0.4),0)</f>
        <v>27</v>
      </c>
      <c r="AR46" s="65">
        <v>68</v>
      </c>
      <c r="AS46" s="65"/>
      <c r="AT46" s="65"/>
      <c r="AU46" s="65"/>
      <c r="AV46" s="65">
        <f>ROUND((Tabla122[[#This Row],[Columna46]]*0.4),0)</f>
        <v>16</v>
      </c>
      <c r="AW46" s="65">
        <v>40</v>
      </c>
      <c r="AX46" s="65"/>
      <c r="AY46" s="65"/>
      <c r="AZ46" s="65"/>
      <c r="BA46" s="65">
        <f>ROUND((Tabla122[[#This Row],[Columna51]]*0.4),0)</f>
        <v>3</v>
      </c>
      <c r="BB46" s="65">
        <v>8</v>
      </c>
      <c r="BC46" s="65"/>
      <c r="BD46" s="65"/>
      <c r="BE46" s="65"/>
      <c r="BF46" s="65">
        <f>ROUND((Tabla122[[#This Row],[Columna56]]*0.4),0)</f>
        <v>2</v>
      </c>
      <c r="BG46" s="65">
        <v>4</v>
      </c>
      <c r="BH46" s="65"/>
      <c r="BI46" s="65"/>
      <c r="BJ46" s="65"/>
      <c r="BK46" s="65">
        <f>ROUND((Tabla122[[#This Row],[Columna61]]*0.4),0)</f>
        <v>18</v>
      </c>
      <c r="BL46" s="65">
        <v>44</v>
      </c>
      <c r="BM46" s="65"/>
      <c r="BN46" s="65"/>
      <c r="BO46" s="65"/>
      <c r="BP46" s="65">
        <f>ROUND((Tabla122[[#This Row],[Columna66]]*0.4),0)</f>
        <v>16</v>
      </c>
      <c r="BQ46" s="65">
        <v>40</v>
      </c>
      <c r="BR46" s="65"/>
      <c r="BS46" s="65"/>
      <c r="BT46" s="65"/>
      <c r="BU46" s="65">
        <f>ROUND((Tabla122[[#This Row],[Columna71]]*0.4),0)</f>
        <v>46</v>
      </c>
      <c r="BV46" s="65">
        <v>116</v>
      </c>
      <c r="BW46" s="65"/>
      <c r="BX46" s="65"/>
      <c r="BY46" s="65"/>
      <c r="BZ46" s="65">
        <f>ROUND((Tabla122[[#This Row],[Columna76]]*0.4),0)</f>
        <v>14</v>
      </c>
      <c r="CA46" s="65">
        <v>36</v>
      </c>
      <c r="CB46" s="65"/>
      <c r="CC46" s="65"/>
      <c r="CD46" s="65"/>
      <c r="CE46" s="65">
        <f>ROUND((Tabla122[[#This Row],[Columna81]]*0.4),0)</f>
        <v>14</v>
      </c>
      <c r="CF46" s="65">
        <v>36</v>
      </c>
      <c r="CG46" s="65"/>
      <c r="CH46" s="65"/>
      <c r="CI46" s="65"/>
      <c r="CJ46" s="65">
        <f>ROUND((Tabla122[[#This Row],[Columna86]]*0.4),0)</f>
        <v>6</v>
      </c>
      <c r="CK46" s="65">
        <v>16</v>
      </c>
      <c r="CL46" s="65"/>
      <c r="CM46" s="65"/>
      <c r="CN46" s="65"/>
      <c r="CO46" s="65">
        <f>ROUND((Tabla122[[#This Row],[Columna91]]*0.4),0)</f>
        <v>22</v>
      </c>
      <c r="CP46" s="65">
        <v>56</v>
      </c>
      <c r="CQ46" s="65"/>
      <c r="CR46" s="65"/>
      <c r="CS46" s="65"/>
      <c r="CT46" s="65">
        <f>ROUND((Tabla122[[#This Row],[Columna96]]*0.4),0)</f>
        <v>40</v>
      </c>
      <c r="CU46" s="65">
        <v>100</v>
      </c>
      <c r="CV46" s="65"/>
      <c r="CW46" s="65"/>
      <c r="CX46" s="65"/>
      <c r="CY46" s="65">
        <f>ROUND((Tabla122[[#This Row],[Columna101]]*0.4),0)</f>
        <v>10</v>
      </c>
      <c r="CZ46" s="65">
        <v>24</v>
      </c>
      <c r="DA46" s="65"/>
      <c r="DB46" s="65"/>
      <c r="DC46" s="65"/>
      <c r="DD46" s="65">
        <f>ROUND((Tabla122[[#This Row],[Columna106]]*0.4),0)</f>
        <v>8</v>
      </c>
      <c r="DE46" s="65">
        <v>20</v>
      </c>
      <c r="DF46" s="65"/>
      <c r="DG46" s="65"/>
      <c r="DH46" s="65"/>
      <c r="DI46" s="65">
        <f>ROUND((Tabla122[[#This Row],[Columna111]]*0.4),0)</f>
        <v>8</v>
      </c>
      <c r="DJ46" s="65">
        <v>20</v>
      </c>
      <c r="DK46" s="65"/>
      <c r="DL46" s="65"/>
      <c r="DM46" s="65"/>
      <c r="DN46" s="65">
        <f>ROUND((Tabla122[[#This Row],[Columna116]]*0.4),0)</f>
        <v>2</v>
      </c>
      <c r="DO46" s="65">
        <v>4</v>
      </c>
      <c r="DP46" s="65"/>
      <c r="DQ46" s="65"/>
      <c r="DR46" s="65"/>
      <c r="DS46" s="66"/>
      <c r="DT46" s="67"/>
    </row>
    <row r="47" spans="2:124" s="68" customFormat="1" ht="13.5">
      <c r="B47" s="62"/>
      <c r="C47" s="63">
        <v>35501</v>
      </c>
      <c r="D47" s="70" t="s">
        <v>323</v>
      </c>
      <c r="E47" s="65" t="s">
        <v>114</v>
      </c>
      <c r="F4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4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47" s="65">
        <f>ROUND((Tabla122[[#This Row],[Columna6]]*0.4),0)</f>
        <v>2</v>
      </c>
      <c r="I47" s="89">
        <v>4</v>
      </c>
      <c r="J47" s="89"/>
      <c r="K47" s="89"/>
      <c r="L47" s="89"/>
      <c r="M47" s="65">
        <f>ROUND((Tabla122[[#This Row],[Columna11]]*0.4),0)</f>
        <v>72</v>
      </c>
      <c r="N47" s="65">
        <v>180</v>
      </c>
      <c r="O47" s="65"/>
      <c r="P47" s="65"/>
      <c r="Q47" s="65"/>
      <c r="R47" s="65">
        <f>ROUND((Tabla122[[#This Row],[Columna16]]*0.4),0)</f>
        <v>6</v>
      </c>
      <c r="S47" s="65">
        <v>16</v>
      </c>
      <c r="T47" s="65"/>
      <c r="U47" s="65"/>
      <c r="V47" s="65"/>
      <c r="W47" s="65">
        <f>ROUND((Tabla122[[#This Row],[Columna21]]*0.4),0)</f>
        <v>3</v>
      </c>
      <c r="X47" s="65">
        <v>8</v>
      </c>
      <c r="Y47" s="65"/>
      <c r="Z47" s="65"/>
      <c r="AA47" s="65"/>
      <c r="AB47" s="65">
        <f>ROUND((Tabla122[[#This Row],[Columna26]]*0.4),0)</f>
        <v>24</v>
      </c>
      <c r="AC47" s="65">
        <v>60</v>
      </c>
      <c r="AD47" s="65"/>
      <c r="AE47" s="65"/>
      <c r="AF47" s="65"/>
      <c r="AG47" s="65">
        <f>ROUND((Tabla122[[#This Row],[Columna31]]*0.4),0)</f>
        <v>274</v>
      </c>
      <c r="AH47" s="65">
        <v>684</v>
      </c>
      <c r="AI47" s="65"/>
      <c r="AJ47" s="65"/>
      <c r="AK47" s="65"/>
      <c r="AL47" s="65">
        <f>ROUND((Tabla122[[#This Row],[Columna36]]*0.4),0)</f>
        <v>70</v>
      </c>
      <c r="AM47" s="65">
        <v>176</v>
      </c>
      <c r="AN47" s="65"/>
      <c r="AO47" s="65"/>
      <c r="AP47" s="65"/>
      <c r="AQ47" s="65">
        <f>ROUND((Tabla122[[#This Row],[Columna41]]*0.4),0)</f>
        <v>27</v>
      </c>
      <c r="AR47" s="65">
        <v>68</v>
      </c>
      <c r="AS47" s="65"/>
      <c r="AT47" s="65"/>
      <c r="AU47" s="65"/>
      <c r="AV47" s="65">
        <f>ROUND((Tabla122[[#This Row],[Columna46]]*0.4),0)</f>
        <v>16</v>
      </c>
      <c r="AW47" s="65">
        <v>40</v>
      </c>
      <c r="AX47" s="65"/>
      <c r="AY47" s="65"/>
      <c r="AZ47" s="65"/>
      <c r="BA47" s="65">
        <f>ROUND((Tabla122[[#This Row],[Columna51]]*0.4),0)</f>
        <v>3</v>
      </c>
      <c r="BB47" s="65">
        <v>8</v>
      </c>
      <c r="BC47" s="65"/>
      <c r="BD47" s="65"/>
      <c r="BE47" s="65"/>
      <c r="BF47" s="65">
        <f>ROUND((Tabla122[[#This Row],[Columna56]]*0.4),0)</f>
        <v>2</v>
      </c>
      <c r="BG47" s="65">
        <v>4</v>
      </c>
      <c r="BH47" s="65"/>
      <c r="BI47" s="65"/>
      <c r="BJ47" s="65"/>
      <c r="BK47" s="65">
        <f>ROUND((Tabla122[[#This Row],[Columna61]]*0.4),0)</f>
        <v>18</v>
      </c>
      <c r="BL47" s="65">
        <v>44</v>
      </c>
      <c r="BM47" s="65"/>
      <c r="BN47" s="65"/>
      <c r="BO47" s="65"/>
      <c r="BP47" s="65">
        <f>ROUND((Tabla122[[#This Row],[Columna66]]*0.4),0)</f>
        <v>16</v>
      </c>
      <c r="BQ47" s="65">
        <v>40</v>
      </c>
      <c r="BR47" s="65"/>
      <c r="BS47" s="65"/>
      <c r="BT47" s="65"/>
      <c r="BU47" s="65">
        <f>ROUND((Tabla122[[#This Row],[Columna71]]*0.4),0)</f>
        <v>46</v>
      </c>
      <c r="BV47" s="65">
        <v>116</v>
      </c>
      <c r="BW47" s="65"/>
      <c r="BX47" s="65"/>
      <c r="BY47" s="65"/>
      <c r="BZ47" s="65">
        <f>ROUND((Tabla122[[#This Row],[Columna76]]*0.4),0)</f>
        <v>14</v>
      </c>
      <c r="CA47" s="65">
        <v>36</v>
      </c>
      <c r="CB47" s="65"/>
      <c r="CC47" s="65"/>
      <c r="CD47" s="65"/>
      <c r="CE47" s="65">
        <f>ROUND((Tabla122[[#This Row],[Columna81]]*0.4),0)</f>
        <v>14</v>
      </c>
      <c r="CF47" s="65">
        <v>36</v>
      </c>
      <c r="CG47" s="65"/>
      <c r="CH47" s="65"/>
      <c r="CI47" s="65"/>
      <c r="CJ47" s="65">
        <f>ROUND((Tabla122[[#This Row],[Columna86]]*0.4),0)</f>
        <v>6</v>
      </c>
      <c r="CK47" s="65">
        <v>16</v>
      </c>
      <c r="CL47" s="65"/>
      <c r="CM47" s="65"/>
      <c r="CN47" s="65"/>
      <c r="CO47" s="65">
        <f>ROUND((Tabla122[[#This Row],[Columna91]]*0.4),0)</f>
        <v>22</v>
      </c>
      <c r="CP47" s="65">
        <v>56</v>
      </c>
      <c r="CQ47" s="65"/>
      <c r="CR47" s="65"/>
      <c r="CS47" s="65"/>
      <c r="CT47" s="65">
        <f>ROUND((Tabla122[[#This Row],[Columna96]]*0.4),0)</f>
        <v>40</v>
      </c>
      <c r="CU47" s="65">
        <v>100</v>
      </c>
      <c r="CV47" s="65"/>
      <c r="CW47" s="65"/>
      <c r="CX47" s="65"/>
      <c r="CY47" s="65">
        <f>ROUND((Tabla122[[#This Row],[Columna101]]*0.4),0)</f>
        <v>10</v>
      </c>
      <c r="CZ47" s="65">
        <v>24</v>
      </c>
      <c r="DA47" s="65"/>
      <c r="DB47" s="65"/>
      <c r="DC47" s="65"/>
      <c r="DD47" s="65">
        <f>ROUND((Tabla122[[#This Row],[Columna106]]*0.4),0)</f>
        <v>8</v>
      </c>
      <c r="DE47" s="65">
        <v>20</v>
      </c>
      <c r="DF47" s="65"/>
      <c r="DG47" s="65"/>
      <c r="DH47" s="65"/>
      <c r="DI47" s="65">
        <f>ROUND((Tabla122[[#This Row],[Columna111]]*0.4),0)</f>
        <v>8</v>
      </c>
      <c r="DJ47" s="65">
        <v>20</v>
      </c>
      <c r="DK47" s="65"/>
      <c r="DL47" s="65"/>
      <c r="DM47" s="65"/>
      <c r="DN47" s="65">
        <f>ROUND((Tabla122[[#This Row],[Columna116]]*0.4),0)</f>
        <v>2</v>
      </c>
      <c r="DO47" s="65">
        <v>4</v>
      </c>
      <c r="DP47" s="65"/>
      <c r="DQ47" s="65"/>
      <c r="DR47" s="65"/>
      <c r="DS47" s="66"/>
      <c r="DT47" s="67"/>
    </row>
    <row r="48" spans="2:124" s="68" customFormat="1" ht="13.5">
      <c r="B48" s="62"/>
      <c r="C48" s="63">
        <v>35501</v>
      </c>
      <c r="D48" s="70" t="s">
        <v>324</v>
      </c>
      <c r="E48" s="65" t="s">
        <v>114</v>
      </c>
      <c r="F4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4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48" s="65">
        <f>ROUND((Tabla122[[#This Row],[Columna6]]*0.4),0)</f>
        <v>2</v>
      </c>
      <c r="I48" s="89">
        <v>4</v>
      </c>
      <c r="J48" s="89"/>
      <c r="K48" s="89"/>
      <c r="L48" s="89"/>
      <c r="M48" s="65">
        <f>ROUND((Tabla122[[#This Row],[Columna11]]*0.4),0)</f>
        <v>72</v>
      </c>
      <c r="N48" s="65">
        <v>180</v>
      </c>
      <c r="O48" s="65"/>
      <c r="P48" s="65"/>
      <c r="Q48" s="65"/>
      <c r="R48" s="65">
        <f>ROUND((Tabla122[[#This Row],[Columna16]]*0.4),0)</f>
        <v>6</v>
      </c>
      <c r="S48" s="65">
        <v>16</v>
      </c>
      <c r="T48" s="65"/>
      <c r="U48" s="65"/>
      <c r="V48" s="65"/>
      <c r="W48" s="65">
        <f>ROUND((Tabla122[[#This Row],[Columna21]]*0.4),0)</f>
        <v>3</v>
      </c>
      <c r="X48" s="65">
        <v>8</v>
      </c>
      <c r="Y48" s="65"/>
      <c r="Z48" s="65"/>
      <c r="AA48" s="65"/>
      <c r="AB48" s="65">
        <f>ROUND((Tabla122[[#This Row],[Columna26]]*0.4),0)</f>
        <v>24</v>
      </c>
      <c r="AC48" s="65">
        <v>60</v>
      </c>
      <c r="AD48" s="65"/>
      <c r="AE48" s="65"/>
      <c r="AF48" s="65"/>
      <c r="AG48" s="65">
        <f>ROUND((Tabla122[[#This Row],[Columna31]]*0.4),0)</f>
        <v>274</v>
      </c>
      <c r="AH48" s="65">
        <v>684</v>
      </c>
      <c r="AI48" s="65"/>
      <c r="AJ48" s="65"/>
      <c r="AK48" s="65"/>
      <c r="AL48" s="65">
        <f>ROUND((Tabla122[[#This Row],[Columna36]]*0.4),0)</f>
        <v>70</v>
      </c>
      <c r="AM48" s="65">
        <v>176</v>
      </c>
      <c r="AN48" s="65"/>
      <c r="AO48" s="65"/>
      <c r="AP48" s="65"/>
      <c r="AQ48" s="65">
        <f>ROUND((Tabla122[[#This Row],[Columna41]]*0.4),0)</f>
        <v>27</v>
      </c>
      <c r="AR48" s="65">
        <v>68</v>
      </c>
      <c r="AS48" s="65"/>
      <c r="AT48" s="65"/>
      <c r="AU48" s="65"/>
      <c r="AV48" s="65">
        <f>ROUND((Tabla122[[#This Row],[Columna46]]*0.4),0)</f>
        <v>16</v>
      </c>
      <c r="AW48" s="65">
        <v>40</v>
      </c>
      <c r="AX48" s="65"/>
      <c r="AY48" s="65"/>
      <c r="AZ48" s="65"/>
      <c r="BA48" s="65">
        <f>ROUND((Tabla122[[#This Row],[Columna51]]*0.4),0)</f>
        <v>3</v>
      </c>
      <c r="BB48" s="65">
        <v>8</v>
      </c>
      <c r="BC48" s="65"/>
      <c r="BD48" s="65"/>
      <c r="BE48" s="65"/>
      <c r="BF48" s="65">
        <f>ROUND((Tabla122[[#This Row],[Columna56]]*0.4),0)</f>
        <v>2</v>
      </c>
      <c r="BG48" s="65">
        <v>4</v>
      </c>
      <c r="BH48" s="65"/>
      <c r="BI48" s="65"/>
      <c r="BJ48" s="65"/>
      <c r="BK48" s="65">
        <f>ROUND((Tabla122[[#This Row],[Columna61]]*0.4),0)</f>
        <v>18</v>
      </c>
      <c r="BL48" s="65">
        <v>44</v>
      </c>
      <c r="BM48" s="65"/>
      <c r="BN48" s="65"/>
      <c r="BO48" s="65"/>
      <c r="BP48" s="65">
        <f>ROUND((Tabla122[[#This Row],[Columna66]]*0.4),0)</f>
        <v>16</v>
      </c>
      <c r="BQ48" s="65">
        <v>40</v>
      </c>
      <c r="BR48" s="65"/>
      <c r="BS48" s="65"/>
      <c r="BT48" s="65"/>
      <c r="BU48" s="65">
        <f>ROUND((Tabla122[[#This Row],[Columna71]]*0.4),0)</f>
        <v>46</v>
      </c>
      <c r="BV48" s="65">
        <v>116</v>
      </c>
      <c r="BW48" s="65"/>
      <c r="BX48" s="65"/>
      <c r="BY48" s="65"/>
      <c r="BZ48" s="65">
        <f>ROUND((Tabla122[[#This Row],[Columna76]]*0.4),0)</f>
        <v>14</v>
      </c>
      <c r="CA48" s="65">
        <v>36</v>
      </c>
      <c r="CB48" s="65"/>
      <c r="CC48" s="65"/>
      <c r="CD48" s="65"/>
      <c r="CE48" s="65">
        <f>ROUND((Tabla122[[#This Row],[Columna81]]*0.4),0)</f>
        <v>14</v>
      </c>
      <c r="CF48" s="65">
        <v>36</v>
      </c>
      <c r="CG48" s="65"/>
      <c r="CH48" s="65"/>
      <c r="CI48" s="65"/>
      <c r="CJ48" s="65">
        <f>ROUND((Tabla122[[#This Row],[Columna86]]*0.4),0)</f>
        <v>6</v>
      </c>
      <c r="CK48" s="65">
        <v>16</v>
      </c>
      <c r="CL48" s="65"/>
      <c r="CM48" s="65"/>
      <c r="CN48" s="65"/>
      <c r="CO48" s="65">
        <f>ROUND((Tabla122[[#This Row],[Columna91]]*0.4),0)</f>
        <v>22</v>
      </c>
      <c r="CP48" s="65">
        <v>56</v>
      </c>
      <c r="CQ48" s="65"/>
      <c r="CR48" s="65"/>
      <c r="CS48" s="65"/>
      <c r="CT48" s="65">
        <f>ROUND((Tabla122[[#This Row],[Columna96]]*0.4),0)</f>
        <v>40</v>
      </c>
      <c r="CU48" s="65">
        <v>100</v>
      </c>
      <c r="CV48" s="65"/>
      <c r="CW48" s="65"/>
      <c r="CX48" s="65"/>
      <c r="CY48" s="65">
        <f>ROUND((Tabla122[[#This Row],[Columna101]]*0.4),0)</f>
        <v>10</v>
      </c>
      <c r="CZ48" s="65">
        <v>24</v>
      </c>
      <c r="DA48" s="65"/>
      <c r="DB48" s="65"/>
      <c r="DC48" s="65"/>
      <c r="DD48" s="65">
        <f>ROUND((Tabla122[[#This Row],[Columna106]]*0.4),0)</f>
        <v>8</v>
      </c>
      <c r="DE48" s="65">
        <v>20</v>
      </c>
      <c r="DF48" s="65"/>
      <c r="DG48" s="65"/>
      <c r="DH48" s="65"/>
      <c r="DI48" s="65">
        <f>ROUND((Tabla122[[#This Row],[Columna111]]*0.4),0)</f>
        <v>8</v>
      </c>
      <c r="DJ48" s="65">
        <v>20</v>
      </c>
      <c r="DK48" s="65"/>
      <c r="DL48" s="65"/>
      <c r="DM48" s="65"/>
      <c r="DN48" s="65">
        <f>ROUND((Tabla122[[#This Row],[Columna116]]*0.4),0)</f>
        <v>2</v>
      </c>
      <c r="DO48" s="65">
        <v>4</v>
      </c>
      <c r="DP48" s="65"/>
      <c r="DQ48" s="65"/>
      <c r="DR48" s="65"/>
      <c r="DS48" s="66"/>
      <c r="DT48" s="67"/>
    </row>
    <row r="49" spans="1:369" s="68" customFormat="1" ht="13.5">
      <c r="B49" s="62"/>
      <c r="C49" s="63">
        <v>35501</v>
      </c>
      <c r="D49" s="70" t="s">
        <v>141</v>
      </c>
      <c r="E49" s="65" t="s">
        <v>114</v>
      </c>
      <c r="F4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4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49" s="65">
        <f>ROUND((Tabla122[[#This Row],[Columna6]]*0.4),0)</f>
        <v>2</v>
      </c>
      <c r="I49" s="89">
        <v>4</v>
      </c>
      <c r="J49" s="89"/>
      <c r="K49" s="89"/>
      <c r="L49" s="89"/>
      <c r="M49" s="65">
        <f>ROUND((Tabla122[[#This Row],[Columna11]]*0.4),0)</f>
        <v>72</v>
      </c>
      <c r="N49" s="65">
        <v>180</v>
      </c>
      <c r="O49" s="65"/>
      <c r="P49" s="65"/>
      <c r="Q49" s="65"/>
      <c r="R49" s="65">
        <f>ROUND((Tabla122[[#This Row],[Columna16]]*0.4),0)</f>
        <v>6</v>
      </c>
      <c r="S49" s="65">
        <v>16</v>
      </c>
      <c r="T49" s="65"/>
      <c r="U49" s="65"/>
      <c r="V49" s="65"/>
      <c r="W49" s="65">
        <f>ROUND((Tabla122[[#This Row],[Columna21]]*0.4),0)</f>
        <v>3</v>
      </c>
      <c r="X49" s="65">
        <v>8</v>
      </c>
      <c r="Y49" s="65"/>
      <c r="Z49" s="65"/>
      <c r="AA49" s="65"/>
      <c r="AB49" s="65">
        <f>ROUND((Tabla122[[#This Row],[Columna26]]*0.4),0)</f>
        <v>24</v>
      </c>
      <c r="AC49" s="65">
        <v>60</v>
      </c>
      <c r="AD49" s="65"/>
      <c r="AE49" s="65"/>
      <c r="AF49" s="65"/>
      <c r="AG49" s="65">
        <f>ROUND((Tabla122[[#This Row],[Columna31]]*0.4),0)</f>
        <v>274</v>
      </c>
      <c r="AH49" s="65">
        <v>684</v>
      </c>
      <c r="AI49" s="65"/>
      <c r="AJ49" s="65"/>
      <c r="AK49" s="65"/>
      <c r="AL49" s="65">
        <f>ROUND((Tabla122[[#This Row],[Columna36]]*0.4),0)</f>
        <v>70</v>
      </c>
      <c r="AM49" s="65">
        <v>176</v>
      </c>
      <c r="AN49" s="65"/>
      <c r="AO49" s="65"/>
      <c r="AP49" s="65"/>
      <c r="AQ49" s="65">
        <f>ROUND((Tabla122[[#This Row],[Columna41]]*0.4),0)</f>
        <v>27</v>
      </c>
      <c r="AR49" s="65">
        <v>68</v>
      </c>
      <c r="AS49" s="65"/>
      <c r="AT49" s="65"/>
      <c r="AU49" s="65"/>
      <c r="AV49" s="65">
        <f>ROUND((Tabla122[[#This Row],[Columna46]]*0.4),0)</f>
        <v>16</v>
      </c>
      <c r="AW49" s="65">
        <v>40</v>
      </c>
      <c r="AX49" s="65"/>
      <c r="AY49" s="65"/>
      <c r="AZ49" s="65"/>
      <c r="BA49" s="65">
        <f>ROUND((Tabla122[[#This Row],[Columna51]]*0.4),0)</f>
        <v>3</v>
      </c>
      <c r="BB49" s="65">
        <v>8</v>
      </c>
      <c r="BC49" s="65"/>
      <c r="BD49" s="65"/>
      <c r="BE49" s="65"/>
      <c r="BF49" s="65">
        <f>ROUND((Tabla122[[#This Row],[Columna56]]*0.4),0)</f>
        <v>2</v>
      </c>
      <c r="BG49" s="65">
        <v>4</v>
      </c>
      <c r="BH49" s="65"/>
      <c r="BI49" s="65"/>
      <c r="BJ49" s="65"/>
      <c r="BK49" s="65">
        <f>ROUND((Tabla122[[#This Row],[Columna61]]*0.4),0)</f>
        <v>18</v>
      </c>
      <c r="BL49" s="65">
        <v>44</v>
      </c>
      <c r="BM49" s="65"/>
      <c r="BN49" s="65"/>
      <c r="BO49" s="65"/>
      <c r="BP49" s="65">
        <f>ROUND((Tabla122[[#This Row],[Columna66]]*0.4),0)</f>
        <v>16</v>
      </c>
      <c r="BQ49" s="65">
        <v>40</v>
      </c>
      <c r="BR49" s="65"/>
      <c r="BS49" s="65"/>
      <c r="BT49" s="65"/>
      <c r="BU49" s="65">
        <f>ROUND((Tabla122[[#This Row],[Columna71]]*0.4),0)</f>
        <v>46</v>
      </c>
      <c r="BV49" s="65">
        <v>116</v>
      </c>
      <c r="BW49" s="65"/>
      <c r="BX49" s="65"/>
      <c r="BY49" s="65"/>
      <c r="BZ49" s="65">
        <f>ROUND((Tabla122[[#This Row],[Columna76]]*0.4),0)</f>
        <v>14</v>
      </c>
      <c r="CA49" s="65">
        <v>36</v>
      </c>
      <c r="CB49" s="65"/>
      <c r="CC49" s="65"/>
      <c r="CD49" s="65"/>
      <c r="CE49" s="65">
        <f>ROUND((Tabla122[[#This Row],[Columna81]]*0.4),0)</f>
        <v>14</v>
      </c>
      <c r="CF49" s="65">
        <v>36</v>
      </c>
      <c r="CG49" s="65"/>
      <c r="CH49" s="65"/>
      <c r="CI49" s="65"/>
      <c r="CJ49" s="65">
        <f>ROUND((Tabla122[[#This Row],[Columna86]]*0.4),0)</f>
        <v>6</v>
      </c>
      <c r="CK49" s="65">
        <v>16</v>
      </c>
      <c r="CL49" s="65"/>
      <c r="CM49" s="65"/>
      <c r="CN49" s="65"/>
      <c r="CO49" s="65">
        <f>ROUND((Tabla122[[#This Row],[Columna91]]*0.4),0)</f>
        <v>22</v>
      </c>
      <c r="CP49" s="65">
        <v>56</v>
      </c>
      <c r="CQ49" s="65"/>
      <c r="CR49" s="65"/>
      <c r="CS49" s="65"/>
      <c r="CT49" s="65">
        <f>ROUND((Tabla122[[#This Row],[Columna96]]*0.4),0)</f>
        <v>40</v>
      </c>
      <c r="CU49" s="65">
        <v>100</v>
      </c>
      <c r="CV49" s="65"/>
      <c r="CW49" s="65"/>
      <c r="CX49" s="65"/>
      <c r="CY49" s="65">
        <f>ROUND((Tabla122[[#This Row],[Columna101]]*0.4),0)</f>
        <v>10</v>
      </c>
      <c r="CZ49" s="65">
        <v>24</v>
      </c>
      <c r="DA49" s="65"/>
      <c r="DB49" s="65"/>
      <c r="DC49" s="65"/>
      <c r="DD49" s="65">
        <f>ROUND((Tabla122[[#This Row],[Columna106]]*0.4),0)</f>
        <v>8</v>
      </c>
      <c r="DE49" s="65">
        <v>20</v>
      </c>
      <c r="DF49" s="65"/>
      <c r="DG49" s="65"/>
      <c r="DH49" s="65"/>
      <c r="DI49" s="65">
        <f>ROUND((Tabla122[[#This Row],[Columna111]]*0.4),0)</f>
        <v>8</v>
      </c>
      <c r="DJ49" s="65">
        <v>20</v>
      </c>
      <c r="DK49" s="65"/>
      <c r="DL49" s="65"/>
      <c r="DM49" s="65"/>
      <c r="DN49" s="65">
        <f>ROUND((Tabla122[[#This Row],[Columna116]]*0.4),0)</f>
        <v>2</v>
      </c>
      <c r="DO49" s="65">
        <v>4</v>
      </c>
      <c r="DP49" s="65"/>
      <c r="DQ49" s="65"/>
      <c r="DR49" s="65"/>
      <c r="DS49" s="66"/>
      <c r="DT49" s="67"/>
    </row>
    <row r="50" spans="1:369" s="68" customFormat="1" ht="13.5">
      <c r="B50" s="62"/>
      <c r="C50" s="63">
        <v>35501</v>
      </c>
      <c r="D50" s="70" t="s">
        <v>142</v>
      </c>
      <c r="E50" s="65" t="s">
        <v>114</v>
      </c>
      <c r="F5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5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50" s="65">
        <f>ROUND((Tabla122[[#This Row],[Columna6]]*0.4),0)</f>
        <v>2</v>
      </c>
      <c r="I50" s="89">
        <v>4</v>
      </c>
      <c r="J50" s="89"/>
      <c r="K50" s="89"/>
      <c r="L50" s="89"/>
      <c r="M50" s="65">
        <f>ROUND((Tabla122[[#This Row],[Columna11]]*0.4),0)</f>
        <v>72</v>
      </c>
      <c r="N50" s="65">
        <v>180</v>
      </c>
      <c r="O50" s="65"/>
      <c r="P50" s="65"/>
      <c r="Q50" s="65"/>
      <c r="R50" s="65">
        <f>ROUND((Tabla122[[#This Row],[Columna16]]*0.4),0)</f>
        <v>6</v>
      </c>
      <c r="S50" s="65">
        <v>16</v>
      </c>
      <c r="T50" s="65"/>
      <c r="U50" s="65"/>
      <c r="V50" s="65"/>
      <c r="W50" s="65">
        <f>ROUND((Tabla122[[#This Row],[Columna21]]*0.4),0)</f>
        <v>3</v>
      </c>
      <c r="X50" s="65">
        <v>8</v>
      </c>
      <c r="Y50" s="65"/>
      <c r="Z50" s="65"/>
      <c r="AA50" s="65"/>
      <c r="AB50" s="65">
        <f>ROUND((Tabla122[[#This Row],[Columna26]]*0.4),0)</f>
        <v>24</v>
      </c>
      <c r="AC50" s="65">
        <v>60</v>
      </c>
      <c r="AD50" s="65"/>
      <c r="AE50" s="65"/>
      <c r="AF50" s="65"/>
      <c r="AG50" s="65">
        <f>ROUND((Tabla122[[#This Row],[Columna31]]*0.4),0)</f>
        <v>274</v>
      </c>
      <c r="AH50" s="65">
        <v>684</v>
      </c>
      <c r="AI50" s="65"/>
      <c r="AJ50" s="65"/>
      <c r="AK50" s="65"/>
      <c r="AL50" s="65">
        <f>ROUND((Tabla122[[#This Row],[Columna36]]*0.4),0)</f>
        <v>70</v>
      </c>
      <c r="AM50" s="65">
        <v>176</v>
      </c>
      <c r="AN50" s="65"/>
      <c r="AO50" s="65"/>
      <c r="AP50" s="65"/>
      <c r="AQ50" s="65">
        <f>ROUND((Tabla122[[#This Row],[Columna41]]*0.4),0)</f>
        <v>27</v>
      </c>
      <c r="AR50" s="65">
        <v>68</v>
      </c>
      <c r="AS50" s="65"/>
      <c r="AT50" s="65"/>
      <c r="AU50" s="65"/>
      <c r="AV50" s="65">
        <f>ROUND((Tabla122[[#This Row],[Columna46]]*0.4),0)</f>
        <v>16</v>
      </c>
      <c r="AW50" s="65">
        <v>40</v>
      </c>
      <c r="AX50" s="65"/>
      <c r="AY50" s="65"/>
      <c r="AZ50" s="65"/>
      <c r="BA50" s="65">
        <f>ROUND((Tabla122[[#This Row],[Columna51]]*0.4),0)</f>
        <v>3</v>
      </c>
      <c r="BB50" s="65">
        <v>8</v>
      </c>
      <c r="BC50" s="65"/>
      <c r="BD50" s="65"/>
      <c r="BE50" s="65"/>
      <c r="BF50" s="65">
        <f>ROUND((Tabla122[[#This Row],[Columna56]]*0.4),0)</f>
        <v>2</v>
      </c>
      <c r="BG50" s="65">
        <v>4</v>
      </c>
      <c r="BH50" s="65"/>
      <c r="BI50" s="65"/>
      <c r="BJ50" s="65"/>
      <c r="BK50" s="65">
        <f>ROUND((Tabla122[[#This Row],[Columna61]]*0.4),0)</f>
        <v>18</v>
      </c>
      <c r="BL50" s="65">
        <v>44</v>
      </c>
      <c r="BM50" s="65"/>
      <c r="BN50" s="65"/>
      <c r="BO50" s="65"/>
      <c r="BP50" s="65">
        <f>ROUND((Tabla122[[#This Row],[Columna66]]*0.4),0)</f>
        <v>16</v>
      </c>
      <c r="BQ50" s="65">
        <v>40</v>
      </c>
      <c r="BR50" s="65"/>
      <c r="BS50" s="65"/>
      <c r="BT50" s="65"/>
      <c r="BU50" s="65">
        <f>ROUND((Tabla122[[#This Row],[Columna71]]*0.4),0)</f>
        <v>46</v>
      </c>
      <c r="BV50" s="65">
        <v>116</v>
      </c>
      <c r="BW50" s="65"/>
      <c r="BX50" s="65"/>
      <c r="BY50" s="65"/>
      <c r="BZ50" s="65">
        <f>ROUND((Tabla122[[#This Row],[Columna76]]*0.4),0)</f>
        <v>14</v>
      </c>
      <c r="CA50" s="65">
        <v>36</v>
      </c>
      <c r="CB50" s="65"/>
      <c r="CC50" s="65"/>
      <c r="CD50" s="65"/>
      <c r="CE50" s="65">
        <f>ROUND((Tabla122[[#This Row],[Columna81]]*0.4),0)</f>
        <v>14</v>
      </c>
      <c r="CF50" s="65">
        <v>36</v>
      </c>
      <c r="CG50" s="65"/>
      <c r="CH50" s="65"/>
      <c r="CI50" s="65"/>
      <c r="CJ50" s="65">
        <f>ROUND((Tabla122[[#This Row],[Columna86]]*0.4),0)</f>
        <v>6</v>
      </c>
      <c r="CK50" s="65">
        <v>16</v>
      </c>
      <c r="CL50" s="65"/>
      <c r="CM50" s="65"/>
      <c r="CN50" s="65"/>
      <c r="CO50" s="65">
        <f>ROUND((Tabla122[[#This Row],[Columna91]]*0.4),0)</f>
        <v>22</v>
      </c>
      <c r="CP50" s="65">
        <v>56</v>
      </c>
      <c r="CQ50" s="65"/>
      <c r="CR50" s="65"/>
      <c r="CS50" s="65"/>
      <c r="CT50" s="65">
        <f>ROUND((Tabla122[[#This Row],[Columna96]]*0.4),0)</f>
        <v>40</v>
      </c>
      <c r="CU50" s="65">
        <v>100</v>
      </c>
      <c r="CV50" s="65"/>
      <c r="CW50" s="65"/>
      <c r="CX50" s="65"/>
      <c r="CY50" s="65">
        <f>ROUND((Tabla122[[#This Row],[Columna101]]*0.4),0)</f>
        <v>10</v>
      </c>
      <c r="CZ50" s="65">
        <v>24</v>
      </c>
      <c r="DA50" s="65"/>
      <c r="DB50" s="65"/>
      <c r="DC50" s="65"/>
      <c r="DD50" s="65">
        <f>ROUND((Tabla122[[#This Row],[Columna106]]*0.4),0)</f>
        <v>8</v>
      </c>
      <c r="DE50" s="65">
        <v>20</v>
      </c>
      <c r="DF50" s="65"/>
      <c r="DG50" s="65"/>
      <c r="DH50" s="65"/>
      <c r="DI50" s="65">
        <f>ROUND((Tabla122[[#This Row],[Columna111]]*0.4),0)</f>
        <v>8</v>
      </c>
      <c r="DJ50" s="65">
        <v>20</v>
      </c>
      <c r="DK50" s="65"/>
      <c r="DL50" s="65"/>
      <c r="DM50" s="65"/>
      <c r="DN50" s="65">
        <f>ROUND((Tabla122[[#This Row],[Columna116]]*0.4),0)</f>
        <v>2</v>
      </c>
      <c r="DO50" s="65">
        <v>4</v>
      </c>
      <c r="DP50" s="65"/>
      <c r="DQ50" s="65"/>
      <c r="DR50" s="65"/>
      <c r="DS50" s="66"/>
      <c r="DT50" s="67"/>
    </row>
    <row r="51" spans="1:369" s="68" customFormat="1" ht="13.5">
      <c r="B51" s="62"/>
      <c r="C51" s="63">
        <v>35501</v>
      </c>
      <c r="D51" s="70" t="s">
        <v>143</v>
      </c>
      <c r="E51" s="65" t="s">
        <v>114</v>
      </c>
      <c r="F5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5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51" s="65">
        <f>ROUND((Tabla122[[#This Row],[Columna6]]*0.4),0)</f>
        <v>2</v>
      </c>
      <c r="I51" s="89">
        <v>4</v>
      </c>
      <c r="J51" s="89"/>
      <c r="K51" s="89"/>
      <c r="L51" s="89"/>
      <c r="M51" s="65">
        <f>ROUND((Tabla122[[#This Row],[Columna11]]*0.4),0)</f>
        <v>72</v>
      </c>
      <c r="N51" s="65">
        <v>180</v>
      </c>
      <c r="O51" s="65"/>
      <c r="P51" s="65"/>
      <c r="Q51" s="65"/>
      <c r="R51" s="65">
        <f>ROUND((Tabla122[[#This Row],[Columna16]]*0.4),0)</f>
        <v>6</v>
      </c>
      <c r="S51" s="65">
        <v>16</v>
      </c>
      <c r="T51" s="65"/>
      <c r="U51" s="65"/>
      <c r="V51" s="65"/>
      <c r="W51" s="65">
        <f>ROUND((Tabla122[[#This Row],[Columna21]]*0.4),0)</f>
        <v>3</v>
      </c>
      <c r="X51" s="65">
        <v>8</v>
      </c>
      <c r="Y51" s="65"/>
      <c r="Z51" s="65"/>
      <c r="AA51" s="65"/>
      <c r="AB51" s="65">
        <f>ROUND((Tabla122[[#This Row],[Columna26]]*0.4),0)</f>
        <v>24</v>
      </c>
      <c r="AC51" s="65">
        <v>60</v>
      </c>
      <c r="AD51" s="65"/>
      <c r="AE51" s="65"/>
      <c r="AF51" s="65"/>
      <c r="AG51" s="65">
        <f>ROUND((Tabla122[[#This Row],[Columna31]]*0.4),0)</f>
        <v>274</v>
      </c>
      <c r="AH51" s="65">
        <v>684</v>
      </c>
      <c r="AI51" s="65"/>
      <c r="AJ51" s="65"/>
      <c r="AK51" s="65"/>
      <c r="AL51" s="65">
        <f>ROUND((Tabla122[[#This Row],[Columna36]]*0.4),0)</f>
        <v>70</v>
      </c>
      <c r="AM51" s="65">
        <v>176</v>
      </c>
      <c r="AN51" s="65"/>
      <c r="AO51" s="65"/>
      <c r="AP51" s="65"/>
      <c r="AQ51" s="65">
        <f>ROUND((Tabla122[[#This Row],[Columna41]]*0.4),0)</f>
        <v>27</v>
      </c>
      <c r="AR51" s="65">
        <v>68</v>
      </c>
      <c r="AS51" s="65"/>
      <c r="AT51" s="65"/>
      <c r="AU51" s="65"/>
      <c r="AV51" s="65">
        <f>ROUND((Tabla122[[#This Row],[Columna46]]*0.4),0)</f>
        <v>16</v>
      </c>
      <c r="AW51" s="65">
        <v>40</v>
      </c>
      <c r="AX51" s="65"/>
      <c r="AY51" s="65"/>
      <c r="AZ51" s="65"/>
      <c r="BA51" s="65">
        <f>ROUND((Tabla122[[#This Row],[Columna51]]*0.4),0)</f>
        <v>3</v>
      </c>
      <c r="BB51" s="65">
        <v>8</v>
      </c>
      <c r="BC51" s="65"/>
      <c r="BD51" s="65"/>
      <c r="BE51" s="65"/>
      <c r="BF51" s="65">
        <f>ROUND((Tabla122[[#This Row],[Columna56]]*0.4),0)</f>
        <v>2</v>
      </c>
      <c r="BG51" s="65">
        <v>4</v>
      </c>
      <c r="BH51" s="65"/>
      <c r="BI51" s="65"/>
      <c r="BJ51" s="65"/>
      <c r="BK51" s="65">
        <f>ROUND((Tabla122[[#This Row],[Columna61]]*0.4),0)</f>
        <v>18</v>
      </c>
      <c r="BL51" s="65">
        <v>44</v>
      </c>
      <c r="BM51" s="65"/>
      <c r="BN51" s="65"/>
      <c r="BO51" s="65"/>
      <c r="BP51" s="65">
        <f>ROUND((Tabla122[[#This Row],[Columna66]]*0.4),0)</f>
        <v>16</v>
      </c>
      <c r="BQ51" s="65">
        <v>40</v>
      </c>
      <c r="BR51" s="65"/>
      <c r="BS51" s="65"/>
      <c r="BT51" s="65"/>
      <c r="BU51" s="65">
        <f>ROUND((Tabla122[[#This Row],[Columna71]]*0.4),0)</f>
        <v>46</v>
      </c>
      <c r="BV51" s="65">
        <v>116</v>
      </c>
      <c r="BW51" s="65"/>
      <c r="BX51" s="65"/>
      <c r="BY51" s="65"/>
      <c r="BZ51" s="65">
        <f>ROUND((Tabla122[[#This Row],[Columna76]]*0.4),0)</f>
        <v>14</v>
      </c>
      <c r="CA51" s="65">
        <v>36</v>
      </c>
      <c r="CB51" s="65"/>
      <c r="CC51" s="65"/>
      <c r="CD51" s="65"/>
      <c r="CE51" s="65">
        <f>ROUND((Tabla122[[#This Row],[Columna81]]*0.4),0)</f>
        <v>14</v>
      </c>
      <c r="CF51" s="65">
        <v>36</v>
      </c>
      <c r="CG51" s="65"/>
      <c r="CH51" s="65"/>
      <c r="CI51" s="65"/>
      <c r="CJ51" s="65">
        <f>ROUND((Tabla122[[#This Row],[Columna86]]*0.4),0)</f>
        <v>6</v>
      </c>
      <c r="CK51" s="65">
        <v>16</v>
      </c>
      <c r="CL51" s="65"/>
      <c r="CM51" s="65"/>
      <c r="CN51" s="65"/>
      <c r="CO51" s="65">
        <f>ROUND((Tabla122[[#This Row],[Columna91]]*0.4),0)</f>
        <v>22</v>
      </c>
      <c r="CP51" s="65">
        <v>56</v>
      </c>
      <c r="CQ51" s="65"/>
      <c r="CR51" s="65"/>
      <c r="CS51" s="65"/>
      <c r="CT51" s="65">
        <f>ROUND((Tabla122[[#This Row],[Columna96]]*0.4),0)</f>
        <v>40</v>
      </c>
      <c r="CU51" s="65">
        <v>100</v>
      </c>
      <c r="CV51" s="65"/>
      <c r="CW51" s="65"/>
      <c r="CX51" s="65"/>
      <c r="CY51" s="65">
        <f>ROUND((Tabla122[[#This Row],[Columna101]]*0.4),0)</f>
        <v>10</v>
      </c>
      <c r="CZ51" s="65">
        <v>24</v>
      </c>
      <c r="DA51" s="65"/>
      <c r="DB51" s="65"/>
      <c r="DC51" s="65"/>
      <c r="DD51" s="65">
        <f>ROUND((Tabla122[[#This Row],[Columna106]]*0.4),0)</f>
        <v>8</v>
      </c>
      <c r="DE51" s="65">
        <v>20</v>
      </c>
      <c r="DF51" s="65"/>
      <c r="DG51" s="65"/>
      <c r="DH51" s="65"/>
      <c r="DI51" s="65">
        <f>ROUND((Tabla122[[#This Row],[Columna111]]*0.4),0)</f>
        <v>8</v>
      </c>
      <c r="DJ51" s="65">
        <v>20</v>
      </c>
      <c r="DK51" s="65"/>
      <c r="DL51" s="65"/>
      <c r="DM51" s="65"/>
      <c r="DN51" s="65">
        <f>ROUND((Tabla122[[#This Row],[Columna116]]*0.4),0)</f>
        <v>2</v>
      </c>
      <c r="DO51" s="65">
        <v>4</v>
      </c>
      <c r="DP51" s="65"/>
      <c r="DQ51" s="65"/>
      <c r="DR51" s="65"/>
      <c r="DS51" s="66"/>
      <c r="DT51" s="67"/>
    </row>
    <row r="52" spans="1:369" s="68" customFormat="1" ht="13.5">
      <c r="B52" s="62"/>
      <c r="C52" s="63">
        <v>35501</v>
      </c>
      <c r="D52" s="70" t="s">
        <v>144</v>
      </c>
      <c r="E52" s="65" t="s">
        <v>114</v>
      </c>
      <c r="F5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5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52" s="65">
        <f>ROUND((Tabla122[[#This Row],[Columna6]]*0.4),0)</f>
        <v>2</v>
      </c>
      <c r="I52" s="89">
        <v>4</v>
      </c>
      <c r="J52" s="89"/>
      <c r="K52" s="89"/>
      <c r="L52" s="89"/>
      <c r="M52" s="65">
        <f>ROUND((Tabla122[[#This Row],[Columna11]]*0.4),0)</f>
        <v>72</v>
      </c>
      <c r="N52" s="65">
        <v>180</v>
      </c>
      <c r="O52" s="65"/>
      <c r="P52" s="65"/>
      <c r="Q52" s="65"/>
      <c r="R52" s="65">
        <f>ROUND((Tabla122[[#This Row],[Columna16]]*0.4),0)</f>
        <v>6</v>
      </c>
      <c r="S52" s="65">
        <v>16</v>
      </c>
      <c r="T52" s="65"/>
      <c r="U52" s="65"/>
      <c r="V52" s="65"/>
      <c r="W52" s="65">
        <f>ROUND((Tabla122[[#This Row],[Columna21]]*0.4),0)</f>
        <v>3</v>
      </c>
      <c r="X52" s="65">
        <v>8</v>
      </c>
      <c r="Y52" s="65"/>
      <c r="Z52" s="65"/>
      <c r="AA52" s="65"/>
      <c r="AB52" s="65">
        <f>ROUND((Tabla122[[#This Row],[Columna26]]*0.4),0)</f>
        <v>24</v>
      </c>
      <c r="AC52" s="65">
        <v>60</v>
      </c>
      <c r="AD52" s="65"/>
      <c r="AE52" s="65"/>
      <c r="AF52" s="65"/>
      <c r="AG52" s="65">
        <f>ROUND((Tabla122[[#This Row],[Columna31]]*0.4),0)</f>
        <v>274</v>
      </c>
      <c r="AH52" s="65">
        <v>684</v>
      </c>
      <c r="AI52" s="65"/>
      <c r="AJ52" s="65"/>
      <c r="AK52" s="65"/>
      <c r="AL52" s="65">
        <f>ROUND((Tabla122[[#This Row],[Columna36]]*0.4),0)</f>
        <v>70</v>
      </c>
      <c r="AM52" s="65">
        <v>176</v>
      </c>
      <c r="AN52" s="65"/>
      <c r="AO52" s="65"/>
      <c r="AP52" s="65"/>
      <c r="AQ52" s="65">
        <f>ROUND((Tabla122[[#This Row],[Columna41]]*0.4),0)</f>
        <v>27</v>
      </c>
      <c r="AR52" s="65">
        <v>68</v>
      </c>
      <c r="AS52" s="65"/>
      <c r="AT52" s="65"/>
      <c r="AU52" s="65"/>
      <c r="AV52" s="65">
        <f>ROUND((Tabla122[[#This Row],[Columna46]]*0.4),0)</f>
        <v>16</v>
      </c>
      <c r="AW52" s="65">
        <v>40</v>
      </c>
      <c r="AX52" s="65"/>
      <c r="AY52" s="65"/>
      <c r="AZ52" s="65"/>
      <c r="BA52" s="65">
        <f>ROUND((Tabla122[[#This Row],[Columna51]]*0.4),0)</f>
        <v>3</v>
      </c>
      <c r="BB52" s="65">
        <v>8</v>
      </c>
      <c r="BC52" s="65"/>
      <c r="BD52" s="65"/>
      <c r="BE52" s="65"/>
      <c r="BF52" s="65">
        <f>ROUND((Tabla122[[#This Row],[Columna56]]*0.4),0)</f>
        <v>2</v>
      </c>
      <c r="BG52" s="65">
        <v>4</v>
      </c>
      <c r="BH52" s="65"/>
      <c r="BI52" s="65"/>
      <c r="BJ52" s="65"/>
      <c r="BK52" s="65">
        <f>ROUND((Tabla122[[#This Row],[Columna61]]*0.4),0)</f>
        <v>18</v>
      </c>
      <c r="BL52" s="65">
        <v>44</v>
      </c>
      <c r="BM52" s="65"/>
      <c r="BN52" s="65"/>
      <c r="BO52" s="65"/>
      <c r="BP52" s="65">
        <f>ROUND((Tabla122[[#This Row],[Columna66]]*0.4),0)</f>
        <v>16</v>
      </c>
      <c r="BQ52" s="65">
        <v>40</v>
      </c>
      <c r="BR52" s="65"/>
      <c r="BS52" s="65"/>
      <c r="BT52" s="65"/>
      <c r="BU52" s="65">
        <f>ROUND((Tabla122[[#This Row],[Columna71]]*0.4),0)</f>
        <v>46</v>
      </c>
      <c r="BV52" s="65">
        <v>116</v>
      </c>
      <c r="BW52" s="65"/>
      <c r="BX52" s="65"/>
      <c r="BY52" s="65"/>
      <c r="BZ52" s="65">
        <f>ROUND((Tabla122[[#This Row],[Columna76]]*0.4),0)</f>
        <v>14</v>
      </c>
      <c r="CA52" s="65">
        <v>36</v>
      </c>
      <c r="CB52" s="65"/>
      <c r="CC52" s="65"/>
      <c r="CD52" s="65"/>
      <c r="CE52" s="65">
        <f>ROUND((Tabla122[[#This Row],[Columna81]]*0.4),0)</f>
        <v>14</v>
      </c>
      <c r="CF52" s="65">
        <v>36</v>
      </c>
      <c r="CG52" s="65"/>
      <c r="CH52" s="65"/>
      <c r="CI52" s="65"/>
      <c r="CJ52" s="65">
        <f>ROUND((Tabla122[[#This Row],[Columna86]]*0.4),0)</f>
        <v>6</v>
      </c>
      <c r="CK52" s="65">
        <v>16</v>
      </c>
      <c r="CL52" s="65"/>
      <c r="CM52" s="65"/>
      <c r="CN52" s="65"/>
      <c r="CO52" s="65">
        <f>ROUND((Tabla122[[#This Row],[Columna91]]*0.4),0)</f>
        <v>22</v>
      </c>
      <c r="CP52" s="65">
        <v>56</v>
      </c>
      <c r="CQ52" s="65"/>
      <c r="CR52" s="65"/>
      <c r="CS52" s="65"/>
      <c r="CT52" s="65">
        <f>ROUND((Tabla122[[#This Row],[Columna96]]*0.4),0)</f>
        <v>40</v>
      </c>
      <c r="CU52" s="65">
        <v>100</v>
      </c>
      <c r="CV52" s="65"/>
      <c r="CW52" s="65"/>
      <c r="CX52" s="65"/>
      <c r="CY52" s="65">
        <f>ROUND((Tabla122[[#This Row],[Columna101]]*0.4),0)</f>
        <v>10</v>
      </c>
      <c r="CZ52" s="65">
        <v>24</v>
      </c>
      <c r="DA52" s="65"/>
      <c r="DB52" s="65"/>
      <c r="DC52" s="65"/>
      <c r="DD52" s="65">
        <f>ROUND((Tabla122[[#This Row],[Columna106]]*0.4),0)</f>
        <v>8</v>
      </c>
      <c r="DE52" s="65">
        <v>20</v>
      </c>
      <c r="DF52" s="65"/>
      <c r="DG52" s="65"/>
      <c r="DH52" s="65"/>
      <c r="DI52" s="65">
        <f>ROUND((Tabla122[[#This Row],[Columna111]]*0.4),0)</f>
        <v>8</v>
      </c>
      <c r="DJ52" s="65">
        <v>20</v>
      </c>
      <c r="DK52" s="65"/>
      <c r="DL52" s="65"/>
      <c r="DM52" s="65"/>
      <c r="DN52" s="65">
        <f>ROUND((Tabla122[[#This Row],[Columna116]]*0.4),0)</f>
        <v>2</v>
      </c>
      <c r="DO52" s="65">
        <v>4</v>
      </c>
      <c r="DP52" s="65"/>
      <c r="DQ52" s="65"/>
      <c r="DR52" s="65"/>
      <c r="DS52" s="66"/>
      <c r="DT52" s="67"/>
    </row>
    <row r="53" spans="1:369" s="68" customFormat="1" ht="13.5">
      <c r="B53" s="62"/>
      <c r="C53" s="63">
        <v>35501</v>
      </c>
      <c r="D53" s="70" t="s">
        <v>304</v>
      </c>
      <c r="E53" s="65" t="s">
        <v>114</v>
      </c>
      <c r="F5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5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53" s="65">
        <f>ROUND((Tabla122[[#This Row],[Columna6]]*0.4),0)</f>
        <v>2</v>
      </c>
      <c r="I53" s="89">
        <v>4</v>
      </c>
      <c r="J53" s="89"/>
      <c r="K53" s="89"/>
      <c r="L53" s="89"/>
      <c r="M53" s="65">
        <f>ROUND((Tabla122[[#This Row],[Columna11]]*0.4),0)</f>
        <v>72</v>
      </c>
      <c r="N53" s="65">
        <v>180</v>
      </c>
      <c r="O53" s="65"/>
      <c r="P53" s="65"/>
      <c r="Q53" s="65"/>
      <c r="R53" s="65">
        <f>ROUND((Tabla122[[#This Row],[Columna16]]*0.4),0)</f>
        <v>6</v>
      </c>
      <c r="S53" s="65">
        <v>16</v>
      </c>
      <c r="T53" s="65"/>
      <c r="U53" s="65"/>
      <c r="V53" s="65"/>
      <c r="W53" s="65">
        <f>ROUND((Tabla122[[#This Row],[Columna21]]*0.4),0)</f>
        <v>3</v>
      </c>
      <c r="X53" s="65">
        <v>8</v>
      </c>
      <c r="Y53" s="65"/>
      <c r="Z53" s="65"/>
      <c r="AA53" s="65"/>
      <c r="AB53" s="65">
        <f>ROUND((Tabla122[[#This Row],[Columna26]]*0.4),0)</f>
        <v>24</v>
      </c>
      <c r="AC53" s="65">
        <v>60</v>
      </c>
      <c r="AD53" s="65"/>
      <c r="AE53" s="65"/>
      <c r="AF53" s="65"/>
      <c r="AG53" s="65">
        <f>ROUND((Tabla122[[#This Row],[Columna31]]*0.4),0)</f>
        <v>274</v>
      </c>
      <c r="AH53" s="65">
        <v>684</v>
      </c>
      <c r="AI53" s="65"/>
      <c r="AJ53" s="65"/>
      <c r="AK53" s="65"/>
      <c r="AL53" s="65">
        <f>ROUND((Tabla122[[#This Row],[Columna36]]*0.4),0)</f>
        <v>70</v>
      </c>
      <c r="AM53" s="65">
        <v>176</v>
      </c>
      <c r="AN53" s="65"/>
      <c r="AO53" s="65"/>
      <c r="AP53" s="65"/>
      <c r="AQ53" s="65">
        <f>ROUND((Tabla122[[#This Row],[Columna41]]*0.4),0)</f>
        <v>27</v>
      </c>
      <c r="AR53" s="65">
        <v>68</v>
      </c>
      <c r="AS53" s="65"/>
      <c r="AT53" s="65"/>
      <c r="AU53" s="65"/>
      <c r="AV53" s="65">
        <f>ROUND((Tabla122[[#This Row],[Columna46]]*0.4),0)</f>
        <v>16</v>
      </c>
      <c r="AW53" s="65">
        <v>40</v>
      </c>
      <c r="AX53" s="65"/>
      <c r="AY53" s="65"/>
      <c r="AZ53" s="65"/>
      <c r="BA53" s="65">
        <f>ROUND((Tabla122[[#This Row],[Columna51]]*0.4),0)</f>
        <v>3</v>
      </c>
      <c r="BB53" s="65">
        <v>8</v>
      </c>
      <c r="BC53" s="65"/>
      <c r="BD53" s="65"/>
      <c r="BE53" s="65"/>
      <c r="BF53" s="65">
        <f>ROUND((Tabla122[[#This Row],[Columna56]]*0.4),0)</f>
        <v>2</v>
      </c>
      <c r="BG53" s="65">
        <v>4</v>
      </c>
      <c r="BH53" s="65"/>
      <c r="BI53" s="65"/>
      <c r="BJ53" s="65"/>
      <c r="BK53" s="65">
        <f>ROUND((Tabla122[[#This Row],[Columna61]]*0.4),0)</f>
        <v>18</v>
      </c>
      <c r="BL53" s="65">
        <v>44</v>
      </c>
      <c r="BM53" s="65"/>
      <c r="BN53" s="65"/>
      <c r="BO53" s="65"/>
      <c r="BP53" s="65">
        <f>ROUND((Tabla122[[#This Row],[Columna66]]*0.4),0)</f>
        <v>16</v>
      </c>
      <c r="BQ53" s="65">
        <v>40</v>
      </c>
      <c r="BR53" s="65"/>
      <c r="BS53" s="65"/>
      <c r="BT53" s="65"/>
      <c r="BU53" s="65">
        <f>ROUND((Tabla122[[#This Row],[Columna71]]*0.4),0)</f>
        <v>46</v>
      </c>
      <c r="BV53" s="65">
        <v>116</v>
      </c>
      <c r="BW53" s="65"/>
      <c r="BX53" s="65"/>
      <c r="BY53" s="65"/>
      <c r="BZ53" s="65">
        <f>ROUND((Tabla122[[#This Row],[Columna76]]*0.4),0)</f>
        <v>14</v>
      </c>
      <c r="CA53" s="65">
        <v>36</v>
      </c>
      <c r="CB53" s="65"/>
      <c r="CC53" s="65"/>
      <c r="CD53" s="65"/>
      <c r="CE53" s="65">
        <f>ROUND((Tabla122[[#This Row],[Columna81]]*0.4),0)</f>
        <v>14</v>
      </c>
      <c r="CF53" s="65">
        <v>36</v>
      </c>
      <c r="CG53" s="65"/>
      <c r="CH53" s="65"/>
      <c r="CI53" s="65"/>
      <c r="CJ53" s="65">
        <f>ROUND((Tabla122[[#This Row],[Columna86]]*0.4),0)</f>
        <v>6</v>
      </c>
      <c r="CK53" s="65">
        <v>16</v>
      </c>
      <c r="CL53" s="65"/>
      <c r="CM53" s="65"/>
      <c r="CN53" s="65"/>
      <c r="CO53" s="65">
        <f>ROUND((Tabla122[[#This Row],[Columna91]]*0.4),0)</f>
        <v>22</v>
      </c>
      <c r="CP53" s="65">
        <v>56</v>
      </c>
      <c r="CQ53" s="65"/>
      <c r="CR53" s="65"/>
      <c r="CS53" s="65"/>
      <c r="CT53" s="65">
        <f>ROUND((Tabla122[[#This Row],[Columna96]]*0.4),0)</f>
        <v>40</v>
      </c>
      <c r="CU53" s="65">
        <v>100</v>
      </c>
      <c r="CV53" s="65"/>
      <c r="CW53" s="65"/>
      <c r="CX53" s="65"/>
      <c r="CY53" s="65">
        <f>ROUND((Tabla122[[#This Row],[Columna101]]*0.4),0)</f>
        <v>10</v>
      </c>
      <c r="CZ53" s="65">
        <v>24</v>
      </c>
      <c r="DA53" s="65"/>
      <c r="DB53" s="65"/>
      <c r="DC53" s="65"/>
      <c r="DD53" s="65">
        <f>ROUND((Tabla122[[#This Row],[Columna106]]*0.4),0)</f>
        <v>8</v>
      </c>
      <c r="DE53" s="65">
        <v>20</v>
      </c>
      <c r="DF53" s="65"/>
      <c r="DG53" s="65"/>
      <c r="DH53" s="65"/>
      <c r="DI53" s="65">
        <f>ROUND((Tabla122[[#This Row],[Columna111]]*0.4),0)</f>
        <v>8</v>
      </c>
      <c r="DJ53" s="65">
        <v>20</v>
      </c>
      <c r="DK53" s="65"/>
      <c r="DL53" s="65"/>
      <c r="DM53" s="65"/>
      <c r="DN53" s="65">
        <f>ROUND((Tabla122[[#This Row],[Columna116]]*0.4),0)</f>
        <v>2</v>
      </c>
      <c r="DO53" s="65">
        <v>4</v>
      </c>
      <c r="DP53" s="65"/>
      <c r="DQ53" s="65"/>
      <c r="DR53" s="65"/>
      <c r="DS53" s="66"/>
      <c r="DT53" s="67"/>
    </row>
    <row r="54" spans="1:369" s="68" customFormat="1" ht="13.5">
      <c r="B54" s="62"/>
      <c r="C54" s="63">
        <v>35501</v>
      </c>
      <c r="D54" s="70" t="s">
        <v>145</v>
      </c>
      <c r="E54" s="65" t="s">
        <v>114</v>
      </c>
      <c r="F5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5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54" s="65">
        <f>ROUND((Tabla122[[#This Row],[Columna6]]*0.4),0)</f>
        <v>2</v>
      </c>
      <c r="I54" s="89">
        <v>4</v>
      </c>
      <c r="J54" s="89"/>
      <c r="K54" s="89"/>
      <c r="L54" s="89"/>
      <c r="M54" s="65">
        <f>ROUND((Tabla122[[#This Row],[Columna11]]*0.4),0)</f>
        <v>72</v>
      </c>
      <c r="N54" s="65">
        <v>180</v>
      </c>
      <c r="O54" s="65"/>
      <c r="P54" s="65"/>
      <c r="Q54" s="65"/>
      <c r="R54" s="65">
        <f>ROUND((Tabla122[[#This Row],[Columna16]]*0.4),0)</f>
        <v>6</v>
      </c>
      <c r="S54" s="65">
        <v>16</v>
      </c>
      <c r="T54" s="65"/>
      <c r="U54" s="65"/>
      <c r="V54" s="65"/>
      <c r="W54" s="65">
        <f>ROUND((Tabla122[[#This Row],[Columna21]]*0.4),0)</f>
        <v>3</v>
      </c>
      <c r="X54" s="65">
        <v>8</v>
      </c>
      <c r="Y54" s="65"/>
      <c r="Z54" s="65"/>
      <c r="AA54" s="65"/>
      <c r="AB54" s="65">
        <f>ROUND((Tabla122[[#This Row],[Columna26]]*0.4),0)</f>
        <v>24</v>
      </c>
      <c r="AC54" s="65">
        <v>60</v>
      </c>
      <c r="AD54" s="65"/>
      <c r="AE54" s="65"/>
      <c r="AF54" s="65"/>
      <c r="AG54" s="65">
        <f>ROUND((Tabla122[[#This Row],[Columna31]]*0.4),0)</f>
        <v>274</v>
      </c>
      <c r="AH54" s="65">
        <v>684</v>
      </c>
      <c r="AI54" s="65"/>
      <c r="AJ54" s="65"/>
      <c r="AK54" s="65"/>
      <c r="AL54" s="65">
        <f>ROUND((Tabla122[[#This Row],[Columna36]]*0.4),0)</f>
        <v>70</v>
      </c>
      <c r="AM54" s="65">
        <v>176</v>
      </c>
      <c r="AN54" s="65"/>
      <c r="AO54" s="65"/>
      <c r="AP54" s="65"/>
      <c r="AQ54" s="65">
        <f>ROUND((Tabla122[[#This Row],[Columna41]]*0.4),0)</f>
        <v>27</v>
      </c>
      <c r="AR54" s="65">
        <v>68</v>
      </c>
      <c r="AS54" s="65"/>
      <c r="AT54" s="65"/>
      <c r="AU54" s="65"/>
      <c r="AV54" s="65">
        <f>ROUND((Tabla122[[#This Row],[Columna46]]*0.4),0)</f>
        <v>16</v>
      </c>
      <c r="AW54" s="65">
        <v>40</v>
      </c>
      <c r="AX54" s="65"/>
      <c r="AY54" s="65"/>
      <c r="AZ54" s="65"/>
      <c r="BA54" s="65">
        <f>ROUND((Tabla122[[#This Row],[Columna51]]*0.4),0)</f>
        <v>3</v>
      </c>
      <c r="BB54" s="65">
        <v>8</v>
      </c>
      <c r="BC54" s="65"/>
      <c r="BD54" s="65"/>
      <c r="BE54" s="65"/>
      <c r="BF54" s="65">
        <f>ROUND((Tabla122[[#This Row],[Columna56]]*0.4),0)</f>
        <v>2</v>
      </c>
      <c r="BG54" s="65">
        <v>4</v>
      </c>
      <c r="BH54" s="65"/>
      <c r="BI54" s="65"/>
      <c r="BJ54" s="65"/>
      <c r="BK54" s="65">
        <f>ROUND((Tabla122[[#This Row],[Columna61]]*0.4),0)</f>
        <v>18</v>
      </c>
      <c r="BL54" s="65">
        <v>44</v>
      </c>
      <c r="BM54" s="65"/>
      <c r="BN54" s="65"/>
      <c r="BO54" s="65"/>
      <c r="BP54" s="65">
        <f>ROUND((Tabla122[[#This Row],[Columna66]]*0.4),0)</f>
        <v>16</v>
      </c>
      <c r="BQ54" s="65">
        <v>40</v>
      </c>
      <c r="BR54" s="65"/>
      <c r="BS54" s="65"/>
      <c r="BT54" s="65"/>
      <c r="BU54" s="65">
        <f>ROUND((Tabla122[[#This Row],[Columna71]]*0.4),0)</f>
        <v>46</v>
      </c>
      <c r="BV54" s="65">
        <v>116</v>
      </c>
      <c r="BW54" s="65"/>
      <c r="BX54" s="65"/>
      <c r="BY54" s="65"/>
      <c r="BZ54" s="65">
        <f>ROUND((Tabla122[[#This Row],[Columna76]]*0.4),0)</f>
        <v>14</v>
      </c>
      <c r="CA54" s="65">
        <v>36</v>
      </c>
      <c r="CB54" s="65"/>
      <c r="CC54" s="65"/>
      <c r="CD54" s="65"/>
      <c r="CE54" s="65">
        <f>ROUND((Tabla122[[#This Row],[Columna81]]*0.4),0)</f>
        <v>14</v>
      </c>
      <c r="CF54" s="65">
        <v>36</v>
      </c>
      <c r="CG54" s="65"/>
      <c r="CH54" s="65"/>
      <c r="CI54" s="65"/>
      <c r="CJ54" s="65">
        <f>ROUND((Tabla122[[#This Row],[Columna86]]*0.4),0)</f>
        <v>6</v>
      </c>
      <c r="CK54" s="65">
        <v>16</v>
      </c>
      <c r="CL54" s="65"/>
      <c r="CM54" s="65"/>
      <c r="CN54" s="65"/>
      <c r="CO54" s="65">
        <f>ROUND((Tabla122[[#This Row],[Columna91]]*0.4),0)</f>
        <v>22</v>
      </c>
      <c r="CP54" s="65">
        <v>56</v>
      </c>
      <c r="CQ54" s="65"/>
      <c r="CR54" s="65"/>
      <c r="CS54" s="65"/>
      <c r="CT54" s="65">
        <f>ROUND((Tabla122[[#This Row],[Columna96]]*0.4),0)</f>
        <v>40</v>
      </c>
      <c r="CU54" s="65">
        <v>100</v>
      </c>
      <c r="CV54" s="65"/>
      <c r="CW54" s="65"/>
      <c r="CX54" s="65"/>
      <c r="CY54" s="65">
        <f>ROUND((Tabla122[[#This Row],[Columna101]]*0.4),0)</f>
        <v>10</v>
      </c>
      <c r="CZ54" s="65">
        <v>24</v>
      </c>
      <c r="DA54" s="65"/>
      <c r="DB54" s="65"/>
      <c r="DC54" s="65"/>
      <c r="DD54" s="65">
        <f>ROUND((Tabla122[[#This Row],[Columna106]]*0.4),0)</f>
        <v>8</v>
      </c>
      <c r="DE54" s="65">
        <v>20</v>
      </c>
      <c r="DF54" s="65"/>
      <c r="DG54" s="65"/>
      <c r="DH54" s="65"/>
      <c r="DI54" s="65">
        <f>ROUND((Tabla122[[#This Row],[Columna111]]*0.4),0)</f>
        <v>8</v>
      </c>
      <c r="DJ54" s="65">
        <v>20</v>
      </c>
      <c r="DK54" s="65"/>
      <c r="DL54" s="65"/>
      <c r="DM54" s="65"/>
      <c r="DN54" s="65">
        <f>ROUND((Tabla122[[#This Row],[Columna116]]*0.4),0)</f>
        <v>2</v>
      </c>
      <c r="DO54" s="65">
        <v>4</v>
      </c>
      <c r="DP54" s="65"/>
      <c r="DQ54" s="65"/>
      <c r="DR54" s="65"/>
      <c r="DS54" s="66"/>
      <c r="DT54" s="67"/>
    </row>
    <row r="55" spans="1:369" s="68" customFormat="1" ht="13.5">
      <c r="B55" s="62"/>
      <c r="C55" s="63">
        <v>35501</v>
      </c>
      <c r="D55" s="70" t="s">
        <v>146</v>
      </c>
      <c r="E55" s="65" t="s">
        <v>114</v>
      </c>
      <c r="F5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5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55" s="65">
        <f>ROUND((Tabla122[[#This Row],[Columna6]]*0.4),0)</f>
        <v>2</v>
      </c>
      <c r="I55" s="89">
        <v>4</v>
      </c>
      <c r="J55" s="89"/>
      <c r="K55" s="89"/>
      <c r="L55" s="89"/>
      <c r="M55" s="65">
        <f>ROUND((Tabla122[[#This Row],[Columna11]]*0.4),0)</f>
        <v>72</v>
      </c>
      <c r="N55" s="65">
        <v>180</v>
      </c>
      <c r="O55" s="65"/>
      <c r="P55" s="65"/>
      <c r="Q55" s="65"/>
      <c r="R55" s="65">
        <f>ROUND((Tabla122[[#This Row],[Columna16]]*0.4),0)</f>
        <v>6</v>
      </c>
      <c r="S55" s="65">
        <v>16</v>
      </c>
      <c r="T55" s="65"/>
      <c r="U55" s="65"/>
      <c r="V55" s="65"/>
      <c r="W55" s="65">
        <f>ROUND((Tabla122[[#This Row],[Columna21]]*0.4),0)</f>
        <v>3</v>
      </c>
      <c r="X55" s="65">
        <v>8</v>
      </c>
      <c r="Y55" s="65"/>
      <c r="Z55" s="65"/>
      <c r="AA55" s="65"/>
      <c r="AB55" s="65">
        <f>ROUND((Tabla122[[#This Row],[Columna26]]*0.4),0)</f>
        <v>24</v>
      </c>
      <c r="AC55" s="65">
        <v>60</v>
      </c>
      <c r="AD55" s="65"/>
      <c r="AE55" s="65"/>
      <c r="AF55" s="65"/>
      <c r="AG55" s="65">
        <f>ROUND((Tabla122[[#This Row],[Columna31]]*0.4),0)</f>
        <v>274</v>
      </c>
      <c r="AH55" s="65">
        <v>684</v>
      </c>
      <c r="AI55" s="65"/>
      <c r="AJ55" s="65"/>
      <c r="AK55" s="65"/>
      <c r="AL55" s="65">
        <f>ROUND((Tabla122[[#This Row],[Columna36]]*0.4),0)</f>
        <v>70</v>
      </c>
      <c r="AM55" s="65">
        <v>176</v>
      </c>
      <c r="AN55" s="65"/>
      <c r="AO55" s="65"/>
      <c r="AP55" s="65"/>
      <c r="AQ55" s="65">
        <f>ROUND((Tabla122[[#This Row],[Columna41]]*0.4),0)</f>
        <v>27</v>
      </c>
      <c r="AR55" s="65">
        <v>68</v>
      </c>
      <c r="AS55" s="65"/>
      <c r="AT55" s="65"/>
      <c r="AU55" s="65"/>
      <c r="AV55" s="65">
        <f>ROUND((Tabla122[[#This Row],[Columna46]]*0.4),0)</f>
        <v>16</v>
      </c>
      <c r="AW55" s="65">
        <v>40</v>
      </c>
      <c r="AX55" s="65"/>
      <c r="AY55" s="65"/>
      <c r="AZ55" s="65"/>
      <c r="BA55" s="65">
        <f>ROUND((Tabla122[[#This Row],[Columna51]]*0.4),0)</f>
        <v>3</v>
      </c>
      <c r="BB55" s="65">
        <v>8</v>
      </c>
      <c r="BC55" s="65"/>
      <c r="BD55" s="65"/>
      <c r="BE55" s="65"/>
      <c r="BF55" s="65">
        <f>ROUND((Tabla122[[#This Row],[Columna56]]*0.4),0)</f>
        <v>2</v>
      </c>
      <c r="BG55" s="65">
        <v>4</v>
      </c>
      <c r="BH55" s="65"/>
      <c r="BI55" s="65"/>
      <c r="BJ55" s="65"/>
      <c r="BK55" s="65">
        <f>ROUND((Tabla122[[#This Row],[Columna61]]*0.4),0)</f>
        <v>18</v>
      </c>
      <c r="BL55" s="65">
        <v>44</v>
      </c>
      <c r="BM55" s="65"/>
      <c r="BN55" s="65"/>
      <c r="BO55" s="65"/>
      <c r="BP55" s="65">
        <f>ROUND((Tabla122[[#This Row],[Columna66]]*0.4),0)</f>
        <v>16</v>
      </c>
      <c r="BQ55" s="65">
        <v>40</v>
      </c>
      <c r="BR55" s="65"/>
      <c r="BS55" s="65"/>
      <c r="BT55" s="65"/>
      <c r="BU55" s="65">
        <f>ROUND((Tabla122[[#This Row],[Columna71]]*0.4),0)</f>
        <v>46</v>
      </c>
      <c r="BV55" s="65">
        <v>116</v>
      </c>
      <c r="BW55" s="65"/>
      <c r="BX55" s="65"/>
      <c r="BY55" s="65"/>
      <c r="BZ55" s="65">
        <f>ROUND((Tabla122[[#This Row],[Columna76]]*0.4),0)</f>
        <v>14</v>
      </c>
      <c r="CA55" s="65">
        <v>36</v>
      </c>
      <c r="CB55" s="65"/>
      <c r="CC55" s="65"/>
      <c r="CD55" s="65"/>
      <c r="CE55" s="65">
        <f>ROUND((Tabla122[[#This Row],[Columna81]]*0.4),0)</f>
        <v>14</v>
      </c>
      <c r="CF55" s="65">
        <v>36</v>
      </c>
      <c r="CG55" s="65"/>
      <c r="CH55" s="65"/>
      <c r="CI55" s="65"/>
      <c r="CJ55" s="65">
        <f>ROUND((Tabla122[[#This Row],[Columna86]]*0.4),0)</f>
        <v>6</v>
      </c>
      <c r="CK55" s="65">
        <v>16</v>
      </c>
      <c r="CL55" s="65"/>
      <c r="CM55" s="65"/>
      <c r="CN55" s="65"/>
      <c r="CO55" s="65">
        <f>ROUND((Tabla122[[#This Row],[Columna91]]*0.4),0)</f>
        <v>22</v>
      </c>
      <c r="CP55" s="65">
        <v>56</v>
      </c>
      <c r="CQ55" s="65"/>
      <c r="CR55" s="65"/>
      <c r="CS55" s="65"/>
      <c r="CT55" s="65">
        <f>ROUND((Tabla122[[#This Row],[Columna96]]*0.4),0)</f>
        <v>40</v>
      </c>
      <c r="CU55" s="65">
        <v>100</v>
      </c>
      <c r="CV55" s="65"/>
      <c r="CW55" s="65"/>
      <c r="CX55" s="65"/>
      <c r="CY55" s="65">
        <f>ROUND((Tabla122[[#This Row],[Columna101]]*0.4),0)</f>
        <v>10</v>
      </c>
      <c r="CZ55" s="65">
        <v>24</v>
      </c>
      <c r="DA55" s="65"/>
      <c r="DB55" s="65"/>
      <c r="DC55" s="65"/>
      <c r="DD55" s="65">
        <f>ROUND((Tabla122[[#This Row],[Columna106]]*0.4),0)</f>
        <v>8</v>
      </c>
      <c r="DE55" s="65">
        <v>20</v>
      </c>
      <c r="DF55" s="65"/>
      <c r="DG55" s="65"/>
      <c r="DH55" s="65"/>
      <c r="DI55" s="65">
        <f>ROUND((Tabla122[[#This Row],[Columna111]]*0.4),0)</f>
        <v>8</v>
      </c>
      <c r="DJ55" s="65">
        <v>20</v>
      </c>
      <c r="DK55" s="65"/>
      <c r="DL55" s="65"/>
      <c r="DM55" s="65"/>
      <c r="DN55" s="65">
        <f>ROUND((Tabla122[[#This Row],[Columna116]]*0.4),0)</f>
        <v>2</v>
      </c>
      <c r="DO55" s="65">
        <v>4</v>
      </c>
      <c r="DP55" s="65"/>
      <c r="DQ55" s="65"/>
      <c r="DR55" s="65"/>
      <c r="DS55" s="66"/>
      <c r="DT55" s="67"/>
    </row>
    <row r="56" spans="1:369" s="68" customFormat="1" ht="13.5">
      <c r="B56" s="62"/>
      <c r="C56" s="63">
        <v>35501</v>
      </c>
      <c r="D56" s="70" t="s">
        <v>147</v>
      </c>
      <c r="E56" s="65" t="s">
        <v>114</v>
      </c>
      <c r="F5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5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56" s="65">
        <f>ROUND((Tabla122[[#This Row],[Columna6]]*0.4),0)</f>
        <v>2</v>
      </c>
      <c r="I56" s="89">
        <v>4</v>
      </c>
      <c r="J56" s="89"/>
      <c r="K56" s="89"/>
      <c r="L56" s="89"/>
      <c r="M56" s="65">
        <f>ROUND((Tabla122[[#This Row],[Columna11]]*0.4),0)</f>
        <v>72</v>
      </c>
      <c r="N56" s="65">
        <v>180</v>
      </c>
      <c r="O56" s="65"/>
      <c r="P56" s="65"/>
      <c r="Q56" s="65"/>
      <c r="R56" s="65">
        <f>ROUND((Tabla122[[#This Row],[Columna16]]*0.4),0)</f>
        <v>6</v>
      </c>
      <c r="S56" s="65">
        <v>16</v>
      </c>
      <c r="T56" s="65"/>
      <c r="U56" s="65"/>
      <c r="V56" s="65"/>
      <c r="W56" s="65">
        <f>ROUND((Tabla122[[#This Row],[Columna21]]*0.4),0)</f>
        <v>3</v>
      </c>
      <c r="X56" s="65">
        <v>8</v>
      </c>
      <c r="Y56" s="65"/>
      <c r="Z56" s="65"/>
      <c r="AA56" s="65"/>
      <c r="AB56" s="65">
        <f>ROUND((Tabla122[[#This Row],[Columna26]]*0.4),0)</f>
        <v>24</v>
      </c>
      <c r="AC56" s="65">
        <v>60</v>
      </c>
      <c r="AD56" s="65"/>
      <c r="AE56" s="65"/>
      <c r="AF56" s="65"/>
      <c r="AG56" s="65">
        <f>ROUND((Tabla122[[#This Row],[Columna31]]*0.4),0)</f>
        <v>274</v>
      </c>
      <c r="AH56" s="65">
        <v>684</v>
      </c>
      <c r="AI56" s="65"/>
      <c r="AJ56" s="65"/>
      <c r="AK56" s="65"/>
      <c r="AL56" s="65">
        <f>ROUND((Tabla122[[#This Row],[Columna36]]*0.4),0)</f>
        <v>70</v>
      </c>
      <c r="AM56" s="65">
        <v>176</v>
      </c>
      <c r="AN56" s="65"/>
      <c r="AO56" s="65"/>
      <c r="AP56" s="65"/>
      <c r="AQ56" s="65">
        <f>ROUND((Tabla122[[#This Row],[Columna41]]*0.4),0)</f>
        <v>27</v>
      </c>
      <c r="AR56" s="65">
        <v>68</v>
      </c>
      <c r="AS56" s="65"/>
      <c r="AT56" s="65"/>
      <c r="AU56" s="65"/>
      <c r="AV56" s="65">
        <f>ROUND((Tabla122[[#This Row],[Columna46]]*0.4),0)</f>
        <v>16</v>
      </c>
      <c r="AW56" s="65">
        <v>40</v>
      </c>
      <c r="AX56" s="65"/>
      <c r="AY56" s="65"/>
      <c r="AZ56" s="65"/>
      <c r="BA56" s="65">
        <f>ROUND((Tabla122[[#This Row],[Columna51]]*0.4),0)</f>
        <v>3</v>
      </c>
      <c r="BB56" s="65">
        <v>8</v>
      </c>
      <c r="BC56" s="65"/>
      <c r="BD56" s="65"/>
      <c r="BE56" s="65"/>
      <c r="BF56" s="65">
        <f>ROUND((Tabla122[[#This Row],[Columna56]]*0.4),0)</f>
        <v>2</v>
      </c>
      <c r="BG56" s="65">
        <v>4</v>
      </c>
      <c r="BH56" s="65"/>
      <c r="BI56" s="65"/>
      <c r="BJ56" s="65"/>
      <c r="BK56" s="65">
        <f>ROUND((Tabla122[[#This Row],[Columna61]]*0.4),0)</f>
        <v>18</v>
      </c>
      <c r="BL56" s="65">
        <v>44</v>
      </c>
      <c r="BM56" s="65"/>
      <c r="BN56" s="65"/>
      <c r="BO56" s="65"/>
      <c r="BP56" s="65">
        <f>ROUND((Tabla122[[#This Row],[Columna66]]*0.4),0)</f>
        <v>16</v>
      </c>
      <c r="BQ56" s="65">
        <v>40</v>
      </c>
      <c r="BR56" s="65"/>
      <c r="BS56" s="65"/>
      <c r="BT56" s="65"/>
      <c r="BU56" s="65">
        <f>ROUND((Tabla122[[#This Row],[Columna71]]*0.4),0)</f>
        <v>46</v>
      </c>
      <c r="BV56" s="65">
        <v>116</v>
      </c>
      <c r="BW56" s="65"/>
      <c r="BX56" s="65"/>
      <c r="BY56" s="65"/>
      <c r="BZ56" s="65">
        <f>ROUND((Tabla122[[#This Row],[Columna76]]*0.4),0)</f>
        <v>14</v>
      </c>
      <c r="CA56" s="65">
        <v>36</v>
      </c>
      <c r="CB56" s="65"/>
      <c r="CC56" s="65"/>
      <c r="CD56" s="65"/>
      <c r="CE56" s="65">
        <f>ROUND((Tabla122[[#This Row],[Columna81]]*0.4),0)</f>
        <v>14</v>
      </c>
      <c r="CF56" s="65">
        <v>36</v>
      </c>
      <c r="CG56" s="65"/>
      <c r="CH56" s="65"/>
      <c r="CI56" s="65"/>
      <c r="CJ56" s="65">
        <f>ROUND((Tabla122[[#This Row],[Columna86]]*0.4),0)</f>
        <v>6</v>
      </c>
      <c r="CK56" s="65">
        <v>16</v>
      </c>
      <c r="CL56" s="65"/>
      <c r="CM56" s="65"/>
      <c r="CN56" s="65"/>
      <c r="CO56" s="65">
        <f>ROUND((Tabla122[[#This Row],[Columna91]]*0.4),0)</f>
        <v>22</v>
      </c>
      <c r="CP56" s="65">
        <v>56</v>
      </c>
      <c r="CQ56" s="65"/>
      <c r="CR56" s="65"/>
      <c r="CS56" s="65"/>
      <c r="CT56" s="65">
        <f>ROUND((Tabla122[[#This Row],[Columna96]]*0.4),0)</f>
        <v>40</v>
      </c>
      <c r="CU56" s="65">
        <v>100</v>
      </c>
      <c r="CV56" s="65"/>
      <c r="CW56" s="65"/>
      <c r="CX56" s="65"/>
      <c r="CY56" s="65">
        <f>ROUND((Tabla122[[#This Row],[Columna101]]*0.4),0)</f>
        <v>10</v>
      </c>
      <c r="CZ56" s="65">
        <v>24</v>
      </c>
      <c r="DA56" s="65"/>
      <c r="DB56" s="65"/>
      <c r="DC56" s="65"/>
      <c r="DD56" s="65">
        <f>ROUND((Tabla122[[#This Row],[Columna106]]*0.4),0)</f>
        <v>8</v>
      </c>
      <c r="DE56" s="65">
        <v>20</v>
      </c>
      <c r="DF56" s="65"/>
      <c r="DG56" s="65"/>
      <c r="DH56" s="65"/>
      <c r="DI56" s="65">
        <f>ROUND((Tabla122[[#This Row],[Columna111]]*0.4),0)</f>
        <v>8</v>
      </c>
      <c r="DJ56" s="65">
        <v>20</v>
      </c>
      <c r="DK56" s="65"/>
      <c r="DL56" s="65"/>
      <c r="DM56" s="65"/>
      <c r="DN56" s="65">
        <f>ROUND((Tabla122[[#This Row],[Columna116]]*0.4),0)</f>
        <v>2</v>
      </c>
      <c r="DO56" s="65">
        <v>4</v>
      </c>
      <c r="DP56" s="65"/>
      <c r="DQ56" s="65"/>
      <c r="DR56" s="65"/>
      <c r="DS56" s="66"/>
      <c r="DT56" s="67"/>
    </row>
    <row r="57" spans="1:369" s="68" customFormat="1" ht="13.5">
      <c r="B57" s="62"/>
      <c r="C57" s="63">
        <v>35501</v>
      </c>
      <c r="D57" s="70" t="s">
        <v>148</v>
      </c>
      <c r="E57" s="65" t="s">
        <v>114</v>
      </c>
      <c r="F5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5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57" s="65">
        <f>ROUND((Tabla122[[#This Row],[Columna6]]*0.4),0)</f>
        <v>2</v>
      </c>
      <c r="I57" s="89">
        <v>4</v>
      </c>
      <c r="J57" s="89"/>
      <c r="K57" s="89"/>
      <c r="L57" s="89"/>
      <c r="M57" s="65">
        <f>ROUND((Tabla122[[#This Row],[Columna11]]*0.4),0)</f>
        <v>72</v>
      </c>
      <c r="N57" s="65">
        <v>180</v>
      </c>
      <c r="O57" s="65"/>
      <c r="P57" s="65"/>
      <c r="Q57" s="65"/>
      <c r="R57" s="65">
        <f>ROUND((Tabla122[[#This Row],[Columna16]]*0.4),0)</f>
        <v>6</v>
      </c>
      <c r="S57" s="65">
        <v>16</v>
      </c>
      <c r="T57" s="65"/>
      <c r="U57" s="65"/>
      <c r="V57" s="65"/>
      <c r="W57" s="65">
        <f>ROUND((Tabla122[[#This Row],[Columna21]]*0.4),0)</f>
        <v>3</v>
      </c>
      <c r="X57" s="65">
        <v>8</v>
      </c>
      <c r="Y57" s="65"/>
      <c r="Z57" s="65"/>
      <c r="AA57" s="65"/>
      <c r="AB57" s="65">
        <f>ROUND((Tabla122[[#This Row],[Columna26]]*0.4),0)</f>
        <v>24</v>
      </c>
      <c r="AC57" s="65">
        <v>60</v>
      </c>
      <c r="AD57" s="65"/>
      <c r="AE57" s="65"/>
      <c r="AF57" s="65"/>
      <c r="AG57" s="65">
        <f>ROUND((Tabla122[[#This Row],[Columna31]]*0.4),0)</f>
        <v>274</v>
      </c>
      <c r="AH57" s="65">
        <v>684</v>
      </c>
      <c r="AI57" s="65"/>
      <c r="AJ57" s="65"/>
      <c r="AK57" s="65"/>
      <c r="AL57" s="65">
        <f>ROUND((Tabla122[[#This Row],[Columna36]]*0.4),0)</f>
        <v>70</v>
      </c>
      <c r="AM57" s="65">
        <v>176</v>
      </c>
      <c r="AN57" s="65"/>
      <c r="AO57" s="65"/>
      <c r="AP57" s="65"/>
      <c r="AQ57" s="65">
        <f>ROUND((Tabla122[[#This Row],[Columna41]]*0.4),0)</f>
        <v>27</v>
      </c>
      <c r="AR57" s="65">
        <v>68</v>
      </c>
      <c r="AS57" s="65"/>
      <c r="AT57" s="65"/>
      <c r="AU57" s="65"/>
      <c r="AV57" s="65">
        <f>ROUND((Tabla122[[#This Row],[Columna46]]*0.4),0)</f>
        <v>16</v>
      </c>
      <c r="AW57" s="65">
        <v>40</v>
      </c>
      <c r="AX57" s="65"/>
      <c r="AY57" s="65"/>
      <c r="AZ57" s="65"/>
      <c r="BA57" s="65">
        <f>ROUND((Tabla122[[#This Row],[Columna51]]*0.4),0)</f>
        <v>3</v>
      </c>
      <c r="BB57" s="65">
        <v>8</v>
      </c>
      <c r="BC57" s="65"/>
      <c r="BD57" s="65"/>
      <c r="BE57" s="65"/>
      <c r="BF57" s="65">
        <f>ROUND((Tabla122[[#This Row],[Columna56]]*0.4),0)</f>
        <v>2</v>
      </c>
      <c r="BG57" s="65">
        <v>4</v>
      </c>
      <c r="BH57" s="65"/>
      <c r="BI57" s="65"/>
      <c r="BJ57" s="65"/>
      <c r="BK57" s="65">
        <f>ROUND((Tabla122[[#This Row],[Columna61]]*0.4),0)</f>
        <v>18</v>
      </c>
      <c r="BL57" s="65">
        <v>44</v>
      </c>
      <c r="BM57" s="65"/>
      <c r="BN57" s="65"/>
      <c r="BO57" s="65"/>
      <c r="BP57" s="65">
        <f>ROUND((Tabla122[[#This Row],[Columna66]]*0.4),0)</f>
        <v>16</v>
      </c>
      <c r="BQ57" s="65">
        <v>40</v>
      </c>
      <c r="BR57" s="65"/>
      <c r="BS57" s="65"/>
      <c r="BT57" s="65"/>
      <c r="BU57" s="65">
        <f>ROUND((Tabla122[[#This Row],[Columna71]]*0.4),0)</f>
        <v>46</v>
      </c>
      <c r="BV57" s="65">
        <v>116</v>
      </c>
      <c r="BW57" s="65"/>
      <c r="BX57" s="65"/>
      <c r="BY57" s="65"/>
      <c r="BZ57" s="65">
        <f>ROUND((Tabla122[[#This Row],[Columna76]]*0.4),0)</f>
        <v>14</v>
      </c>
      <c r="CA57" s="65">
        <v>36</v>
      </c>
      <c r="CB57" s="65"/>
      <c r="CC57" s="65"/>
      <c r="CD57" s="65"/>
      <c r="CE57" s="65">
        <f>ROUND((Tabla122[[#This Row],[Columna81]]*0.4),0)</f>
        <v>14</v>
      </c>
      <c r="CF57" s="65">
        <v>36</v>
      </c>
      <c r="CG57" s="65"/>
      <c r="CH57" s="65"/>
      <c r="CI57" s="65"/>
      <c r="CJ57" s="65">
        <f>ROUND((Tabla122[[#This Row],[Columna86]]*0.4),0)</f>
        <v>6</v>
      </c>
      <c r="CK57" s="65">
        <v>16</v>
      </c>
      <c r="CL57" s="65"/>
      <c r="CM57" s="65"/>
      <c r="CN57" s="65"/>
      <c r="CO57" s="65">
        <f>ROUND((Tabla122[[#This Row],[Columna91]]*0.4),0)</f>
        <v>22</v>
      </c>
      <c r="CP57" s="65">
        <v>56</v>
      </c>
      <c r="CQ57" s="65"/>
      <c r="CR57" s="65"/>
      <c r="CS57" s="65"/>
      <c r="CT57" s="65">
        <f>ROUND((Tabla122[[#This Row],[Columna96]]*0.4),0)</f>
        <v>40</v>
      </c>
      <c r="CU57" s="65">
        <v>100</v>
      </c>
      <c r="CV57" s="65"/>
      <c r="CW57" s="65"/>
      <c r="CX57" s="65"/>
      <c r="CY57" s="65">
        <f>ROUND((Tabla122[[#This Row],[Columna101]]*0.4),0)</f>
        <v>10</v>
      </c>
      <c r="CZ57" s="65">
        <v>24</v>
      </c>
      <c r="DA57" s="65"/>
      <c r="DB57" s="65"/>
      <c r="DC57" s="65"/>
      <c r="DD57" s="65">
        <f>ROUND((Tabla122[[#This Row],[Columna106]]*0.4),0)</f>
        <v>8</v>
      </c>
      <c r="DE57" s="65">
        <v>20</v>
      </c>
      <c r="DF57" s="65"/>
      <c r="DG57" s="65"/>
      <c r="DH57" s="65"/>
      <c r="DI57" s="65">
        <f>ROUND((Tabla122[[#This Row],[Columna111]]*0.4),0)</f>
        <v>8</v>
      </c>
      <c r="DJ57" s="65">
        <v>20</v>
      </c>
      <c r="DK57" s="65"/>
      <c r="DL57" s="65"/>
      <c r="DM57" s="65"/>
      <c r="DN57" s="65">
        <f>ROUND((Tabla122[[#This Row],[Columna116]]*0.4),0)</f>
        <v>2</v>
      </c>
      <c r="DO57" s="65">
        <v>4</v>
      </c>
      <c r="DP57" s="65"/>
      <c r="DQ57" s="65"/>
      <c r="DR57" s="65"/>
      <c r="DS57" s="66"/>
      <c r="DT57" s="67"/>
    </row>
    <row r="58" spans="1:369" s="68" customFormat="1" ht="13.5">
      <c r="B58" s="62"/>
      <c r="C58" s="63">
        <v>35501</v>
      </c>
      <c r="D58" s="70" t="s">
        <v>149</v>
      </c>
      <c r="E58" s="65" t="s">
        <v>114</v>
      </c>
      <c r="F5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5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58" s="65">
        <f>ROUND((Tabla122[[#This Row],[Columna6]]*0.4),0)</f>
        <v>2</v>
      </c>
      <c r="I58" s="89">
        <v>4</v>
      </c>
      <c r="J58" s="89"/>
      <c r="K58" s="89"/>
      <c r="L58" s="89"/>
      <c r="M58" s="65">
        <f>ROUND((Tabla122[[#This Row],[Columna11]]*0.4),0)</f>
        <v>72</v>
      </c>
      <c r="N58" s="65">
        <v>180</v>
      </c>
      <c r="O58" s="65"/>
      <c r="P58" s="65"/>
      <c r="Q58" s="65"/>
      <c r="R58" s="65">
        <f>ROUND((Tabla122[[#This Row],[Columna16]]*0.4),0)</f>
        <v>6</v>
      </c>
      <c r="S58" s="65">
        <v>16</v>
      </c>
      <c r="T58" s="65"/>
      <c r="U58" s="65"/>
      <c r="V58" s="65"/>
      <c r="W58" s="65">
        <f>ROUND((Tabla122[[#This Row],[Columna21]]*0.4),0)</f>
        <v>3</v>
      </c>
      <c r="X58" s="65">
        <v>8</v>
      </c>
      <c r="Y58" s="65"/>
      <c r="Z58" s="65"/>
      <c r="AA58" s="65"/>
      <c r="AB58" s="65">
        <f>ROUND((Tabla122[[#This Row],[Columna26]]*0.4),0)</f>
        <v>24</v>
      </c>
      <c r="AC58" s="65">
        <v>60</v>
      </c>
      <c r="AD58" s="65"/>
      <c r="AE58" s="65"/>
      <c r="AF58" s="65"/>
      <c r="AG58" s="65">
        <f>ROUND((Tabla122[[#This Row],[Columna31]]*0.4),0)</f>
        <v>274</v>
      </c>
      <c r="AH58" s="65">
        <v>684</v>
      </c>
      <c r="AI58" s="65"/>
      <c r="AJ58" s="65"/>
      <c r="AK58" s="65"/>
      <c r="AL58" s="65">
        <f>ROUND((Tabla122[[#This Row],[Columna36]]*0.4),0)</f>
        <v>70</v>
      </c>
      <c r="AM58" s="65">
        <v>176</v>
      </c>
      <c r="AN58" s="65"/>
      <c r="AO58" s="65"/>
      <c r="AP58" s="65"/>
      <c r="AQ58" s="65">
        <f>ROUND((Tabla122[[#This Row],[Columna41]]*0.4),0)</f>
        <v>27</v>
      </c>
      <c r="AR58" s="65">
        <v>68</v>
      </c>
      <c r="AS58" s="65"/>
      <c r="AT58" s="65"/>
      <c r="AU58" s="65"/>
      <c r="AV58" s="65">
        <f>ROUND((Tabla122[[#This Row],[Columna46]]*0.4),0)</f>
        <v>16</v>
      </c>
      <c r="AW58" s="65">
        <v>40</v>
      </c>
      <c r="AX58" s="65"/>
      <c r="AY58" s="65"/>
      <c r="AZ58" s="65"/>
      <c r="BA58" s="65">
        <f>ROUND((Tabla122[[#This Row],[Columna51]]*0.4),0)</f>
        <v>3</v>
      </c>
      <c r="BB58" s="65">
        <v>8</v>
      </c>
      <c r="BC58" s="65"/>
      <c r="BD58" s="65"/>
      <c r="BE58" s="65"/>
      <c r="BF58" s="65">
        <f>ROUND((Tabla122[[#This Row],[Columna56]]*0.4),0)</f>
        <v>2</v>
      </c>
      <c r="BG58" s="65">
        <v>4</v>
      </c>
      <c r="BH58" s="65"/>
      <c r="BI58" s="65"/>
      <c r="BJ58" s="65"/>
      <c r="BK58" s="65">
        <f>ROUND((Tabla122[[#This Row],[Columna61]]*0.4),0)</f>
        <v>18</v>
      </c>
      <c r="BL58" s="65">
        <v>44</v>
      </c>
      <c r="BM58" s="65"/>
      <c r="BN58" s="65"/>
      <c r="BO58" s="65"/>
      <c r="BP58" s="65">
        <f>ROUND((Tabla122[[#This Row],[Columna66]]*0.4),0)</f>
        <v>16</v>
      </c>
      <c r="BQ58" s="65">
        <v>40</v>
      </c>
      <c r="BR58" s="65"/>
      <c r="BS58" s="65"/>
      <c r="BT58" s="65"/>
      <c r="BU58" s="65">
        <f>ROUND((Tabla122[[#This Row],[Columna71]]*0.4),0)</f>
        <v>46</v>
      </c>
      <c r="BV58" s="65">
        <v>116</v>
      </c>
      <c r="BW58" s="65"/>
      <c r="BX58" s="65"/>
      <c r="BY58" s="65"/>
      <c r="BZ58" s="65">
        <f>ROUND((Tabla122[[#This Row],[Columna76]]*0.4),0)</f>
        <v>14</v>
      </c>
      <c r="CA58" s="65">
        <v>36</v>
      </c>
      <c r="CB58" s="65"/>
      <c r="CC58" s="65"/>
      <c r="CD58" s="65"/>
      <c r="CE58" s="65">
        <f>ROUND((Tabla122[[#This Row],[Columna81]]*0.4),0)</f>
        <v>14</v>
      </c>
      <c r="CF58" s="65">
        <v>36</v>
      </c>
      <c r="CG58" s="65"/>
      <c r="CH58" s="65"/>
      <c r="CI58" s="65"/>
      <c r="CJ58" s="65">
        <f>ROUND((Tabla122[[#This Row],[Columna86]]*0.4),0)</f>
        <v>6</v>
      </c>
      <c r="CK58" s="65">
        <v>16</v>
      </c>
      <c r="CL58" s="65"/>
      <c r="CM58" s="65"/>
      <c r="CN58" s="65"/>
      <c r="CO58" s="65">
        <f>ROUND((Tabla122[[#This Row],[Columna91]]*0.4),0)</f>
        <v>22</v>
      </c>
      <c r="CP58" s="65">
        <v>56</v>
      </c>
      <c r="CQ58" s="65"/>
      <c r="CR58" s="65"/>
      <c r="CS58" s="65"/>
      <c r="CT58" s="65">
        <f>ROUND((Tabla122[[#This Row],[Columna96]]*0.4),0)</f>
        <v>40</v>
      </c>
      <c r="CU58" s="65">
        <v>100</v>
      </c>
      <c r="CV58" s="65"/>
      <c r="CW58" s="65"/>
      <c r="CX58" s="65"/>
      <c r="CY58" s="65">
        <f>ROUND((Tabla122[[#This Row],[Columna101]]*0.4),0)</f>
        <v>10</v>
      </c>
      <c r="CZ58" s="65">
        <v>24</v>
      </c>
      <c r="DA58" s="65"/>
      <c r="DB58" s="65"/>
      <c r="DC58" s="65"/>
      <c r="DD58" s="65">
        <f>ROUND((Tabla122[[#This Row],[Columna106]]*0.4),0)</f>
        <v>8</v>
      </c>
      <c r="DE58" s="65">
        <v>20</v>
      </c>
      <c r="DF58" s="65"/>
      <c r="DG58" s="65"/>
      <c r="DH58" s="65"/>
      <c r="DI58" s="65">
        <f>ROUND((Tabla122[[#This Row],[Columna111]]*0.4),0)</f>
        <v>8</v>
      </c>
      <c r="DJ58" s="65">
        <v>20</v>
      </c>
      <c r="DK58" s="65"/>
      <c r="DL58" s="65"/>
      <c r="DM58" s="65"/>
      <c r="DN58" s="65">
        <f>ROUND((Tabla122[[#This Row],[Columna116]]*0.4),0)</f>
        <v>2</v>
      </c>
      <c r="DO58" s="65">
        <v>4</v>
      </c>
      <c r="DP58" s="65"/>
      <c r="DQ58" s="65"/>
      <c r="DR58" s="65"/>
      <c r="DS58" s="66"/>
      <c r="DT58" s="67"/>
    </row>
    <row r="59" spans="1:369" s="68" customFormat="1" ht="13.5">
      <c r="B59" s="62"/>
      <c r="C59" s="63">
        <v>35501</v>
      </c>
      <c r="D59" s="70" t="s">
        <v>150</v>
      </c>
      <c r="E59" s="65" t="s">
        <v>114</v>
      </c>
      <c r="F5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5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59" s="65">
        <f>ROUND((Tabla122[[#This Row],[Columna6]]*0.4),0)</f>
        <v>2</v>
      </c>
      <c r="I59" s="89">
        <v>4</v>
      </c>
      <c r="J59" s="89"/>
      <c r="K59" s="89"/>
      <c r="L59" s="89"/>
      <c r="M59" s="65">
        <f>ROUND((Tabla122[[#This Row],[Columna11]]*0.4),0)</f>
        <v>72</v>
      </c>
      <c r="N59" s="65">
        <v>180</v>
      </c>
      <c r="O59" s="65"/>
      <c r="P59" s="65"/>
      <c r="Q59" s="65"/>
      <c r="R59" s="65">
        <f>ROUND((Tabla122[[#This Row],[Columna16]]*0.4),0)</f>
        <v>6</v>
      </c>
      <c r="S59" s="65">
        <v>16</v>
      </c>
      <c r="T59" s="65"/>
      <c r="U59" s="65"/>
      <c r="V59" s="65"/>
      <c r="W59" s="65">
        <f>ROUND((Tabla122[[#This Row],[Columna21]]*0.4),0)</f>
        <v>3</v>
      </c>
      <c r="X59" s="65">
        <v>8</v>
      </c>
      <c r="Y59" s="65"/>
      <c r="Z59" s="65"/>
      <c r="AA59" s="65"/>
      <c r="AB59" s="65">
        <f>ROUND((Tabla122[[#This Row],[Columna26]]*0.4),0)</f>
        <v>24</v>
      </c>
      <c r="AC59" s="65">
        <v>60</v>
      </c>
      <c r="AD59" s="65"/>
      <c r="AE59" s="65"/>
      <c r="AF59" s="65"/>
      <c r="AG59" s="65">
        <f>ROUND((Tabla122[[#This Row],[Columna31]]*0.4),0)</f>
        <v>274</v>
      </c>
      <c r="AH59" s="65">
        <v>684</v>
      </c>
      <c r="AI59" s="65"/>
      <c r="AJ59" s="65"/>
      <c r="AK59" s="65"/>
      <c r="AL59" s="65">
        <f>ROUND((Tabla122[[#This Row],[Columna36]]*0.4),0)</f>
        <v>70</v>
      </c>
      <c r="AM59" s="65">
        <v>176</v>
      </c>
      <c r="AN59" s="65"/>
      <c r="AO59" s="65"/>
      <c r="AP59" s="65"/>
      <c r="AQ59" s="65">
        <f>ROUND((Tabla122[[#This Row],[Columna41]]*0.4),0)</f>
        <v>27</v>
      </c>
      <c r="AR59" s="65">
        <v>68</v>
      </c>
      <c r="AS59" s="65"/>
      <c r="AT59" s="65"/>
      <c r="AU59" s="65"/>
      <c r="AV59" s="65">
        <f>ROUND((Tabla122[[#This Row],[Columna46]]*0.4),0)</f>
        <v>16</v>
      </c>
      <c r="AW59" s="65">
        <v>40</v>
      </c>
      <c r="AX59" s="65"/>
      <c r="AY59" s="65"/>
      <c r="AZ59" s="65"/>
      <c r="BA59" s="65">
        <f>ROUND((Tabla122[[#This Row],[Columna51]]*0.4),0)</f>
        <v>3</v>
      </c>
      <c r="BB59" s="65">
        <v>8</v>
      </c>
      <c r="BC59" s="65"/>
      <c r="BD59" s="65"/>
      <c r="BE59" s="65"/>
      <c r="BF59" s="65">
        <f>ROUND((Tabla122[[#This Row],[Columna56]]*0.4),0)</f>
        <v>2</v>
      </c>
      <c r="BG59" s="65">
        <v>4</v>
      </c>
      <c r="BH59" s="65"/>
      <c r="BI59" s="65"/>
      <c r="BJ59" s="65"/>
      <c r="BK59" s="65">
        <f>ROUND((Tabla122[[#This Row],[Columna61]]*0.4),0)</f>
        <v>18</v>
      </c>
      <c r="BL59" s="65">
        <v>44</v>
      </c>
      <c r="BM59" s="65"/>
      <c r="BN59" s="65"/>
      <c r="BO59" s="65"/>
      <c r="BP59" s="65">
        <f>ROUND((Tabla122[[#This Row],[Columna66]]*0.4),0)</f>
        <v>16</v>
      </c>
      <c r="BQ59" s="65">
        <v>40</v>
      </c>
      <c r="BR59" s="65"/>
      <c r="BS59" s="65"/>
      <c r="BT59" s="65"/>
      <c r="BU59" s="65">
        <f>ROUND((Tabla122[[#This Row],[Columna71]]*0.4),0)</f>
        <v>46</v>
      </c>
      <c r="BV59" s="65">
        <v>116</v>
      </c>
      <c r="BW59" s="65"/>
      <c r="BX59" s="65"/>
      <c r="BY59" s="65"/>
      <c r="BZ59" s="65">
        <f>ROUND((Tabla122[[#This Row],[Columna76]]*0.4),0)</f>
        <v>14</v>
      </c>
      <c r="CA59" s="65">
        <v>36</v>
      </c>
      <c r="CB59" s="65"/>
      <c r="CC59" s="65"/>
      <c r="CD59" s="65"/>
      <c r="CE59" s="65">
        <f>ROUND((Tabla122[[#This Row],[Columna81]]*0.4),0)</f>
        <v>14</v>
      </c>
      <c r="CF59" s="65">
        <v>36</v>
      </c>
      <c r="CG59" s="65"/>
      <c r="CH59" s="65"/>
      <c r="CI59" s="65"/>
      <c r="CJ59" s="65">
        <f>ROUND((Tabla122[[#This Row],[Columna86]]*0.4),0)</f>
        <v>6</v>
      </c>
      <c r="CK59" s="65">
        <v>16</v>
      </c>
      <c r="CL59" s="65"/>
      <c r="CM59" s="65"/>
      <c r="CN59" s="65"/>
      <c r="CO59" s="65">
        <f>ROUND((Tabla122[[#This Row],[Columna91]]*0.4),0)</f>
        <v>22</v>
      </c>
      <c r="CP59" s="65">
        <v>56</v>
      </c>
      <c r="CQ59" s="65"/>
      <c r="CR59" s="65"/>
      <c r="CS59" s="65"/>
      <c r="CT59" s="65">
        <f>ROUND((Tabla122[[#This Row],[Columna96]]*0.4),0)</f>
        <v>40</v>
      </c>
      <c r="CU59" s="65">
        <v>100</v>
      </c>
      <c r="CV59" s="65"/>
      <c r="CW59" s="65"/>
      <c r="CX59" s="65"/>
      <c r="CY59" s="65">
        <f>ROUND((Tabla122[[#This Row],[Columna101]]*0.4),0)</f>
        <v>10</v>
      </c>
      <c r="CZ59" s="65">
        <v>24</v>
      </c>
      <c r="DA59" s="65"/>
      <c r="DB59" s="65"/>
      <c r="DC59" s="65"/>
      <c r="DD59" s="65">
        <f>ROUND((Tabla122[[#This Row],[Columna106]]*0.4),0)</f>
        <v>8</v>
      </c>
      <c r="DE59" s="65">
        <v>20</v>
      </c>
      <c r="DF59" s="65"/>
      <c r="DG59" s="65"/>
      <c r="DH59" s="65"/>
      <c r="DI59" s="65">
        <f>ROUND((Tabla122[[#This Row],[Columna111]]*0.4),0)</f>
        <v>8</v>
      </c>
      <c r="DJ59" s="65">
        <v>20</v>
      </c>
      <c r="DK59" s="65"/>
      <c r="DL59" s="65"/>
      <c r="DM59" s="65"/>
      <c r="DN59" s="65">
        <f>ROUND((Tabla122[[#This Row],[Columna116]]*0.4),0)</f>
        <v>2</v>
      </c>
      <c r="DO59" s="65">
        <v>4</v>
      </c>
      <c r="DP59" s="65"/>
      <c r="DQ59" s="65"/>
      <c r="DR59" s="65"/>
      <c r="DS59" s="66"/>
      <c r="DT59" s="67"/>
    </row>
    <row r="60" spans="1:369" s="68" customFormat="1" ht="13.5">
      <c r="B60" s="62"/>
      <c r="C60" s="63">
        <v>35501</v>
      </c>
      <c r="D60" s="70" t="s">
        <v>151</v>
      </c>
      <c r="E60" s="65" t="s">
        <v>114</v>
      </c>
      <c r="F6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6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60" s="65">
        <f>ROUND((Tabla122[[#This Row],[Columna6]]*0.4),0)</f>
        <v>2</v>
      </c>
      <c r="I60" s="89">
        <v>4</v>
      </c>
      <c r="J60" s="89"/>
      <c r="K60" s="89"/>
      <c r="L60" s="89"/>
      <c r="M60" s="65">
        <f>ROUND((Tabla122[[#This Row],[Columna11]]*0.4),0)</f>
        <v>72</v>
      </c>
      <c r="N60" s="65">
        <v>180</v>
      </c>
      <c r="O60" s="65"/>
      <c r="P60" s="65"/>
      <c r="Q60" s="65"/>
      <c r="R60" s="65">
        <f>ROUND((Tabla122[[#This Row],[Columna16]]*0.4),0)</f>
        <v>6</v>
      </c>
      <c r="S60" s="65">
        <v>16</v>
      </c>
      <c r="T60" s="65"/>
      <c r="U60" s="65"/>
      <c r="V60" s="65"/>
      <c r="W60" s="65">
        <f>ROUND((Tabla122[[#This Row],[Columna21]]*0.4),0)</f>
        <v>3</v>
      </c>
      <c r="X60" s="65">
        <v>8</v>
      </c>
      <c r="Y60" s="65"/>
      <c r="Z60" s="65"/>
      <c r="AA60" s="65"/>
      <c r="AB60" s="65">
        <f>ROUND((Tabla122[[#This Row],[Columna26]]*0.4),0)</f>
        <v>24</v>
      </c>
      <c r="AC60" s="65">
        <v>60</v>
      </c>
      <c r="AD60" s="65"/>
      <c r="AE60" s="65"/>
      <c r="AF60" s="65"/>
      <c r="AG60" s="65">
        <f>ROUND((Tabla122[[#This Row],[Columna31]]*0.4),0)</f>
        <v>274</v>
      </c>
      <c r="AH60" s="65">
        <v>684</v>
      </c>
      <c r="AI60" s="65"/>
      <c r="AJ60" s="65"/>
      <c r="AK60" s="65"/>
      <c r="AL60" s="65">
        <f>ROUND((Tabla122[[#This Row],[Columna36]]*0.4),0)</f>
        <v>70</v>
      </c>
      <c r="AM60" s="65">
        <v>176</v>
      </c>
      <c r="AN60" s="65"/>
      <c r="AO60" s="65"/>
      <c r="AP60" s="65"/>
      <c r="AQ60" s="65">
        <f>ROUND((Tabla122[[#This Row],[Columna41]]*0.4),0)</f>
        <v>27</v>
      </c>
      <c r="AR60" s="65">
        <v>68</v>
      </c>
      <c r="AS60" s="65"/>
      <c r="AT60" s="65"/>
      <c r="AU60" s="65"/>
      <c r="AV60" s="65">
        <f>ROUND((Tabla122[[#This Row],[Columna46]]*0.4),0)</f>
        <v>16</v>
      </c>
      <c r="AW60" s="65">
        <v>40</v>
      </c>
      <c r="AX60" s="65"/>
      <c r="AY60" s="65"/>
      <c r="AZ60" s="65"/>
      <c r="BA60" s="65">
        <f>ROUND((Tabla122[[#This Row],[Columna51]]*0.4),0)</f>
        <v>3</v>
      </c>
      <c r="BB60" s="65">
        <v>8</v>
      </c>
      <c r="BC60" s="65"/>
      <c r="BD60" s="65"/>
      <c r="BE60" s="65"/>
      <c r="BF60" s="65">
        <f>ROUND((Tabla122[[#This Row],[Columna56]]*0.4),0)</f>
        <v>2</v>
      </c>
      <c r="BG60" s="65">
        <v>4</v>
      </c>
      <c r="BH60" s="65"/>
      <c r="BI60" s="65"/>
      <c r="BJ60" s="65"/>
      <c r="BK60" s="65">
        <f>ROUND((Tabla122[[#This Row],[Columna61]]*0.4),0)</f>
        <v>18</v>
      </c>
      <c r="BL60" s="65">
        <v>44</v>
      </c>
      <c r="BM60" s="65"/>
      <c r="BN60" s="65"/>
      <c r="BO60" s="65"/>
      <c r="BP60" s="65">
        <f>ROUND((Tabla122[[#This Row],[Columna66]]*0.4),0)</f>
        <v>16</v>
      </c>
      <c r="BQ60" s="65">
        <v>40</v>
      </c>
      <c r="BR60" s="65"/>
      <c r="BS60" s="65"/>
      <c r="BT60" s="65"/>
      <c r="BU60" s="65">
        <f>ROUND((Tabla122[[#This Row],[Columna71]]*0.4),0)</f>
        <v>46</v>
      </c>
      <c r="BV60" s="65">
        <v>116</v>
      </c>
      <c r="BW60" s="65"/>
      <c r="BX60" s="65"/>
      <c r="BY60" s="65"/>
      <c r="BZ60" s="65">
        <f>ROUND((Tabla122[[#This Row],[Columna76]]*0.4),0)</f>
        <v>14</v>
      </c>
      <c r="CA60" s="65">
        <v>36</v>
      </c>
      <c r="CB60" s="65"/>
      <c r="CC60" s="65"/>
      <c r="CD60" s="65"/>
      <c r="CE60" s="65">
        <f>ROUND((Tabla122[[#This Row],[Columna81]]*0.4),0)</f>
        <v>14</v>
      </c>
      <c r="CF60" s="65">
        <v>36</v>
      </c>
      <c r="CG60" s="65"/>
      <c r="CH60" s="65"/>
      <c r="CI60" s="65"/>
      <c r="CJ60" s="65">
        <f>ROUND((Tabla122[[#This Row],[Columna86]]*0.4),0)</f>
        <v>6</v>
      </c>
      <c r="CK60" s="65">
        <v>16</v>
      </c>
      <c r="CL60" s="65"/>
      <c r="CM60" s="65"/>
      <c r="CN60" s="65"/>
      <c r="CO60" s="65">
        <f>ROUND((Tabla122[[#This Row],[Columna91]]*0.4),0)</f>
        <v>22</v>
      </c>
      <c r="CP60" s="65">
        <v>56</v>
      </c>
      <c r="CQ60" s="65"/>
      <c r="CR60" s="65"/>
      <c r="CS60" s="65"/>
      <c r="CT60" s="65">
        <f>ROUND((Tabla122[[#This Row],[Columna96]]*0.4),0)</f>
        <v>40</v>
      </c>
      <c r="CU60" s="65">
        <v>100</v>
      </c>
      <c r="CV60" s="65"/>
      <c r="CW60" s="65"/>
      <c r="CX60" s="65"/>
      <c r="CY60" s="65">
        <f>ROUND((Tabla122[[#This Row],[Columna101]]*0.4),0)</f>
        <v>10</v>
      </c>
      <c r="CZ60" s="65">
        <v>24</v>
      </c>
      <c r="DA60" s="65"/>
      <c r="DB60" s="65"/>
      <c r="DC60" s="65"/>
      <c r="DD60" s="65">
        <f>ROUND((Tabla122[[#This Row],[Columna106]]*0.4),0)</f>
        <v>8</v>
      </c>
      <c r="DE60" s="65">
        <v>20</v>
      </c>
      <c r="DF60" s="65"/>
      <c r="DG60" s="65"/>
      <c r="DH60" s="65"/>
      <c r="DI60" s="65">
        <f>ROUND((Tabla122[[#This Row],[Columna111]]*0.4),0)</f>
        <v>8</v>
      </c>
      <c r="DJ60" s="65">
        <v>20</v>
      </c>
      <c r="DK60" s="65"/>
      <c r="DL60" s="65"/>
      <c r="DM60" s="65"/>
      <c r="DN60" s="65">
        <f>ROUND((Tabla122[[#This Row],[Columna116]]*0.4),0)</f>
        <v>2</v>
      </c>
      <c r="DO60" s="65">
        <v>4</v>
      </c>
      <c r="DP60" s="65"/>
      <c r="DQ60" s="65"/>
      <c r="DR60" s="65"/>
      <c r="DS60" s="66"/>
      <c r="DT60" s="67"/>
    </row>
    <row r="61" spans="1:369" s="68" customFormat="1" ht="13.5">
      <c r="B61" s="62"/>
      <c r="C61" s="63">
        <v>35501</v>
      </c>
      <c r="D61" s="70" t="s">
        <v>152</v>
      </c>
      <c r="E61" s="65" t="s">
        <v>114</v>
      </c>
      <c r="F6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6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61" s="65">
        <f>ROUND((Tabla122[[#This Row],[Columna6]]*0.4),0)</f>
        <v>2</v>
      </c>
      <c r="I61" s="89">
        <v>4</v>
      </c>
      <c r="J61" s="89"/>
      <c r="K61" s="89"/>
      <c r="L61" s="89"/>
      <c r="M61" s="65">
        <f>ROUND((Tabla122[[#This Row],[Columna11]]*0.4),0)</f>
        <v>72</v>
      </c>
      <c r="N61" s="65">
        <v>180</v>
      </c>
      <c r="O61" s="65"/>
      <c r="P61" s="65"/>
      <c r="Q61" s="65"/>
      <c r="R61" s="65">
        <f>ROUND((Tabla122[[#This Row],[Columna16]]*0.4),0)</f>
        <v>6</v>
      </c>
      <c r="S61" s="65">
        <v>16</v>
      </c>
      <c r="T61" s="65"/>
      <c r="U61" s="65"/>
      <c r="V61" s="65"/>
      <c r="W61" s="65">
        <f>ROUND((Tabla122[[#This Row],[Columna21]]*0.4),0)</f>
        <v>3</v>
      </c>
      <c r="X61" s="65">
        <v>8</v>
      </c>
      <c r="Y61" s="65"/>
      <c r="Z61" s="65"/>
      <c r="AA61" s="65"/>
      <c r="AB61" s="65">
        <f>ROUND((Tabla122[[#This Row],[Columna26]]*0.4),0)</f>
        <v>24</v>
      </c>
      <c r="AC61" s="65">
        <v>60</v>
      </c>
      <c r="AD61" s="65"/>
      <c r="AE61" s="65"/>
      <c r="AF61" s="65"/>
      <c r="AG61" s="65">
        <f>ROUND((Tabla122[[#This Row],[Columna31]]*0.4),0)</f>
        <v>274</v>
      </c>
      <c r="AH61" s="65">
        <v>684</v>
      </c>
      <c r="AI61" s="65"/>
      <c r="AJ61" s="65"/>
      <c r="AK61" s="65"/>
      <c r="AL61" s="65">
        <f>ROUND((Tabla122[[#This Row],[Columna36]]*0.4),0)</f>
        <v>70</v>
      </c>
      <c r="AM61" s="65">
        <v>176</v>
      </c>
      <c r="AN61" s="65"/>
      <c r="AO61" s="65"/>
      <c r="AP61" s="65"/>
      <c r="AQ61" s="65">
        <f>ROUND((Tabla122[[#This Row],[Columna41]]*0.4),0)</f>
        <v>27</v>
      </c>
      <c r="AR61" s="65">
        <v>68</v>
      </c>
      <c r="AS61" s="65"/>
      <c r="AT61" s="65"/>
      <c r="AU61" s="65"/>
      <c r="AV61" s="65">
        <f>ROUND((Tabla122[[#This Row],[Columna46]]*0.4),0)</f>
        <v>16</v>
      </c>
      <c r="AW61" s="65">
        <v>40</v>
      </c>
      <c r="AX61" s="65"/>
      <c r="AY61" s="65"/>
      <c r="AZ61" s="65"/>
      <c r="BA61" s="65">
        <f>ROUND((Tabla122[[#This Row],[Columna51]]*0.4),0)</f>
        <v>3</v>
      </c>
      <c r="BB61" s="65">
        <v>8</v>
      </c>
      <c r="BC61" s="65"/>
      <c r="BD61" s="65"/>
      <c r="BE61" s="65"/>
      <c r="BF61" s="65">
        <f>ROUND((Tabla122[[#This Row],[Columna56]]*0.4),0)</f>
        <v>2</v>
      </c>
      <c r="BG61" s="65">
        <v>4</v>
      </c>
      <c r="BH61" s="65"/>
      <c r="BI61" s="65"/>
      <c r="BJ61" s="65"/>
      <c r="BK61" s="65">
        <f>ROUND((Tabla122[[#This Row],[Columna61]]*0.4),0)</f>
        <v>18</v>
      </c>
      <c r="BL61" s="65">
        <v>44</v>
      </c>
      <c r="BM61" s="65"/>
      <c r="BN61" s="65"/>
      <c r="BO61" s="65"/>
      <c r="BP61" s="65">
        <f>ROUND((Tabla122[[#This Row],[Columna66]]*0.4),0)</f>
        <v>16</v>
      </c>
      <c r="BQ61" s="65">
        <v>40</v>
      </c>
      <c r="BR61" s="65"/>
      <c r="BS61" s="65"/>
      <c r="BT61" s="65"/>
      <c r="BU61" s="65">
        <f>ROUND((Tabla122[[#This Row],[Columna71]]*0.4),0)</f>
        <v>46</v>
      </c>
      <c r="BV61" s="65">
        <v>116</v>
      </c>
      <c r="BW61" s="65"/>
      <c r="BX61" s="65"/>
      <c r="BY61" s="65"/>
      <c r="BZ61" s="65">
        <f>ROUND((Tabla122[[#This Row],[Columna76]]*0.4),0)</f>
        <v>14</v>
      </c>
      <c r="CA61" s="65">
        <v>36</v>
      </c>
      <c r="CB61" s="65"/>
      <c r="CC61" s="65"/>
      <c r="CD61" s="65"/>
      <c r="CE61" s="65">
        <f>ROUND((Tabla122[[#This Row],[Columna81]]*0.4),0)</f>
        <v>14</v>
      </c>
      <c r="CF61" s="65">
        <v>36</v>
      </c>
      <c r="CG61" s="65"/>
      <c r="CH61" s="65"/>
      <c r="CI61" s="65"/>
      <c r="CJ61" s="65">
        <f>ROUND((Tabla122[[#This Row],[Columna86]]*0.4),0)</f>
        <v>6</v>
      </c>
      <c r="CK61" s="65">
        <v>16</v>
      </c>
      <c r="CL61" s="65"/>
      <c r="CM61" s="65"/>
      <c r="CN61" s="65"/>
      <c r="CO61" s="65">
        <f>ROUND((Tabla122[[#This Row],[Columna91]]*0.4),0)</f>
        <v>22</v>
      </c>
      <c r="CP61" s="65">
        <v>56</v>
      </c>
      <c r="CQ61" s="65"/>
      <c r="CR61" s="65"/>
      <c r="CS61" s="65"/>
      <c r="CT61" s="65">
        <f>ROUND((Tabla122[[#This Row],[Columna96]]*0.4),0)</f>
        <v>40</v>
      </c>
      <c r="CU61" s="65">
        <v>100</v>
      </c>
      <c r="CV61" s="65"/>
      <c r="CW61" s="65"/>
      <c r="CX61" s="65"/>
      <c r="CY61" s="65">
        <f>ROUND((Tabla122[[#This Row],[Columna101]]*0.4),0)</f>
        <v>10</v>
      </c>
      <c r="CZ61" s="65">
        <v>24</v>
      </c>
      <c r="DA61" s="65"/>
      <c r="DB61" s="65"/>
      <c r="DC61" s="65"/>
      <c r="DD61" s="65">
        <f>ROUND((Tabla122[[#This Row],[Columna106]]*0.4),0)</f>
        <v>8</v>
      </c>
      <c r="DE61" s="65">
        <v>20</v>
      </c>
      <c r="DF61" s="65"/>
      <c r="DG61" s="65"/>
      <c r="DH61" s="65"/>
      <c r="DI61" s="65">
        <f>ROUND((Tabla122[[#This Row],[Columna111]]*0.4),0)</f>
        <v>8</v>
      </c>
      <c r="DJ61" s="65">
        <v>20</v>
      </c>
      <c r="DK61" s="65"/>
      <c r="DL61" s="65"/>
      <c r="DM61" s="65"/>
      <c r="DN61" s="65">
        <f>ROUND((Tabla122[[#This Row],[Columna116]]*0.4),0)</f>
        <v>2</v>
      </c>
      <c r="DO61" s="65">
        <v>4</v>
      </c>
      <c r="DP61" s="65"/>
      <c r="DQ61" s="65"/>
      <c r="DR61" s="65"/>
      <c r="DS61" s="66"/>
      <c r="DT61" s="67"/>
    </row>
    <row r="62" spans="1:369" s="68" customFormat="1" ht="13.5">
      <c r="B62" s="62"/>
      <c r="C62" s="63">
        <v>35501</v>
      </c>
      <c r="D62" s="70" t="s">
        <v>153</v>
      </c>
      <c r="E62" s="65" t="s">
        <v>114</v>
      </c>
      <c r="F6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6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62" s="65">
        <f>ROUND((Tabla122[[#This Row],[Columna6]]*0.4),0)</f>
        <v>2</v>
      </c>
      <c r="I62" s="89">
        <v>4</v>
      </c>
      <c r="J62" s="89"/>
      <c r="K62" s="89"/>
      <c r="L62" s="89"/>
      <c r="M62" s="65">
        <f>ROUND((Tabla122[[#This Row],[Columna11]]*0.4),0)</f>
        <v>72</v>
      </c>
      <c r="N62" s="65">
        <v>180</v>
      </c>
      <c r="O62" s="65"/>
      <c r="P62" s="65"/>
      <c r="Q62" s="65"/>
      <c r="R62" s="65">
        <f>ROUND((Tabla122[[#This Row],[Columna16]]*0.4),0)</f>
        <v>6</v>
      </c>
      <c r="S62" s="65">
        <v>16</v>
      </c>
      <c r="T62" s="65"/>
      <c r="U62" s="65"/>
      <c r="V62" s="65"/>
      <c r="W62" s="65">
        <f>ROUND((Tabla122[[#This Row],[Columna21]]*0.4),0)</f>
        <v>3</v>
      </c>
      <c r="X62" s="65">
        <v>8</v>
      </c>
      <c r="Y62" s="65"/>
      <c r="Z62" s="65"/>
      <c r="AA62" s="65"/>
      <c r="AB62" s="65">
        <f>ROUND((Tabla122[[#This Row],[Columna26]]*0.4),0)</f>
        <v>24</v>
      </c>
      <c r="AC62" s="65">
        <v>60</v>
      </c>
      <c r="AD62" s="65"/>
      <c r="AE62" s="65"/>
      <c r="AF62" s="65"/>
      <c r="AG62" s="65">
        <f>ROUND((Tabla122[[#This Row],[Columna31]]*0.4),0)</f>
        <v>274</v>
      </c>
      <c r="AH62" s="65">
        <v>684</v>
      </c>
      <c r="AI62" s="65"/>
      <c r="AJ62" s="65"/>
      <c r="AK62" s="65"/>
      <c r="AL62" s="65">
        <f>ROUND((Tabla122[[#This Row],[Columna36]]*0.4),0)</f>
        <v>70</v>
      </c>
      <c r="AM62" s="65">
        <v>176</v>
      </c>
      <c r="AN62" s="65"/>
      <c r="AO62" s="65"/>
      <c r="AP62" s="65"/>
      <c r="AQ62" s="65">
        <f>ROUND((Tabla122[[#This Row],[Columna41]]*0.4),0)</f>
        <v>27</v>
      </c>
      <c r="AR62" s="65">
        <v>68</v>
      </c>
      <c r="AS62" s="65"/>
      <c r="AT62" s="65"/>
      <c r="AU62" s="65"/>
      <c r="AV62" s="65">
        <f>ROUND((Tabla122[[#This Row],[Columna46]]*0.4),0)</f>
        <v>16</v>
      </c>
      <c r="AW62" s="65">
        <v>40</v>
      </c>
      <c r="AX62" s="65"/>
      <c r="AY62" s="65"/>
      <c r="AZ62" s="65"/>
      <c r="BA62" s="65">
        <f>ROUND((Tabla122[[#This Row],[Columna51]]*0.4),0)</f>
        <v>3</v>
      </c>
      <c r="BB62" s="65">
        <v>8</v>
      </c>
      <c r="BC62" s="65"/>
      <c r="BD62" s="65"/>
      <c r="BE62" s="65"/>
      <c r="BF62" s="65">
        <f>ROUND((Tabla122[[#This Row],[Columna56]]*0.4),0)</f>
        <v>2</v>
      </c>
      <c r="BG62" s="65">
        <v>4</v>
      </c>
      <c r="BH62" s="65"/>
      <c r="BI62" s="65"/>
      <c r="BJ62" s="65"/>
      <c r="BK62" s="65">
        <f>ROUND((Tabla122[[#This Row],[Columna61]]*0.4),0)</f>
        <v>18</v>
      </c>
      <c r="BL62" s="65">
        <v>44</v>
      </c>
      <c r="BM62" s="65"/>
      <c r="BN62" s="65"/>
      <c r="BO62" s="65"/>
      <c r="BP62" s="65">
        <f>ROUND((Tabla122[[#This Row],[Columna66]]*0.4),0)</f>
        <v>16</v>
      </c>
      <c r="BQ62" s="65">
        <v>40</v>
      </c>
      <c r="BR62" s="65"/>
      <c r="BS62" s="65"/>
      <c r="BT62" s="65"/>
      <c r="BU62" s="65">
        <f>ROUND((Tabla122[[#This Row],[Columna71]]*0.4),0)</f>
        <v>46</v>
      </c>
      <c r="BV62" s="65">
        <v>116</v>
      </c>
      <c r="BW62" s="65"/>
      <c r="BX62" s="65"/>
      <c r="BY62" s="65"/>
      <c r="BZ62" s="65">
        <f>ROUND((Tabla122[[#This Row],[Columna76]]*0.4),0)</f>
        <v>14</v>
      </c>
      <c r="CA62" s="65">
        <v>36</v>
      </c>
      <c r="CB62" s="65"/>
      <c r="CC62" s="65"/>
      <c r="CD62" s="65"/>
      <c r="CE62" s="65">
        <f>ROUND((Tabla122[[#This Row],[Columna81]]*0.4),0)</f>
        <v>14</v>
      </c>
      <c r="CF62" s="65">
        <v>36</v>
      </c>
      <c r="CG62" s="65"/>
      <c r="CH62" s="65"/>
      <c r="CI62" s="65"/>
      <c r="CJ62" s="65">
        <f>ROUND((Tabla122[[#This Row],[Columna86]]*0.4),0)</f>
        <v>6</v>
      </c>
      <c r="CK62" s="65">
        <v>16</v>
      </c>
      <c r="CL62" s="65"/>
      <c r="CM62" s="65"/>
      <c r="CN62" s="65"/>
      <c r="CO62" s="65">
        <f>ROUND((Tabla122[[#This Row],[Columna91]]*0.4),0)</f>
        <v>22</v>
      </c>
      <c r="CP62" s="65">
        <v>56</v>
      </c>
      <c r="CQ62" s="65"/>
      <c r="CR62" s="65"/>
      <c r="CS62" s="65"/>
      <c r="CT62" s="65">
        <f>ROUND((Tabla122[[#This Row],[Columna96]]*0.4),0)</f>
        <v>40</v>
      </c>
      <c r="CU62" s="65">
        <v>100</v>
      </c>
      <c r="CV62" s="65"/>
      <c r="CW62" s="65"/>
      <c r="CX62" s="65"/>
      <c r="CY62" s="65">
        <f>ROUND((Tabla122[[#This Row],[Columna101]]*0.4),0)</f>
        <v>10</v>
      </c>
      <c r="CZ62" s="65">
        <v>24</v>
      </c>
      <c r="DA62" s="65"/>
      <c r="DB62" s="65"/>
      <c r="DC62" s="65"/>
      <c r="DD62" s="65">
        <f>ROUND((Tabla122[[#This Row],[Columna106]]*0.4),0)</f>
        <v>8</v>
      </c>
      <c r="DE62" s="65">
        <v>20</v>
      </c>
      <c r="DF62" s="65"/>
      <c r="DG62" s="65"/>
      <c r="DH62" s="65"/>
      <c r="DI62" s="65">
        <f>ROUND((Tabla122[[#This Row],[Columna111]]*0.4),0)</f>
        <v>8</v>
      </c>
      <c r="DJ62" s="65">
        <v>20</v>
      </c>
      <c r="DK62" s="65"/>
      <c r="DL62" s="65"/>
      <c r="DM62" s="65"/>
      <c r="DN62" s="65">
        <f>ROUND((Tabla122[[#This Row],[Columna116]]*0.4),0)</f>
        <v>2</v>
      </c>
      <c r="DO62" s="65">
        <v>4</v>
      </c>
      <c r="DP62" s="65"/>
      <c r="DQ62" s="65"/>
      <c r="DR62" s="65"/>
      <c r="DS62" s="66"/>
      <c r="DT62" s="67"/>
    </row>
    <row r="63" spans="1:369" s="68" customFormat="1" ht="13.5">
      <c r="B63" s="62"/>
      <c r="C63" s="63">
        <v>35501</v>
      </c>
      <c r="D63" s="70" t="s">
        <v>154</v>
      </c>
      <c r="E63" s="65" t="s">
        <v>114</v>
      </c>
      <c r="F6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6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63" s="65">
        <f>ROUND((Tabla122[[#This Row],[Columna6]]*0.4),0)</f>
        <v>2</v>
      </c>
      <c r="I63" s="89">
        <v>4</v>
      </c>
      <c r="J63" s="89"/>
      <c r="K63" s="89"/>
      <c r="L63" s="89"/>
      <c r="M63" s="65">
        <f>ROUND((Tabla122[[#This Row],[Columna11]]*0.4),0)</f>
        <v>72</v>
      </c>
      <c r="N63" s="65">
        <v>180</v>
      </c>
      <c r="O63" s="65"/>
      <c r="P63" s="65"/>
      <c r="Q63" s="65"/>
      <c r="R63" s="65">
        <f>ROUND((Tabla122[[#This Row],[Columna16]]*0.4),0)</f>
        <v>6</v>
      </c>
      <c r="S63" s="65">
        <v>16</v>
      </c>
      <c r="T63" s="65"/>
      <c r="U63" s="65"/>
      <c r="V63" s="65"/>
      <c r="W63" s="65">
        <f>ROUND((Tabla122[[#This Row],[Columna21]]*0.4),0)</f>
        <v>3</v>
      </c>
      <c r="X63" s="65">
        <v>8</v>
      </c>
      <c r="Y63" s="65"/>
      <c r="Z63" s="65"/>
      <c r="AA63" s="65"/>
      <c r="AB63" s="65">
        <f>ROUND((Tabla122[[#This Row],[Columna26]]*0.4),0)</f>
        <v>24</v>
      </c>
      <c r="AC63" s="65">
        <v>60</v>
      </c>
      <c r="AD63" s="65"/>
      <c r="AE63" s="65"/>
      <c r="AF63" s="65"/>
      <c r="AG63" s="65">
        <f>ROUND((Tabla122[[#This Row],[Columna31]]*0.4),0)</f>
        <v>274</v>
      </c>
      <c r="AH63" s="65">
        <v>684</v>
      </c>
      <c r="AI63" s="65"/>
      <c r="AJ63" s="65"/>
      <c r="AK63" s="65"/>
      <c r="AL63" s="65">
        <f>ROUND((Tabla122[[#This Row],[Columna36]]*0.4),0)</f>
        <v>70</v>
      </c>
      <c r="AM63" s="65">
        <v>176</v>
      </c>
      <c r="AN63" s="65"/>
      <c r="AO63" s="65"/>
      <c r="AP63" s="65"/>
      <c r="AQ63" s="65">
        <f>ROUND((Tabla122[[#This Row],[Columna41]]*0.4),0)</f>
        <v>27</v>
      </c>
      <c r="AR63" s="65">
        <v>68</v>
      </c>
      <c r="AS63" s="65"/>
      <c r="AT63" s="65"/>
      <c r="AU63" s="65"/>
      <c r="AV63" s="65">
        <f>ROUND((Tabla122[[#This Row],[Columna46]]*0.4),0)</f>
        <v>16</v>
      </c>
      <c r="AW63" s="65">
        <v>40</v>
      </c>
      <c r="AX63" s="65"/>
      <c r="AY63" s="65"/>
      <c r="AZ63" s="65"/>
      <c r="BA63" s="65">
        <f>ROUND((Tabla122[[#This Row],[Columna51]]*0.4),0)</f>
        <v>3</v>
      </c>
      <c r="BB63" s="65">
        <v>8</v>
      </c>
      <c r="BC63" s="65"/>
      <c r="BD63" s="65"/>
      <c r="BE63" s="65"/>
      <c r="BF63" s="65">
        <f>ROUND((Tabla122[[#This Row],[Columna56]]*0.4),0)</f>
        <v>2</v>
      </c>
      <c r="BG63" s="65">
        <v>4</v>
      </c>
      <c r="BH63" s="65"/>
      <c r="BI63" s="65"/>
      <c r="BJ63" s="65"/>
      <c r="BK63" s="65">
        <f>ROUND((Tabla122[[#This Row],[Columna61]]*0.4),0)</f>
        <v>18</v>
      </c>
      <c r="BL63" s="65">
        <v>44</v>
      </c>
      <c r="BM63" s="65"/>
      <c r="BN63" s="65"/>
      <c r="BO63" s="65"/>
      <c r="BP63" s="65">
        <f>ROUND((Tabla122[[#This Row],[Columna66]]*0.4),0)</f>
        <v>16</v>
      </c>
      <c r="BQ63" s="65">
        <v>40</v>
      </c>
      <c r="BR63" s="65"/>
      <c r="BS63" s="65"/>
      <c r="BT63" s="65"/>
      <c r="BU63" s="65">
        <f>ROUND((Tabla122[[#This Row],[Columna71]]*0.4),0)</f>
        <v>46</v>
      </c>
      <c r="BV63" s="65">
        <v>116</v>
      </c>
      <c r="BW63" s="65"/>
      <c r="BX63" s="65"/>
      <c r="BY63" s="65"/>
      <c r="BZ63" s="65">
        <f>ROUND((Tabla122[[#This Row],[Columna76]]*0.4),0)</f>
        <v>14</v>
      </c>
      <c r="CA63" s="65">
        <v>36</v>
      </c>
      <c r="CB63" s="65"/>
      <c r="CC63" s="65"/>
      <c r="CD63" s="65"/>
      <c r="CE63" s="65">
        <f>ROUND((Tabla122[[#This Row],[Columna81]]*0.4),0)</f>
        <v>14</v>
      </c>
      <c r="CF63" s="65">
        <v>36</v>
      </c>
      <c r="CG63" s="65"/>
      <c r="CH63" s="65"/>
      <c r="CI63" s="65"/>
      <c r="CJ63" s="65">
        <f>ROUND((Tabla122[[#This Row],[Columna86]]*0.4),0)</f>
        <v>6</v>
      </c>
      <c r="CK63" s="65">
        <v>16</v>
      </c>
      <c r="CL63" s="65"/>
      <c r="CM63" s="65"/>
      <c r="CN63" s="65"/>
      <c r="CO63" s="65">
        <f>ROUND((Tabla122[[#This Row],[Columna91]]*0.4),0)</f>
        <v>22</v>
      </c>
      <c r="CP63" s="65">
        <v>56</v>
      </c>
      <c r="CQ63" s="65"/>
      <c r="CR63" s="65"/>
      <c r="CS63" s="65"/>
      <c r="CT63" s="65">
        <f>ROUND((Tabla122[[#This Row],[Columna96]]*0.4),0)</f>
        <v>40</v>
      </c>
      <c r="CU63" s="65">
        <v>100</v>
      </c>
      <c r="CV63" s="65"/>
      <c r="CW63" s="65"/>
      <c r="CX63" s="65"/>
      <c r="CY63" s="65">
        <f>ROUND((Tabla122[[#This Row],[Columna101]]*0.4),0)</f>
        <v>10</v>
      </c>
      <c r="CZ63" s="65">
        <v>24</v>
      </c>
      <c r="DA63" s="65"/>
      <c r="DB63" s="65"/>
      <c r="DC63" s="65"/>
      <c r="DD63" s="65">
        <f>ROUND((Tabla122[[#This Row],[Columna106]]*0.4),0)</f>
        <v>8</v>
      </c>
      <c r="DE63" s="65">
        <v>20</v>
      </c>
      <c r="DF63" s="65"/>
      <c r="DG63" s="65"/>
      <c r="DH63" s="65"/>
      <c r="DI63" s="65">
        <f>ROUND((Tabla122[[#This Row],[Columna111]]*0.4),0)</f>
        <v>8</v>
      </c>
      <c r="DJ63" s="65">
        <v>20</v>
      </c>
      <c r="DK63" s="65"/>
      <c r="DL63" s="65"/>
      <c r="DM63" s="65"/>
      <c r="DN63" s="65">
        <f>ROUND((Tabla122[[#This Row],[Columna116]]*0.4),0)</f>
        <v>2</v>
      </c>
      <c r="DO63" s="65">
        <v>4</v>
      </c>
      <c r="DP63" s="71"/>
      <c r="DQ63" s="71"/>
      <c r="DR63" s="71"/>
      <c r="DS63" s="66"/>
      <c r="DT63" s="67"/>
    </row>
    <row r="64" spans="1:369" s="73" customFormat="1" ht="13.5">
      <c r="A64" s="68"/>
      <c r="B64" s="62"/>
      <c r="C64" s="63">
        <v>35501</v>
      </c>
      <c r="D64" s="70" t="s">
        <v>155</v>
      </c>
      <c r="E64" s="65" t="s">
        <v>114</v>
      </c>
      <c r="F6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6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64" s="65">
        <f>ROUND((Tabla122[[#This Row],[Columna6]]*0.4),0)</f>
        <v>2</v>
      </c>
      <c r="I64" s="90">
        <v>4</v>
      </c>
      <c r="J64" s="90"/>
      <c r="K64" s="90"/>
      <c r="L64" s="90"/>
      <c r="M64" s="65">
        <f>ROUND((Tabla122[[#This Row],[Columna11]]*0.4),0)</f>
        <v>72</v>
      </c>
      <c r="N64" s="65">
        <v>180</v>
      </c>
      <c r="O64" s="65"/>
      <c r="P64" s="65"/>
      <c r="Q64" s="65"/>
      <c r="R64" s="65">
        <f>ROUND((Tabla122[[#This Row],[Columna16]]*0.4),0)</f>
        <v>6</v>
      </c>
      <c r="S64" s="65">
        <v>16</v>
      </c>
      <c r="T64" s="65"/>
      <c r="U64" s="65"/>
      <c r="V64" s="65"/>
      <c r="W64" s="65">
        <f>ROUND((Tabla122[[#This Row],[Columna21]]*0.4),0)</f>
        <v>3</v>
      </c>
      <c r="X64" s="65">
        <v>8</v>
      </c>
      <c r="Y64" s="65"/>
      <c r="Z64" s="65"/>
      <c r="AA64" s="65"/>
      <c r="AB64" s="65">
        <f>ROUND((Tabla122[[#This Row],[Columna26]]*0.4),0)</f>
        <v>24</v>
      </c>
      <c r="AC64" s="65">
        <v>60</v>
      </c>
      <c r="AD64" s="65"/>
      <c r="AE64" s="65"/>
      <c r="AF64" s="65"/>
      <c r="AG64" s="65">
        <f>ROUND((Tabla122[[#This Row],[Columna31]]*0.4),0)</f>
        <v>274</v>
      </c>
      <c r="AH64" s="65">
        <v>684</v>
      </c>
      <c r="AI64" s="65"/>
      <c r="AJ64" s="65"/>
      <c r="AK64" s="65"/>
      <c r="AL64" s="65">
        <f>ROUND((Tabla122[[#This Row],[Columna36]]*0.4),0)</f>
        <v>70</v>
      </c>
      <c r="AM64" s="65">
        <v>176</v>
      </c>
      <c r="AN64" s="65"/>
      <c r="AO64" s="65"/>
      <c r="AP64" s="65"/>
      <c r="AQ64" s="65">
        <f>ROUND((Tabla122[[#This Row],[Columna41]]*0.4),0)</f>
        <v>27</v>
      </c>
      <c r="AR64" s="65">
        <v>68</v>
      </c>
      <c r="AS64" s="65"/>
      <c r="AT64" s="65"/>
      <c r="AU64" s="65"/>
      <c r="AV64" s="65">
        <f>ROUND((Tabla122[[#This Row],[Columna46]]*0.4),0)</f>
        <v>16</v>
      </c>
      <c r="AW64" s="65">
        <v>40</v>
      </c>
      <c r="AX64" s="65"/>
      <c r="AY64" s="65"/>
      <c r="AZ64" s="65"/>
      <c r="BA64" s="65">
        <f>ROUND((Tabla122[[#This Row],[Columna51]]*0.4),0)</f>
        <v>3</v>
      </c>
      <c r="BB64" s="65">
        <v>8</v>
      </c>
      <c r="BC64" s="65"/>
      <c r="BD64" s="65"/>
      <c r="BE64" s="65"/>
      <c r="BF64" s="65">
        <f>ROUND((Tabla122[[#This Row],[Columna56]]*0.4),0)</f>
        <v>2</v>
      </c>
      <c r="BG64" s="65">
        <v>4</v>
      </c>
      <c r="BH64" s="65"/>
      <c r="BI64" s="65"/>
      <c r="BJ64" s="65"/>
      <c r="BK64" s="65">
        <f>ROUND((Tabla122[[#This Row],[Columna61]]*0.4),0)</f>
        <v>18</v>
      </c>
      <c r="BL64" s="65">
        <v>44</v>
      </c>
      <c r="BM64" s="65"/>
      <c r="BN64" s="65"/>
      <c r="BO64" s="65"/>
      <c r="BP64" s="65">
        <f>ROUND((Tabla122[[#This Row],[Columna66]]*0.4),0)</f>
        <v>16</v>
      </c>
      <c r="BQ64" s="65">
        <v>40</v>
      </c>
      <c r="BR64" s="65"/>
      <c r="BS64" s="65"/>
      <c r="BT64" s="65"/>
      <c r="BU64" s="65">
        <f>ROUND((Tabla122[[#This Row],[Columna71]]*0.4),0)</f>
        <v>46</v>
      </c>
      <c r="BV64" s="65">
        <v>116</v>
      </c>
      <c r="BW64" s="65"/>
      <c r="BX64" s="65"/>
      <c r="BY64" s="65"/>
      <c r="BZ64" s="65">
        <f>ROUND((Tabla122[[#This Row],[Columna76]]*0.4),0)</f>
        <v>14</v>
      </c>
      <c r="CA64" s="65">
        <v>36</v>
      </c>
      <c r="CB64" s="65"/>
      <c r="CC64" s="65"/>
      <c r="CD64" s="65"/>
      <c r="CE64" s="65">
        <f>ROUND((Tabla122[[#This Row],[Columna81]]*0.4),0)</f>
        <v>14</v>
      </c>
      <c r="CF64" s="65">
        <v>36</v>
      </c>
      <c r="CG64" s="65"/>
      <c r="CH64" s="65"/>
      <c r="CI64" s="65"/>
      <c r="CJ64" s="65">
        <f>ROUND((Tabla122[[#This Row],[Columna86]]*0.4),0)</f>
        <v>6</v>
      </c>
      <c r="CK64" s="65">
        <v>16</v>
      </c>
      <c r="CL64" s="65"/>
      <c r="CM64" s="65"/>
      <c r="CN64" s="65"/>
      <c r="CO64" s="65">
        <f>ROUND((Tabla122[[#This Row],[Columna91]]*0.4),0)</f>
        <v>22</v>
      </c>
      <c r="CP64" s="65">
        <v>56</v>
      </c>
      <c r="CQ64" s="65"/>
      <c r="CR64" s="65"/>
      <c r="CS64" s="65"/>
      <c r="CT64" s="65">
        <f>ROUND((Tabla122[[#This Row],[Columna96]]*0.4),0)</f>
        <v>40</v>
      </c>
      <c r="CU64" s="65">
        <v>100</v>
      </c>
      <c r="CV64" s="65"/>
      <c r="CW64" s="65"/>
      <c r="CX64" s="65"/>
      <c r="CY64" s="65">
        <f>ROUND((Tabla122[[#This Row],[Columna101]]*0.4),0)</f>
        <v>10</v>
      </c>
      <c r="CZ64" s="65">
        <v>24</v>
      </c>
      <c r="DA64" s="65"/>
      <c r="DB64" s="65"/>
      <c r="DC64" s="65"/>
      <c r="DD64" s="65">
        <f>ROUND((Tabla122[[#This Row],[Columna106]]*0.4),0)</f>
        <v>8</v>
      </c>
      <c r="DE64" s="65">
        <v>20</v>
      </c>
      <c r="DF64" s="65"/>
      <c r="DG64" s="65"/>
      <c r="DH64" s="65"/>
      <c r="DI64" s="65">
        <f>ROUND((Tabla122[[#This Row],[Columna111]]*0.4),0)</f>
        <v>8</v>
      </c>
      <c r="DJ64" s="65">
        <v>20</v>
      </c>
      <c r="DK64" s="65"/>
      <c r="DL64" s="65"/>
      <c r="DM64" s="65"/>
      <c r="DN64" s="65">
        <f>ROUND((Tabla122[[#This Row],[Columna116]]*0.4),0)</f>
        <v>2</v>
      </c>
      <c r="DO64" s="65">
        <v>4</v>
      </c>
      <c r="DP64" s="93"/>
      <c r="DQ64" s="93"/>
      <c r="DR64" s="93"/>
      <c r="DS64" s="72"/>
      <c r="DT64" s="68"/>
      <c r="DU64" s="68"/>
      <c r="DV64" s="68"/>
      <c r="DW64" s="68"/>
      <c r="DX64" s="68"/>
      <c r="DY64" s="68"/>
      <c r="DZ64" s="68"/>
      <c r="EA64" s="68"/>
      <c r="EB64" s="68"/>
      <c r="EC64" s="68"/>
      <c r="ED64" s="68"/>
      <c r="EE64" s="68"/>
      <c r="EF64" s="68"/>
      <c r="EG64" s="68"/>
      <c r="EH64" s="68"/>
      <c r="EI64" s="68"/>
      <c r="EJ64" s="68"/>
      <c r="EK64" s="68"/>
      <c r="EL64" s="68"/>
      <c r="EM64" s="68"/>
      <c r="EN64" s="68"/>
      <c r="EO64" s="68"/>
      <c r="EP64" s="68"/>
      <c r="EQ64" s="68"/>
      <c r="ER64" s="68"/>
      <c r="ES64" s="68"/>
      <c r="ET64" s="68"/>
      <c r="EU64" s="68"/>
      <c r="EV64" s="68"/>
      <c r="EW64" s="68"/>
      <c r="EX64" s="68"/>
      <c r="EY64" s="68"/>
      <c r="EZ64" s="68"/>
      <c r="FA64" s="68"/>
      <c r="FB64" s="68"/>
      <c r="FC64" s="68"/>
      <c r="FD64" s="68"/>
      <c r="FE64" s="68"/>
      <c r="FF64" s="68"/>
      <c r="FG64" s="68"/>
      <c r="FH64" s="68"/>
      <c r="FI64" s="68"/>
      <c r="FJ64" s="68"/>
      <c r="FK64" s="68"/>
      <c r="FL64" s="68"/>
      <c r="FM64" s="68"/>
      <c r="FN64" s="68"/>
      <c r="FO64" s="68"/>
      <c r="FP64" s="68"/>
      <c r="FQ64" s="68"/>
      <c r="FR64" s="68"/>
      <c r="FS64" s="68"/>
      <c r="FT64" s="68"/>
      <c r="FU64" s="68"/>
      <c r="FV64" s="68"/>
      <c r="FW64" s="68"/>
      <c r="FX64" s="68"/>
      <c r="FY64" s="68"/>
      <c r="FZ64" s="68"/>
      <c r="GA64" s="68"/>
      <c r="GB64" s="68"/>
      <c r="GC64" s="68"/>
      <c r="GD64" s="68"/>
      <c r="GE64" s="68"/>
      <c r="GF64" s="68"/>
      <c r="GG64" s="68"/>
      <c r="GH64" s="68"/>
      <c r="GI64" s="68"/>
      <c r="GJ64" s="68"/>
      <c r="GK64" s="68"/>
      <c r="GL64" s="68"/>
      <c r="GM64" s="68"/>
      <c r="GN64" s="68"/>
      <c r="GO64" s="68"/>
      <c r="GP64" s="68"/>
      <c r="GQ64" s="68"/>
      <c r="GR64" s="68"/>
      <c r="GS64" s="68"/>
      <c r="GT64" s="68"/>
      <c r="GU64" s="68"/>
      <c r="GV64" s="68"/>
      <c r="GW64" s="68"/>
      <c r="GX64" s="68"/>
      <c r="GY64" s="68"/>
      <c r="GZ64" s="68"/>
      <c r="HA64" s="68"/>
      <c r="HB64" s="68"/>
      <c r="HC64" s="68"/>
      <c r="HD64" s="68"/>
      <c r="HE64" s="68"/>
      <c r="HF64" s="68"/>
      <c r="HG64" s="68"/>
      <c r="HH64" s="68"/>
      <c r="HI64" s="68"/>
      <c r="HJ64" s="68"/>
      <c r="HK64" s="68"/>
      <c r="HL64" s="68"/>
      <c r="HM64" s="68"/>
      <c r="HN64" s="68"/>
      <c r="HO64" s="68"/>
      <c r="HP64" s="68"/>
      <c r="HQ64" s="68"/>
      <c r="HR64" s="68"/>
      <c r="HS64" s="68"/>
      <c r="HT64" s="68"/>
      <c r="HU64" s="68"/>
      <c r="HV64" s="68"/>
      <c r="HW64" s="68"/>
      <c r="HX64" s="68"/>
      <c r="HY64" s="68"/>
      <c r="HZ64" s="68"/>
      <c r="IA64" s="68"/>
      <c r="IB64" s="68"/>
      <c r="IC64" s="68"/>
      <c r="ID64" s="68"/>
      <c r="IE64" s="68"/>
      <c r="IF64" s="68"/>
      <c r="IG64" s="68"/>
      <c r="IH64" s="68"/>
      <c r="II64" s="68"/>
      <c r="IJ64" s="68"/>
      <c r="IK64" s="68"/>
      <c r="IL64" s="68"/>
      <c r="IM64" s="68"/>
      <c r="IN64" s="68"/>
      <c r="IO64" s="68"/>
      <c r="IP64" s="68"/>
      <c r="IQ64" s="68"/>
      <c r="IR64" s="68"/>
      <c r="IS64" s="68"/>
      <c r="IT64" s="68"/>
      <c r="IU64" s="68"/>
      <c r="IV64" s="68"/>
      <c r="IW64" s="68"/>
      <c r="IX64" s="68"/>
      <c r="IY64" s="68"/>
      <c r="IZ64" s="68"/>
      <c r="JA64" s="68"/>
      <c r="JB64" s="68"/>
      <c r="JC64" s="68"/>
      <c r="JD64" s="68"/>
      <c r="JE64" s="68"/>
      <c r="JF64" s="68"/>
      <c r="JG64" s="68"/>
      <c r="JH64" s="68"/>
      <c r="JI64" s="68"/>
      <c r="JJ64" s="68"/>
      <c r="JK64" s="68"/>
      <c r="JL64" s="68"/>
      <c r="JM64" s="68"/>
      <c r="JN64" s="68"/>
      <c r="JO64" s="68"/>
      <c r="JP64" s="68"/>
      <c r="JQ64" s="68"/>
      <c r="JR64" s="68"/>
      <c r="JS64" s="68"/>
      <c r="JT64" s="68"/>
      <c r="JU64" s="68"/>
      <c r="JV64" s="68"/>
      <c r="JW64" s="68"/>
      <c r="JX64" s="68"/>
      <c r="JY64" s="68"/>
      <c r="JZ64" s="68"/>
      <c r="KA64" s="68"/>
      <c r="KB64" s="68"/>
      <c r="KC64" s="68"/>
      <c r="KD64" s="68"/>
      <c r="KE64" s="68"/>
      <c r="KF64" s="68"/>
      <c r="KG64" s="68"/>
      <c r="KH64" s="68"/>
      <c r="KI64" s="68"/>
      <c r="KJ64" s="68"/>
      <c r="KK64" s="68"/>
      <c r="KL64" s="68"/>
      <c r="KM64" s="68"/>
      <c r="KN64" s="68"/>
      <c r="KO64" s="68"/>
      <c r="KP64" s="68"/>
      <c r="KQ64" s="68"/>
      <c r="KR64" s="68"/>
      <c r="KS64" s="68"/>
      <c r="KT64" s="68"/>
      <c r="KU64" s="68"/>
      <c r="KV64" s="68"/>
      <c r="KW64" s="68"/>
      <c r="KX64" s="68"/>
      <c r="KY64" s="68"/>
      <c r="KZ64" s="68"/>
      <c r="LA64" s="68"/>
      <c r="LB64" s="68"/>
      <c r="LC64" s="68"/>
      <c r="LD64" s="68"/>
      <c r="LE64" s="68"/>
      <c r="LF64" s="68"/>
      <c r="LG64" s="68"/>
      <c r="LH64" s="68"/>
      <c r="LI64" s="68"/>
      <c r="LJ64" s="68"/>
      <c r="LK64" s="68"/>
      <c r="LL64" s="68"/>
      <c r="LM64" s="68"/>
      <c r="LN64" s="68"/>
      <c r="LO64" s="68"/>
      <c r="LP64" s="68"/>
      <c r="LQ64" s="68"/>
      <c r="LR64" s="68"/>
      <c r="LS64" s="68"/>
      <c r="LT64" s="68"/>
      <c r="LU64" s="68"/>
      <c r="LV64" s="68"/>
      <c r="LW64" s="68"/>
      <c r="LX64" s="68"/>
      <c r="LY64" s="68"/>
      <c r="LZ64" s="68"/>
      <c r="MA64" s="68"/>
      <c r="MB64" s="68"/>
      <c r="MC64" s="68"/>
      <c r="MD64" s="68"/>
      <c r="ME64" s="68"/>
      <c r="MF64" s="68"/>
      <c r="MG64" s="68"/>
      <c r="MH64" s="68"/>
      <c r="MI64" s="68"/>
      <c r="MJ64" s="68"/>
      <c r="MK64" s="68"/>
      <c r="ML64" s="68"/>
      <c r="MM64" s="68"/>
      <c r="MN64" s="68"/>
      <c r="MO64" s="68"/>
      <c r="MP64" s="68"/>
      <c r="MQ64" s="68"/>
      <c r="MR64" s="68"/>
      <c r="MS64" s="68"/>
      <c r="MT64" s="68"/>
      <c r="MU64" s="68"/>
      <c r="MV64" s="68"/>
      <c r="MW64" s="68"/>
      <c r="MX64" s="68"/>
      <c r="MY64" s="68"/>
      <c r="MZ64" s="68"/>
      <c r="NA64" s="68"/>
      <c r="NB64" s="68"/>
      <c r="NC64" s="68"/>
      <c r="ND64" s="68"/>
      <c r="NE64" s="68"/>
    </row>
    <row r="65" spans="1:369" s="73" customFormat="1" ht="13.5">
      <c r="A65" s="68"/>
      <c r="B65" s="62"/>
      <c r="C65" s="63">
        <v>35501</v>
      </c>
      <c r="D65" s="70" t="s">
        <v>156</v>
      </c>
      <c r="E65" s="65" t="s">
        <v>114</v>
      </c>
      <c r="F6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6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65" s="65">
        <f>ROUND((Tabla122[[#This Row],[Columna6]]*0.4),0)</f>
        <v>2</v>
      </c>
      <c r="I65" s="90">
        <v>4</v>
      </c>
      <c r="J65" s="90"/>
      <c r="K65" s="90"/>
      <c r="L65" s="90"/>
      <c r="M65" s="65">
        <f>ROUND((Tabla122[[#This Row],[Columna11]]*0.4),0)</f>
        <v>72</v>
      </c>
      <c r="N65" s="65">
        <v>180</v>
      </c>
      <c r="O65" s="65"/>
      <c r="P65" s="65"/>
      <c r="Q65" s="65"/>
      <c r="R65" s="65">
        <f>ROUND((Tabla122[[#This Row],[Columna16]]*0.4),0)</f>
        <v>6</v>
      </c>
      <c r="S65" s="65">
        <v>16</v>
      </c>
      <c r="T65" s="65"/>
      <c r="U65" s="65"/>
      <c r="V65" s="65"/>
      <c r="W65" s="65">
        <f>ROUND((Tabla122[[#This Row],[Columna21]]*0.4),0)</f>
        <v>3</v>
      </c>
      <c r="X65" s="65">
        <v>8</v>
      </c>
      <c r="Y65" s="65"/>
      <c r="Z65" s="65"/>
      <c r="AA65" s="65"/>
      <c r="AB65" s="65">
        <f>ROUND((Tabla122[[#This Row],[Columna26]]*0.4),0)</f>
        <v>24</v>
      </c>
      <c r="AC65" s="65">
        <v>60</v>
      </c>
      <c r="AD65" s="65"/>
      <c r="AE65" s="65"/>
      <c r="AF65" s="65"/>
      <c r="AG65" s="65">
        <f>ROUND((Tabla122[[#This Row],[Columna31]]*0.4),0)</f>
        <v>274</v>
      </c>
      <c r="AH65" s="65">
        <v>684</v>
      </c>
      <c r="AI65" s="65"/>
      <c r="AJ65" s="65"/>
      <c r="AK65" s="65"/>
      <c r="AL65" s="65">
        <f>ROUND((Tabla122[[#This Row],[Columna36]]*0.4),0)</f>
        <v>70</v>
      </c>
      <c r="AM65" s="65">
        <v>176</v>
      </c>
      <c r="AN65" s="65"/>
      <c r="AO65" s="65"/>
      <c r="AP65" s="65"/>
      <c r="AQ65" s="65">
        <f>ROUND((Tabla122[[#This Row],[Columna41]]*0.4),0)</f>
        <v>27</v>
      </c>
      <c r="AR65" s="65">
        <v>68</v>
      </c>
      <c r="AS65" s="65"/>
      <c r="AT65" s="65"/>
      <c r="AU65" s="65"/>
      <c r="AV65" s="65">
        <f>ROUND((Tabla122[[#This Row],[Columna46]]*0.4),0)</f>
        <v>16</v>
      </c>
      <c r="AW65" s="65">
        <v>40</v>
      </c>
      <c r="AX65" s="65"/>
      <c r="AY65" s="65"/>
      <c r="AZ65" s="65"/>
      <c r="BA65" s="65">
        <f>ROUND((Tabla122[[#This Row],[Columna51]]*0.4),0)</f>
        <v>3</v>
      </c>
      <c r="BB65" s="65">
        <v>8</v>
      </c>
      <c r="BC65" s="65"/>
      <c r="BD65" s="65"/>
      <c r="BE65" s="65"/>
      <c r="BF65" s="65">
        <f>ROUND((Tabla122[[#This Row],[Columna56]]*0.4),0)</f>
        <v>2</v>
      </c>
      <c r="BG65" s="65">
        <v>4</v>
      </c>
      <c r="BH65" s="65"/>
      <c r="BI65" s="65"/>
      <c r="BJ65" s="65"/>
      <c r="BK65" s="65">
        <f>ROUND((Tabla122[[#This Row],[Columna61]]*0.4),0)</f>
        <v>18</v>
      </c>
      <c r="BL65" s="65">
        <v>44</v>
      </c>
      <c r="BM65" s="65"/>
      <c r="BN65" s="65"/>
      <c r="BO65" s="65"/>
      <c r="BP65" s="65">
        <f>ROUND((Tabla122[[#This Row],[Columna66]]*0.4),0)</f>
        <v>16</v>
      </c>
      <c r="BQ65" s="65">
        <v>40</v>
      </c>
      <c r="BR65" s="65"/>
      <c r="BS65" s="65"/>
      <c r="BT65" s="65"/>
      <c r="BU65" s="65">
        <f>ROUND((Tabla122[[#This Row],[Columna71]]*0.4),0)</f>
        <v>46</v>
      </c>
      <c r="BV65" s="65">
        <v>116</v>
      </c>
      <c r="BW65" s="65"/>
      <c r="BX65" s="65"/>
      <c r="BY65" s="65"/>
      <c r="BZ65" s="65">
        <f>ROUND((Tabla122[[#This Row],[Columna76]]*0.4),0)</f>
        <v>14</v>
      </c>
      <c r="CA65" s="65">
        <v>36</v>
      </c>
      <c r="CB65" s="65"/>
      <c r="CC65" s="65"/>
      <c r="CD65" s="65"/>
      <c r="CE65" s="65">
        <f>ROUND((Tabla122[[#This Row],[Columna81]]*0.4),0)</f>
        <v>14</v>
      </c>
      <c r="CF65" s="65">
        <v>36</v>
      </c>
      <c r="CG65" s="65"/>
      <c r="CH65" s="65"/>
      <c r="CI65" s="65"/>
      <c r="CJ65" s="65">
        <f>ROUND((Tabla122[[#This Row],[Columna86]]*0.4),0)</f>
        <v>6</v>
      </c>
      <c r="CK65" s="65">
        <v>16</v>
      </c>
      <c r="CL65" s="65"/>
      <c r="CM65" s="65"/>
      <c r="CN65" s="65"/>
      <c r="CO65" s="65">
        <f>ROUND((Tabla122[[#This Row],[Columna91]]*0.4),0)</f>
        <v>22</v>
      </c>
      <c r="CP65" s="65">
        <v>56</v>
      </c>
      <c r="CQ65" s="65"/>
      <c r="CR65" s="65"/>
      <c r="CS65" s="65"/>
      <c r="CT65" s="65">
        <f>ROUND((Tabla122[[#This Row],[Columna96]]*0.4),0)</f>
        <v>40</v>
      </c>
      <c r="CU65" s="65">
        <v>100</v>
      </c>
      <c r="CV65" s="65"/>
      <c r="CW65" s="65"/>
      <c r="CX65" s="65"/>
      <c r="CY65" s="65">
        <f>ROUND((Tabla122[[#This Row],[Columna101]]*0.4),0)</f>
        <v>10</v>
      </c>
      <c r="CZ65" s="65">
        <v>24</v>
      </c>
      <c r="DA65" s="65"/>
      <c r="DB65" s="65"/>
      <c r="DC65" s="65"/>
      <c r="DD65" s="65">
        <f>ROUND((Tabla122[[#This Row],[Columna106]]*0.4),0)</f>
        <v>8</v>
      </c>
      <c r="DE65" s="65">
        <v>20</v>
      </c>
      <c r="DF65" s="65"/>
      <c r="DG65" s="65"/>
      <c r="DH65" s="65"/>
      <c r="DI65" s="65">
        <f>ROUND((Tabla122[[#This Row],[Columna111]]*0.4),0)</f>
        <v>8</v>
      </c>
      <c r="DJ65" s="65">
        <v>20</v>
      </c>
      <c r="DK65" s="65"/>
      <c r="DL65" s="65"/>
      <c r="DM65" s="65"/>
      <c r="DN65" s="65">
        <f>ROUND((Tabla122[[#This Row],[Columna116]]*0.4),0)</f>
        <v>2</v>
      </c>
      <c r="DO65" s="65">
        <v>4</v>
      </c>
      <c r="DP65" s="93"/>
      <c r="DQ65" s="93"/>
      <c r="DR65" s="93"/>
      <c r="DS65" s="72"/>
      <c r="DT65" s="68"/>
      <c r="DU65" s="68"/>
      <c r="DV65" s="68"/>
      <c r="DW65" s="68"/>
      <c r="DX65" s="68"/>
      <c r="DY65" s="68"/>
      <c r="DZ65" s="68"/>
      <c r="EA65" s="68"/>
      <c r="EB65" s="68"/>
      <c r="EC65" s="68"/>
      <c r="ED65" s="68"/>
      <c r="EE65" s="68"/>
      <c r="EF65" s="68"/>
      <c r="EG65" s="68"/>
      <c r="EH65" s="68"/>
      <c r="EI65" s="68"/>
      <c r="EJ65" s="68"/>
      <c r="EK65" s="68"/>
      <c r="EL65" s="68"/>
      <c r="EM65" s="68"/>
      <c r="EN65" s="68"/>
      <c r="EO65" s="68"/>
      <c r="EP65" s="68"/>
      <c r="EQ65" s="68"/>
      <c r="ER65" s="68"/>
      <c r="ES65" s="68"/>
      <c r="ET65" s="68"/>
      <c r="EU65" s="68"/>
      <c r="EV65" s="68"/>
      <c r="EW65" s="68"/>
      <c r="EX65" s="68"/>
      <c r="EY65" s="68"/>
      <c r="EZ65" s="68"/>
      <c r="FA65" s="68"/>
      <c r="FB65" s="68"/>
      <c r="FC65" s="68"/>
      <c r="FD65" s="68"/>
      <c r="FE65" s="68"/>
      <c r="FF65" s="68"/>
      <c r="FG65" s="68"/>
      <c r="FH65" s="68"/>
      <c r="FI65" s="68"/>
      <c r="FJ65" s="68"/>
      <c r="FK65" s="68"/>
      <c r="FL65" s="68"/>
      <c r="FM65" s="68"/>
      <c r="FN65" s="68"/>
      <c r="FO65" s="68"/>
      <c r="FP65" s="68"/>
      <c r="FQ65" s="68"/>
      <c r="FR65" s="68"/>
      <c r="FS65" s="68"/>
      <c r="FT65" s="68"/>
      <c r="FU65" s="68"/>
      <c r="FV65" s="68"/>
      <c r="FW65" s="68"/>
      <c r="FX65" s="68"/>
      <c r="FY65" s="68"/>
      <c r="FZ65" s="68"/>
      <c r="GA65" s="68"/>
      <c r="GB65" s="68"/>
      <c r="GC65" s="68"/>
      <c r="GD65" s="68"/>
      <c r="GE65" s="68"/>
      <c r="GF65" s="68"/>
      <c r="GG65" s="68"/>
      <c r="GH65" s="68"/>
      <c r="GI65" s="68"/>
      <c r="GJ65" s="68"/>
      <c r="GK65" s="68"/>
      <c r="GL65" s="68"/>
      <c r="GM65" s="68"/>
      <c r="GN65" s="68"/>
      <c r="GO65" s="68"/>
      <c r="GP65" s="68"/>
      <c r="GQ65" s="68"/>
      <c r="GR65" s="68"/>
      <c r="GS65" s="68"/>
      <c r="GT65" s="68"/>
      <c r="GU65" s="68"/>
      <c r="GV65" s="68"/>
      <c r="GW65" s="68"/>
      <c r="GX65" s="68"/>
      <c r="GY65" s="68"/>
      <c r="GZ65" s="68"/>
      <c r="HA65" s="68"/>
      <c r="HB65" s="68"/>
      <c r="HC65" s="68"/>
      <c r="HD65" s="68"/>
      <c r="HE65" s="68"/>
      <c r="HF65" s="68"/>
      <c r="HG65" s="68"/>
      <c r="HH65" s="68"/>
      <c r="HI65" s="68"/>
      <c r="HJ65" s="68"/>
      <c r="HK65" s="68"/>
      <c r="HL65" s="68"/>
      <c r="HM65" s="68"/>
      <c r="HN65" s="68"/>
      <c r="HO65" s="68"/>
      <c r="HP65" s="68"/>
      <c r="HQ65" s="68"/>
      <c r="HR65" s="68"/>
      <c r="HS65" s="68"/>
      <c r="HT65" s="68"/>
      <c r="HU65" s="68"/>
      <c r="HV65" s="68"/>
      <c r="HW65" s="68"/>
      <c r="HX65" s="68"/>
      <c r="HY65" s="68"/>
      <c r="HZ65" s="68"/>
      <c r="IA65" s="68"/>
      <c r="IB65" s="68"/>
      <c r="IC65" s="68"/>
      <c r="ID65" s="68"/>
      <c r="IE65" s="68"/>
      <c r="IF65" s="68"/>
      <c r="IG65" s="68"/>
      <c r="IH65" s="68"/>
      <c r="II65" s="68"/>
      <c r="IJ65" s="68"/>
      <c r="IK65" s="68"/>
      <c r="IL65" s="68"/>
      <c r="IM65" s="68"/>
      <c r="IN65" s="68"/>
      <c r="IO65" s="68"/>
      <c r="IP65" s="68"/>
      <c r="IQ65" s="68"/>
      <c r="IR65" s="68"/>
      <c r="IS65" s="68"/>
      <c r="IT65" s="68"/>
      <c r="IU65" s="68"/>
      <c r="IV65" s="68"/>
      <c r="IW65" s="68"/>
      <c r="IX65" s="68"/>
      <c r="IY65" s="68"/>
      <c r="IZ65" s="68"/>
      <c r="JA65" s="68"/>
      <c r="JB65" s="68"/>
      <c r="JC65" s="68"/>
      <c r="JD65" s="68"/>
      <c r="JE65" s="68"/>
      <c r="JF65" s="68"/>
      <c r="JG65" s="68"/>
      <c r="JH65" s="68"/>
      <c r="JI65" s="68"/>
      <c r="JJ65" s="68"/>
      <c r="JK65" s="68"/>
      <c r="JL65" s="68"/>
      <c r="JM65" s="68"/>
      <c r="JN65" s="68"/>
      <c r="JO65" s="68"/>
      <c r="JP65" s="68"/>
      <c r="JQ65" s="68"/>
      <c r="JR65" s="68"/>
      <c r="JS65" s="68"/>
      <c r="JT65" s="68"/>
      <c r="JU65" s="68"/>
      <c r="JV65" s="68"/>
      <c r="JW65" s="68"/>
      <c r="JX65" s="68"/>
      <c r="JY65" s="68"/>
      <c r="JZ65" s="68"/>
      <c r="KA65" s="68"/>
      <c r="KB65" s="68"/>
      <c r="KC65" s="68"/>
      <c r="KD65" s="68"/>
      <c r="KE65" s="68"/>
      <c r="KF65" s="68"/>
      <c r="KG65" s="68"/>
      <c r="KH65" s="68"/>
      <c r="KI65" s="68"/>
      <c r="KJ65" s="68"/>
      <c r="KK65" s="68"/>
      <c r="KL65" s="68"/>
      <c r="KM65" s="68"/>
      <c r="KN65" s="68"/>
      <c r="KO65" s="68"/>
      <c r="KP65" s="68"/>
      <c r="KQ65" s="68"/>
      <c r="KR65" s="68"/>
      <c r="KS65" s="68"/>
      <c r="KT65" s="68"/>
      <c r="KU65" s="68"/>
      <c r="KV65" s="68"/>
      <c r="KW65" s="68"/>
      <c r="KX65" s="68"/>
      <c r="KY65" s="68"/>
      <c r="KZ65" s="68"/>
      <c r="LA65" s="68"/>
      <c r="LB65" s="68"/>
      <c r="LC65" s="68"/>
      <c r="LD65" s="68"/>
      <c r="LE65" s="68"/>
      <c r="LF65" s="68"/>
      <c r="LG65" s="68"/>
      <c r="LH65" s="68"/>
      <c r="LI65" s="68"/>
      <c r="LJ65" s="68"/>
      <c r="LK65" s="68"/>
      <c r="LL65" s="68"/>
      <c r="LM65" s="68"/>
      <c r="LN65" s="68"/>
      <c r="LO65" s="68"/>
      <c r="LP65" s="68"/>
      <c r="LQ65" s="68"/>
      <c r="LR65" s="68"/>
      <c r="LS65" s="68"/>
      <c r="LT65" s="68"/>
      <c r="LU65" s="68"/>
      <c r="LV65" s="68"/>
      <c r="LW65" s="68"/>
      <c r="LX65" s="68"/>
      <c r="LY65" s="68"/>
      <c r="LZ65" s="68"/>
      <c r="MA65" s="68"/>
      <c r="MB65" s="68"/>
      <c r="MC65" s="68"/>
      <c r="MD65" s="68"/>
      <c r="ME65" s="68"/>
      <c r="MF65" s="68"/>
      <c r="MG65" s="68"/>
      <c r="MH65" s="68"/>
      <c r="MI65" s="68"/>
      <c r="MJ65" s="68"/>
      <c r="MK65" s="68"/>
      <c r="ML65" s="68"/>
      <c r="MM65" s="68"/>
      <c r="MN65" s="68"/>
      <c r="MO65" s="68"/>
      <c r="MP65" s="68"/>
      <c r="MQ65" s="68"/>
      <c r="MR65" s="68"/>
      <c r="MS65" s="68"/>
      <c r="MT65" s="68"/>
      <c r="MU65" s="68"/>
      <c r="MV65" s="68"/>
      <c r="MW65" s="68"/>
      <c r="MX65" s="68"/>
      <c r="MY65" s="68"/>
      <c r="MZ65" s="68"/>
      <c r="NA65" s="68"/>
      <c r="NB65" s="68"/>
      <c r="NC65" s="68"/>
      <c r="ND65" s="68"/>
      <c r="NE65" s="68"/>
    </row>
    <row r="66" spans="1:369" s="73" customFormat="1" ht="13.5">
      <c r="A66" s="68"/>
      <c r="B66" s="62"/>
      <c r="C66" s="63">
        <v>35501</v>
      </c>
      <c r="D66" s="70" t="s">
        <v>157</v>
      </c>
      <c r="E66" s="65" t="s">
        <v>114</v>
      </c>
      <c r="F6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6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66" s="65">
        <f>ROUND((Tabla122[[#This Row],[Columna6]]*0.4),0)</f>
        <v>2</v>
      </c>
      <c r="I66" s="90">
        <v>4</v>
      </c>
      <c r="J66" s="90"/>
      <c r="K66" s="90"/>
      <c r="L66" s="90"/>
      <c r="M66" s="65">
        <f>ROUND((Tabla122[[#This Row],[Columna11]]*0.4),0)</f>
        <v>72</v>
      </c>
      <c r="N66" s="65">
        <v>180</v>
      </c>
      <c r="O66" s="65"/>
      <c r="P66" s="65"/>
      <c r="Q66" s="65"/>
      <c r="R66" s="65">
        <f>ROUND((Tabla122[[#This Row],[Columna16]]*0.4),0)</f>
        <v>6</v>
      </c>
      <c r="S66" s="65">
        <v>16</v>
      </c>
      <c r="T66" s="65"/>
      <c r="U66" s="65"/>
      <c r="V66" s="65"/>
      <c r="W66" s="65">
        <f>ROUND((Tabla122[[#This Row],[Columna21]]*0.4),0)</f>
        <v>3</v>
      </c>
      <c r="X66" s="65">
        <v>8</v>
      </c>
      <c r="Y66" s="65"/>
      <c r="Z66" s="65"/>
      <c r="AA66" s="65"/>
      <c r="AB66" s="65">
        <f>ROUND((Tabla122[[#This Row],[Columna26]]*0.4),0)</f>
        <v>24</v>
      </c>
      <c r="AC66" s="65">
        <v>60</v>
      </c>
      <c r="AD66" s="65"/>
      <c r="AE66" s="65"/>
      <c r="AF66" s="65"/>
      <c r="AG66" s="65">
        <f>ROUND((Tabla122[[#This Row],[Columna31]]*0.4),0)</f>
        <v>274</v>
      </c>
      <c r="AH66" s="65">
        <v>684</v>
      </c>
      <c r="AI66" s="65"/>
      <c r="AJ66" s="65"/>
      <c r="AK66" s="65"/>
      <c r="AL66" s="65">
        <f>ROUND((Tabla122[[#This Row],[Columna36]]*0.4),0)</f>
        <v>70</v>
      </c>
      <c r="AM66" s="65">
        <v>176</v>
      </c>
      <c r="AN66" s="65"/>
      <c r="AO66" s="65"/>
      <c r="AP66" s="65"/>
      <c r="AQ66" s="65">
        <f>ROUND((Tabla122[[#This Row],[Columna41]]*0.4),0)</f>
        <v>27</v>
      </c>
      <c r="AR66" s="65">
        <v>68</v>
      </c>
      <c r="AS66" s="65"/>
      <c r="AT66" s="65"/>
      <c r="AU66" s="65"/>
      <c r="AV66" s="65">
        <f>ROUND((Tabla122[[#This Row],[Columna46]]*0.4),0)</f>
        <v>16</v>
      </c>
      <c r="AW66" s="65">
        <v>40</v>
      </c>
      <c r="AX66" s="65"/>
      <c r="AY66" s="65"/>
      <c r="AZ66" s="65"/>
      <c r="BA66" s="65">
        <f>ROUND((Tabla122[[#This Row],[Columna51]]*0.4),0)</f>
        <v>3</v>
      </c>
      <c r="BB66" s="65">
        <v>8</v>
      </c>
      <c r="BC66" s="65"/>
      <c r="BD66" s="65"/>
      <c r="BE66" s="65"/>
      <c r="BF66" s="65">
        <f>ROUND((Tabla122[[#This Row],[Columna56]]*0.4),0)</f>
        <v>2</v>
      </c>
      <c r="BG66" s="65">
        <v>4</v>
      </c>
      <c r="BH66" s="65"/>
      <c r="BI66" s="65"/>
      <c r="BJ66" s="65"/>
      <c r="BK66" s="65">
        <f>ROUND((Tabla122[[#This Row],[Columna61]]*0.4),0)</f>
        <v>18</v>
      </c>
      <c r="BL66" s="65">
        <v>44</v>
      </c>
      <c r="BM66" s="65"/>
      <c r="BN66" s="65"/>
      <c r="BO66" s="65"/>
      <c r="BP66" s="65">
        <f>ROUND((Tabla122[[#This Row],[Columna66]]*0.4),0)</f>
        <v>16</v>
      </c>
      <c r="BQ66" s="65">
        <v>40</v>
      </c>
      <c r="BR66" s="65"/>
      <c r="BS66" s="65"/>
      <c r="BT66" s="65"/>
      <c r="BU66" s="65">
        <f>ROUND((Tabla122[[#This Row],[Columna71]]*0.4),0)</f>
        <v>46</v>
      </c>
      <c r="BV66" s="65">
        <v>116</v>
      </c>
      <c r="BW66" s="65"/>
      <c r="BX66" s="65"/>
      <c r="BY66" s="65"/>
      <c r="BZ66" s="65">
        <f>ROUND((Tabla122[[#This Row],[Columna76]]*0.4),0)</f>
        <v>14</v>
      </c>
      <c r="CA66" s="65">
        <v>36</v>
      </c>
      <c r="CB66" s="65"/>
      <c r="CC66" s="65"/>
      <c r="CD66" s="65"/>
      <c r="CE66" s="65">
        <f>ROUND((Tabla122[[#This Row],[Columna81]]*0.4),0)</f>
        <v>14</v>
      </c>
      <c r="CF66" s="65">
        <v>36</v>
      </c>
      <c r="CG66" s="65"/>
      <c r="CH66" s="65"/>
      <c r="CI66" s="65"/>
      <c r="CJ66" s="65">
        <f>ROUND((Tabla122[[#This Row],[Columna86]]*0.4),0)</f>
        <v>6</v>
      </c>
      <c r="CK66" s="65">
        <v>16</v>
      </c>
      <c r="CL66" s="65"/>
      <c r="CM66" s="65"/>
      <c r="CN66" s="65"/>
      <c r="CO66" s="65">
        <f>ROUND((Tabla122[[#This Row],[Columna91]]*0.4),0)</f>
        <v>22</v>
      </c>
      <c r="CP66" s="65">
        <v>56</v>
      </c>
      <c r="CQ66" s="65"/>
      <c r="CR66" s="65"/>
      <c r="CS66" s="65"/>
      <c r="CT66" s="65">
        <f>ROUND((Tabla122[[#This Row],[Columna96]]*0.4),0)</f>
        <v>40</v>
      </c>
      <c r="CU66" s="65">
        <v>100</v>
      </c>
      <c r="CV66" s="65"/>
      <c r="CW66" s="65"/>
      <c r="CX66" s="65"/>
      <c r="CY66" s="65">
        <f>ROUND((Tabla122[[#This Row],[Columna101]]*0.4),0)</f>
        <v>10</v>
      </c>
      <c r="CZ66" s="65">
        <v>24</v>
      </c>
      <c r="DA66" s="65"/>
      <c r="DB66" s="65"/>
      <c r="DC66" s="65"/>
      <c r="DD66" s="65">
        <f>ROUND((Tabla122[[#This Row],[Columna106]]*0.4),0)</f>
        <v>8</v>
      </c>
      <c r="DE66" s="65">
        <v>20</v>
      </c>
      <c r="DF66" s="65"/>
      <c r="DG66" s="65"/>
      <c r="DH66" s="65"/>
      <c r="DI66" s="65">
        <f>ROUND((Tabla122[[#This Row],[Columna111]]*0.4),0)</f>
        <v>8</v>
      </c>
      <c r="DJ66" s="65">
        <v>20</v>
      </c>
      <c r="DK66" s="65"/>
      <c r="DL66" s="65"/>
      <c r="DM66" s="65"/>
      <c r="DN66" s="65">
        <f>ROUND((Tabla122[[#This Row],[Columna116]]*0.4),0)</f>
        <v>2</v>
      </c>
      <c r="DO66" s="65">
        <v>4</v>
      </c>
      <c r="DP66" s="93"/>
      <c r="DQ66" s="93"/>
      <c r="DR66" s="93"/>
      <c r="DS66" s="72"/>
      <c r="DT66" s="68"/>
      <c r="DU66" s="68"/>
      <c r="DV66" s="68"/>
      <c r="DW66" s="68"/>
      <c r="DX66" s="68"/>
      <c r="DY66" s="68"/>
      <c r="DZ66" s="68"/>
      <c r="EA66" s="68"/>
      <c r="EB66" s="68"/>
      <c r="EC66" s="68"/>
      <c r="ED66" s="68"/>
      <c r="EE66" s="68"/>
      <c r="EF66" s="68"/>
      <c r="EG66" s="68"/>
      <c r="EH66" s="68"/>
      <c r="EI66" s="68"/>
      <c r="EJ66" s="68"/>
      <c r="EK66" s="68"/>
      <c r="EL66" s="68"/>
      <c r="EM66" s="68"/>
      <c r="EN66" s="68"/>
      <c r="EO66" s="68"/>
      <c r="EP66" s="68"/>
      <c r="EQ66" s="68"/>
      <c r="ER66" s="68"/>
      <c r="ES66" s="68"/>
      <c r="ET66" s="68"/>
      <c r="EU66" s="68"/>
      <c r="EV66" s="68"/>
      <c r="EW66" s="68"/>
      <c r="EX66" s="68"/>
      <c r="EY66" s="68"/>
      <c r="EZ66" s="68"/>
      <c r="FA66" s="68"/>
      <c r="FB66" s="68"/>
      <c r="FC66" s="68"/>
      <c r="FD66" s="68"/>
      <c r="FE66" s="68"/>
      <c r="FF66" s="68"/>
      <c r="FG66" s="68"/>
      <c r="FH66" s="68"/>
      <c r="FI66" s="68"/>
      <c r="FJ66" s="68"/>
      <c r="FK66" s="68"/>
      <c r="FL66" s="68"/>
      <c r="FM66" s="68"/>
      <c r="FN66" s="68"/>
      <c r="FO66" s="68"/>
      <c r="FP66" s="68"/>
      <c r="FQ66" s="68"/>
      <c r="FR66" s="68"/>
      <c r="FS66" s="68"/>
      <c r="FT66" s="68"/>
      <c r="FU66" s="68"/>
      <c r="FV66" s="68"/>
      <c r="FW66" s="68"/>
      <c r="FX66" s="68"/>
      <c r="FY66" s="68"/>
      <c r="FZ66" s="68"/>
      <c r="GA66" s="68"/>
      <c r="GB66" s="68"/>
      <c r="GC66" s="68"/>
      <c r="GD66" s="68"/>
      <c r="GE66" s="68"/>
      <c r="GF66" s="68"/>
      <c r="GG66" s="68"/>
      <c r="GH66" s="68"/>
      <c r="GI66" s="68"/>
      <c r="GJ66" s="68"/>
      <c r="GK66" s="68"/>
      <c r="GL66" s="68"/>
      <c r="GM66" s="68"/>
      <c r="GN66" s="68"/>
      <c r="GO66" s="68"/>
      <c r="GP66" s="68"/>
      <c r="GQ66" s="68"/>
      <c r="GR66" s="68"/>
      <c r="GS66" s="68"/>
      <c r="GT66" s="68"/>
      <c r="GU66" s="68"/>
      <c r="GV66" s="68"/>
      <c r="GW66" s="68"/>
      <c r="GX66" s="68"/>
      <c r="GY66" s="68"/>
      <c r="GZ66" s="68"/>
      <c r="HA66" s="68"/>
      <c r="HB66" s="68"/>
      <c r="HC66" s="68"/>
      <c r="HD66" s="68"/>
      <c r="HE66" s="68"/>
      <c r="HF66" s="68"/>
      <c r="HG66" s="68"/>
      <c r="HH66" s="68"/>
      <c r="HI66" s="68"/>
      <c r="HJ66" s="68"/>
      <c r="HK66" s="68"/>
      <c r="HL66" s="68"/>
      <c r="HM66" s="68"/>
      <c r="HN66" s="68"/>
      <c r="HO66" s="68"/>
      <c r="HP66" s="68"/>
      <c r="HQ66" s="68"/>
      <c r="HR66" s="68"/>
      <c r="HS66" s="68"/>
      <c r="HT66" s="68"/>
      <c r="HU66" s="68"/>
      <c r="HV66" s="68"/>
      <c r="HW66" s="68"/>
      <c r="HX66" s="68"/>
      <c r="HY66" s="68"/>
      <c r="HZ66" s="68"/>
      <c r="IA66" s="68"/>
      <c r="IB66" s="68"/>
      <c r="IC66" s="68"/>
      <c r="ID66" s="68"/>
      <c r="IE66" s="68"/>
      <c r="IF66" s="68"/>
      <c r="IG66" s="68"/>
      <c r="IH66" s="68"/>
      <c r="II66" s="68"/>
      <c r="IJ66" s="68"/>
      <c r="IK66" s="68"/>
      <c r="IL66" s="68"/>
      <c r="IM66" s="68"/>
      <c r="IN66" s="68"/>
      <c r="IO66" s="68"/>
      <c r="IP66" s="68"/>
      <c r="IQ66" s="68"/>
      <c r="IR66" s="68"/>
      <c r="IS66" s="68"/>
      <c r="IT66" s="68"/>
      <c r="IU66" s="68"/>
      <c r="IV66" s="68"/>
      <c r="IW66" s="68"/>
      <c r="IX66" s="68"/>
      <c r="IY66" s="68"/>
      <c r="IZ66" s="68"/>
      <c r="JA66" s="68"/>
      <c r="JB66" s="68"/>
      <c r="JC66" s="68"/>
      <c r="JD66" s="68"/>
      <c r="JE66" s="68"/>
      <c r="JF66" s="68"/>
      <c r="JG66" s="68"/>
      <c r="JH66" s="68"/>
      <c r="JI66" s="68"/>
      <c r="JJ66" s="68"/>
      <c r="JK66" s="68"/>
      <c r="JL66" s="68"/>
      <c r="JM66" s="68"/>
      <c r="JN66" s="68"/>
      <c r="JO66" s="68"/>
      <c r="JP66" s="68"/>
      <c r="JQ66" s="68"/>
      <c r="JR66" s="68"/>
      <c r="JS66" s="68"/>
      <c r="JT66" s="68"/>
      <c r="JU66" s="68"/>
      <c r="JV66" s="68"/>
      <c r="JW66" s="68"/>
      <c r="JX66" s="68"/>
      <c r="JY66" s="68"/>
      <c r="JZ66" s="68"/>
      <c r="KA66" s="68"/>
      <c r="KB66" s="68"/>
      <c r="KC66" s="68"/>
      <c r="KD66" s="68"/>
      <c r="KE66" s="68"/>
      <c r="KF66" s="68"/>
      <c r="KG66" s="68"/>
      <c r="KH66" s="68"/>
      <c r="KI66" s="68"/>
      <c r="KJ66" s="68"/>
      <c r="KK66" s="68"/>
      <c r="KL66" s="68"/>
      <c r="KM66" s="68"/>
      <c r="KN66" s="68"/>
      <c r="KO66" s="68"/>
      <c r="KP66" s="68"/>
      <c r="KQ66" s="68"/>
      <c r="KR66" s="68"/>
      <c r="KS66" s="68"/>
      <c r="KT66" s="68"/>
      <c r="KU66" s="68"/>
      <c r="KV66" s="68"/>
      <c r="KW66" s="68"/>
      <c r="KX66" s="68"/>
      <c r="KY66" s="68"/>
      <c r="KZ66" s="68"/>
      <c r="LA66" s="68"/>
      <c r="LB66" s="68"/>
      <c r="LC66" s="68"/>
      <c r="LD66" s="68"/>
      <c r="LE66" s="68"/>
      <c r="LF66" s="68"/>
      <c r="LG66" s="68"/>
      <c r="LH66" s="68"/>
      <c r="LI66" s="68"/>
      <c r="LJ66" s="68"/>
      <c r="LK66" s="68"/>
      <c r="LL66" s="68"/>
      <c r="LM66" s="68"/>
      <c r="LN66" s="68"/>
      <c r="LO66" s="68"/>
      <c r="LP66" s="68"/>
      <c r="LQ66" s="68"/>
      <c r="LR66" s="68"/>
      <c r="LS66" s="68"/>
      <c r="LT66" s="68"/>
      <c r="LU66" s="68"/>
      <c r="LV66" s="68"/>
      <c r="LW66" s="68"/>
      <c r="LX66" s="68"/>
      <c r="LY66" s="68"/>
      <c r="LZ66" s="68"/>
      <c r="MA66" s="68"/>
      <c r="MB66" s="68"/>
      <c r="MC66" s="68"/>
      <c r="MD66" s="68"/>
      <c r="ME66" s="68"/>
      <c r="MF66" s="68"/>
      <c r="MG66" s="68"/>
      <c r="MH66" s="68"/>
      <c r="MI66" s="68"/>
      <c r="MJ66" s="68"/>
      <c r="MK66" s="68"/>
      <c r="ML66" s="68"/>
      <c r="MM66" s="68"/>
      <c r="MN66" s="68"/>
      <c r="MO66" s="68"/>
      <c r="MP66" s="68"/>
      <c r="MQ66" s="68"/>
      <c r="MR66" s="68"/>
      <c r="MS66" s="68"/>
      <c r="MT66" s="68"/>
      <c r="MU66" s="68"/>
      <c r="MV66" s="68"/>
      <c r="MW66" s="68"/>
      <c r="MX66" s="68"/>
      <c r="MY66" s="68"/>
      <c r="MZ66" s="68"/>
      <c r="NA66" s="68"/>
      <c r="NB66" s="68"/>
      <c r="NC66" s="68"/>
      <c r="ND66" s="68"/>
      <c r="NE66" s="68"/>
    </row>
    <row r="67" spans="1:369" s="73" customFormat="1" ht="13.5">
      <c r="A67" s="68"/>
      <c r="B67" s="62"/>
      <c r="C67" s="63">
        <v>35501</v>
      </c>
      <c r="D67" s="70" t="s">
        <v>158</v>
      </c>
      <c r="E67" s="65" t="s">
        <v>114</v>
      </c>
      <c r="F6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6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67" s="65">
        <f>ROUND((Tabla122[[#This Row],[Columna6]]*0.4),0)</f>
        <v>2</v>
      </c>
      <c r="I67" s="90">
        <v>4</v>
      </c>
      <c r="J67" s="90"/>
      <c r="K67" s="90"/>
      <c r="L67" s="90"/>
      <c r="M67" s="65">
        <f>ROUND((Tabla122[[#This Row],[Columna11]]*0.4),0)</f>
        <v>72</v>
      </c>
      <c r="N67" s="65">
        <v>180</v>
      </c>
      <c r="O67" s="65"/>
      <c r="P67" s="65"/>
      <c r="Q67" s="65"/>
      <c r="R67" s="65">
        <f>ROUND((Tabla122[[#This Row],[Columna16]]*0.4),0)</f>
        <v>6</v>
      </c>
      <c r="S67" s="65">
        <v>16</v>
      </c>
      <c r="T67" s="65"/>
      <c r="U67" s="65"/>
      <c r="V67" s="65"/>
      <c r="W67" s="65">
        <f>ROUND((Tabla122[[#This Row],[Columna21]]*0.4),0)</f>
        <v>3</v>
      </c>
      <c r="X67" s="65">
        <v>8</v>
      </c>
      <c r="Y67" s="65"/>
      <c r="Z67" s="65"/>
      <c r="AA67" s="65"/>
      <c r="AB67" s="65">
        <f>ROUND((Tabla122[[#This Row],[Columna26]]*0.4),0)</f>
        <v>24</v>
      </c>
      <c r="AC67" s="65">
        <v>60</v>
      </c>
      <c r="AD67" s="65"/>
      <c r="AE67" s="65"/>
      <c r="AF67" s="65"/>
      <c r="AG67" s="65">
        <f>ROUND((Tabla122[[#This Row],[Columna31]]*0.4),0)</f>
        <v>274</v>
      </c>
      <c r="AH67" s="65">
        <v>684</v>
      </c>
      <c r="AI67" s="65"/>
      <c r="AJ67" s="65"/>
      <c r="AK67" s="65"/>
      <c r="AL67" s="65">
        <f>ROUND((Tabla122[[#This Row],[Columna36]]*0.4),0)</f>
        <v>70</v>
      </c>
      <c r="AM67" s="65">
        <v>176</v>
      </c>
      <c r="AN67" s="65"/>
      <c r="AO67" s="65"/>
      <c r="AP67" s="65"/>
      <c r="AQ67" s="65">
        <f>ROUND((Tabla122[[#This Row],[Columna41]]*0.4),0)</f>
        <v>27</v>
      </c>
      <c r="AR67" s="65">
        <v>68</v>
      </c>
      <c r="AS67" s="65"/>
      <c r="AT67" s="65"/>
      <c r="AU67" s="65"/>
      <c r="AV67" s="65">
        <f>ROUND((Tabla122[[#This Row],[Columna46]]*0.4),0)</f>
        <v>16</v>
      </c>
      <c r="AW67" s="65">
        <v>40</v>
      </c>
      <c r="AX67" s="65"/>
      <c r="AY67" s="65"/>
      <c r="AZ67" s="65"/>
      <c r="BA67" s="65">
        <f>ROUND((Tabla122[[#This Row],[Columna51]]*0.4),0)</f>
        <v>3</v>
      </c>
      <c r="BB67" s="65">
        <v>8</v>
      </c>
      <c r="BC67" s="65"/>
      <c r="BD67" s="65"/>
      <c r="BE67" s="65"/>
      <c r="BF67" s="65">
        <f>ROUND((Tabla122[[#This Row],[Columna56]]*0.4),0)</f>
        <v>2</v>
      </c>
      <c r="BG67" s="65">
        <v>4</v>
      </c>
      <c r="BH67" s="65"/>
      <c r="BI67" s="65"/>
      <c r="BJ67" s="65"/>
      <c r="BK67" s="65">
        <f>ROUND((Tabla122[[#This Row],[Columna61]]*0.4),0)</f>
        <v>18</v>
      </c>
      <c r="BL67" s="65">
        <v>44</v>
      </c>
      <c r="BM67" s="65"/>
      <c r="BN67" s="65"/>
      <c r="BO67" s="65"/>
      <c r="BP67" s="65">
        <f>ROUND((Tabla122[[#This Row],[Columna66]]*0.4),0)</f>
        <v>16</v>
      </c>
      <c r="BQ67" s="65">
        <v>40</v>
      </c>
      <c r="BR67" s="65"/>
      <c r="BS67" s="65"/>
      <c r="BT67" s="65"/>
      <c r="BU67" s="65">
        <f>ROUND((Tabla122[[#This Row],[Columna71]]*0.4),0)</f>
        <v>46</v>
      </c>
      <c r="BV67" s="65">
        <v>116</v>
      </c>
      <c r="BW67" s="65"/>
      <c r="BX67" s="65"/>
      <c r="BY67" s="65"/>
      <c r="BZ67" s="65">
        <f>ROUND((Tabla122[[#This Row],[Columna76]]*0.4),0)</f>
        <v>14</v>
      </c>
      <c r="CA67" s="65">
        <v>36</v>
      </c>
      <c r="CB67" s="65"/>
      <c r="CC67" s="65"/>
      <c r="CD67" s="65"/>
      <c r="CE67" s="65">
        <f>ROUND((Tabla122[[#This Row],[Columna81]]*0.4),0)</f>
        <v>14</v>
      </c>
      <c r="CF67" s="65">
        <v>36</v>
      </c>
      <c r="CG67" s="65"/>
      <c r="CH67" s="65"/>
      <c r="CI67" s="65"/>
      <c r="CJ67" s="65">
        <f>ROUND((Tabla122[[#This Row],[Columna86]]*0.4),0)</f>
        <v>6</v>
      </c>
      <c r="CK67" s="65">
        <v>16</v>
      </c>
      <c r="CL67" s="65"/>
      <c r="CM67" s="65"/>
      <c r="CN67" s="65"/>
      <c r="CO67" s="65">
        <f>ROUND((Tabla122[[#This Row],[Columna91]]*0.4),0)</f>
        <v>22</v>
      </c>
      <c r="CP67" s="65">
        <v>56</v>
      </c>
      <c r="CQ67" s="65"/>
      <c r="CR67" s="65"/>
      <c r="CS67" s="65"/>
      <c r="CT67" s="65">
        <f>ROUND((Tabla122[[#This Row],[Columna96]]*0.4),0)</f>
        <v>40</v>
      </c>
      <c r="CU67" s="65">
        <v>100</v>
      </c>
      <c r="CV67" s="65"/>
      <c r="CW67" s="65"/>
      <c r="CX67" s="65"/>
      <c r="CY67" s="65">
        <f>ROUND((Tabla122[[#This Row],[Columna101]]*0.4),0)</f>
        <v>10</v>
      </c>
      <c r="CZ67" s="65">
        <v>24</v>
      </c>
      <c r="DA67" s="65"/>
      <c r="DB67" s="65"/>
      <c r="DC67" s="65"/>
      <c r="DD67" s="65">
        <f>ROUND((Tabla122[[#This Row],[Columna106]]*0.4),0)</f>
        <v>8</v>
      </c>
      <c r="DE67" s="65">
        <v>20</v>
      </c>
      <c r="DF67" s="65"/>
      <c r="DG67" s="65"/>
      <c r="DH67" s="65"/>
      <c r="DI67" s="65">
        <f>ROUND((Tabla122[[#This Row],[Columna111]]*0.4),0)</f>
        <v>8</v>
      </c>
      <c r="DJ67" s="65">
        <v>20</v>
      </c>
      <c r="DK67" s="65"/>
      <c r="DL67" s="65"/>
      <c r="DM67" s="65"/>
      <c r="DN67" s="65">
        <f>ROUND((Tabla122[[#This Row],[Columna116]]*0.4),0)</f>
        <v>2</v>
      </c>
      <c r="DO67" s="65">
        <v>4</v>
      </c>
      <c r="DP67" s="93"/>
      <c r="DQ67" s="93"/>
      <c r="DR67" s="93"/>
      <c r="DS67" s="72"/>
      <c r="DT67" s="68"/>
      <c r="DU67" s="68"/>
      <c r="DV67" s="68"/>
      <c r="DW67" s="68"/>
      <c r="DX67" s="68"/>
      <c r="DY67" s="68"/>
      <c r="DZ67" s="68"/>
      <c r="EA67" s="68"/>
      <c r="EB67" s="68"/>
      <c r="EC67" s="68"/>
      <c r="ED67" s="68"/>
      <c r="EE67" s="68"/>
      <c r="EF67" s="68"/>
      <c r="EG67" s="68"/>
      <c r="EH67" s="68"/>
      <c r="EI67" s="68"/>
      <c r="EJ67" s="68"/>
      <c r="EK67" s="68"/>
      <c r="EL67" s="68"/>
      <c r="EM67" s="68"/>
      <c r="EN67" s="68"/>
      <c r="EO67" s="68"/>
      <c r="EP67" s="68"/>
      <c r="EQ67" s="68"/>
      <c r="ER67" s="68"/>
      <c r="ES67" s="68"/>
      <c r="ET67" s="68"/>
      <c r="EU67" s="68"/>
      <c r="EV67" s="68"/>
      <c r="EW67" s="68"/>
      <c r="EX67" s="68"/>
      <c r="EY67" s="68"/>
      <c r="EZ67" s="68"/>
      <c r="FA67" s="68"/>
      <c r="FB67" s="68"/>
      <c r="FC67" s="68"/>
      <c r="FD67" s="68"/>
      <c r="FE67" s="68"/>
      <c r="FF67" s="68"/>
      <c r="FG67" s="68"/>
      <c r="FH67" s="68"/>
      <c r="FI67" s="68"/>
      <c r="FJ67" s="68"/>
      <c r="FK67" s="68"/>
      <c r="FL67" s="68"/>
      <c r="FM67" s="68"/>
      <c r="FN67" s="68"/>
      <c r="FO67" s="68"/>
      <c r="FP67" s="68"/>
      <c r="FQ67" s="68"/>
      <c r="FR67" s="68"/>
      <c r="FS67" s="68"/>
      <c r="FT67" s="68"/>
      <c r="FU67" s="68"/>
      <c r="FV67" s="68"/>
      <c r="FW67" s="68"/>
      <c r="FX67" s="68"/>
      <c r="FY67" s="68"/>
      <c r="FZ67" s="68"/>
      <c r="GA67" s="68"/>
      <c r="GB67" s="68"/>
      <c r="GC67" s="68"/>
      <c r="GD67" s="68"/>
      <c r="GE67" s="68"/>
      <c r="GF67" s="68"/>
      <c r="GG67" s="68"/>
      <c r="GH67" s="68"/>
      <c r="GI67" s="68"/>
      <c r="GJ67" s="68"/>
      <c r="GK67" s="68"/>
      <c r="GL67" s="68"/>
      <c r="GM67" s="68"/>
      <c r="GN67" s="68"/>
      <c r="GO67" s="68"/>
      <c r="GP67" s="68"/>
      <c r="GQ67" s="68"/>
      <c r="GR67" s="68"/>
      <c r="GS67" s="68"/>
      <c r="GT67" s="68"/>
      <c r="GU67" s="68"/>
      <c r="GV67" s="68"/>
      <c r="GW67" s="68"/>
      <c r="GX67" s="68"/>
      <c r="GY67" s="68"/>
      <c r="GZ67" s="68"/>
      <c r="HA67" s="68"/>
      <c r="HB67" s="68"/>
      <c r="HC67" s="68"/>
      <c r="HD67" s="68"/>
      <c r="HE67" s="68"/>
      <c r="HF67" s="68"/>
      <c r="HG67" s="68"/>
      <c r="HH67" s="68"/>
      <c r="HI67" s="68"/>
      <c r="HJ67" s="68"/>
      <c r="HK67" s="68"/>
      <c r="HL67" s="68"/>
      <c r="HM67" s="68"/>
      <c r="HN67" s="68"/>
      <c r="HO67" s="68"/>
      <c r="HP67" s="68"/>
      <c r="HQ67" s="68"/>
      <c r="HR67" s="68"/>
      <c r="HS67" s="68"/>
      <c r="HT67" s="68"/>
      <c r="HU67" s="68"/>
      <c r="HV67" s="68"/>
      <c r="HW67" s="68"/>
      <c r="HX67" s="68"/>
      <c r="HY67" s="68"/>
      <c r="HZ67" s="68"/>
      <c r="IA67" s="68"/>
      <c r="IB67" s="68"/>
      <c r="IC67" s="68"/>
      <c r="ID67" s="68"/>
      <c r="IE67" s="68"/>
      <c r="IF67" s="68"/>
      <c r="IG67" s="68"/>
      <c r="IH67" s="68"/>
      <c r="II67" s="68"/>
      <c r="IJ67" s="68"/>
      <c r="IK67" s="68"/>
      <c r="IL67" s="68"/>
      <c r="IM67" s="68"/>
      <c r="IN67" s="68"/>
      <c r="IO67" s="68"/>
      <c r="IP67" s="68"/>
      <c r="IQ67" s="68"/>
      <c r="IR67" s="68"/>
      <c r="IS67" s="68"/>
      <c r="IT67" s="68"/>
      <c r="IU67" s="68"/>
      <c r="IV67" s="68"/>
      <c r="IW67" s="68"/>
      <c r="IX67" s="68"/>
      <c r="IY67" s="68"/>
      <c r="IZ67" s="68"/>
      <c r="JA67" s="68"/>
      <c r="JB67" s="68"/>
      <c r="JC67" s="68"/>
      <c r="JD67" s="68"/>
      <c r="JE67" s="68"/>
      <c r="JF67" s="68"/>
      <c r="JG67" s="68"/>
      <c r="JH67" s="68"/>
      <c r="JI67" s="68"/>
      <c r="JJ67" s="68"/>
      <c r="JK67" s="68"/>
      <c r="JL67" s="68"/>
      <c r="JM67" s="68"/>
      <c r="JN67" s="68"/>
      <c r="JO67" s="68"/>
      <c r="JP67" s="68"/>
      <c r="JQ67" s="68"/>
      <c r="JR67" s="68"/>
      <c r="JS67" s="68"/>
      <c r="JT67" s="68"/>
      <c r="JU67" s="68"/>
      <c r="JV67" s="68"/>
      <c r="JW67" s="68"/>
      <c r="JX67" s="68"/>
      <c r="JY67" s="68"/>
      <c r="JZ67" s="68"/>
      <c r="KA67" s="68"/>
      <c r="KB67" s="68"/>
      <c r="KC67" s="68"/>
      <c r="KD67" s="68"/>
      <c r="KE67" s="68"/>
      <c r="KF67" s="68"/>
      <c r="KG67" s="68"/>
      <c r="KH67" s="68"/>
      <c r="KI67" s="68"/>
      <c r="KJ67" s="68"/>
      <c r="KK67" s="68"/>
      <c r="KL67" s="68"/>
      <c r="KM67" s="68"/>
      <c r="KN67" s="68"/>
      <c r="KO67" s="68"/>
      <c r="KP67" s="68"/>
      <c r="KQ67" s="68"/>
      <c r="KR67" s="68"/>
      <c r="KS67" s="68"/>
      <c r="KT67" s="68"/>
      <c r="KU67" s="68"/>
      <c r="KV67" s="68"/>
      <c r="KW67" s="68"/>
      <c r="KX67" s="68"/>
      <c r="KY67" s="68"/>
      <c r="KZ67" s="68"/>
      <c r="LA67" s="68"/>
      <c r="LB67" s="68"/>
      <c r="LC67" s="68"/>
      <c r="LD67" s="68"/>
      <c r="LE67" s="68"/>
      <c r="LF67" s="68"/>
      <c r="LG67" s="68"/>
      <c r="LH67" s="68"/>
      <c r="LI67" s="68"/>
      <c r="LJ67" s="68"/>
      <c r="LK67" s="68"/>
      <c r="LL67" s="68"/>
      <c r="LM67" s="68"/>
      <c r="LN67" s="68"/>
      <c r="LO67" s="68"/>
      <c r="LP67" s="68"/>
      <c r="LQ67" s="68"/>
      <c r="LR67" s="68"/>
      <c r="LS67" s="68"/>
      <c r="LT67" s="68"/>
      <c r="LU67" s="68"/>
      <c r="LV67" s="68"/>
      <c r="LW67" s="68"/>
      <c r="LX67" s="68"/>
      <c r="LY67" s="68"/>
      <c r="LZ67" s="68"/>
      <c r="MA67" s="68"/>
      <c r="MB67" s="68"/>
      <c r="MC67" s="68"/>
      <c r="MD67" s="68"/>
      <c r="ME67" s="68"/>
      <c r="MF67" s="68"/>
      <c r="MG67" s="68"/>
      <c r="MH67" s="68"/>
      <c r="MI67" s="68"/>
      <c r="MJ67" s="68"/>
      <c r="MK67" s="68"/>
      <c r="ML67" s="68"/>
      <c r="MM67" s="68"/>
      <c r="MN67" s="68"/>
      <c r="MO67" s="68"/>
      <c r="MP67" s="68"/>
      <c r="MQ67" s="68"/>
      <c r="MR67" s="68"/>
      <c r="MS67" s="68"/>
      <c r="MT67" s="68"/>
      <c r="MU67" s="68"/>
      <c r="MV67" s="68"/>
      <c r="MW67" s="68"/>
      <c r="MX67" s="68"/>
      <c r="MY67" s="68"/>
      <c r="MZ67" s="68"/>
      <c r="NA67" s="68"/>
      <c r="NB67" s="68"/>
      <c r="NC67" s="68"/>
      <c r="ND67" s="68"/>
      <c r="NE67" s="68"/>
    </row>
    <row r="68" spans="1:369" s="73" customFormat="1" ht="13.5">
      <c r="A68" s="68"/>
      <c r="B68" s="62"/>
      <c r="C68" s="63">
        <v>35501</v>
      </c>
      <c r="D68" s="70" t="s">
        <v>337</v>
      </c>
      <c r="E68" s="65" t="s">
        <v>114</v>
      </c>
      <c r="F6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6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68" s="65">
        <f>ROUND((Tabla122[[#This Row],[Columna6]]*0.4),0)</f>
        <v>2</v>
      </c>
      <c r="I68" s="90">
        <v>4</v>
      </c>
      <c r="J68" s="90"/>
      <c r="K68" s="90"/>
      <c r="L68" s="90"/>
      <c r="M68" s="65">
        <f>ROUND((Tabla122[[#This Row],[Columna11]]*0.4),0)</f>
        <v>72</v>
      </c>
      <c r="N68" s="65">
        <v>180</v>
      </c>
      <c r="O68" s="65"/>
      <c r="P68" s="65"/>
      <c r="Q68" s="65"/>
      <c r="R68" s="65">
        <f>ROUND((Tabla122[[#This Row],[Columna16]]*0.4),0)</f>
        <v>6</v>
      </c>
      <c r="S68" s="65">
        <v>16</v>
      </c>
      <c r="T68" s="65"/>
      <c r="U68" s="65"/>
      <c r="V68" s="65"/>
      <c r="W68" s="65">
        <f>ROUND((Tabla122[[#This Row],[Columna21]]*0.4),0)</f>
        <v>3</v>
      </c>
      <c r="X68" s="65">
        <v>8</v>
      </c>
      <c r="Y68" s="65"/>
      <c r="Z68" s="65"/>
      <c r="AA68" s="65"/>
      <c r="AB68" s="65">
        <f>ROUND((Tabla122[[#This Row],[Columna26]]*0.4),0)</f>
        <v>24</v>
      </c>
      <c r="AC68" s="65">
        <v>60</v>
      </c>
      <c r="AD68" s="65"/>
      <c r="AE68" s="65"/>
      <c r="AF68" s="65"/>
      <c r="AG68" s="65">
        <f>ROUND((Tabla122[[#This Row],[Columna31]]*0.4),0)</f>
        <v>274</v>
      </c>
      <c r="AH68" s="65">
        <v>684</v>
      </c>
      <c r="AI68" s="65"/>
      <c r="AJ68" s="65"/>
      <c r="AK68" s="65"/>
      <c r="AL68" s="65">
        <f>ROUND((Tabla122[[#This Row],[Columna36]]*0.4),0)</f>
        <v>70</v>
      </c>
      <c r="AM68" s="65">
        <v>176</v>
      </c>
      <c r="AN68" s="65"/>
      <c r="AO68" s="65"/>
      <c r="AP68" s="65"/>
      <c r="AQ68" s="65">
        <f>ROUND((Tabla122[[#This Row],[Columna41]]*0.4),0)</f>
        <v>27</v>
      </c>
      <c r="AR68" s="65">
        <v>68</v>
      </c>
      <c r="AS68" s="65"/>
      <c r="AT68" s="65"/>
      <c r="AU68" s="65"/>
      <c r="AV68" s="65">
        <f>ROUND((Tabla122[[#This Row],[Columna46]]*0.4),0)</f>
        <v>16</v>
      </c>
      <c r="AW68" s="65">
        <v>40</v>
      </c>
      <c r="AX68" s="65"/>
      <c r="AY68" s="65"/>
      <c r="AZ68" s="65"/>
      <c r="BA68" s="65">
        <f>ROUND((Tabla122[[#This Row],[Columna51]]*0.4),0)</f>
        <v>3</v>
      </c>
      <c r="BB68" s="65">
        <v>8</v>
      </c>
      <c r="BC68" s="65"/>
      <c r="BD68" s="65"/>
      <c r="BE68" s="65"/>
      <c r="BF68" s="65">
        <f>ROUND((Tabla122[[#This Row],[Columna56]]*0.4),0)</f>
        <v>2</v>
      </c>
      <c r="BG68" s="65">
        <v>4</v>
      </c>
      <c r="BH68" s="65"/>
      <c r="BI68" s="65"/>
      <c r="BJ68" s="65"/>
      <c r="BK68" s="65">
        <f>ROUND((Tabla122[[#This Row],[Columna61]]*0.4),0)</f>
        <v>18</v>
      </c>
      <c r="BL68" s="65">
        <v>44</v>
      </c>
      <c r="BM68" s="65"/>
      <c r="BN68" s="65"/>
      <c r="BO68" s="65"/>
      <c r="BP68" s="65">
        <f>ROUND((Tabla122[[#This Row],[Columna66]]*0.4),0)</f>
        <v>16</v>
      </c>
      <c r="BQ68" s="65">
        <v>40</v>
      </c>
      <c r="BR68" s="65"/>
      <c r="BS68" s="65"/>
      <c r="BT68" s="65"/>
      <c r="BU68" s="65">
        <f>ROUND((Tabla122[[#This Row],[Columna71]]*0.4),0)</f>
        <v>46</v>
      </c>
      <c r="BV68" s="65">
        <v>116</v>
      </c>
      <c r="BW68" s="65"/>
      <c r="BX68" s="65"/>
      <c r="BY68" s="65"/>
      <c r="BZ68" s="65">
        <f>ROUND((Tabla122[[#This Row],[Columna76]]*0.4),0)</f>
        <v>14</v>
      </c>
      <c r="CA68" s="65">
        <v>36</v>
      </c>
      <c r="CB68" s="65"/>
      <c r="CC68" s="65"/>
      <c r="CD68" s="65"/>
      <c r="CE68" s="65">
        <f>ROUND((Tabla122[[#This Row],[Columna81]]*0.4),0)</f>
        <v>14</v>
      </c>
      <c r="CF68" s="65">
        <v>36</v>
      </c>
      <c r="CG68" s="65"/>
      <c r="CH68" s="65"/>
      <c r="CI68" s="65"/>
      <c r="CJ68" s="65">
        <f>ROUND((Tabla122[[#This Row],[Columna86]]*0.4),0)</f>
        <v>6</v>
      </c>
      <c r="CK68" s="65">
        <v>16</v>
      </c>
      <c r="CL68" s="65"/>
      <c r="CM68" s="65"/>
      <c r="CN68" s="65"/>
      <c r="CO68" s="65">
        <f>ROUND((Tabla122[[#This Row],[Columna91]]*0.4),0)</f>
        <v>22</v>
      </c>
      <c r="CP68" s="65">
        <v>56</v>
      </c>
      <c r="CQ68" s="65"/>
      <c r="CR68" s="65"/>
      <c r="CS68" s="65"/>
      <c r="CT68" s="65">
        <f>ROUND((Tabla122[[#This Row],[Columna96]]*0.4),0)</f>
        <v>40</v>
      </c>
      <c r="CU68" s="65">
        <v>100</v>
      </c>
      <c r="CV68" s="65"/>
      <c r="CW68" s="65"/>
      <c r="CX68" s="65"/>
      <c r="CY68" s="65">
        <f>ROUND((Tabla122[[#This Row],[Columna101]]*0.4),0)</f>
        <v>10</v>
      </c>
      <c r="CZ68" s="65">
        <v>24</v>
      </c>
      <c r="DA68" s="65"/>
      <c r="DB68" s="65"/>
      <c r="DC68" s="65"/>
      <c r="DD68" s="65">
        <f>ROUND((Tabla122[[#This Row],[Columna106]]*0.4),0)</f>
        <v>8</v>
      </c>
      <c r="DE68" s="65">
        <v>20</v>
      </c>
      <c r="DF68" s="65"/>
      <c r="DG68" s="65"/>
      <c r="DH68" s="65"/>
      <c r="DI68" s="65">
        <f>ROUND((Tabla122[[#This Row],[Columna111]]*0.4),0)</f>
        <v>8</v>
      </c>
      <c r="DJ68" s="65">
        <v>20</v>
      </c>
      <c r="DK68" s="65"/>
      <c r="DL68" s="65"/>
      <c r="DM68" s="65"/>
      <c r="DN68" s="65">
        <f>ROUND((Tabla122[[#This Row],[Columna116]]*0.4),0)</f>
        <v>2</v>
      </c>
      <c r="DO68" s="65">
        <v>4</v>
      </c>
      <c r="DP68" s="65"/>
      <c r="DQ68" s="65"/>
      <c r="DR68" s="65"/>
      <c r="DS68" s="72"/>
      <c r="DT68" s="68"/>
      <c r="DU68" s="68"/>
      <c r="DV68" s="68"/>
      <c r="DW68" s="68"/>
      <c r="DX68" s="68"/>
      <c r="DY68" s="68"/>
      <c r="DZ68" s="68"/>
      <c r="EA68" s="68"/>
      <c r="EB68" s="68"/>
      <c r="EC68" s="68"/>
      <c r="ED68" s="68"/>
      <c r="EE68" s="68"/>
      <c r="EF68" s="68"/>
      <c r="EG68" s="68"/>
      <c r="EH68" s="68"/>
      <c r="EI68" s="68"/>
      <c r="EJ68" s="68"/>
      <c r="EK68" s="68"/>
      <c r="EL68" s="68"/>
      <c r="EM68" s="68"/>
      <c r="EN68" s="68"/>
      <c r="EO68" s="68"/>
      <c r="EP68" s="68"/>
      <c r="EQ68" s="68"/>
      <c r="ER68" s="68"/>
      <c r="ES68" s="68"/>
      <c r="ET68" s="68"/>
      <c r="EU68" s="68"/>
      <c r="EV68" s="68"/>
      <c r="EW68" s="68"/>
      <c r="EX68" s="68"/>
      <c r="EY68" s="68"/>
      <c r="EZ68" s="68"/>
      <c r="FA68" s="68"/>
      <c r="FB68" s="68"/>
      <c r="FC68" s="68"/>
      <c r="FD68" s="68"/>
      <c r="FE68" s="68"/>
      <c r="FF68" s="68"/>
      <c r="FG68" s="68"/>
      <c r="FH68" s="68"/>
      <c r="FI68" s="68"/>
      <c r="FJ68" s="68"/>
      <c r="FK68" s="68"/>
      <c r="FL68" s="68"/>
      <c r="FM68" s="68"/>
      <c r="FN68" s="68"/>
      <c r="FO68" s="68"/>
      <c r="FP68" s="68"/>
      <c r="FQ68" s="68"/>
      <c r="FR68" s="68"/>
      <c r="FS68" s="68"/>
      <c r="FT68" s="68"/>
      <c r="FU68" s="68"/>
      <c r="FV68" s="68"/>
      <c r="FW68" s="68"/>
      <c r="FX68" s="68"/>
      <c r="FY68" s="68"/>
      <c r="FZ68" s="68"/>
      <c r="GA68" s="68"/>
      <c r="GB68" s="68"/>
      <c r="GC68" s="68"/>
      <c r="GD68" s="68"/>
      <c r="GE68" s="68"/>
      <c r="GF68" s="68"/>
      <c r="GG68" s="68"/>
      <c r="GH68" s="68"/>
      <c r="GI68" s="68"/>
      <c r="GJ68" s="68"/>
      <c r="GK68" s="68"/>
      <c r="GL68" s="68"/>
      <c r="GM68" s="68"/>
      <c r="GN68" s="68"/>
      <c r="GO68" s="68"/>
      <c r="GP68" s="68"/>
      <c r="GQ68" s="68"/>
      <c r="GR68" s="68"/>
      <c r="GS68" s="68"/>
      <c r="GT68" s="68"/>
      <c r="GU68" s="68"/>
      <c r="GV68" s="68"/>
      <c r="GW68" s="68"/>
      <c r="GX68" s="68"/>
      <c r="GY68" s="68"/>
      <c r="GZ68" s="68"/>
      <c r="HA68" s="68"/>
      <c r="HB68" s="68"/>
      <c r="HC68" s="68"/>
      <c r="HD68" s="68"/>
      <c r="HE68" s="68"/>
      <c r="HF68" s="68"/>
      <c r="HG68" s="68"/>
      <c r="HH68" s="68"/>
      <c r="HI68" s="68"/>
      <c r="HJ68" s="68"/>
      <c r="HK68" s="68"/>
      <c r="HL68" s="68"/>
      <c r="HM68" s="68"/>
      <c r="HN68" s="68"/>
      <c r="HO68" s="68"/>
      <c r="HP68" s="68"/>
      <c r="HQ68" s="68"/>
      <c r="HR68" s="68"/>
      <c r="HS68" s="68"/>
      <c r="HT68" s="68"/>
      <c r="HU68" s="68"/>
      <c r="HV68" s="68"/>
      <c r="HW68" s="68"/>
      <c r="HX68" s="68"/>
      <c r="HY68" s="68"/>
      <c r="HZ68" s="68"/>
      <c r="IA68" s="68"/>
      <c r="IB68" s="68"/>
      <c r="IC68" s="68"/>
      <c r="ID68" s="68"/>
      <c r="IE68" s="68"/>
      <c r="IF68" s="68"/>
      <c r="IG68" s="68"/>
      <c r="IH68" s="68"/>
      <c r="II68" s="68"/>
      <c r="IJ68" s="68"/>
      <c r="IK68" s="68"/>
      <c r="IL68" s="68"/>
      <c r="IM68" s="68"/>
      <c r="IN68" s="68"/>
      <c r="IO68" s="68"/>
      <c r="IP68" s="68"/>
      <c r="IQ68" s="68"/>
      <c r="IR68" s="68"/>
      <c r="IS68" s="68"/>
      <c r="IT68" s="68"/>
      <c r="IU68" s="68"/>
      <c r="IV68" s="68"/>
      <c r="IW68" s="68"/>
      <c r="IX68" s="68"/>
      <c r="IY68" s="68"/>
      <c r="IZ68" s="68"/>
      <c r="JA68" s="68"/>
      <c r="JB68" s="68"/>
      <c r="JC68" s="68"/>
      <c r="JD68" s="68"/>
      <c r="JE68" s="68"/>
      <c r="JF68" s="68"/>
      <c r="JG68" s="68"/>
      <c r="JH68" s="68"/>
      <c r="JI68" s="68"/>
      <c r="JJ68" s="68"/>
      <c r="JK68" s="68"/>
      <c r="JL68" s="68"/>
      <c r="JM68" s="68"/>
      <c r="JN68" s="68"/>
      <c r="JO68" s="68"/>
      <c r="JP68" s="68"/>
      <c r="JQ68" s="68"/>
      <c r="JR68" s="68"/>
      <c r="JS68" s="68"/>
      <c r="JT68" s="68"/>
      <c r="JU68" s="68"/>
      <c r="JV68" s="68"/>
      <c r="JW68" s="68"/>
      <c r="JX68" s="68"/>
      <c r="JY68" s="68"/>
      <c r="JZ68" s="68"/>
      <c r="KA68" s="68"/>
      <c r="KB68" s="68"/>
      <c r="KC68" s="68"/>
      <c r="KD68" s="68"/>
      <c r="KE68" s="68"/>
      <c r="KF68" s="68"/>
      <c r="KG68" s="68"/>
      <c r="KH68" s="68"/>
      <c r="KI68" s="68"/>
      <c r="KJ68" s="68"/>
      <c r="KK68" s="68"/>
      <c r="KL68" s="68"/>
      <c r="KM68" s="68"/>
      <c r="KN68" s="68"/>
      <c r="KO68" s="68"/>
      <c r="KP68" s="68"/>
      <c r="KQ68" s="68"/>
      <c r="KR68" s="68"/>
      <c r="KS68" s="68"/>
      <c r="KT68" s="68"/>
      <c r="KU68" s="68"/>
      <c r="KV68" s="68"/>
      <c r="KW68" s="68"/>
      <c r="KX68" s="68"/>
      <c r="KY68" s="68"/>
      <c r="KZ68" s="68"/>
      <c r="LA68" s="68"/>
      <c r="LB68" s="68"/>
      <c r="LC68" s="68"/>
      <c r="LD68" s="68"/>
      <c r="LE68" s="68"/>
      <c r="LF68" s="68"/>
      <c r="LG68" s="68"/>
      <c r="LH68" s="68"/>
      <c r="LI68" s="68"/>
      <c r="LJ68" s="68"/>
      <c r="LK68" s="68"/>
      <c r="LL68" s="68"/>
      <c r="LM68" s="68"/>
      <c r="LN68" s="68"/>
      <c r="LO68" s="68"/>
      <c r="LP68" s="68"/>
      <c r="LQ68" s="68"/>
      <c r="LR68" s="68"/>
      <c r="LS68" s="68"/>
      <c r="LT68" s="68"/>
      <c r="LU68" s="68"/>
      <c r="LV68" s="68"/>
      <c r="LW68" s="68"/>
      <c r="LX68" s="68"/>
      <c r="LY68" s="68"/>
      <c r="LZ68" s="68"/>
      <c r="MA68" s="68"/>
      <c r="MB68" s="68"/>
      <c r="MC68" s="68"/>
      <c r="MD68" s="68"/>
      <c r="ME68" s="68"/>
      <c r="MF68" s="68"/>
      <c r="MG68" s="68"/>
      <c r="MH68" s="68"/>
      <c r="MI68" s="68"/>
      <c r="MJ68" s="68"/>
      <c r="MK68" s="68"/>
      <c r="ML68" s="68"/>
      <c r="MM68" s="68"/>
      <c r="MN68" s="68"/>
      <c r="MO68" s="68"/>
      <c r="MP68" s="68"/>
      <c r="MQ68" s="68"/>
      <c r="MR68" s="68"/>
      <c r="MS68" s="68"/>
      <c r="MT68" s="68"/>
      <c r="MU68" s="68"/>
      <c r="MV68" s="68"/>
      <c r="MW68" s="68"/>
      <c r="MX68" s="68"/>
      <c r="MY68" s="68"/>
      <c r="MZ68" s="68"/>
      <c r="NA68" s="68"/>
      <c r="NB68" s="68"/>
      <c r="NC68" s="68"/>
      <c r="ND68" s="68"/>
      <c r="NE68" s="68"/>
    </row>
    <row r="69" spans="1:369" s="81" customFormat="1" ht="13.5">
      <c r="A69" s="77"/>
      <c r="B69" s="78"/>
      <c r="C69" s="63">
        <v>35501</v>
      </c>
      <c r="D69" s="79" t="s">
        <v>296</v>
      </c>
      <c r="E69" s="65" t="s">
        <v>114</v>
      </c>
      <c r="F6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353</v>
      </c>
      <c r="G6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880</v>
      </c>
      <c r="H69" s="65">
        <f>ROUND((Tabla122[[#This Row],[Columna6]]*0.4),0)</f>
        <v>1</v>
      </c>
      <c r="I69" s="90">
        <v>2</v>
      </c>
      <c r="J69" s="90"/>
      <c r="K69" s="90"/>
      <c r="L69" s="90"/>
      <c r="M69" s="65">
        <f>ROUND((Tabla122[[#This Row],[Columna11]]*0.4),0)</f>
        <v>36</v>
      </c>
      <c r="N69" s="65">
        <v>90</v>
      </c>
      <c r="O69" s="65"/>
      <c r="P69" s="65"/>
      <c r="Q69" s="65"/>
      <c r="R69" s="65">
        <f>ROUND((Tabla122[[#This Row],[Columna16]]*0.4),0)</f>
        <v>3</v>
      </c>
      <c r="S69" s="65">
        <v>8</v>
      </c>
      <c r="T69" s="65"/>
      <c r="U69" s="65"/>
      <c r="V69" s="65"/>
      <c r="W69" s="65">
        <f>ROUND((Tabla122[[#This Row],[Columna21]]*0.4),0)</f>
        <v>2</v>
      </c>
      <c r="X69" s="65">
        <v>4</v>
      </c>
      <c r="Y69" s="65"/>
      <c r="Z69" s="65"/>
      <c r="AA69" s="65"/>
      <c r="AB69" s="65">
        <f>ROUND((Tabla122[[#This Row],[Columna26]]*0.4),0)</f>
        <v>12</v>
      </c>
      <c r="AC69" s="65">
        <v>30</v>
      </c>
      <c r="AD69" s="65"/>
      <c r="AE69" s="65"/>
      <c r="AF69" s="65"/>
      <c r="AG69" s="65">
        <f>ROUND((Tabla122[[#This Row],[Columna31]]*0.4),0)</f>
        <v>137</v>
      </c>
      <c r="AH69" s="65">
        <v>342</v>
      </c>
      <c r="AI69" s="65"/>
      <c r="AJ69" s="65"/>
      <c r="AK69" s="65"/>
      <c r="AL69" s="65">
        <f>ROUND((Tabla122[[#This Row],[Columna36]]*0.4),0)</f>
        <v>35</v>
      </c>
      <c r="AM69" s="65">
        <v>88</v>
      </c>
      <c r="AN69" s="65"/>
      <c r="AO69" s="65"/>
      <c r="AP69" s="65"/>
      <c r="AQ69" s="65">
        <f>ROUND((Tabla122[[#This Row],[Columna41]]*0.4),0)</f>
        <v>14</v>
      </c>
      <c r="AR69" s="65">
        <v>34</v>
      </c>
      <c r="AS69" s="65"/>
      <c r="AT69" s="65"/>
      <c r="AU69" s="65"/>
      <c r="AV69" s="65">
        <f>ROUND((Tabla122[[#This Row],[Columna46]]*0.4),0)</f>
        <v>8</v>
      </c>
      <c r="AW69" s="65">
        <v>20</v>
      </c>
      <c r="AX69" s="65"/>
      <c r="AY69" s="65"/>
      <c r="AZ69" s="65"/>
      <c r="BA69" s="65">
        <f>ROUND((Tabla122[[#This Row],[Columna51]]*0.4),0)</f>
        <v>2</v>
      </c>
      <c r="BB69" s="65">
        <v>4</v>
      </c>
      <c r="BC69" s="65"/>
      <c r="BD69" s="65"/>
      <c r="BE69" s="65"/>
      <c r="BF69" s="65">
        <f>ROUND((Tabla122[[#This Row],[Columna56]]*0.4),0)</f>
        <v>1</v>
      </c>
      <c r="BG69" s="65">
        <v>2</v>
      </c>
      <c r="BH69" s="65"/>
      <c r="BI69" s="65"/>
      <c r="BJ69" s="65"/>
      <c r="BK69" s="65">
        <f>ROUND((Tabla122[[#This Row],[Columna61]]*0.4),0)</f>
        <v>9</v>
      </c>
      <c r="BL69" s="65">
        <v>22</v>
      </c>
      <c r="BM69" s="65"/>
      <c r="BN69" s="65"/>
      <c r="BO69" s="65"/>
      <c r="BP69" s="65">
        <f>ROUND((Tabla122[[#This Row],[Columna66]]*0.4),0)</f>
        <v>8</v>
      </c>
      <c r="BQ69" s="65">
        <v>20</v>
      </c>
      <c r="BR69" s="65"/>
      <c r="BS69" s="65"/>
      <c r="BT69" s="65"/>
      <c r="BU69" s="65">
        <f>ROUND((Tabla122[[#This Row],[Columna71]]*0.4),0)</f>
        <v>23</v>
      </c>
      <c r="BV69" s="65">
        <v>58</v>
      </c>
      <c r="BW69" s="65"/>
      <c r="BX69" s="65"/>
      <c r="BY69" s="65"/>
      <c r="BZ69" s="65">
        <f>ROUND((Tabla122[[#This Row],[Columna76]]*0.4),0)</f>
        <v>7</v>
      </c>
      <c r="CA69" s="65">
        <v>18</v>
      </c>
      <c r="CB69" s="65"/>
      <c r="CC69" s="65"/>
      <c r="CD69" s="65"/>
      <c r="CE69" s="65">
        <f>ROUND((Tabla122[[#This Row],[Columna81]]*0.4),0)</f>
        <v>7</v>
      </c>
      <c r="CF69" s="65">
        <v>18</v>
      </c>
      <c r="CG69" s="65"/>
      <c r="CH69" s="65"/>
      <c r="CI69" s="65"/>
      <c r="CJ69" s="65">
        <f>ROUND((Tabla122[[#This Row],[Columna86]]*0.4),0)</f>
        <v>3</v>
      </c>
      <c r="CK69" s="65">
        <v>8</v>
      </c>
      <c r="CL69" s="65"/>
      <c r="CM69" s="65"/>
      <c r="CN69" s="65"/>
      <c r="CO69" s="65">
        <f>ROUND((Tabla122[[#This Row],[Columna91]]*0.4),0)</f>
        <v>11</v>
      </c>
      <c r="CP69" s="65">
        <v>28</v>
      </c>
      <c r="CQ69" s="65"/>
      <c r="CR69" s="65"/>
      <c r="CS69" s="65"/>
      <c r="CT69" s="65">
        <f>ROUND((Tabla122[[#This Row],[Columna96]]*0.4),0)</f>
        <v>20</v>
      </c>
      <c r="CU69" s="65">
        <v>50</v>
      </c>
      <c r="CV69" s="65"/>
      <c r="CW69" s="65"/>
      <c r="CX69" s="65"/>
      <c r="CY69" s="65">
        <f>ROUND((Tabla122[[#This Row],[Columna101]]*0.4),0)</f>
        <v>5</v>
      </c>
      <c r="CZ69" s="65">
        <v>12</v>
      </c>
      <c r="DA69" s="65"/>
      <c r="DB69" s="65"/>
      <c r="DC69" s="65"/>
      <c r="DD69" s="65">
        <f>ROUND((Tabla122[[#This Row],[Columna106]]*0.4),0)</f>
        <v>4</v>
      </c>
      <c r="DE69" s="65">
        <v>10</v>
      </c>
      <c r="DF69" s="65"/>
      <c r="DG69" s="65"/>
      <c r="DH69" s="65"/>
      <c r="DI69" s="65">
        <f>ROUND((Tabla122[[#This Row],[Columna111]]*0.4),0)</f>
        <v>4</v>
      </c>
      <c r="DJ69" s="65">
        <v>10</v>
      </c>
      <c r="DK69" s="65"/>
      <c r="DL69" s="65"/>
      <c r="DM69" s="65"/>
      <c r="DN69" s="65">
        <f>ROUND((Tabla122[[#This Row],[Columna116]]*0.4),0)</f>
        <v>1</v>
      </c>
      <c r="DO69" s="65">
        <v>2</v>
      </c>
      <c r="DP69" s="65"/>
      <c r="DQ69" s="65"/>
      <c r="DR69" s="65"/>
      <c r="DS69" s="80"/>
      <c r="DT69" s="77"/>
      <c r="DU69" s="77"/>
      <c r="DV69" s="77"/>
      <c r="DW69" s="77"/>
      <c r="DX69" s="77"/>
      <c r="DY69" s="77"/>
      <c r="DZ69" s="77"/>
      <c r="EA69" s="77"/>
      <c r="EB69" s="77"/>
      <c r="EC69" s="77"/>
      <c r="ED69" s="77"/>
      <c r="EE69" s="77"/>
      <c r="EF69" s="77"/>
      <c r="EG69" s="77"/>
      <c r="EH69" s="77"/>
      <c r="EI69" s="77"/>
      <c r="EJ69" s="77"/>
      <c r="EK69" s="77"/>
      <c r="EL69" s="77"/>
      <c r="EM69" s="77"/>
      <c r="EN69" s="77"/>
      <c r="EO69" s="77"/>
      <c r="EP69" s="77"/>
      <c r="EQ69" s="77"/>
      <c r="ER69" s="77"/>
      <c r="ES69" s="77"/>
      <c r="ET69" s="77"/>
      <c r="EU69" s="77"/>
      <c r="EV69" s="77"/>
      <c r="EW69" s="77"/>
      <c r="EX69" s="77"/>
      <c r="EY69" s="77"/>
      <c r="EZ69" s="77"/>
      <c r="FA69" s="77"/>
      <c r="FB69" s="77"/>
      <c r="FC69" s="77"/>
      <c r="FD69" s="77"/>
      <c r="FE69" s="77"/>
      <c r="FF69" s="77"/>
      <c r="FG69" s="77"/>
      <c r="FH69" s="77"/>
      <c r="FI69" s="77"/>
      <c r="FJ69" s="77"/>
      <c r="FK69" s="77"/>
      <c r="FL69" s="77"/>
      <c r="FM69" s="77"/>
      <c r="FN69" s="77"/>
      <c r="FO69" s="77"/>
      <c r="FP69" s="77"/>
      <c r="FQ69" s="77"/>
      <c r="FR69" s="77"/>
      <c r="FS69" s="77"/>
      <c r="FT69" s="77"/>
      <c r="FU69" s="77"/>
      <c r="FV69" s="77"/>
      <c r="FW69" s="77"/>
      <c r="FX69" s="77"/>
      <c r="FY69" s="77"/>
      <c r="FZ69" s="77"/>
      <c r="GA69" s="77"/>
      <c r="GB69" s="77"/>
      <c r="GC69" s="77"/>
      <c r="GD69" s="77"/>
      <c r="GE69" s="77"/>
      <c r="GF69" s="77"/>
      <c r="GG69" s="77"/>
      <c r="GH69" s="77"/>
      <c r="GI69" s="77"/>
      <c r="GJ69" s="77"/>
      <c r="GK69" s="77"/>
      <c r="GL69" s="77"/>
      <c r="GM69" s="77"/>
      <c r="GN69" s="77"/>
      <c r="GO69" s="77"/>
      <c r="GP69" s="77"/>
      <c r="GQ69" s="77"/>
      <c r="GR69" s="77"/>
      <c r="GS69" s="77"/>
      <c r="GT69" s="77"/>
      <c r="GU69" s="77"/>
      <c r="GV69" s="77"/>
      <c r="GW69" s="77"/>
      <c r="GX69" s="77"/>
      <c r="GY69" s="77"/>
      <c r="GZ69" s="77"/>
      <c r="HA69" s="77"/>
      <c r="HB69" s="77"/>
      <c r="HC69" s="77"/>
      <c r="HD69" s="77"/>
      <c r="HE69" s="77"/>
      <c r="HF69" s="77"/>
      <c r="HG69" s="77"/>
      <c r="HH69" s="77"/>
      <c r="HI69" s="77"/>
      <c r="HJ69" s="77"/>
      <c r="HK69" s="77"/>
      <c r="HL69" s="77"/>
      <c r="HM69" s="77"/>
      <c r="HN69" s="77"/>
      <c r="HO69" s="77"/>
      <c r="HP69" s="77"/>
      <c r="HQ69" s="77"/>
      <c r="HR69" s="77"/>
      <c r="HS69" s="77"/>
      <c r="HT69" s="77"/>
      <c r="HU69" s="77"/>
      <c r="HV69" s="77"/>
      <c r="HW69" s="77"/>
      <c r="HX69" s="77"/>
      <c r="HY69" s="77"/>
      <c r="HZ69" s="77"/>
      <c r="IA69" s="77"/>
      <c r="IB69" s="77"/>
      <c r="IC69" s="77"/>
      <c r="ID69" s="77"/>
      <c r="IE69" s="77"/>
      <c r="IF69" s="77"/>
      <c r="IG69" s="77"/>
      <c r="IH69" s="77"/>
      <c r="II69" s="77"/>
      <c r="IJ69" s="77"/>
      <c r="IK69" s="77"/>
      <c r="IL69" s="77"/>
      <c r="IM69" s="77"/>
      <c r="IN69" s="77"/>
      <c r="IO69" s="77"/>
      <c r="IP69" s="77"/>
      <c r="IQ69" s="77"/>
      <c r="IR69" s="77"/>
      <c r="IS69" s="77"/>
      <c r="IT69" s="77"/>
      <c r="IU69" s="77"/>
      <c r="IV69" s="77"/>
      <c r="IW69" s="77"/>
      <c r="IX69" s="77"/>
      <c r="IY69" s="77"/>
      <c r="IZ69" s="77"/>
      <c r="JA69" s="77"/>
      <c r="JB69" s="77"/>
      <c r="JC69" s="77"/>
      <c r="JD69" s="77"/>
      <c r="JE69" s="77"/>
      <c r="JF69" s="77"/>
      <c r="JG69" s="77"/>
      <c r="JH69" s="77"/>
      <c r="JI69" s="77"/>
      <c r="JJ69" s="77"/>
      <c r="JK69" s="77"/>
      <c r="JL69" s="77"/>
      <c r="JM69" s="77"/>
      <c r="JN69" s="77"/>
      <c r="JO69" s="77"/>
      <c r="JP69" s="77"/>
      <c r="JQ69" s="77"/>
      <c r="JR69" s="77"/>
      <c r="JS69" s="77"/>
      <c r="JT69" s="77"/>
      <c r="JU69" s="77"/>
      <c r="JV69" s="77"/>
      <c r="JW69" s="77"/>
      <c r="JX69" s="77"/>
      <c r="JY69" s="77"/>
      <c r="JZ69" s="77"/>
      <c r="KA69" s="77"/>
      <c r="KB69" s="77"/>
      <c r="KC69" s="77"/>
      <c r="KD69" s="77"/>
      <c r="KE69" s="77"/>
      <c r="KF69" s="77"/>
      <c r="KG69" s="77"/>
      <c r="KH69" s="77"/>
      <c r="KI69" s="77"/>
      <c r="KJ69" s="77"/>
      <c r="KK69" s="77"/>
      <c r="KL69" s="77"/>
      <c r="KM69" s="77"/>
      <c r="KN69" s="77"/>
      <c r="KO69" s="77"/>
      <c r="KP69" s="77"/>
      <c r="KQ69" s="77"/>
      <c r="KR69" s="77"/>
      <c r="KS69" s="77"/>
      <c r="KT69" s="77"/>
      <c r="KU69" s="77"/>
      <c r="KV69" s="77"/>
      <c r="KW69" s="77"/>
      <c r="KX69" s="77"/>
      <c r="KY69" s="77"/>
      <c r="KZ69" s="77"/>
      <c r="LA69" s="77"/>
      <c r="LB69" s="77"/>
      <c r="LC69" s="77"/>
      <c r="LD69" s="77"/>
      <c r="LE69" s="77"/>
      <c r="LF69" s="77"/>
      <c r="LG69" s="77"/>
      <c r="LH69" s="77"/>
      <c r="LI69" s="77"/>
      <c r="LJ69" s="77"/>
      <c r="LK69" s="77"/>
      <c r="LL69" s="77"/>
      <c r="LM69" s="77"/>
      <c r="LN69" s="77"/>
      <c r="LO69" s="77"/>
      <c r="LP69" s="77"/>
      <c r="LQ69" s="77"/>
      <c r="LR69" s="77"/>
      <c r="LS69" s="77"/>
      <c r="LT69" s="77"/>
      <c r="LU69" s="77"/>
      <c r="LV69" s="77"/>
      <c r="LW69" s="77"/>
      <c r="LX69" s="77"/>
      <c r="LY69" s="77"/>
      <c r="LZ69" s="77"/>
      <c r="MA69" s="77"/>
      <c r="MB69" s="77"/>
      <c r="MC69" s="77"/>
      <c r="MD69" s="77"/>
      <c r="ME69" s="77"/>
      <c r="MF69" s="77"/>
      <c r="MG69" s="77"/>
      <c r="MH69" s="77"/>
      <c r="MI69" s="77"/>
      <c r="MJ69" s="77"/>
      <c r="MK69" s="77"/>
      <c r="ML69" s="77"/>
      <c r="MM69" s="77"/>
      <c r="MN69" s="77"/>
      <c r="MO69" s="77"/>
      <c r="MP69" s="77"/>
      <c r="MQ69" s="77"/>
      <c r="MR69" s="77"/>
      <c r="MS69" s="77"/>
      <c r="MT69" s="77"/>
      <c r="MU69" s="77"/>
      <c r="MV69" s="77"/>
      <c r="MW69" s="77"/>
      <c r="MX69" s="77"/>
      <c r="MY69" s="77"/>
      <c r="MZ69" s="77"/>
      <c r="NA69" s="77"/>
      <c r="NB69" s="77"/>
      <c r="NC69" s="77"/>
      <c r="ND69" s="77"/>
      <c r="NE69" s="77"/>
    </row>
    <row r="70" spans="1:369" s="81" customFormat="1" ht="13.5">
      <c r="A70" s="77"/>
      <c r="B70" s="78"/>
      <c r="C70" s="63">
        <v>35501</v>
      </c>
      <c r="D70" s="79" t="s">
        <v>297</v>
      </c>
      <c r="E70" s="65" t="s">
        <v>114</v>
      </c>
      <c r="F7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7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70" s="65">
        <f>ROUND((Tabla122[[#This Row],[Columna6]]*0.4),0)</f>
        <v>2</v>
      </c>
      <c r="I70" s="90">
        <v>4</v>
      </c>
      <c r="J70" s="90"/>
      <c r="K70" s="90"/>
      <c r="L70" s="90"/>
      <c r="M70" s="65">
        <f>ROUND((Tabla122[[#This Row],[Columna11]]*0.4),0)</f>
        <v>72</v>
      </c>
      <c r="N70" s="65">
        <v>180</v>
      </c>
      <c r="O70" s="65"/>
      <c r="P70" s="65"/>
      <c r="Q70" s="65"/>
      <c r="R70" s="65">
        <f>ROUND((Tabla122[[#This Row],[Columna16]]*0.4),0)</f>
        <v>6</v>
      </c>
      <c r="S70" s="65">
        <v>16</v>
      </c>
      <c r="T70" s="65"/>
      <c r="U70" s="65"/>
      <c r="V70" s="65"/>
      <c r="W70" s="65">
        <f>ROUND((Tabla122[[#This Row],[Columna21]]*0.4),0)</f>
        <v>3</v>
      </c>
      <c r="X70" s="65">
        <v>8</v>
      </c>
      <c r="Y70" s="65"/>
      <c r="Z70" s="65"/>
      <c r="AA70" s="65"/>
      <c r="AB70" s="65">
        <f>ROUND((Tabla122[[#This Row],[Columna26]]*0.4),0)</f>
        <v>24</v>
      </c>
      <c r="AC70" s="65">
        <v>60</v>
      </c>
      <c r="AD70" s="65"/>
      <c r="AE70" s="65"/>
      <c r="AF70" s="65"/>
      <c r="AG70" s="65">
        <f>ROUND((Tabla122[[#This Row],[Columna31]]*0.4),0)</f>
        <v>274</v>
      </c>
      <c r="AH70" s="65">
        <v>684</v>
      </c>
      <c r="AI70" s="65"/>
      <c r="AJ70" s="65"/>
      <c r="AK70" s="65"/>
      <c r="AL70" s="65">
        <f>ROUND((Tabla122[[#This Row],[Columna36]]*0.4),0)</f>
        <v>70</v>
      </c>
      <c r="AM70" s="65">
        <v>176</v>
      </c>
      <c r="AN70" s="65"/>
      <c r="AO70" s="65"/>
      <c r="AP70" s="65"/>
      <c r="AQ70" s="65">
        <f>ROUND((Tabla122[[#This Row],[Columna41]]*0.4),0)</f>
        <v>27</v>
      </c>
      <c r="AR70" s="65">
        <v>68</v>
      </c>
      <c r="AS70" s="65"/>
      <c r="AT70" s="65"/>
      <c r="AU70" s="65"/>
      <c r="AV70" s="65">
        <f>ROUND((Tabla122[[#This Row],[Columna46]]*0.4),0)</f>
        <v>16</v>
      </c>
      <c r="AW70" s="65">
        <v>40</v>
      </c>
      <c r="AX70" s="65"/>
      <c r="AY70" s="65"/>
      <c r="AZ70" s="65"/>
      <c r="BA70" s="65">
        <f>ROUND((Tabla122[[#This Row],[Columna51]]*0.4),0)</f>
        <v>3</v>
      </c>
      <c r="BB70" s="65">
        <v>8</v>
      </c>
      <c r="BC70" s="65"/>
      <c r="BD70" s="65"/>
      <c r="BE70" s="65"/>
      <c r="BF70" s="65">
        <f>ROUND((Tabla122[[#This Row],[Columna56]]*0.4),0)</f>
        <v>2</v>
      </c>
      <c r="BG70" s="65">
        <v>4</v>
      </c>
      <c r="BH70" s="65"/>
      <c r="BI70" s="65"/>
      <c r="BJ70" s="65"/>
      <c r="BK70" s="65">
        <f>ROUND((Tabla122[[#This Row],[Columna61]]*0.4),0)</f>
        <v>18</v>
      </c>
      <c r="BL70" s="65">
        <v>44</v>
      </c>
      <c r="BM70" s="65"/>
      <c r="BN70" s="65"/>
      <c r="BO70" s="65"/>
      <c r="BP70" s="65">
        <f>ROUND((Tabla122[[#This Row],[Columna66]]*0.4),0)</f>
        <v>16</v>
      </c>
      <c r="BQ70" s="65">
        <v>40</v>
      </c>
      <c r="BR70" s="65"/>
      <c r="BS70" s="65"/>
      <c r="BT70" s="65"/>
      <c r="BU70" s="65">
        <f>ROUND((Tabla122[[#This Row],[Columna71]]*0.4),0)</f>
        <v>46</v>
      </c>
      <c r="BV70" s="65">
        <v>116</v>
      </c>
      <c r="BW70" s="65"/>
      <c r="BX70" s="65"/>
      <c r="BY70" s="65"/>
      <c r="BZ70" s="65">
        <f>ROUND((Tabla122[[#This Row],[Columna76]]*0.4),0)</f>
        <v>14</v>
      </c>
      <c r="CA70" s="65">
        <v>36</v>
      </c>
      <c r="CB70" s="65"/>
      <c r="CC70" s="65"/>
      <c r="CD70" s="65"/>
      <c r="CE70" s="65">
        <f>ROUND((Tabla122[[#This Row],[Columna81]]*0.4),0)</f>
        <v>14</v>
      </c>
      <c r="CF70" s="65">
        <v>36</v>
      </c>
      <c r="CG70" s="65"/>
      <c r="CH70" s="65"/>
      <c r="CI70" s="65"/>
      <c r="CJ70" s="65">
        <f>ROUND((Tabla122[[#This Row],[Columna86]]*0.4),0)</f>
        <v>6</v>
      </c>
      <c r="CK70" s="65">
        <v>16</v>
      </c>
      <c r="CL70" s="65"/>
      <c r="CM70" s="65"/>
      <c r="CN70" s="65"/>
      <c r="CO70" s="65">
        <f>ROUND((Tabla122[[#This Row],[Columna91]]*0.4),0)</f>
        <v>22</v>
      </c>
      <c r="CP70" s="65">
        <v>56</v>
      </c>
      <c r="CQ70" s="65"/>
      <c r="CR70" s="65"/>
      <c r="CS70" s="65"/>
      <c r="CT70" s="65">
        <f>ROUND((Tabla122[[#This Row],[Columna96]]*0.4),0)</f>
        <v>40</v>
      </c>
      <c r="CU70" s="65">
        <v>100</v>
      </c>
      <c r="CV70" s="65"/>
      <c r="CW70" s="65"/>
      <c r="CX70" s="65"/>
      <c r="CY70" s="65">
        <f>ROUND((Tabla122[[#This Row],[Columna101]]*0.4),0)</f>
        <v>10</v>
      </c>
      <c r="CZ70" s="65">
        <v>24</v>
      </c>
      <c r="DA70" s="65"/>
      <c r="DB70" s="65"/>
      <c r="DC70" s="65"/>
      <c r="DD70" s="65">
        <f>ROUND((Tabla122[[#This Row],[Columna106]]*0.4),0)</f>
        <v>8</v>
      </c>
      <c r="DE70" s="65">
        <v>20</v>
      </c>
      <c r="DF70" s="65"/>
      <c r="DG70" s="65"/>
      <c r="DH70" s="65"/>
      <c r="DI70" s="65">
        <f>ROUND((Tabla122[[#This Row],[Columna111]]*0.4),0)</f>
        <v>8</v>
      </c>
      <c r="DJ70" s="65">
        <v>20</v>
      </c>
      <c r="DK70" s="65"/>
      <c r="DL70" s="65"/>
      <c r="DM70" s="65"/>
      <c r="DN70" s="65">
        <f>ROUND((Tabla122[[#This Row],[Columna116]]*0.4),0)</f>
        <v>2</v>
      </c>
      <c r="DO70" s="65">
        <v>4</v>
      </c>
      <c r="DP70" s="93"/>
      <c r="DQ70" s="93"/>
      <c r="DR70" s="93"/>
      <c r="DS70" s="80"/>
      <c r="DT70" s="77"/>
      <c r="DU70" s="77"/>
      <c r="DV70" s="77"/>
      <c r="DW70" s="77"/>
      <c r="DX70" s="77"/>
      <c r="DY70" s="77"/>
      <c r="DZ70" s="77"/>
      <c r="EA70" s="77"/>
      <c r="EB70" s="77"/>
      <c r="EC70" s="77"/>
      <c r="ED70" s="77"/>
      <c r="EE70" s="77"/>
      <c r="EF70" s="77"/>
      <c r="EG70" s="77"/>
      <c r="EH70" s="77"/>
      <c r="EI70" s="77"/>
      <c r="EJ70" s="77"/>
      <c r="EK70" s="77"/>
      <c r="EL70" s="77"/>
      <c r="EM70" s="77"/>
      <c r="EN70" s="77"/>
      <c r="EO70" s="77"/>
      <c r="EP70" s="77"/>
      <c r="EQ70" s="77"/>
      <c r="ER70" s="77"/>
      <c r="ES70" s="77"/>
      <c r="ET70" s="77"/>
      <c r="EU70" s="77"/>
      <c r="EV70" s="77"/>
      <c r="EW70" s="77"/>
      <c r="EX70" s="77"/>
      <c r="EY70" s="77"/>
      <c r="EZ70" s="77"/>
      <c r="FA70" s="77"/>
      <c r="FB70" s="77"/>
      <c r="FC70" s="77"/>
      <c r="FD70" s="77"/>
      <c r="FE70" s="77"/>
      <c r="FF70" s="77"/>
      <c r="FG70" s="77"/>
      <c r="FH70" s="77"/>
      <c r="FI70" s="77"/>
      <c r="FJ70" s="77"/>
      <c r="FK70" s="77"/>
      <c r="FL70" s="77"/>
      <c r="FM70" s="77"/>
      <c r="FN70" s="77"/>
      <c r="FO70" s="77"/>
      <c r="FP70" s="77"/>
      <c r="FQ70" s="77"/>
      <c r="FR70" s="77"/>
      <c r="FS70" s="77"/>
      <c r="FT70" s="77"/>
      <c r="FU70" s="77"/>
      <c r="FV70" s="77"/>
      <c r="FW70" s="77"/>
      <c r="FX70" s="77"/>
      <c r="FY70" s="77"/>
      <c r="FZ70" s="77"/>
      <c r="GA70" s="77"/>
      <c r="GB70" s="77"/>
      <c r="GC70" s="77"/>
      <c r="GD70" s="77"/>
      <c r="GE70" s="77"/>
      <c r="GF70" s="77"/>
      <c r="GG70" s="77"/>
      <c r="GH70" s="77"/>
      <c r="GI70" s="77"/>
      <c r="GJ70" s="77"/>
      <c r="GK70" s="77"/>
      <c r="GL70" s="77"/>
      <c r="GM70" s="77"/>
      <c r="GN70" s="77"/>
      <c r="GO70" s="77"/>
      <c r="GP70" s="77"/>
      <c r="GQ70" s="77"/>
      <c r="GR70" s="77"/>
      <c r="GS70" s="77"/>
      <c r="GT70" s="77"/>
      <c r="GU70" s="77"/>
      <c r="GV70" s="77"/>
      <c r="GW70" s="77"/>
      <c r="GX70" s="77"/>
      <c r="GY70" s="77"/>
      <c r="GZ70" s="77"/>
      <c r="HA70" s="77"/>
      <c r="HB70" s="77"/>
      <c r="HC70" s="77"/>
      <c r="HD70" s="77"/>
      <c r="HE70" s="77"/>
      <c r="HF70" s="77"/>
      <c r="HG70" s="77"/>
      <c r="HH70" s="77"/>
      <c r="HI70" s="77"/>
      <c r="HJ70" s="77"/>
      <c r="HK70" s="77"/>
      <c r="HL70" s="77"/>
      <c r="HM70" s="77"/>
      <c r="HN70" s="77"/>
      <c r="HO70" s="77"/>
      <c r="HP70" s="77"/>
      <c r="HQ70" s="77"/>
      <c r="HR70" s="77"/>
      <c r="HS70" s="77"/>
      <c r="HT70" s="77"/>
      <c r="HU70" s="77"/>
      <c r="HV70" s="77"/>
      <c r="HW70" s="77"/>
      <c r="HX70" s="77"/>
      <c r="HY70" s="77"/>
      <c r="HZ70" s="77"/>
      <c r="IA70" s="77"/>
      <c r="IB70" s="77"/>
      <c r="IC70" s="77"/>
      <c r="ID70" s="77"/>
      <c r="IE70" s="77"/>
      <c r="IF70" s="77"/>
      <c r="IG70" s="77"/>
      <c r="IH70" s="77"/>
      <c r="II70" s="77"/>
      <c r="IJ70" s="77"/>
      <c r="IK70" s="77"/>
      <c r="IL70" s="77"/>
      <c r="IM70" s="77"/>
      <c r="IN70" s="77"/>
      <c r="IO70" s="77"/>
      <c r="IP70" s="77"/>
      <c r="IQ70" s="77"/>
      <c r="IR70" s="77"/>
      <c r="IS70" s="77"/>
      <c r="IT70" s="77"/>
      <c r="IU70" s="77"/>
      <c r="IV70" s="77"/>
      <c r="IW70" s="77"/>
      <c r="IX70" s="77"/>
      <c r="IY70" s="77"/>
      <c r="IZ70" s="77"/>
      <c r="JA70" s="77"/>
      <c r="JB70" s="77"/>
      <c r="JC70" s="77"/>
      <c r="JD70" s="77"/>
      <c r="JE70" s="77"/>
      <c r="JF70" s="77"/>
      <c r="JG70" s="77"/>
      <c r="JH70" s="77"/>
      <c r="JI70" s="77"/>
      <c r="JJ70" s="77"/>
      <c r="JK70" s="77"/>
      <c r="JL70" s="77"/>
      <c r="JM70" s="77"/>
      <c r="JN70" s="77"/>
      <c r="JO70" s="77"/>
      <c r="JP70" s="77"/>
      <c r="JQ70" s="77"/>
      <c r="JR70" s="77"/>
      <c r="JS70" s="77"/>
      <c r="JT70" s="77"/>
      <c r="JU70" s="77"/>
      <c r="JV70" s="77"/>
      <c r="JW70" s="77"/>
      <c r="JX70" s="77"/>
      <c r="JY70" s="77"/>
      <c r="JZ70" s="77"/>
      <c r="KA70" s="77"/>
      <c r="KB70" s="77"/>
      <c r="KC70" s="77"/>
      <c r="KD70" s="77"/>
      <c r="KE70" s="77"/>
      <c r="KF70" s="77"/>
      <c r="KG70" s="77"/>
      <c r="KH70" s="77"/>
      <c r="KI70" s="77"/>
      <c r="KJ70" s="77"/>
      <c r="KK70" s="77"/>
      <c r="KL70" s="77"/>
      <c r="KM70" s="77"/>
      <c r="KN70" s="77"/>
      <c r="KO70" s="77"/>
      <c r="KP70" s="77"/>
      <c r="KQ70" s="77"/>
      <c r="KR70" s="77"/>
      <c r="KS70" s="77"/>
      <c r="KT70" s="77"/>
      <c r="KU70" s="77"/>
      <c r="KV70" s="77"/>
      <c r="KW70" s="77"/>
      <c r="KX70" s="77"/>
      <c r="KY70" s="77"/>
      <c r="KZ70" s="77"/>
      <c r="LA70" s="77"/>
      <c r="LB70" s="77"/>
      <c r="LC70" s="77"/>
      <c r="LD70" s="77"/>
      <c r="LE70" s="77"/>
      <c r="LF70" s="77"/>
      <c r="LG70" s="77"/>
      <c r="LH70" s="77"/>
      <c r="LI70" s="77"/>
      <c r="LJ70" s="77"/>
      <c r="LK70" s="77"/>
      <c r="LL70" s="77"/>
      <c r="LM70" s="77"/>
      <c r="LN70" s="77"/>
      <c r="LO70" s="77"/>
      <c r="LP70" s="77"/>
      <c r="LQ70" s="77"/>
      <c r="LR70" s="77"/>
      <c r="LS70" s="77"/>
      <c r="LT70" s="77"/>
      <c r="LU70" s="77"/>
      <c r="LV70" s="77"/>
      <c r="LW70" s="77"/>
      <c r="LX70" s="77"/>
      <c r="LY70" s="77"/>
      <c r="LZ70" s="77"/>
      <c r="MA70" s="77"/>
      <c r="MB70" s="77"/>
      <c r="MC70" s="77"/>
      <c r="MD70" s="77"/>
      <c r="ME70" s="77"/>
      <c r="MF70" s="77"/>
      <c r="MG70" s="77"/>
      <c r="MH70" s="77"/>
      <c r="MI70" s="77"/>
      <c r="MJ70" s="77"/>
      <c r="MK70" s="77"/>
      <c r="ML70" s="77"/>
      <c r="MM70" s="77"/>
      <c r="MN70" s="77"/>
      <c r="MO70" s="77"/>
      <c r="MP70" s="77"/>
      <c r="MQ70" s="77"/>
      <c r="MR70" s="77"/>
      <c r="MS70" s="77"/>
      <c r="MT70" s="77"/>
      <c r="MU70" s="77"/>
      <c r="MV70" s="77"/>
      <c r="MW70" s="77"/>
      <c r="MX70" s="77"/>
      <c r="MY70" s="77"/>
      <c r="MZ70" s="77"/>
      <c r="NA70" s="77"/>
      <c r="NB70" s="77"/>
      <c r="NC70" s="77"/>
      <c r="ND70" s="77"/>
      <c r="NE70" s="77"/>
    </row>
    <row r="71" spans="1:369" s="81" customFormat="1" ht="13.5">
      <c r="A71" s="77"/>
      <c r="B71" s="78"/>
      <c r="C71" s="63">
        <v>35501</v>
      </c>
      <c r="D71" s="79" t="s">
        <v>298</v>
      </c>
      <c r="E71" s="65" t="s">
        <v>114</v>
      </c>
      <c r="F7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7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71" s="65">
        <f>ROUND((Tabla122[[#This Row],[Columna6]]*0.4),0)</f>
        <v>2</v>
      </c>
      <c r="I71" s="90">
        <v>4</v>
      </c>
      <c r="J71" s="90"/>
      <c r="K71" s="90"/>
      <c r="L71" s="90"/>
      <c r="M71" s="65">
        <f>ROUND((Tabla122[[#This Row],[Columna11]]*0.4),0)</f>
        <v>72</v>
      </c>
      <c r="N71" s="65">
        <v>180</v>
      </c>
      <c r="O71" s="65"/>
      <c r="P71" s="65"/>
      <c r="Q71" s="65"/>
      <c r="R71" s="65">
        <f>ROUND((Tabla122[[#This Row],[Columna16]]*0.4),0)</f>
        <v>6</v>
      </c>
      <c r="S71" s="65">
        <v>16</v>
      </c>
      <c r="T71" s="65"/>
      <c r="U71" s="65"/>
      <c r="V71" s="65"/>
      <c r="W71" s="65">
        <f>ROUND((Tabla122[[#This Row],[Columna21]]*0.4),0)</f>
        <v>3</v>
      </c>
      <c r="X71" s="65">
        <v>8</v>
      </c>
      <c r="Y71" s="65"/>
      <c r="Z71" s="65"/>
      <c r="AA71" s="65"/>
      <c r="AB71" s="65">
        <f>ROUND((Tabla122[[#This Row],[Columna26]]*0.4),0)</f>
        <v>24</v>
      </c>
      <c r="AC71" s="65">
        <v>60</v>
      </c>
      <c r="AD71" s="65"/>
      <c r="AE71" s="65"/>
      <c r="AF71" s="65"/>
      <c r="AG71" s="65">
        <f>ROUND((Tabla122[[#This Row],[Columna31]]*0.4),0)</f>
        <v>274</v>
      </c>
      <c r="AH71" s="65">
        <v>684</v>
      </c>
      <c r="AI71" s="65"/>
      <c r="AJ71" s="65"/>
      <c r="AK71" s="65"/>
      <c r="AL71" s="65">
        <f>ROUND((Tabla122[[#This Row],[Columna36]]*0.4),0)</f>
        <v>70</v>
      </c>
      <c r="AM71" s="65">
        <v>176</v>
      </c>
      <c r="AN71" s="65"/>
      <c r="AO71" s="65"/>
      <c r="AP71" s="65"/>
      <c r="AQ71" s="65">
        <f>ROUND((Tabla122[[#This Row],[Columna41]]*0.4),0)</f>
        <v>27</v>
      </c>
      <c r="AR71" s="65">
        <v>68</v>
      </c>
      <c r="AS71" s="65"/>
      <c r="AT71" s="65"/>
      <c r="AU71" s="65"/>
      <c r="AV71" s="65">
        <f>ROUND((Tabla122[[#This Row],[Columna46]]*0.4),0)</f>
        <v>16</v>
      </c>
      <c r="AW71" s="65">
        <v>40</v>
      </c>
      <c r="AX71" s="65"/>
      <c r="AY71" s="65"/>
      <c r="AZ71" s="65"/>
      <c r="BA71" s="65">
        <f>ROUND((Tabla122[[#This Row],[Columna51]]*0.4),0)</f>
        <v>3</v>
      </c>
      <c r="BB71" s="65">
        <v>8</v>
      </c>
      <c r="BC71" s="65"/>
      <c r="BD71" s="65"/>
      <c r="BE71" s="65"/>
      <c r="BF71" s="65">
        <f>ROUND((Tabla122[[#This Row],[Columna56]]*0.4),0)</f>
        <v>2</v>
      </c>
      <c r="BG71" s="65">
        <v>4</v>
      </c>
      <c r="BH71" s="65"/>
      <c r="BI71" s="65"/>
      <c r="BJ71" s="65"/>
      <c r="BK71" s="65">
        <f>ROUND((Tabla122[[#This Row],[Columna61]]*0.4),0)</f>
        <v>18</v>
      </c>
      <c r="BL71" s="65">
        <v>44</v>
      </c>
      <c r="BM71" s="65"/>
      <c r="BN71" s="65"/>
      <c r="BO71" s="65"/>
      <c r="BP71" s="65">
        <f>ROUND((Tabla122[[#This Row],[Columna66]]*0.4),0)</f>
        <v>16</v>
      </c>
      <c r="BQ71" s="65">
        <v>40</v>
      </c>
      <c r="BR71" s="65"/>
      <c r="BS71" s="65"/>
      <c r="BT71" s="65"/>
      <c r="BU71" s="65">
        <f>ROUND((Tabla122[[#This Row],[Columna71]]*0.4),0)</f>
        <v>46</v>
      </c>
      <c r="BV71" s="65">
        <v>116</v>
      </c>
      <c r="BW71" s="65"/>
      <c r="BX71" s="65"/>
      <c r="BY71" s="65"/>
      <c r="BZ71" s="65">
        <f>ROUND((Tabla122[[#This Row],[Columna76]]*0.4),0)</f>
        <v>14</v>
      </c>
      <c r="CA71" s="65">
        <v>36</v>
      </c>
      <c r="CB71" s="65"/>
      <c r="CC71" s="65"/>
      <c r="CD71" s="65"/>
      <c r="CE71" s="65">
        <f>ROUND((Tabla122[[#This Row],[Columna81]]*0.4),0)</f>
        <v>14</v>
      </c>
      <c r="CF71" s="65">
        <v>36</v>
      </c>
      <c r="CG71" s="65"/>
      <c r="CH71" s="65"/>
      <c r="CI71" s="65"/>
      <c r="CJ71" s="65">
        <f>ROUND((Tabla122[[#This Row],[Columna86]]*0.4),0)</f>
        <v>6</v>
      </c>
      <c r="CK71" s="65">
        <v>16</v>
      </c>
      <c r="CL71" s="65"/>
      <c r="CM71" s="65"/>
      <c r="CN71" s="65"/>
      <c r="CO71" s="65">
        <f>ROUND((Tabla122[[#This Row],[Columna91]]*0.4),0)</f>
        <v>22</v>
      </c>
      <c r="CP71" s="65">
        <v>56</v>
      </c>
      <c r="CQ71" s="65"/>
      <c r="CR71" s="65"/>
      <c r="CS71" s="65"/>
      <c r="CT71" s="65">
        <f>ROUND((Tabla122[[#This Row],[Columna96]]*0.4),0)</f>
        <v>40</v>
      </c>
      <c r="CU71" s="65">
        <v>100</v>
      </c>
      <c r="CV71" s="65"/>
      <c r="CW71" s="65"/>
      <c r="CX71" s="65"/>
      <c r="CY71" s="65">
        <f>ROUND((Tabla122[[#This Row],[Columna101]]*0.4),0)</f>
        <v>10</v>
      </c>
      <c r="CZ71" s="65">
        <v>24</v>
      </c>
      <c r="DA71" s="65"/>
      <c r="DB71" s="65"/>
      <c r="DC71" s="65"/>
      <c r="DD71" s="65">
        <f>ROUND((Tabla122[[#This Row],[Columna106]]*0.4),0)</f>
        <v>8</v>
      </c>
      <c r="DE71" s="65">
        <v>20</v>
      </c>
      <c r="DF71" s="65"/>
      <c r="DG71" s="65"/>
      <c r="DH71" s="65"/>
      <c r="DI71" s="65">
        <f>ROUND((Tabla122[[#This Row],[Columna111]]*0.4),0)</f>
        <v>8</v>
      </c>
      <c r="DJ71" s="65">
        <v>20</v>
      </c>
      <c r="DK71" s="65"/>
      <c r="DL71" s="65"/>
      <c r="DM71" s="65"/>
      <c r="DN71" s="65">
        <f>ROUND((Tabla122[[#This Row],[Columna116]]*0.4),0)</f>
        <v>2</v>
      </c>
      <c r="DO71" s="65">
        <v>4</v>
      </c>
      <c r="DP71" s="93"/>
      <c r="DQ71" s="93"/>
      <c r="DR71" s="93"/>
      <c r="DS71" s="80"/>
      <c r="DT71" s="77"/>
      <c r="DU71" s="77"/>
      <c r="DV71" s="77"/>
      <c r="DW71" s="77"/>
      <c r="DX71" s="77"/>
      <c r="DY71" s="77"/>
      <c r="DZ71" s="77"/>
      <c r="EA71" s="77"/>
      <c r="EB71" s="77"/>
      <c r="EC71" s="77"/>
      <c r="ED71" s="77"/>
      <c r="EE71" s="77"/>
      <c r="EF71" s="77"/>
      <c r="EG71" s="77"/>
      <c r="EH71" s="77"/>
      <c r="EI71" s="77"/>
      <c r="EJ71" s="77"/>
      <c r="EK71" s="77"/>
      <c r="EL71" s="77"/>
      <c r="EM71" s="77"/>
      <c r="EN71" s="77"/>
      <c r="EO71" s="77"/>
      <c r="EP71" s="77"/>
      <c r="EQ71" s="77"/>
      <c r="ER71" s="77"/>
      <c r="ES71" s="77"/>
      <c r="ET71" s="77"/>
      <c r="EU71" s="77"/>
      <c r="EV71" s="77"/>
      <c r="EW71" s="77"/>
      <c r="EX71" s="77"/>
      <c r="EY71" s="77"/>
      <c r="EZ71" s="77"/>
      <c r="FA71" s="77"/>
      <c r="FB71" s="77"/>
      <c r="FC71" s="77"/>
      <c r="FD71" s="77"/>
      <c r="FE71" s="77"/>
      <c r="FF71" s="77"/>
      <c r="FG71" s="77"/>
      <c r="FH71" s="77"/>
      <c r="FI71" s="77"/>
      <c r="FJ71" s="77"/>
      <c r="FK71" s="77"/>
      <c r="FL71" s="77"/>
      <c r="FM71" s="77"/>
      <c r="FN71" s="77"/>
      <c r="FO71" s="77"/>
      <c r="FP71" s="77"/>
      <c r="FQ71" s="77"/>
      <c r="FR71" s="77"/>
      <c r="FS71" s="77"/>
      <c r="FT71" s="77"/>
      <c r="FU71" s="77"/>
      <c r="FV71" s="77"/>
      <c r="FW71" s="77"/>
      <c r="FX71" s="77"/>
      <c r="FY71" s="77"/>
      <c r="FZ71" s="77"/>
      <c r="GA71" s="77"/>
      <c r="GB71" s="77"/>
      <c r="GC71" s="77"/>
      <c r="GD71" s="77"/>
      <c r="GE71" s="77"/>
      <c r="GF71" s="77"/>
      <c r="GG71" s="77"/>
      <c r="GH71" s="77"/>
      <c r="GI71" s="77"/>
      <c r="GJ71" s="77"/>
      <c r="GK71" s="77"/>
      <c r="GL71" s="77"/>
      <c r="GM71" s="77"/>
      <c r="GN71" s="77"/>
      <c r="GO71" s="77"/>
      <c r="GP71" s="77"/>
      <c r="GQ71" s="77"/>
      <c r="GR71" s="77"/>
      <c r="GS71" s="77"/>
      <c r="GT71" s="77"/>
      <c r="GU71" s="77"/>
      <c r="GV71" s="77"/>
      <c r="GW71" s="77"/>
      <c r="GX71" s="77"/>
      <c r="GY71" s="77"/>
      <c r="GZ71" s="77"/>
      <c r="HA71" s="77"/>
      <c r="HB71" s="77"/>
      <c r="HC71" s="77"/>
      <c r="HD71" s="77"/>
      <c r="HE71" s="77"/>
      <c r="HF71" s="77"/>
      <c r="HG71" s="77"/>
      <c r="HH71" s="77"/>
      <c r="HI71" s="77"/>
      <c r="HJ71" s="77"/>
      <c r="HK71" s="77"/>
      <c r="HL71" s="77"/>
      <c r="HM71" s="77"/>
      <c r="HN71" s="77"/>
      <c r="HO71" s="77"/>
      <c r="HP71" s="77"/>
      <c r="HQ71" s="77"/>
      <c r="HR71" s="77"/>
      <c r="HS71" s="77"/>
      <c r="HT71" s="77"/>
      <c r="HU71" s="77"/>
      <c r="HV71" s="77"/>
      <c r="HW71" s="77"/>
      <c r="HX71" s="77"/>
      <c r="HY71" s="77"/>
      <c r="HZ71" s="77"/>
      <c r="IA71" s="77"/>
      <c r="IB71" s="77"/>
      <c r="IC71" s="77"/>
      <c r="ID71" s="77"/>
      <c r="IE71" s="77"/>
      <c r="IF71" s="77"/>
      <c r="IG71" s="77"/>
      <c r="IH71" s="77"/>
      <c r="II71" s="77"/>
      <c r="IJ71" s="77"/>
      <c r="IK71" s="77"/>
      <c r="IL71" s="77"/>
      <c r="IM71" s="77"/>
      <c r="IN71" s="77"/>
      <c r="IO71" s="77"/>
      <c r="IP71" s="77"/>
      <c r="IQ71" s="77"/>
      <c r="IR71" s="77"/>
      <c r="IS71" s="77"/>
      <c r="IT71" s="77"/>
      <c r="IU71" s="77"/>
      <c r="IV71" s="77"/>
      <c r="IW71" s="77"/>
      <c r="IX71" s="77"/>
      <c r="IY71" s="77"/>
      <c r="IZ71" s="77"/>
      <c r="JA71" s="77"/>
      <c r="JB71" s="77"/>
      <c r="JC71" s="77"/>
      <c r="JD71" s="77"/>
      <c r="JE71" s="77"/>
      <c r="JF71" s="77"/>
      <c r="JG71" s="77"/>
      <c r="JH71" s="77"/>
      <c r="JI71" s="77"/>
      <c r="JJ71" s="77"/>
      <c r="JK71" s="77"/>
      <c r="JL71" s="77"/>
      <c r="JM71" s="77"/>
      <c r="JN71" s="77"/>
      <c r="JO71" s="77"/>
      <c r="JP71" s="77"/>
      <c r="JQ71" s="77"/>
      <c r="JR71" s="77"/>
      <c r="JS71" s="77"/>
      <c r="JT71" s="77"/>
      <c r="JU71" s="77"/>
      <c r="JV71" s="77"/>
      <c r="JW71" s="77"/>
      <c r="JX71" s="77"/>
      <c r="JY71" s="77"/>
      <c r="JZ71" s="77"/>
      <c r="KA71" s="77"/>
      <c r="KB71" s="77"/>
      <c r="KC71" s="77"/>
      <c r="KD71" s="77"/>
      <c r="KE71" s="77"/>
      <c r="KF71" s="77"/>
      <c r="KG71" s="77"/>
      <c r="KH71" s="77"/>
      <c r="KI71" s="77"/>
      <c r="KJ71" s="77"/>
      <c r="KK71" s="77"/>
      <c r="KL71" s="77"/>
      <c r="KM71" s="77"/>
      <c r="KN71" s="77"/>
      <c r="KO71" s="77"/>
      <c r="KP71" s="77"/>
      <c r="KQ71" s="77"/>
      <c r="KR71" s="77"/>
      <c r="KS71" s="77"/>
      <c r="KT71" s="77"/>
      <c r="KU71" s="77"/>
      <c r="KV71" s="77"/>
      <c r="KW71" s="77"/>
      <c r="KX71" s="77"/>
      <c r="KY71" s="77"/>
      <c r="KZ71" s="77"/>
      <c r="LA71" s="77"/>
      <c r="LB71" s="77"/>
      <c r="LC71" s="77"/>
      <c r="LD71" s="77"/>
      <c r="LE71" s="77"/>
      <c r="LF71" s="77"/>
      <c r="LG71" s="77"/>
      <c r="LH71" s="77"/>
      <c r="LI71" s="77"/>
      <c r="LJ71" s="77"/>
      <c r="LK71" s="77"/>
      <c r="LL71" s="77"/>
      <c r="LM71" s="77"/>
      <c r="LN71" s="77"/>
      <c r="LO71" s="77"/>
      <c r="LP71" s="77"/>
      <c r="LQ71" s="77"/>
      <c r="LR71" s="77"/>
      <c r="LS71" s="77"/>
      <c r="LT71" s="77"/>
      <c r="LU71" s="77"/>
      <c r="LV71" s="77"/>
      <c r="LW71" s="77"/>
      <c r="LX71" s="77"/>
      <c r="LY71" s="77"/>
      <c r="LZ71" s="77"/>
      <c r="MA71" s="77"/>
      <c r="MB71" s="77"/>
      <c r="MC71" s="77"/>
      <c r="MD71" s="77"/>
      <c r="ME71" s="77"/>
      <c r="MF71" s="77"/>
      <c r="MG71" s="77"/>
      <c r="MH71" s="77"/>
      <c r="MI71" s="77"/>
      <c r="MJ71" s="77"/>
      <c r="MK71" s="77"/>
      <c r="ML71" s="77"/>
      <c r="MM71" s="77"/>
      <c r="MN71" s="77"/>
      <c r="MO71" s="77"/>
      <c r="MP71" s="77"/>
      <c r="MQ71" s="77"/>
      <c r="MR71" s="77"/>
      <c r="MS71" s="77"/>
      <c r="MT71" s="77"/>
      <c r="MU71" s="77"/>
      <c r="MV71" s="77"/>
      <c r="MW71" s="77"/>
      <c r="MX71" s="77"/>
      <c r="MY71" s="77"/>
      <c r="MZ71" s="77"/>
      <c r="NA71" s="77"/>
      <c r="NB71" s="77"/>
      <c r="NC71" s="77"/>
      <c r="ND71" s="77"/>
      <c r="NE71" s="77"/>
    </row>
    <row r="72" spans="1:369" s="81" customFormat="1" ht="13.5">
      <c r="A72" s="77"/>
      <c r="B72" s="78"/>
      <c r="C72" s="63">
        <v>35501</v>
      </c>
      <c r="D72" s="79" t="s">
        <v>299</v>
      </c>
      <c r="E72" s="65" t="s">
        <v>114</v>
      </c>
      <c r="F7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7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72" s="65">
        <f>ROUND((Tabla122[[#This Row],[Columna6]]*0.4),0)</f>
        <v>2</v>
      </c>
      <c r="I72" s="90">
        <v>4</v>
      </c>
      <c r="J72" s="90"/>
      <c r="K72" s="90"/>
      <c r="L72" s="90"/>
      <c r="M72" s="65">
        <f>ROUND((Tabla122[[#This Row],[Columna11]]*0.4),0)</f>
        <v>72</v>
      </c>
      <c r="N72" s="65">
        <v>180</v>
      </c>
      <c r="O72" s="65"/>
      <c r="P72" s="65"/>
      <c r="Q72" s="65"/>
      <c r="R72" s="65">
        <f>ROUND((Tabla122[[#This Row],[Columna16]]*0.4),0)</f>
        <v>6</v>
      </c>
      <c r="S72" s="65">
        <v>16</v>
      </c>
      <c r="T72" s="65"/>
      <c r="U72" s="65"/>
      <c r="V72" s="65"/>
      <c r="W72" s="65">
        <f>ROUND((Tabla122[[#This Row],[Columna21]]*0.4),0)</f>
        <v>3</v>
      </c>
      <c r="X72" s="65">
        <v>8</v>
      </c>
      <c r="Y72" s="65"/>
      <c r="Z72" s="65"/>
      <c r="AA72" s="65"/>
      <c r="AB72" s="65">
        <f>ROUND((Tabla122[[#This Row],[Columna26]]*0.4),0)</f>
        <v>24</v>
      </c>
      <c r="AC72" s="65">
        <v>60</v>
      </c>
      <c r="AD72" s="65"/>
      <c r="AE72" s="65"/>
      <c r="AF72" s="65"/>
      <c r="AG72" s="65">
        <f>ROUND((Tabla122[[#This Row],[Columna31]]*0.4),0)</f>
        <v>274</v>
      </c>
      <c r="AH72" s="65">
        <v>684</v>
      </c>
      <c r="AI72" s="65"/>
      <c r="AJ72" s="65"/>
      <c r="AK72" s="65"/>
      <c r="AL72" s="65">
        <f>ROUND((Tabla122[[#This Row],[Columna36]]*0.4),0)</f>
        <v>70</v>
      </c>
      <c r="AM72" s="65">
        <v>176</v>
      </c>
      <c r="AN72" s="65"/>
      <c r="AO72" s="65"/>
      <c r="AP72" s="65"/>
      <c r="AQ72" s="65">
        <f>ROUND((Tabla122[[#This Row],[Columna41]]*0.4),0)</f>
        <v>27</v>
      </c>
      <c r="AR72" s="65">
        <v>68</v>
      </c>
      <c r="AS72" s="65"/>
      <c r="AT72" s="65"/>
      <c r="AU72" s="65"/>
      <c r="AV72" s="65">
        <f>ROUND((Tabla122[[#This Row],[Columna46]]*0.4),0)</f>
        <v>16</v>
      </c>
      <c r="AW72" s="65">
        <v>40</v>
      </c>
      <c r="AX72" s="65"/>
      <c r="AY72" s="65"/>
      <c r="AZ72" s="65"/>
      <c r="BA72" s="65">
        <f>ROUND((Tabla122[[#This Row],[Columna51]]*0.4),0)</f>
        <v>3</v>
      </c>
      <c r="BB72" s="65">
        <v>8</v>
      </c>
      <c r="BC72" s="65"/>
      <c r="BD72" s="65"/>
      <c r="BE72" s="65"/>
      <c r="BF72" s="65">
        <f>ROUND((Tabla122[[#This Row],[Columna56]]*0.4),0)</f>
        <v>2</v>
      </c>
      <c r="BG72" s="65">
        <v>4</v>
      </c>
      <c r="BH72" s="65"/>
      <c r="BI72" s="65"/>
      <c r="BJ72" s="65"/>
      <c r="BK72" s="65">
        <f>ROUND((Tabla122[[#This Row],[Columna61]]*0.4),0)</f>
        <v>18</v>
      </c>
      <c r="BL72" s="65">
        <v>44</v>
      </c>
      <c r="BM72" s="65"/>
      <c r="BN72" s="65"/>
      <c r="BO72" s="65"/>
      <c r="BP72" s="65">
        <f>ROUND((Tabla122[[#This Row],[Columna66]]*0.4),0)</f>
        <v>16</v>
      </c>
      <c r="BQ72" s="65">
        <v>40</v>
      </c>
      <c r="BR72" s="65"/>
      <c r="BS72" s="65"/>
      <c r="BT72" s="65"/>
      <c r="BU72" s="65">
        <f>ROUND((Tabla122[[#This Row],[Columna71]]*0.4),0)</f>
        <v>46</v>
      </c>
      <c r="BV72" s="65">
        <v>116</v>
      </c>
      <c r="BW72" s="65"/>
      <c r="BX72" s="65"/>
      <c r="BY72" s="65"/>
      <c r="BZ72" s="65">
        <f>ROUND((Tabla122[[#This Row],[Columna76]]*0.4),0)</f>
        <v>14</v>
      </c>
      <c r="CA72" s="65">
        <v>36</v>
      </c>
      <c r="CB72" s="65"/>
      <c r="CC72" s="65"/>
      <c r="CD72" s="65"/>
      <c r="CE72" s="65">
        <f>ROUND((Tabla122[[#This Row],[Columna81]]*0.4),0)</f>
        <v>14</v>
      </c>
      <c r="CF72" s="65">
        <v>36</v>
      </c>
      <c r="CG72" s="65"/>
      <c r="CH72" s="65"/>
      <c r="CI72" s="65"/>
      <c r="CJ72" s="65">
        <f>ROUND((Tabla122[[#This Row],[Columna86]]*0.4),0)</f>
        <v>6</v>
      </c>
      <c r="CK72" s="65">
        <v>16</v>
      </c>
      <c r="CL72" s="65"/>
      <c r="CM72" s="65"/>
      <c r="CN72" s="65"/>
      <c r="CO72" s="65">
        <f>ROUND((Tabla122[[#This Row],[Columna91]]*0.4),0)</f>
        <v>22</v>
      </c>
      <c r="CP72" s="65">
        <v>56</v>
      </c>
      <c r="CQ72" s="65"/>
      <c r="CR72" s="65"/>
      <c r="CS72" s="65"/>
      <c r="CT72" s="65">
        <f>ROUND((Tabla122[[#This Row],[Columna96]]*0.4),0)</f>
        <v>40</v>
      </c>
      <c r="CU72" s="65">
        <v>100</v>
      </c>
      <c r="CV72" s="65"/>
      <c r="CW72" s="65"/>
      <c r="CX72" s="65"/>
      <c r="CY72" s="65">
        <f>ROUND((Tabla122[[#This Row],[Columna101]]*0.4),0)</f>
        <v>10</v>
      </c>
      <c r="CZ72" s="65">
        <v>24</v>
      </c>
      <c r="DA72" s="65"/>
      <c r="DB72" s="65"/>
      <c r="DC72" s="65"/>
      <c r="DD72" s="65">
        <f>ROUND((Tabla122[[#This Row],[Columna106]]*0.4),0)</f>
        <v>8</v>
      </c>
      <c r="DE72" s="65">
        <v>20</v>
      </c>
      <c r="DF72" s="65"/>
      <c r="DG72" s="65"/>
      <c r="DH72" s="65"/>
      <c r="DI72" s="65">
        <f>ROUND((Tabla122[[#This Row],[Columna111]]*0.4),0)</f>
        <v>8</v>
      </c>
      <c r="DJ72" s="65">
        <v>20</v>
      </c>
      <c r="DK72" s="65"/>
      <c r="DL72" s="65"/>
      <c r="DM72" s="65"/>
      <c r="DN72" s="65">
        <f>ROUND((Tabla122[[#This Row],[Columna116]]*0.4),0)</f>
        <v>2</v>
      </c>
      <c r="DO72" s="65">
        <v>4</v>
      </c>
      <c r="DP72" s="93"/>
      <c r="DQ72" s="93"/>
      <c r="DR72" s="93"/>
      <c r="DS72" s="80"/>
      <c r="DT72" s="77"/>
      <c r="DU72" s="77"/>
      <c r="DV72" s="77"/>
      <c r="DW72" s="77"/>
      <c r="DX72" s="77"/>
      <c r="DY72" s="77"/>
      <c r="DZ72" s="77"/>
      <c r="EA72" s="77"/>
      <c r="EB72" s="77"/>
      <c r="EC72" s="77"/>
      <c r="ED72" s="77"/>
      <c r="EE72" s="77"/>
      <c r="EF72" s="77"/>
      <c r="EG72" s="77"/>
      <c r="EH72" s="77"/>
      <c r="EI72" s="77"/>
      <c r="EJ72" s="77"/>
      <c r="EK72" s="77"/>
      <c r="EL72" s="77"/>
      <c r="EM72" s="77"/>
      <c r="EN72" s="77"/>
      <c r="EO72" s="77"/>
      <c r="EP72" s="77"/>
      <c r="EQ72" s="77"/>
      <c r="ER72" s="77"/>
      <c r="ES72" s="77"/>
      <c r="ET72" s="77"/>
      <c r="EU72" s="77"/>
      <c r="EV72" s="77"/>
      <c r="EW72" s="77"/>
      <c r="EX72" s="77"/>
      <c r="EY72" s="77"/>
      <c r="EZ72" s="77"/>
      <c r="FA72" s="77"/>
      <c r="FB72" s="77"/>
      <c r="FC72" s="77"/>
      <c r="FD72" s="77"/>
      <c r="FE72" s="77"/>
      <c r="FF72" s="77"/>
      <c r="FG72" s="77"/>
      <c r="FH72" s="77"/>
      <c r="FI72" s="77"/>
      <c r="FJ72" s="77"/>
      <c r="FK72" s="77"/>
      <c r="FL72" s="77"/>
      <c r="FM72" s="77"/>
      <c r="FN72" s="77"/>
      <c r="FO72" s="77"/>
      <c r="FP72" s="77"/>
      <c r="FQ72" s="77"/>
      <c r="FR72" s="77"/>
      <c r="FS72" s="77"/>
      <c r="FT72" s="77"/>
      <c r="FU72" s="77"/>
      <c r="FV72" s="77"/>
      <c r="FW72" s="77"/>
      <c r="FX72" s="77"/>
      <c r="FY72" s="77"/>
      <c r="FZ72" s="77"/>
      <c r="GA72" s="77"/>
      <c r="GB72" s="77"/>
      <c r="GC72" s="77"/>
      <c r="GD72" s="77"/>
      <c r="GE72" s="77"/>
      <c r="GF72" s="77"/>
      <c r="GG72" s="77"/>
      <c r="GH72" s="77"/>
      <c r="GI72" s="77"/>
      <c r="GJ72" s="77"/>
      <c r="GK72" s="77"/>
      <c r="GL72" s="77"/>
      <c r="GM72" s="77"/>
      <c r="GN72" s="77"/>
      <c r="GO72" s="77"/>
      <c r="GP72" s="77"/>
      <c r="GQ72" s="77"/>
      <c r="GR72" s="77"/>
      <c r="GS72" s="77"/>
      <c r="GT72" s="77"/>
      <c r="GU72" s="77"/>
      <c r="GV72" s="77"/>
      <c r="GW72" s="77"/>
      <c r="GX72" s="77"/>
      <c r="GY72" s="77"/>
      <c r="GZ72" s="77"/>
      <c r="HA72" s="77"/>
      <c r="HB72" s="77"/>
      <c r="HC72" s="77"/>
      <c r="HD72" s="77"/>
      <c r="HE72" s="77"/>
      <c r="HF72" s="77"/>
      <c r="HG72" s="77"/>
      <c r="HH72" s="77"/>
      <c r="HI72" s="77"/>
      <c r="HJ72" s="77"/>
      <c r="HK72" s="77"/>
      <c r="HL72" s="77"/>
      <c r="HM72" s="77"/>
      <c r="HN72" s="77"/>
      <c r="HO72" s="77"/>
      <c r="HP72" s="77"/>
      <c r="HQ72" s="77"/>
      <c r="HR72" s="77"/>
      <c r="HS72" s="77"/>
      <c r="HT72" s="77"/>
      <c r="HU72" s="77"/>
      <c r="HV72" s="77"/>
      <c r="HW72" s="77"/>
      <c r="HX72" s="77"/>
      <c r="HY72" s="77"/>
      <c r="HZ72" s="77"/>
      <c r="IA72" s="77"/>
      <c r="IB72" s="77"/>
      <c r="IC72" s="77"/>
      <c r="ID72" s="77"/>
      <c r="IE72" s="77"/>
      <c r="IF72" s="77"/>
      <c r="IG72" s="77"/>
      <c r="IH72" s="77"/>
      <c r="II72" s="77"/>
      <c r="IJ72" s="77"/>
      <c r="IK72" s="77"/>
      <c r="IL72" s="77"/>
      <c r="IM72" s="77"/>
      <c r="IN72" s="77"/>
      <c r="IO72" s="77"/>
      <c r="IP72" s="77"/>
      <c r="IQ72" s="77"/>
      <c r="IR72" s="77"/>
      <c r="IS72" s="77"/>
      <c r="IT72" s="77"/>
      <c r="IU72" s="77"/>
      <c r="IV72" s="77"/>
      <c r="IW72" s="77"/>
      <c r="IX72" s="77"/>
      <c r="IY72" s="77"/>
      <c r="IZ72" s="77"/>
      <c r="JA72" s="77"/>
      <c r="JB72" s="77"/>
      <c r="JC72" s="77"/>
      <c r="JD72" s="77"/>
      <c r="JE72" s="77"/>
      <c r="JF72" s="77"/>
      <c r="JG72" s="77"/>
      <c r="JH72" s="77"/>
      <c r="JI72" s="77"/>
      <c r="JJ72" s="77"/>
      <c r="JK72" s="77"/>
      <c r="JL72" s="77"/>
      <c r="JM72" s="77"/>
      <c r="JN72" s="77"/>
      <c r="JO72" s="77"/>
      <c r="JP72" s="77"/>
      <c r="JQ72" s="77"/>
      <c r="JR72" s="77"/>
      <c r="JS72" s="77"/>
      <c r="JT72" s="77"/>
      <c r="JU72" s="77"/>
      <c r="JV72" s="77"/>
      <c r="JW72" s="77"/>
      <c r="JX72" s="77"/>
      <c r="JY72" s="77"/>
      <c r="JZ72" s="77"/>
      <c r="KA72" s="77"/>
      <c r="KB72" s="77"/>
      <c r="KC72" s="77"/>
      <c r="KD72" s="77"/>
      <c r="KE72" s="77"/>
      <c r="KF72" s="77"/>
      <c r="KG72" s="77"/>
      <c r="KH72" s="77"/>
      <c r="KI72" s="77"/>
      <c r="KJ72" s="77"/>
      <c r="KK72" s="77"/>
      <c r="KL72" s="77"/>
      <c r="KM72" s="77"/>
      <c r="KN72" s="77"/>
      <c r="KO72" s="77"/>
      <c r="KP72" s="77"/>
      <c r="KQ72" s="77"/>
      <c r="KR72" s="77"/>
      <c r="KS72" s="77"/>
      <c r="KT72" s="77"/>
      <c r="KU72" s="77"/>
      <c r="KV72" s="77"/>
      <c r="KW72" s="77"/>
      <c r="KX72" s="77"/>
      <c r="KY72" s="77"/>
      <c r="KZ72" s="77"/>
      <c r="LA72" s="77"/>
      <c r="LB72" s="77"/>
      <c r="LC72" s="77"/>
      <c r="LD72" s="77"/>
      <c r="LE72" s="77"/>
      <c r="LF72" s="77"/>
      <c r="LG72" s="77"/>
      <c r="LH72" s="77"/>
      <c r="LI72" s="77"/>
      <c r="LJ72" s="77"/>
      <c r="LK72" s="77"/>
      <c r="LL72" s="77"/>
      <c r="LM72" s="77"/>
      <c r="LN72" s="77"/>
      <c r="LO72" s="77"/>
      <c r="LP72" s="77"/>
      <c r="LQ72" s="77"/>
      <c r="LR72" s="77"/>
      <c r="LS72" s="77"/>
      <c r="LT72" s="77"/>
      <c r="LU72" s="77"/>
      <c r="LV72" s="77"/>
      <c r="LW72" s="77"/>
      <c r="LX72" s="77"/>
      <c r="LY72" s="77"/>
      <c r="LZ72" s="77"/>
      <c r="MA72" s="77"/>
      <c r="MB72" s="77"/>
      <c r="MC72" s="77"/>
      <c r="MD72" s="77"/>
      <c r="ME72" s="77"/>
      <c r="MF72" s="77"/>
      <c r="MG72" s="77"/>
      <c r="MH72" s="77"/>
      <c r="MI72" s="77"/>
      <c r="MJ72" s="77"/>
      <c r="MK72" s="77"/>
      <c r="ML72" s="77"/>
      <c r="MM72" s="77"/>
      <c r="MN72" s="77"/>
      <c r="MO72" s="77"/>
      <c r="MP72" s="77"/>
      <c r="MQ72" s="77"/>
      <c r="MR72" s="77"/>
      <c r="MS72" s="77"/>
      <c r="MT72" s="77"/>
      <c r="MU72" s="77"/>
      <c r="MV72" s="77"/>
      <c r="MW72" s="77"/>
      <c r="MX72" s="77"/>
      <c r="MY72" s="77"/>
      <c r="MZ72" s="77"/>
      <c r="NA72" s="77"/>
      <c r="NB72" s="77"/>
      <c r="NC72" s="77"/>
      <c r="ND72" s="77"/>
      <c r="NE72" s="77"/>
    </row>
    <row r="73" spans="1:369" s="81" customFormat="1" ht="13.5">
      <c r="A73" s="77"/>
      <c r="B73" s="78"/>
      <c r="C73" s="63">
        <v>35501</v>
      </c>
      <c r="D73" s="79" t="s">
        <v>300</v>
      </c>
      <c r="E73" s="65" t="s">
        <v>114</v>
      </c>
      <c r="F7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7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73" s="65">
        <f>ROUND((Tabla122[[#This Row],[Columna6]]*0.4),0)</f>
        <v>2</v>
      </c>
      <c r="I73" s="90">
        <v>4</v>
      </c>
      <c r="J73" s="90"/>
      <c r="K73" s="90"/>
      <c r="L73" s="90"/>
      <c r="M73" s="65">
        <f>ROUND((Tabla122[[#This Row],[Columna11]]*0.4),0)</f>
        <v>72</v>
      </c>
      <c r="N73" s="65">
        <v>180</v>
      </c>
      <c r="O73" s="65"/>
      <c r="P73" s="65"/>
      <c r="Q73" s="65"/>
      <c r="R73" s="65">
        <f>ROUND((Tabla122[[#This Row],[Columna16]]*0.4),0)</f>
        <v>6</v>
      </c>
      <c r="S73" s="65">
        <v>16</v>
      </c>
      <c r="T73" s="65"/>
      <c r="U73" s="65"/>
      <c r="V73" s="65"/>
      <c r="W73" s="65">
        <f>ROUND((Tabla122[[#This Row],[Columna21]]*0.4),0)</f>
        <v>3</v>
      </c>
      <c r="X73" s="65">
        <v>8</v>
      </c>
      <c r="Y73" s="65"/>
      <c r="Z73" s="65"/>
      <c r="AA73" s="65"/>
      <c r="AB73" s="65">
        <f>ROUND((Tabla122[[#This Row],[Columna26]]*0.4),0)</f>
        <v>24</v>
      </c>
      <c r="AC73" s="65">
        <v>60</v>
      </c>
      <c r="AD73" s="65"/>
      <c r="AE73" s="65"/>
      <c r="AF73" s="65"/>
      <c r="AG73" s="65">
        <f>ROUND((Tabla122[[#This Row],[Columna31]]*0.4),0)</f>
        <v>274</v>
      </c>
      <c r="AH73" s="65">
        <v>684</v>
      </c>
      <c r="AI73" s="65"/>
      <c r="AJ73" s="65"/>
      <c r="AK73" s="65"/>
      <c r="AL73" s="65">
        <f>ROUND((Tabla122[[#This Row],[Columna36]]*0.4),0)</f>
        <v>70</v>
      </c>
      <c r="AM73" s="65">
        <v>176</v>
      </c>
      <c r="AN73" s="65"/>
      <c r="AO73" s="65"/>
      <c r="AP73" s="65"/>
      <c r="AQ73" s="65">
        <f>ROUND((Tabla122[[#This Row],[Columna41]]*0.4),0)</f>
        <v>27</v>
      </c>
      <c r="AR73" s="65">
        <v>68</v>
      </c>
      <c r="AS73" s="65"/>
      <c r="AT73" s="65"/>
      <c r="AU73" s="65"/>
      <c r="AV73" s="65">
        <f>ROUND((Tabla122[[#This Row],[Columna46]]*0.4),0)</f>
        <v>16</v>
      </c>
      <c r="AW73" s="65">
        <v>40</v>
      </c>
      <c r="AX73" s="65"/>
      <c r="AY73" s="65"/>
      <c r="AZ73" s="65"/>
      <c r="BA73" s="65">
        <f>ROUND((Tabla122[[#This Row],[Columna51]]*0.4),0)</f>
        <v>3</v>
      </c>
      <c r="BB73" s="65">
        <v>8</v>
      </c>
      <c r="BC73" s="65"/>
      <c r="BD73" s="65"/>
      <c r="BE73" s="65"/>
      <c r="BF73" s="65">
        <f>ROUND((Tabla122[[#This Row],[Columna56]]*0.4),0)</f>
        <v>2</v>
      </c>
      <c r="BG73" s="65">
        <v>4</v>
      </c>
      <c r="BH73" s="65"/>
      <c r="BI73" s="65"/>
      <c r="BJ73" s="65"/>
      <c r="BK73" s="65">
        <f>ROUND((Tabla122[[#This Row],[Columna61]]*0.4),0)</f>
        <v>18</v>
      </c>
      <c r="BL73" s="65">
        <v>44</v>
      </c>
      <c r="BM73" s="65"/>
      <c r="BN73" s="65"/>
      <c r="BO73" s="65"/>
      <c r="BP73" s="65">
        <f>ROUND((Tabla122[[#This Row],[Columna66]]*0.4),0)</f>
        <v>16</v>
      </c>
      <c r="BQ73" s="65">
        <v>40</v>
      </c>
      <c r="BR73" s="65"/>
      <c r="BS73" s="65"/>
      <c r="BT73" s="65"/>
      <c r="BU73" s="65">
        <f>ROUND((Tabla122[[#This Row],[Columna71]]*0.4),0)</f>
        <v>46</v>
      </c>
      <c r="BV73" s="65">
        <v>116</v>
      </c>
      <c r="BW73" s="65"/>
      <c r="BX73" s="65"/>
      <c r="BY73" s="65"/>
      <c r="BZ73" s="65">
        <f>ROUND((Tabla122[[#This Row],[Columna76]]*0.4),0)</f>
        <v>14</v>
      </c>
      <c r="CA73" s="65">
        <v>36</v>
      </c>
      <c r="CB73" s="65"/>
      <c r="CC73" s="65"/>
      <c r="CD73" s="65"/>
      <c r="CE73" s="65">
        <f>ROUND((Tabla122[[#This Row],[Columna81]]*0.4),0)</f>
        <v>14</v>
      </c>
      <c r="CF73" s="65">
        <v>36</v>
      </c>
      <c r="CG73" s="65"/>
      <c r="CH73" s="65"/>
      <c r="CI73" s="65"/>
      <c r="CJ73" s="65">
        <f>ROUND((Tabla122[[#This Row],[Columna86]]*0.4),0)</f>
        <v>6</v>
      </c>
      <c r="CK73" s="65">
        <v>16</v>
      </c>
      <c r="CL73" s="65"/>
      <c r="CM73" s="65"/>
      <c r="CN73" s="65"/>
      <c r="CO73" s="65">
        <f>ROUND((Tabla122[[#This Row],[Columna91]]*0.4),0)</f>
        <v>22</v>
      </c>
      <c r="CP73" s="65">
        <v>56</v>
      </c>
      <c r="CQ73" s="65"/>
      <c r="CR73" s="65"/>
      <c r="CS73" s="65"/>
      <c r="CT73" s="65">
        <f>ROUND((Tabla122[[#This Row],[Columna96]]*0.4),0)</f>
        <v>40</v>
      </c>
      <c r="CU73" s="65">
        <v>100</v>
      </c>
      <c r="CV73" s="65"/>
      <c r="CW73" s="65"/>
      <c r="CX73" s="65"/>
      <c r="CY73" s="65">
        <f>ROUND((Tabla122[[#This Row],[Columna101]]*0.4),0)</f>
        <v>10</v>
      </c>
      <c r="CZ73" s="65">
        <v>24</v>
      </c>
      <c r="DA73" s="65"/>
      <c r="DB73" s="65"/>
      <c r="DC73" s="65"/>
      <c r="DD73" s="65">
        <f>ROUND((Tabla122[[#This Row],[Columna106]]*0.4),0)</f>
        <v>8</v>
      </c>
      <c r="DE73" s="65">
        <v>20</v>
      </c>
      <c r="DF73" s="65"/>
      <c r="DG73" s="65"/>
      <c r="DH73" s="65"/>
      <c r="DI73" s="65">
        <f>ROUND((Tabla122[[#This Row],[Columna111]]*0.4),0)</f>
        <v>8</v>
      </c>
      <c r="DJ73" s="65">
        <v>20</v>
      </c>
      <c r="DK73" s="65"/>
      <c r="DL73" s="65"/>
      <c r="DM73" s="65"/>
      <c r="DN73" s="65">
        <f>ROUND((Tabla122[[#This Row],[Columna116]]*0.4),0)</f>
        <v>2</v>
      </c>
      <c r="DO73" s="65">
        <v>4</v>
      </c>
      <c r="DP73" s="93"/>
      <c r="DQ73" s="93"/>
      <c r="DR73" s="93"/>
      <c r="DS73" s="80"/>
      <c r="DT73" s="77"/>
      <c r="DU73" s="77"/>
      <c r="DV73" s="77"/>
      <c r="DW73" s="77"/>
      <c r="DX73" s="77"/>
      <c r="DY73" s="77"/>
      <c r="DZ73" s="77"/>
      <c r="EA73" s="77"/>
      <c r="EB73" s="77"/>
      <c r="EC73" s="77"/>
      <c r="ED73" s="77"/>
      <c r="EE73" s="77"/>
      <c r="EF73" s="77"/>
      <c r="EG73" s="77"/>
      <c r="EH73" s="77"/>
      <c r="EI73" s="77"/>
      <c r="EJ73" s="77"/>
      <c r="EK73" s="77"/>
      <c r="EL73" s="77"/>
      <c r="EM73" s="77"/>
      <c r="EN73" s="77"/>
      <c r="EO73" s="77"/>
      <c r="EP73" s="77"/>
      <c r="EQ73" s="77"/>
      <c r="ER73" s="77"/>
      <c r="ES73" s="77"/>
      <c r="ET73" s="77"/>
      <c r="EU73" s="77"/>
      <c r="EV73" s="77"/>
      <c r="EW73" s="77"/>
      <c r="EX73" s="77"/>
      <c r="EY73" s="77"/>
      <c r="EZ73" s="77"/>
      <c r="FA73" s="77"/>
      <c r="FB73" s="77"/>
      <c r="FC73" s="77"/>
      <c r="FD73" s="77"/>
      <c r="FE73" s="77"/>
      <c r="FF73" s="77"/>
      <c r="FG73" s="77"/>
      <c r="FH73" s="77"/>
      <c r="FI73" s="77"/>
      <c r="FJ73" s="77"/>
      <c r="FK73" s="77"/>
      <c r="FL73" s="77"/>
      <c r="FM73" s="77"/>
      <c r="FN73" s="77"/>
      <c r="FO73" s="77"/>
      <c r="FP73" s="77"/>
      <c r="FQ73" s="77"/>
      <c r="FR73" s="77"/>
      <c r="FS73" s="77"/>
      <c r="FT73" s="77"/>
      <c r="FU73" s="77"/>
      <c r="FV73" s="77"/>
      <c r="FW73" s="77"/>
      <c r="FX73" s="77"/>
      <c r="FY73" s="77"/>
      <c r="FZ73" s="77"/>
      <c r="GA73" s="77"/>
      <c r="GB73" s="77"/>
      <c r="GC73" s="77"/>
      <c r="GD73" s="77"/>
      <c r="GE73" s="77"/>
      <c r="GF73" s="77"/>
      <c r="GG73" s="77"/>
      <c r="GH73" s="77"/>
      <c r="GI73" s="77"/>
      <c r="GJ73" s="77"/>
      <c r="GK73" s="77"/>
      <c r="GL73" s="77"/>
      <c r="GM73" s="77"/>
      <c r="GN73" s="77"/>
      <c r="GO73" s="77"/>
      <c r="GP73" s="77"/>
      <c r="GQ73" s="77"/>
      <c r="GR73" s="77"/>
      <c r="GS73" s="77"/>
      <c r="GT73" s="77"/>
      <c r="GU73" s="77"/>
      <c r="GV73" s="77"/>
      <c r="GW73" s="77"/>
      <c r="GX73" s="77"/>
      <c r="GY73" s="77"/>
      <c r="GZ73" s="77"/>
      <c r="HA73" s="77"/>
      <c r="HB73" s="77"/>
      <c r="HC73" s="77"/>
      <c r="HD73" s="77"/>
      <c r="HE73" s="77"/>
      <c r="HF73" s="77"/>
      <c r="HG73" s="77"/>
      <c r="HH73" s="77"/>
      <c r="HI73" s="77"/>
      <c r="HJ73" s="77"/>
      <c r="HK73" s="77"/>
      <c r="HL73" s="77"/>
      <c r="HM73" s="77"/>
      <c r="HN73" s="77"/>
      <c r="HO73" s="77"/>
      <c r="HP73" s="77"/>
      <c r="HQ73" s="77"/>
      <c r="HR73" s="77"/>
      <c r="HS73" s="77"/>
      <c r="HT73" s="77"/>
      <c r="HU73" s="77"/>
      <c r="HV73" s="77"/>
      <c r="HW73" s="77"/>
      <c r="HX73" s="77"/>
      <c r="HY73" s="77"/>
      <c r="HZ73" s="77"/>
      <c r="IA73" s="77"/>
      <c r="IB73" s="77"/>
      <c r="IC73" s="77"/>
      <c r="ID73" s="77"/>
      <c r="IE73" s="77"/>
      <c r="IF73" s="77"/>
      <c r="IG73" s="77"/>
      <c r="IH73" s="77"/>
      <c r="II73" s="77"/>
      <c r="IJ73" s="77"/>
      <c r="IK73" s="77"/>
      <c r="IL73" s="77"/>
      <c r="IM73" s="77"/>
      <c r="IN73" s="77"/>
      <c r="IO73" s="77"/>
      <c r="IP73" s="77"/>
      <c r="IQ73" s="77"/>
      <c r="IR73" s="77"/>
      <c r="IS73" s="77"/>
      <c r="IT73" s="77"/>
      <c r="IU73" s="77"/>
      <c r="IV73" s="77"/>
      <c r="IW73" s="77"/>
      <c r="IX73" s="77"/>
      <c r="IY73" s="77"/>
      <c r="IZ73" s="77"/>
      <c r="JA73" s="77"/>
      <c r="JB73" s="77"/>
      <c r="JC73" s="77"/>
      <c r="JD73" s="77"/>
      <c r="JE73" s="77"/>
      <c r="JF73" s="77"/>
      <c r="JG73" s="77"/>
      <c r="JH73" s="77"/>
      <c r="JI73" s="77"/>
      <c r="JJ73" s="77"/>
      <c r="JK73" s="77"/>
      <c r="JL73" s="77"/>
      <c r="JM73" s="77"/>
      <c r="JN73" s="77"/>
      <c r="JO73" s="77"/>
      <c r="JP73" s="77"/>
      <c r="JQ73" s="77"/>
      <c r="JR73" s="77"/>
      <c r="JS73" s="77"/>
      <c r="JT73" s="77"/>
      <c r="JU73" s="77"/>
      <c r="JV73" s="77"/>
      <c r="JW73" s="77"/>
      <c r="JX73" s="77"/>
      <c r="JY73" s="77"/>
      <c r="JZ73" s="77"/>
      <c r="KA73" s="77"/>
      <c r="KB73" s="77"/>
      <c r="KC73" s="77"/>
      <c r="KD73" s="77"/>
      <c r="KE73" s="77"/>
      <c r="KF73" s="77"/>
      <c r="KG73" s="77"/>
      <c r="KH73" s="77"/>
      <c r="KI73" s="77"/>
      <c r="KJ73" s="77"/>
      <c r="KK73" s="77"/>
      <c r="KL73" s="77"/>
      <c r="KM73" s="77"/>
      <c r="KN73" s="77"/>
      <c r="KO73" s="77"/>
      <c r="KP73" s="77"/>
      <c r="KQ73" s="77"/>
      <c r="KR73" s="77"/>
      <c r="KS73" s="77"/>
      <c r="KT73" s="77"/>
      <c r="KU73" s="77"/>
      <c r="KV73" s="77"/>
      <c r="KW73" s="77"/>
      <c r="KX73" s="77"/>
      <c r="KY73" s="77"/>
      <c r="KZ73" s="77"/>
      <c r="LA73" s="77"/>
      <c r="LB73" s="77"/>
      <c r="LC73" s="77"/>
      <c r="LD73" s="77"/>
      <c r="LE73" s="77"/>
      <c r="LF73" s="77"/>
      <c r="LG73" s="77"/>
      <c r="LH73" s="77"/>
      <c r="LI73" s="77"/>
      <c r="LJ73" s="77"/>
      <c r="LK73" s="77"/>
      <c r="LL73" s="77"/>
      <c r="LM73" s="77"/>
      <c r="LN73" s="77"/>
      <c r="LO73" s="77"/>
      <c r="LP73" s="77"/>
      <c r="LQ73" s="77"/>
      <c r="LR73" s="77"/>
      <c r="LS73" s="77"/>
      <c r="LT73" s="77"/>
      <c r="LU73" s="77"/>
      <c r="LV73" s="77"/>
      <c r="LW73" s="77"/>
      <c r="LX73" s="77"/>
      <c r="LY73" s="77"/>
      <c r="LZ73" s="77"/>
      <c r="MA73" s="77"/>
      <c r="MB73" s="77"/>
      <c r="MC73" s="77"/>
      <c r="MD73" s="77"/>
      <c r="ME73" s="77"/>
      <c r="MF73" s="77"/>
      <c r="MG73" s="77"/>
      <c r="MH73" s="77"/>
      <c r="MI73" s="77"/>
      <c r="MJ73" s="77"/>
      <c r="MK73" s="77"/>
      <c r="ML73" s="77"/>
      <c r="MM73" s="77"/>
      <c r="MN73" s="77"/>
      <c r="MO73" s="77"/>
      <c r="MP73" s="77"/>
      <c r="MQ73" s="77"/>
      <c r="MR73" s="77"/>
      <c r="MS73" s="77"/>
      <c r="MT73" s="77"/>
      <c r="MU73" s="77"/>
      <c r="MV73" s="77"/>
      <c r="MW73" s="77"/>
      <c r="MX73" s="77"/>
      <c r="MY73" s="77"/>
      <c r="MZ73" s="77"/>
      <c r="NA73" s="77"/>
      <c r="NB73" s="77"/>
      <c r="NC73" s="77"/>
      <c r="ND73" s="77"/>
      <c r="NE73" s="77"/>
    </row>
    <row r="74" spans="1:369" s="81" customFormat="1" ht="13.5">
      <c r="A74" s="77"/>
      <c r="B74" s="78"/>
      <c r="C74" s="63">
        <v>35501</v>
      </c>
      <c r="D74" s="79" t="s">
        <v>301</v>
      </c>
      <c r="E74" s="65" t="s">
        <v>114</v>
      </c>
      <c r="F7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7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74" s="65">
        <f>ROUND((Tabla122[[#This Row],[Columna6]]*0.4),0)</f>
        <v>2</v>
      </c>
      <c r="I74" s="90">
        <v>4</v>
      </c>
      <c r="J74" s="90"/>
      <c r="K74" s="90"/>
      <c r="L74" s="90"/>
      <c r="M74" s="65">
        <f>ROUND((Tabla122[[#This Row],[Columna11]]*0.4),0)</f>
        <v>72</v>
      </c>
      <c r="N74" s="65">
        <v>180</v>
      </c>
      <c r="O74" s="65"/>
      <c r="P74" s="65"/>
      <c r="Q74" s="65"/>
      <c r="R74" s="65">
        <f>ROUND((Tabla122[[#This Row],[Columna16]]*0.4),0)</f>
        <v>6</v>
      </c>
      <c r="S74" s="65">
        <v>16</v>
      </c>
      <c r="T74" s="65"/>
      <c r="U74" s="65"/>
      <c r="V74" s="65"/>
      <c r="W74" s="65">
        <f>ROUND((Tabla122[[#This Row],[Columna21]]*0.4),0)</f>
        <v>3</v>
      </c>
      <c r="X74" s="65">
        <v>8</v>
      </c>
      <c r="Y74" s="65"/>
      <c r="Z74" s="65"/>
      <c r="AA74" s="65"/>
      <c r="AB74" s="65">
        <f>ROUND((Tabla122[[#This Row],[Columna26]]*0.4),0)</f>
        <v>24</v>
      </c>
      <c r="AC74" s="65">
        <v>60</v>
      </c>
      <c r="AD74" s="65"/>
      <c r="AE74" s="65"/>
      <c r="AF74" s="65"/>
      <c r="AG74" s="65">
        <f>ROUND((Tabla122[[#This Row],[Columna31]]*0.4),0)</f>
        <v>274</v>
      </c>
      <c r="AH74" s="65">
        <v>684</v>
      </c>
      <c r="AI74" s="65"/>
      <c r="AJ74" s="65"/>
      <c r="AK74" s="65"/>
      <c r="AL74" s="65">
        <f>ROUND((Tabla122[[#This Row],[Columna36]]*0.4),0)</f>
        <v>70</v>
      </c>
      <c r="AM74" s="65">
        <v>176</v>
      </c>
      <c r="AN74" s="65"/>
      <c r="AO74" s="65"/>
      <c r="AP74" s="65"/>
      <c r="AQ74" s="65">
        <f>ROUND((Tabla122[[#This Row],[Columna41]]*0.4),0)</f>
        <v>27</v>
      </c>
      <c r="AR74" s="65">
        <v>68</v>
      </c>
      <c r="AS74" s="65"/>
      <c r="AT74" s="65"/>
      <c r="AU74" s="65"/>
      <c r="AV74" s="65">
        <f>ROUND((Tabla122[[#This Row],[Columna46]]*0.4),0)</f>
        <v>16</v>
      </c>
      <c r="AW74" s="65">
        <v>40</v>
      </c>
      <c r="AX74" s="65"/>
      <c r="AY74" s="65"/>
      <c r="AZ74" s="65"/>
      <c r="BA74" s="65">
        <f>ROUND((Tabla122[[#This Row],[Columna51]]*0.4),0)</f>
        <v>3</v>
      </c>
      <c r="BB74" s="65">
        <v>8</v>
      </c>
      <c r="BC74" s="65"/>
      <c r="BD74" s="65"/>
      <c r="BE74" s="65"/>
      <c r="BF74" s="65">
        <f>ROUND((Tabla122[[#This Row],[Columna56]]*0.4),0)</f>
        <v>2</v>
      </c>
      <c r="BG74" s="65">
        <v>4</v>
      </c>
      <c r="BH74" s="65"/>
      <c r="BI74" s="65"/>
      <c r="BJ74" s="65"/>
      <c r="BK74" s="65">
        <f>ROUND((Tabla122[[#This Row],[Columna61]]*0.4),0)</f>
        <v>18</v>
      </c>
      <c r="BL74" s="65">
        <v>44</v>
      </c>
      <c r="BM74" s="65"/>
      <c r="BN74" s="65"/>
      <c r="BO74" s="65"/>
      <c r="BP74" s="65">
        <f>ROUND((Tabla122[[#This Row],[Columna66]]*0.4),0)</f>
        <v>16</v>
      </c>
      <c r="BQ74" s="65">
        <v>40</v>
      </c>
      <c r="BR74" s="65"/>
      <c r="BS74" s="65"/>
      <c r="BT74" s="65"/>
      <c r="BU74" s="65">
        <f>ROUND((Tabla122[[#This Row],[Columna71]]*0.4),0)</f>
        <v>46</v>
      </c>
      <c r="BV74" s="65">
        <v>116</v>
      </c>
      <c r="BW74" s="65"/>
      <c r="BX74" s="65"/>
      <c r="BY74" s="65"/>
      <c r="BZ74" s="65">
        <f>ROUND((Tabla122[[#This Row],[Columna76]]*0.4),0)</f>
        <v>14</v>
      </c>
      <c r="CA74" s="65">
        <v>36</v>
      </c>
      <c r="CB74" s="65"/>
      <c r="CC74" s="65"/>
      <c r="CD74" s="65"/>
      <c r="CE74" s="65">
        <f>ROUND((Tabla122[[#This Row],[Columna81]]*0.4),0)</f>
        <v>14</v>
      </c>
      <c r="CF74" s="65">
        <v>36</v>
      </c>
      <c r="CG74" s="65"/>
      <c r="CH74" s="65"/>
      <c r="CI74" s="65"/>
      <c r="CJ74" s="65">
        <f>ROUND((Tabla122[[#This Row],[Columna86]]*0.4),0)</f>
        <v>6</v>
      </c>
      <c r="CK74" s="65">
        <v>16</v>
      </c>
      <c r="CL74" s="65"/>
      <c r="CM74" s="65"/>
      <c r="CN74" s="65"/>
      <c r="CO74" s="65">
        <f>ROUND((Tabla122[[#This Row],[Columna91]]*0.4),0)</f>
        <v>22</v>
      </c>
      <c r="CP74" s="65">
        <v>56</v>
      </c>
      <c r="CQ74" s="65"/>
      <c r="CR74" s="65"/>
      <c r="CS74" s="65"/>
      <c r="CT74" s="65">
        <f>ROUND((Tabla122[[#This Row],[Columna96]]*0.4),0)</f>
        <v>40</v>
      </c>
      <c r="CU74" s="65">
        <v>100</v>
      </c>
      <c r="CV74" s="65"/>
      <c r="CW74" s="65"/>
      <c r="CX74" s="65"/>
      <c r="CY74" s="65">
        <f>ROUND((Tabla122[[#This Row],[Columna101]]*0.4),0)</f>
        <v>10</v>
      </c>
      <c r="CZ74" s="65">
        <v>24</v>
      </c>
      <c r="DA74" s="65"/>
      <c r="DB74" s="65"/>
      <c r="DC74" s="65"/>
      <c r="DD74" s="65">
        <f>ROUND((Tabla122[[#This Row],[Columna106]]*0.4),0)</f>
        <v>8</v>
      </c>
      <c r="DE74" s="65">
        <v>20</v>
      </c>
      <c r="DF74" s="65"/>
      <c r="DG74" s="65"/>
      <c r="DH74" s="65"/>
      <c r="DI74" s="65">
        <f>ROUND((Tabla122[[#This Row],[Columna111]]*0.4),0)</f>
        <v>8</v>
      </c>
      <c r="DJ74" s="65">
        <v>20</v>
      </c>
      <c r="DK74" s="65"/>
      <c r="DL74" s="65"/>
      <c r="DM74" s="65"/>
      <c r="DN74" s="65">
        <f>ROUND((Tabla122[[#This Row],[Columna116]]*0.4),0)</f>
        <v>2</v>
      </c>
      <c r="DO74" s="65">
        <v>4</v>
      </c>
      <c r="DP74" s="93"/>
      <c r="DQ74" s="93"/>
      <c r="DR74" s="93"/>
      <c r="DS74" s="80"/>
      <c r="DT74" s="77"/>
      <c r="DU74" s="77"/>
      <c r="DV74" s="77"/>
      <c r="DW74" s="77"/>
      <c r="DX74" s="77"/>
      <c r="DY74" s="77"/>
      <c r="DZ74" s="77"/>
      <c r="EA74" s="77"/>
      <c r="EB74" s="77"/>
      <c r="EC74" s="77"/>
      <c r="ED74" s="77"/>
      <c r="EE74" s="77"/>
      <c r="EF74" s="77"/>
      <c r="EG74" s="77"/>
      <c r="EH74" s="77"/>
      <c r="EI74" s="77"/>
      <c r="EJ74" s="77"/>
      <c r="EK74" s="77"/>
      <c r="EL74" s="77"/>
      <c r="EM74" s="77"/>
      <c r="EN74" s="77"/>
      <c r="EO74" s="77"/>
      <c r="EP74" s="77"/>
      <c r="EQ74" s="77"/>
      <c r="ER74" s="77"/>
      <c r="ES74" s="77"/>
      <c r="ET74" s="77"/>
      <c r="EU74" s="77"/>
      <c r="EV74" s="77"/>
      <c r="EW74" s="77"/>
      <c r="EX74" s="77"/>
      <c r="EY74" s="77"/>
      <c r="EZ74" s="77"/>
      <c r="FA74" s="77"/>
      <c r="FB74" s="77"/>
      <c r="FC74" s="77"/>
      <c r="FD74" s="77"/>
      <c r="FE74" s="77"/>
      <c r="FF74" s="77"/>
      <c r="FG74" s="77"/>
      <c r="FH74" s="77"/>
      <c r="FI74" s="77"/>
      <c r="FJ74" s="77"/>
      <c r="FK74" s="77"/>
      <c r="FL74" s="77"/>
      <c r="FM74" s="77"/>
      <c r="FN74" s="77"/>
      <c r="FO74" s="77"/>
      <c r="FP74" s="77"/>
      <c r="FQ74" s="77"/>
      <c r="FR74" s="77"/>
      <c r="FS74" s="77"/>
      <c r="FT74" s="77"/>
      <c r="FU74" s="77"/>
      <c r="FV74" s="77"/>
      <c r="FW74" s="77"/>
      <c r="FX74" s="77"/>
      <c r="FY74" s="77"/>
      <c r="FZ74" s="77"/>
      <c r="GA74" s="77"/>
      <c r="GB74" s="77"/>
      <c r="GC74" s="77"/>
      <c r="GD74" s="77"/>
      <c r="GE74" s="77"/>
      <c r="GF74" s="77"/>
      <c r="GG74" s="77"/>
      <c r="GH74" s="77"/>
      <c r="GI74" s="77"/>
      <c r="GJ74" s="77"/>
      <c r="GK74" s="77"/>
      <c r="GL74" s="77"/>
      <c r="GM74" s="77"/>
      <c r="GN74" s="77"/>
      <c r="GO74" s="77"/>
      <c r="GP74" s="77"/>
      <c r="GQ74" s="77"/>
      <c r="GR74" s="77"/>
      <c r="GS74" s="77"/>
      <c r="GT74" s="77"/>
      <c r="GU74" s="77"/>
      <c r="GV74" s="77"/>
      <c r="GW74" s="77"/>
      <c r="GX74" s="77"/>
      <c r="GY74" s="77"/>
      <c r="GZ74" s="77"/>
      <c r="HA74" s="77"/>
      <c r="HB74" s="77"/>
      <c r="HC74" s="77"/>
      <c r="HD74" s="77"/>
      <c r="HE74" s="77"/>
      <c r="HF74" s="77"/>
      <c r="HG74" s="77"/>
      <c r="HH74" s="77"/>
      <c r="HI74" s="77"/>
      <c r="HJ74" s="77"/>
      <c r="HK74" s="77"/>
      <c r="HL74" s="77"/>
      <c r="HM74" s="77"/>
      <c r="HN74" s="77"/>
      <c r="HO74" s="77"/>
      <c r="HP74" s="77"/>
      <c r="HQ74" s="77"/>
      <c r="HR74" s="77"/>
      <c r="HS74" s="77"/>
      <c r="HT74" s="77"/>
      <c r="HU74" s="77"/>
      <c r="HV74" s="77"/>
      <c r="HW74" s="77"/>
      <c r="HX74" s="77"/>
      <c r="HY74" s="77"/>
      <c r="HZ74" s="77"/>
      <c r="IA74" s="77"/>
      <c r="IB74" s="77"/>
      <c r="IC74" s="77"/>
      <c r="ID74" s="77"/>
      <c r="IE74" s="77"/>
      <c r="IF74" s="77"/>
      <c r="IG74" s="77"/>
      <c r="IH74" s="77"/>
      <c r="II74" s="77"/>
      <c r="IJ74" s="77"/>
      <c r="IK74" s="77"/>
      <c r="IL74" s="77"/>
      <c r="IM74" s="77"/>
      <c r="IN74" s="77"/>
      <c r="IO74" s="77"/>
      <c r="IP74" s="77"/>
      <c r="IQ74" s="77"/>
      <c r="IR74" s="77"/>
      <c r="IS74" s="77"/>
      <c r="IT74" s="77"/>
      <c r="IU74" s="77"/>
      <c r="IV74" s="77"/>
      <c r="IW74" s="77"/>
      <c r="IX74" s="77"/>
      <c r="IY74" s="77"/>
      <c r="IZ74" s="77"/>
      <c r="JA74" s="77"/>
      <c r="JB74" s="77"/>
      <c r="JC74" s="77"/>
      <c r="JD74" s="77"/>
      <c r="JE74" s="77"/>
      <c r="JF74" s="77"/>
      <c r="JG74" s="77"/>
      <c r="JH74" s="77"/>
      <c r="JI74" s="77"/>
      <c r="JJ74" s="77"/>
      <c r="JK74" s="77"/>
      <c r="JL74" s="77"/>
      <c r="JM74" s="77"/>
      <c r="JN74" s="77"/>
      <c r="JO74" s="77"/>
      <c r="JP74" s="77"/>
      <c r="JQ74" s="77"/>
      <c r="JR74" s="77"/>
      <c r="JS74" s="77"/>
      <c r="JT74" s="77"/>
      <c r="JU74" s="77"/>
      <c r="JV74" s="77"/>
      <c r="JW74" s="77"/>
      <c r="JX74" s="77"/>
      <c r="JY74" s="77"/>
      <c r="JZ74" s="77"/>
      <c r="KA74" s="77"/>
      <c r="KB74" s="77"/>
      <c r="KC74" s="77"/>
      <c r="KD74" s="77"/>
      <c r="KE74" s="77"/>
      <c r="KF74" s="77"/>
      <c r="KG74" s="77"/>
      <c r="KH74" s="77"/>
      <c r="KI74" s="77"/>
      <c r="KJ74" s="77"/>
      <c r="KK74" s="77"/>
      <c r="KL74" s="77"/>
      <c r="KM74" s="77"/>
      <c r="KN74" s="77"/>
      <c r="KO74" s="77"/>
      <c r="KP74" s="77"/>
      <c r="KQ74" s="77"/>
      <c r="KR74" s="77"/>
      <c r="KS74" s="77"/>
      <c r="KT74" s="77"/>
      <c r="KU74" s="77"/>
      <c r="KV74" s="77"/>
      <c r="KW74" s="77"/>
      <c r="KX74" s="77"/>
      <c r="KY74" s="77"/>
      <c r="KZ74" s="77"/>
      <c r="LA74" s="77"/>
      <c r="LB74" s="77"/>
      <c r="LC74" s="77"/>
      <c r="LD74" s="77"/>
      <c r="LE74" s="77"/>
      <c r="LF74" s="77"/>
      <c r="LG74" s="77"/>
      <c r="LH74" s="77"/>
      <c r="LI74" s="77"/>
      <c r="LJ74" s="77"/>
      <c r="LK74" s="77"/>
      <c r="LL74" s="77"/>
      <c r="LM74" s="77"/>
      <c r="LN74" s="77"/>
      <c r="LO74" s="77"/>
      <c r="LP74" s="77"/>
      <c r="LQ74" s="77"/>
      <c r="LR74" s="77"/>
      <c r="LS74" s="77"/>
      <c r="LT74" s="77"/>
      <c r="LU74" s="77"/>
      <c r="LV74" s="77"/>
      <c r="LW74" s="77"/>
      <c r="LX74" s="77"/>
      <c r="LY74" s="77"/>
      <c r="LZ74" s="77"/>
      <c r="MA74" s="77"/>
      <c r="MB74" s="77"/>
      <c r="MC74" s="77"/>
      <c r="MD74" s="77"/>
      <c r="ME74" s="77"/>
      <c r="MF74" s="77"/>
      <c r="MG74" s="77"/>
      <c r="MH74" s="77"/>
      <c r="MI74" s="77"/>
      <c r="MJ74" s="77"/>
      <c r="MK74" s="77"/>
      <c r="ML74" s="77"/>
      <c r="MM74" s="77"/>
      <c r="MN74" s="77"/>
      <c r="MO74" s="77"/>
      <c r="MP74" s="77"/>
      <c r="MQ74" s="77"/>
      <c r="MR74" s="77"/>
      <c r="MS74" s="77"/>
      <c r="MT74" s="77"/>
      <c r="MU74" s="77"/>
      <c r="MV74" s="77"/>
      <c r="MW74" s="77"/>
      <c r="MX74" s="77"/>
      <c r="MY74" s="77"/>
      <c r="MZ74" s="77"/>
      <c r="NA74" s="77"/>
      <c r="NB74" s="77"/>
      <c r="NC74" s="77"/>
      <c r="ND74" s="77"/>
      <c r="NE74" s="77"/>
    </row>
    <row r="75" spans="1:369" s="81" customFormat="1" ht="13.5">
      <c r="A75" s="77"/>
      <c r="B75" s="78"/>
      <c r="C75" s="63">
        <v>35501</v>
      </c>
      <c r="D75" s="79" t="s">
        <v>302</v>
      </c>
      <c r="E75" s="65" t="s">
        <v>114</v>
      </c>
      <c r="F7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7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75" s="65">
        <f>ROUND((Tabla122[[#This Row],[Columna6]]*0.4),0)</f>
        <v>2</v>
      </c>
      <c r="I75" s="90">
        <v>4</v>
      </c>
      <c r="J75" s="90"/>
      <c r="K75" s="90"/>
      <c r="L75" s="90"/>
      <c r="M75" s="65">
        <f>ROUND((Tabla122[[#This Row],[Columna11]]*0.4),0)</f>
        <v>72</v>
      </c>
      <c r="N75" s="65">
        <v>180</v>
      </c>
      <c r="O75" s="65"/>
      <c r="P75" s="65"/>
      <c r="Q75" s="65"/>
      <c r="R75" s="65">
        <f>ROUND((Tabla122[[#This Row],[Columna16]]*0.4),0)</f>
        <v>6</v>
      </c>
      <c r="S75" s="65">
        <v>16</v>
      </c>
      <c r="T75" s="65"/>
      <c r="U75" s="65"/>
      <c r="V75" s="65"/>
      <c r="W75" s="65">
        <f>ROUND((Tabla122[[#This Row],[Columna21]]*0.4),0)</f>
        <v>3</v>
      </c>
      <c r="X75" s="65">
        <v>8</v>
      </c>
      <c r="Y75" s="65"/>
      <c r="Z75" s="65"/>
      <c r="AA75" s="65"/>
      <c r="AB75" s="65">
        <f>ROUND((Tabla122[[#This Row],[Columna26]]*0.4),0)</f>
        <v>24</v>
      </c>
      <c r="AC75" s="65">
        <v>60</v>
      </c>
      <c r="AD75" s="65"/>
      <c r="AE75" s="65"/>
      <c r="AF75" s="65"/>
      <c r="AG75" s="65">
        <f>ROUND((Tabla122[[#This Row],[Columna31]]*0.4),0)</f>
        <v>274</v>
      </c>
      <c r="AH75" s="65">
        <v>684</v>
      </c>
      <c r="AI75" s="65"/>
      <c r="AJ75" s="65"/>
      <c r="AK75" s="65"/>
      <c r="AL75" s="65">
        <f>ROUND((Tabla122[[#This Row],[Columna36]]*0.4),0)</f>
        <v>70</v>
      </c>
      <c r="AM75" s="65">
        <v>176</v>
      </c>
      <c r="AN75" s="65"/>
      <c r="AO75" s="65"/>
      <c r="AP75" s="65"/>
      <c r="AQ75" s="65">
        <f>ROUND((Tabla122[[#This Row],[Columna41]]*0.4),0)</f>
        <v>27</v>
      </c>
      <c r="AR75" s="65">
        <v>68</v>
      </c>
      <c r="AS75" s="65"/>
      <c r="AT75" s="65"/>
      <c r="AU75" s="65"/>
      <c r="AV75" s="65">
        <f>ROUND((Tabla122[[#This Row],[Columna46]]*0.4),0)</f>
        <v>16</v>
      </c>
      <c r="AW75" s="65">
        <v>40</v>
      </c>
      <c r="AX75" s="65"/>
      <c r="AY75" s="65"/>
      <c r="AZ75" s="65"/>
      <c r="BA75" s="65">
        <f>ROUND((Tabla122[[#This Row],[Columna51]]*0.4),0)</f>
        <v>3</v>
      </c>
      <c r="BB75" s="65">
        <v>8</v>
      </c>
      <c r="BC75" s="65"/>
      <c r="BD75" s="65"/>
      <c r="BE75" s="65"/>
      <c r="BF75" s="65">
        <f>ROUND((Tabla122[[#This Row],[Columna56]]*0.4),0)</f>
        <v>2</v>
      </c>
      <c r="BG75" s="65">
        <v>4</v>
      </c>
      <c r="BH75" s="65"/>
      <c r="BI75" s="65"/>
      <c r="BJ75" s="65"/>
      <c r="BK75" s="65">
        <f>ROUND((Tabla122[[#This Row],[Columna61]]*0.4),0)</f>
        <v>18</v>
      </c>
      <c r="BL75" s="65">
        <v>44</v>
      </c>
      <c r="BM75" s="65"/>
      <c r="BN75" s="65"/>
      <c r="BO75" s="65"/>
      <c r="BP75" s="65">
        <f>ROUND((Tabla122[[#This Row],[Columna66]]*0.4),0)</f>
        <v>16</v>
      </c>
      <c r="BQ75" s="65">
        <v>40</v>
      </c>
      <c r="BR75" s="65"/>
      <c r="BS75" s="65"/>
      <c r="BT75" s="65"/>
      <c r="BU75" s="65">
        <f>ROUND((Tabla122[[#This Row],[Columna71]]*0.4),0)</f>
        <v>46</v>
      </c>
      <c r="BV75" s="65">
        <v>116</v>
      </c>
      <c r="BW75" s="65"/>
      <c r="BX75" s="65"/>
      <c r="BY75" s="65"/>
      <c r="BZ75" s="65">
        <f>ROUND((Tabla122[[#This Row],[Columna76]]*0.4),0)</f>
        <v>14</v>
      </c>
      <c r="CA75" s="65">
        <v>36</v>
      </c>
      <c r="CB75" s="65"/>
      <c r="CC75" s="65"/>
      <c r="CD75" s="65"/>
      <c r="CE75" s="65">
        <f>ROUND((Tabla122[[#This Row],[Columna81]]*0.4),0)</f>
        <v>14</v>
      </c>
      <c r="CF75" s="65">
        <v>36</v>
      </c>
      <c r="CG75" s="65"/>
      <c r="CH75" s="65"/>
      <c r="CI75" s="65"/>
      <c r="CJ75" s="65">
        <f>ROUND((Tabla122[[#This Row],[Columna86]]*0.4),0)</f>
        <v>6</v>
      </c>
      <c r="CK75" s="65">
        <v>16</v>
      </c>
      <c r="CL75" s="65"/>
      <c r="CM75" s="65"/>
      <c r="CN75" s="65"/>
      <c r="CO75" s="65">
        <f>ROUND((Tabla122[[#This Row],[Columna91]]*0.4),0)</f>
        <v>22</v>
      </c>
      <c r="CP75" s="65">
        <v>56</v>
      </c>
      <c r="CQ75" s="65"/>
      <c r="CR75" s="65"/>
      <c r="CS75" s="65"/>
      <c r="CT75" s="65">
        <f>ROUND((Tabla122[[#This Row],[Columna96]]*0.4),0)</f>
        <v>40</v>
      </c>
      <c r="CU75" s="65">
        <v>100</v>
      </c>
      <c r="CV75" s="65"/>
      <c r="CW75" s="65"/>
      <c r="CX75" s="65"/>
      <c r="CY75" s="65">
        <f>ROUND((Tabla122[[#This Row],[Columna101]]*0.4),0)</f>
        <v>10</v>
      </c>
      <c r="CZ75" s="65">
        <v>24</v>
      </c>
      <c r="DA75" s="65"/>
      <c r="DB75" s="65"/>
      <c r="DC75" s="65"/>
      <c r="DD75" s="65">
        <f>ROUND((Tabla122[[#This Row],[Columna106]]*0.4),0)</f>
        <v>8</v>
      </c>
      <c r="DE75" s="65">
        <v>20</v>
      </c>
      <c r="DF75" s="65"/>
      <c r="DG75" s="65"/>
      <c r="DH75" s="65"/>
      <c r="DI75" s="65">
        <f>ROUND((Tabla122[[#This Row],[Columna111]]*0.4),0)</f>
        <v>8</v>
      </c>
      <c r="DJ75" s="65">
        <v>20</v>
      </c>
      <c r="DK75" s="65"/>
      <c r="DL75" s="65"/>
      <c r="DM75" s="65"/>
      <c r="DN75" s="65">
        <f>ROUND((Tabla122[[#This Row],[Columna116]]*0.4),0)</f>
        <v>2</v>
      </c>
      <c r="DO75" s="65">
        <v>4</v>
      </c>
      <c r="DP75" s="93"/>
      <c r="DQ75" s="93"/>
      <c r="DR75" s="93"/>
      <c r="DS75" s="80"/>
      <c r="DT75" s="77"/>
      <c r="DU75" s="77"/>
      <c r="DV75" s="77"/>
      <c r="DW75" s="77"/>
      <c r="DX75" s="77"/>
      <c r="DY75" s="77"/>
      <c r="DZ75" s="77"/>
      <c r="EA75" s="77"/>
      <c r="EB75" s="77"/>
      <c r="EC75" s="77"/>
      <c r="ED75" s="77"/>
      <c r="EE75" s="77"/>
      <c r="EF75" s="77"/>
      <c r="EG75" s="77"/>
      <c r="EH75" s="77"/>
      <c r="EI75" s="77"/>
      <c r="EJ75" s="77"/>
      <c r="EK75" s="77"/>
      <c r="EL75" s="77"/>
      <c r="EM75" s="77"/>
      <c r="EN75" s="77"/>
      <c r="EO75" s="77"/>
      <c r="EP75" s="77"/>
      <c r="EQ75" s="77"/>
      <c r="ER75" s="77"/>
      <c r="ES75" s="77"/>
      <c r="ET75" s="77"/>
      <c r="EU75" s="77"/>
      <c r="EV75" s="77"/>
      <c r="EW75" s="77"/>
      <c r="EX75" s="77"/>
      <c r="EY75" s="77"/>
      <c r="EZ75" s="77"/>
      <c r="FA75" s="77"/>
      <c r="FB75" s="77"/>
      <c r="FC75" s="77"/>
      <c r="FD75" s="77"/>
      <c r="FE75" s="77"/>
      <c r="FF75" s="77"/>
      <c r="FG75" s="77"/>
      <c r="FH75" s="77"/>
      <c r="FI75" s="77"/>
      <c r="FJ75" s="77"/>
      <c r="FK75" s="77"/>
      <c r="FL75" s="77"/>
      <c r="FM75" s="77"/>
      <c r="FN75" s="77"/>
      <c r="FO75" s="77"/>
      <c r="FP75" s="77"/>
      <c r="FQ75" s="77"/>
      <c r="FR75" s="77"/>
      <c r="FS75" s="77"/>
      <c r="FT75" s="77"/>
      <c r="FU75" s="77"/>
      <c r="FV75" s="77"/>
      <c r="FW75" s="77"/>
      <c r="FX75" s="77"/>
      <c r="FY75" s="77"/>
      <c r="FZ75" s="77"/>
      <c r="GA75" s="77"/>
      <c r="GB75" s="77"/>
      <c r="GC75" s="77"/>
      <c r="GD75" s="77"/>
      <c r="GE75" s="77"/>
      <c r="GF75" s="77"/>
      <c r="GG75" s="77"/>
      <c r="GH75" s="77"/>
      <c r="GI75" s="77"/>
      <c r="GJ75" s="77"/>
      <c r="GK75" s="77"/>
      <c r="GL75" s="77"/>
      <c r="GM75" s="77"/>
      <c r="GN75" s="77"/>
      <c r="GO75" s="77"/>
      <c r="GP75" s="77"/>
      <c r="GQ75" s="77"/>
      <c r="GR75" s="77"/>
      <c r="GS75" s="77"/>
      <c r="GT75" s="77"/>
      <c r="GU75" s="77"/>
      <c r="GV75" s="77"/>
      <c r="GW75" s="77"/>
      <c r="GX75" s="77"/>
      <c r="GY75" s="77"/>
      <c r="GZ75" s="77"/>
      <c r="HA75" s="77"/>
      <c r="HB75" s="77"/>
      <c r="HC75" s="77"/>
      <c r="HD75" s="77"/>
      <c r="HE75" s="77"/>
      <c r="HF75" s="77"/>
      <c r="HG75" s="77"/>
      <c r="HH75" s="77"/>
      <c r="HI75" s="77"/>
      <c r="HJ75" s="77"/>
      <c r="HK75" s="77"/>
      <c r="HL75" s="77"/>
      <c r="HM75" s="77"/>
      <c r="HN75" s="77"/>
      <c r="HO75" s="77"/>
      <c r="HP75" s="77"/>
      <c r="HQ75" s="77"/>
      <c r="HR75" s="77"/>
      <c r="HS75" s="77"/>
      <c r="HT75" s="77"/>
      <c r="HU75" s="77"/>
      <c r="HV75" s="77"/>
      <c r="HW75" s="77"/>
      <c r="HX75" s="77"/>
      <c r="HY75" s="77"/>
      <c r="HZ75" s="77"/>
      <c r="IA75" s="77"/>
      <c r="IB75" s="77"/>
      <c r="IC75" s="77"/>
      <c r="ID75" s="77"/>
      <c r="IE75" s="77"/>
      <c r="IF75" s="77"/>
      <c r="IG75" s="77"/>
      <c r="IH75" s="77"/>
      <c r="II75" s="77"/>
      <c r="IJ75" s="77"/>
      <c r="IK75" s="77"/>
      <c r="IL75" s="77"/>
      <c r="IM75" s="77"/>
      <c r="IN75" s="77"/>
      <c r="IO75" s="77"/>
      <c r="IP75" s="77"/>
      <c r="IQ75" s="77"/>
      <c r="IR75" s="77"/>
      <c r="IS75" s="77"/>
      <c r="IT75" s="77"/>
      <c r="IU75" s="77"/>
      <c r="IV75" s="77"/>
      <c r="IW75" s="77"/>
      <c r="IX75" s="77"/>
      <c r="IY75" s="77"/>
      <c r="IZ75" s="77"/>
      <c r="JA75" s="77"/>
      <c r="JB75" s="77"/>
      <c r="JC75" s="77"/>
      <c r="JD75" s="77"/>
      <c r="JE75" s="77"/>
      <c r="JF75" s="77"/>
      <c r="JG75" s="77"/>
      <c r="JH75" s="77"/>
      <c r="JI75" s="77"/>
      <c r="JJ75" s="77"/>
      <c r="JK75" s="77"/>
      <c r="JL75" s="77"/>
      <c r="JM75" s="77"/>
      <c r="JN75" s="77"/>
      <c r="JO75" s="77"/>
      <c r="JP75" s="77"/>
      <c r="JQ75" s="77"/>
      <c r="JR75" s="77"/>
      <c r="JS75" s="77"/>
      <c r="JT75" s="77"/>
      <c r="JU75" s="77"/>
      <c r="JV75" s="77"/>
      <c r="JW75" s="77"/>
      <c r="JX75" s="77"/>
      <c r="JY75" s="77"/>
      <c r="JZ75" s="77"/>
      <c r="KA75" s="77"/>
      <c r="KB75" s="77"/>
      <c r="KC75" s="77"/>
      <c r="KD75" s="77"/>
      <c r="KE75" s="77"/>
      <c r="KF75" s="77"/>
      <c r="KG75" s="77"/>
      <c r="KH75" s="77"/>
      <c r="KI75" s="77"/>
      <c r="KJ75" s="77"/>
      <c r="KK75" s="77"/>
      <c r="KL75" s="77"/>
      <c r="KM75" s="77"/>
      <c r="KN75" s="77"/>
      <c r="KO75" s="77"/>
      <c r="KP75" s="77"/>
      <c r="KQ75" s="77"/>
      <c r="KR75" s="77"/>
      <c r="KS75" s="77"/>
      <c r="KT75" s="77"/>
      <c r="KU75" s="77"/>
      <c r="KV75" s="77"/>
      <c r="KW75" s="77"/>
      <c r="KX75" s="77"/>
      <c r="KY75" s="77"/>
      <c r="KZ75" s="77"/>
      <c r="LA75" s="77"/>
      <c r="LB75" s="77"/>
      <c r="LC75" s="77"/>
      <c r="LD75" s="77"/>
      <c r="LE75" s="77"/>
      <c r="LF75" s="77"/>
      <c r="LG75" s="77"/>
      <c r="LH75" s="77"/>
      <c r="LI75" s="77"/>
      <c r="LJ75" s="77"/>
      <c r="LK75" s="77"/>
      <c r="LL75" s="77"/>
      <c r="LM75" s="77"/>
      <c r="LN75" s="77"/>
      <c r="LO75" s="77"/>
      <c r="LP75" s="77"/>
      <c r="LQ75" s="77"/>
      <c r="LR75" s="77"/>
      <c r="LS75" s="77"/>
      <c r="LT75" s="77"/>
      <c r="LU75" s="77"/>
      <c r="LV75" s="77"/>
      <c r="LW75" s="77"/>
      <c r="LX75" s="77"/>
      <c r="LY75" s="77"/>
      <c r="LZ75" s="77"/>
      <c r="MA75" s="77"/>
      <c r="MB75" s="77"/>
      <c r="MC75" s="77"/>
      <c r="MD75" s="77"/>
      <c r="ME75" s="77"/>
      <c r="MF75" s="77"/>
      <c r="MG75" s="77"/>
      <c r="MH75" s="77"/>
      <c r="MI75" s="77"/>
      <c r="MJ75" s="77"/>
      <c r="MK75" s="77"/>
      <c r="ML75" s="77"/>
      <c r="MM75" s="77"/>
      <c r="MN75" s="77"/>
      <c r="MO75" s="77"/>
      <c r="MP75" s="77"/>
      <c r="MQ75" s="77"/>
      <c r="MR75" s="77"/>
      <c r="MS75" s="77"/>
      <c r="MT75" s="77"/>
      <c r="MU75" s="77"/>
      <c r="MV75" s="77"/>
      <c r="MW75" s="77"/>
      <c r="MX75" s="77"/>
      <c r="MY75" s="77"/>
      <c r="MZ75" s="77"/>
      <c r="NA75" s="77"/>
      <c r="NB75" s="77"/>
      <c r="NC75" s="77"/>
      <c r="ND75" s="77"/>
      <c r="NE75" s="77"/>
    </row>
    <row r="76" spans="1:369" s="81" customFormat="1" ht="13.5">
      <c r="A76" s="77"/>
      <c r="B76" s="78"/>
      <c r="C76" s="63">
        <v>35501</v>
      </c>
      <c r="D76" s="79" t="s">
        <v>303</v>
      </c>
      <c r="E76" s="65" t="s">
        <v>114</v>
      </c>
      <c r="F7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7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76" s="65">
        <f>ROUND((Tabla122[[#This Row],[Columna6]]*0.4),0)</f>
        <v>2</v>
      </c>
      <c r="I76" s="90">
        <v>4</v>
      </c>
      <c r="J76" s="90"/>
      <c r="K76" s="90"/>
      <c r="L76" s="90"/>
      <c r="M76" s="65">
        <f>ROUND((Tabla122[[#This Row],[Columna11]]*0.4),0)</f>
        <v>72</v>
      </c>
      <c r="N76" s="65">
        <v>180</v>
      </c>
      <c r="O76" s="65"/>
      <c r="P76" s="65"/>
      <c r="Q76" s="65"/>
      <c r="R76" s="65">
        <f>ROUND((Tabla122[[#This Row],[Columna16]]*0.4),0)</f>
        <v>6</v>
      </c>
      <c r="S76" s="65">
        <v>16</v>
      </c>
      <c r="T76" s="65"/>
      <c r="U76" s="65"/>
      <c r="V76" s="65"/>
      <c r="W76" s="65">
        <f>ROUND((Tabla122[[#This Row],[Columna21]]*0.4),0)</f>
        <v>3</v>
      </c>
      <c r="X76" s="65">
        <v>8</v>
      </c>
      <c r="Y76" s="65"/>
      <c r="Z76" s="65"/>
      <c r="AA76" s="65"/>
      <c r="AB76" s="65">
        <f>ROUND((Tabla122[[#This Row],[Columna26]]*0.4),0)</f>
        <v>24</v>
      </c>
      <c r="AC76" s="65">
        <v>60</v>
      </c>
      <c r="AD76" s="65"/>
      <c r="AE76" s="65"/>
      <c r="AF76" s="65"/>
      <c r="AG76" s="65">
        <f>ROUND((Tabla122[[#This Row],[Columna31]]*0.4),0)</f>
        <v>274</v>
      </c>
      <c r="AH76" s="65">
        <v>684</v>
      </c>
      <c r="AI76" s="65"/>
      <c r="AJ76" s="65"/>
      <c r="AK76" s="65"/>
      <c r="AL76" s="65">
        <f>ROUND((Tabla122[[#This Row],[Columna36]]*0.4),0)</f>
        <v>70</v>
      </c>
      <c r="AM76" s="65">
        <v>176</v>
      </c>
      <c r="AN76" s="65"/>
      <c r="AO76" s="65"/>
      <c r="AP76" s="65"/>
      <c r="AQ76" s="65">
        <f>ROUND((Tabla122[[#This Row],[Columna41]]*0.4),0)</f>
        <v>27</v>
      </c>
      <c r="AR76" s="65">
        <v>68</v>
      </c>
      <c r="AS76" s="65"/>
      <c r="AT76" s="65"/>
      <c r="AU76" s="65"/>
      <c r="AV76" s="65">
        <f>ROUND((Tabla122[[#This Row],[Columna46]]*0.4),0)</f>
        <v>16</v>
      </c>
      <c r="AW76" s="65">
        <v>40</v>
      </c>
      <c r="AX76" s="65"/>
      <c r="AY76" s="65"/>
      <c r="AZ76" s="65"/>
      <c r="BA76" s="65">
        <f>ROUND((Tabla122[[#This Row],[Columna51]]*0.4),0)</f>
        <v>3</v>
      </c>
      <c r="BB76" s="65">
        <v>8</v>
      </c>
      <c r="BC76" s="65"/>
      <c r="BD76" s="65"/>
      <c r="BE76" s="65"/>
      <c r="BF76" s="65">
        <f>ROUND((Tabla122[[#This Row],[Columna56]]*0.4),0)</f>
        <v>2</v>
      </c>
      <c r="BG76" s="65">
        <v>4</v>
      </c>
      <c r="BH76" s="65"/>
      <c r="BI76" s="65"/>
      <c r="BJ76" s="65"/>
      <c r="BK76" s="65">
        <f>ROUND((Tabla122[[#This Row],[Columna61]]*0.4),0)</f>
        <v>18</v>
      </c>
      <c r="BL76" s="65">
        <v>44</v>
      </c>
      <c r="BM76" s="65"/>
      <c r="BN76" s="65"/>
      <c r="BO76" s="65"/>
      <c r="BP76" s="65">
        <f>ROUND((Tabla122[[#This Row],[Columna66]]*0.4),0)</f>
        <v>16</v>
      </c>
      <c r="BQ76" s="65">
        <v>40</v>
      </c>
      <c r="BR76" s="65"/>
      <c r="BS76" s="65"/>
      <c r="BT76" s="65"/>
      <c r="BU76" s="65">
        <f>ROUND((Tabla122[[#This Row],[Columna71]]*0.4),0)</f>
        <v>46</v>
      </c>
      <c r="BV76" s="65">
        <v>116</v>
      </c>
      <c r="BW76" s="65"/>
      <c r="BX76" s="65"/>
      <c r="BY76" s="65"/>
      <c r="BZ76" s="65">
        <f>ROUND((Tabla122[[#This Row],[Columna76]]*0.4),0)</f>
        <v>14</v>
      </c>
      <c r="CA76" s="65">
        <v>36</v>
      </c>
      <c r="CB76" s="65"/>
      <c r="CC76" s="65"/>
      <c r="CD76" s="65"/>
      <c r="CE76" s="65">
        <f>ROUND((Tabla122[[#This Row],[Columna81]]*0.4),0)</f>
        <v>14</v>
      </c>
      <c r="CF76" s="65">
        <v>36</v>
      </c>
      <c r="CG76" s="65"/>
      <c r="CH76" s="65"/>
      <c r="CI76" s="65"/>
      <c r="CJ76" s="65">
        <f>ROUND((Tabla122[[#This Row],[Columna86]]*0.4),0)</f>
        <v>6</v>
      </c>
      <c r="CK76" s="65">
        <v>16</v>
      </c>
      <c r="CL76" s="65"/>
      <c r="CM76" s="65"/>
      <c r="CN76" s="65"/>
      <c r="CO76" s="65">
        <f>ROUND((Tabla122[[#This Row],[Columna91]]*0.4),0)</f>
        <v>22</v>
      </c>
      <c r="CP76" s="65">
        <v>56</v>
      </c>
      <c r="CQ76" s="65"/>
      <c r="CR76" s="65"/>
      <c r="CS76" s="65"/>
      <c r="CT76" s="65">
        <f>ROUND((Tabla122[[#This Row],[Columna96]]*0.4),0)</f>
        <v>40</v>
      </c>
      <c r="CU76" s="65">
        <v>100</v>
      </c>
      <c r="CV76" s="65"/>
      <c r="CW76" s="65"/>
      <c r="CX76" s="65"/>
      <c r="CY76" s="65">
        <f>ROUND((Tabla122[[#This Row],[Columna101]]*0.4),0)</f>
        <v>10</v>
      </c>
      <c r="CZ76" s="65">
        <v>24</v>
      </c>
      <c r="DA76" s="65"/>
      <c r="DB76" s="65"/>
      <c r="DC76" s="65"/>
      <c r="DD76" s="65">
        <f>ROUND((Tabla122[[#This Row],[Columna106]]*0.4),0)</f>
        <v>8</v>
      </c>
      <c r="DE76" s="65">
        <v>20</v>
      </c>
      <c r="DF76" s="65"/>
      <c r="DG76" s="65"/>
      <c r="DH76" s="65"/>
      <c r="DI76" s="65">
        <f>ROUND((Tabla122[[#This Row],[Columna111]]*0.4),0)</f>
        <v>8</v>
      </c>
      <c r="DJ76" s="65">
        <v>20</v>
      </c>
      <c r="DK76" s="65"/>
      <c r="DL76" s="65"/>
      <c r="DM76" s="65"/>
      <c r="DN76" s="65">
        <f>ROUND((Tabla122[[#This Row],[Columna116]]*0.4),0)</f>
        <v>2</v>
      </c>
      <c r="DO76" s="65">
        <v>4</v>
      </c>
      <c r="DP76" s="93"/>
      <c r="DQ76" s="93"/>
      <c r="DR76" s="93"/>
      <c r="DS76" s="80"/>
      <c r="DT76" s="77"/>
      <c r="DU76" s="77"/>
      <c r="DV76" s="77"/>
      <c r="DW76" s="77"/>
      <c r="DX76" s="77"/>
      <c r="DY76" s="77"/>
      <c r="DZ76" s="77"/>
      <c r="EA76" s="77"/>
      <c r="EB76" s="77"/>
      <c r="EC76" s="77"/>
      <c r="ED76" s="77"/>
      <c r="EE76" s="77"/>
      <c r="EF76" s="77"/>
      <c r="EG76" s="77"/>
      <c r="EH76" s="77"/>
      <c r="EI76" s="77"/>
      <c r="EJ76" s="77"/>
      <c r="EK76" s="77"/>
      <c r="EL76" s="77"/>
      <c r="EM76" s="77"/>
      <c r="EN76" s="77"/>
      <c r="EO76" s="77"/>
      <c r="EP76" s="77"/>
      <c r="EQ76" s="77"/>
      <c r="ER76" s="77"/>
      <c r="ES76" s="77"/>
      <c r="ET76" s="77"/>
      <c r="EU76" s="77"/>
      <c r="EV76" s="77"/>
      <c r="EW76" s="77"/>
      <c r="EX76" s="77"/>
      <c r="EY76" s="77"/>
      <c r="EZ76" s="77"/>
      <c r="FA76" s="77"/>
      <c r="FB76" s="77"/>
      <c r="FC76" s="77"/>
      <c r="FD76" s="77"/>
      <c r="FE76" s="77"/>
      <c r="FF76" s="77"/>
      <c r="FG76" s="77"/>
      <c r="FH76" s="77"/>
      <c r="FI76" s="77"/>
      <c r="FJ76" s="77"/>
      <c r="FK76" s="77"/>
      <c r="FL76" s="77"/>
      <c r="FM76" s="77"/>
      <c r="FN76" s="77"/>
      <c r="FO76" s="77"/>
      <c r="FP76" s="77"/>
      <c r="FQ76" s="77"/>
      <c r="FR76" s="77"/>
      <c r="FS76" s="77"/>
      <c r="FT76" s="77"/>
      <c r="FU76" s="77"/>
      <c r="FV76" s="77"/>
      <c r="FW76" s="77"/>
      <c r="FX76" s="77"/>
      <c r="FY76" s="77"/>
      <c r="FZ76" s="77"/>
      <c r="GA76" s="77"/>
      <c r="GB76" s="77"/>
      <c r="GC76" s="77"/>
      <c r="GD76" s="77"/>
      <c r="GE76" s="77"/>
      <c r="GF76" s="77"/>
      <c r="GG76" s="77"/>
      <c r="GH76" s="77"/>
      <c r="GI76" s="77"/>
      <c r="GJ76" s="77"/>
      <c r="GK76" s="77"/>
      <c r="GL76" s="77"/>
      <c r="GM76" s="77"/>
      <c r="GN76" s="77"/>
      <c r="GO76" s="77"/>
      <c r="GP76" s="77"/>
      <c r="GQ76" s="77"/>
      <c r="GR76" s="77"/>
      <c r="GS76" s="77"/>
      <c r="GT76" s="77"/>
      <c r="GU76" s="77"/>
      <c r="GV76" s="77"/>
      <c r="GW76" s="77"/>
      <c r="GX76" s="77"/>
      <c r="GY76" s="77"/>
      <c r="GZ76" s="77"/>
      <c r="HA76" s="77"/>
      <c r="HB76" s="77"/>
      <c r="HC76" s="77"/>
      <c r="HD76" s="77"/>
      <c r="HE76" s="77"/>
      <c r="HF76" s="77"/>
      <c r="HG76" s="77"/>
      <c r="HH76" s="77"/>
      <c r="HI76" s="77"/>
      <c r="HJ76" s="77"/>
      <c r="HK76" s="77"/>
      <c r="HL76" s="77"/>
      <c r="HM76" s="77"/>
      <c r="HN76" s="77"/>
      <c r="HO76" s="77"/>
      <c r="HP76" s="77"/>
      <c r="HQ76" s="77"/>
      <c r="HR76" s="77"/>
      <c r="HS76" s="77"/>
      <c r="HT76" s="77"/>
      <c r="HU76" s="77"/>
      <c r="HV76" s="77"/>
      <c r="HW76" s="77"/>
      <c r="HX76" s="77"/>
      <c r="HY76" s="77"/>
      <c r="HZ76" s="77"/>
      <c r="IA76" s="77"/>
      <c r="IB76" s="77"/>
      <c r="IC76" s="77"/>
      <c r="ID76" s="77"/>
      <c r="IE76" s="77"/>
      <c r="IF76" s="77"/>
      <c r="IG76" s="77"/>
      <c r="IH76" s="77"/>
      <c r="II76" s="77"/>
      <c r="IJ76" s="77"/>
      <c r="IK76" s="77"/>
      <c r="IL76" s="77"/>
      <c r="IM76" s="77"/>
      <c r="IN76" s="77"/>
      <c r="IO76" s="77"/>
      <c r="IP76" s="77"/>
      <c r="IQ76" s="77"/>
      <c r="IR76" s="77"/>
      <c r="IS76" s="77"/>
      <c r="IT76" s="77"/>
      <c r="IU76" s="77"/>
      <c r="IV76" s="77"/>
      <c r="IW76" s="77"/>
      <c r="IX76" s="77"/>
      <c r="IY76" s="77"/>
      <c r="IZ76" s="77"/>
      <c r="JA76" s="77"/>
      <c r="JB76" s="77"/>
      <c r="JC76" s="77"/>
      <c r="JD76" s="77"/>
      <c r="JE76" s="77"/>
      <c r="JF76" s="77"/>
      <c r="JG76" s="77"/>
      <c r="JH76" s="77"/>
      <c r="JI76" s="77"/>
      <c r="JJ76" s="77"/>
      <c r="JK76" s="77"/>
      <c r="JL76" s="77"/>
      <c r="JM76" s="77"/>
      <c r="JN76" s="77"/>
      <c r="JO76" s="77"/>
      <c r="JP76" s="77"/>
      <c r="JQ76" s="77"/>
      <c r="JR76" s="77"/>
      <c r="JS76" s="77"/>
      <c r="JT76" s="77"/>
      <c r="JU76" s="77"/>
      <c r="JV76" s="77"/>
      <c r="JW76" s="77"/>
      <c r="JX76" s="77"/>
      <c r="JY76" s="77"/>
      <c r="JZ76" s="77"/>
      <c r="KA76" s="77"/>
      <c r="KB76" s="77"/>
      <c r="KC76" s="77"/>
      <c r="KD76" s="77"/>
      <c r="KE76" s="77"/>
      <c r="KF76" s="77"/>
      <c r="KG76" s="77"/>
      <c r="KH76" s="77"/>
      <c r="KI76" s="77"/>
      <c r="KJ76" s="77"/>
      <c r="KK76" s="77"/>
      <c r="KL76" s="77"/>
      <c r="KM76" s="77"/>
      <c r="KN76" s="77"/>
      <c r="KO76" s="77"/>
      <c r="KP76" s="77"/>
      <c r="KQ76" s="77"/>
      <c r="KR76" s="77"/>
      <c r="KS76" s="77"/>
      <c r="KT76" s="77"/>
      <c r="KU76" s="77"/>
      <c r="KV76" s="77"/>
      <c r="KW76" s="77"/>
      <c r="KX76" s="77"/>
      <c r="KY76" s="77"/>
      <c r="KZ76" s="77"/>
      <c r="LA76" s="77"/>
      <c r="LB76" s="77"/>
      <c r="LC76" s="77"/>
      <c r="LD76" s="77"/>
      <c r="LE76" s="77"/>
      <c r="LF76" s="77"/>
      <c r="LG76" s="77"/>
      <c r="LH76" s="77"/>
      <c r="LI76" s="77"/>
      <c r="LJ76" s="77"/>
      <c r="LK76" s="77"/>
      <c r="LL76" s="77"/>
      <c r="LM76" s="77"/>
      <c r="LN76" s="77"/>
      <c r="LO76" s="77"/>
      <c r="LP76" s="77"/>
      <c r="LQ76" s="77"/>
      <c r="LR76" s="77"/>
      <c r="LS76" s="77"/>
      <c r="LT76" s="77"/>
      <c r="LU76" s="77"/>
      <c r="LV76" s="77"/>
      <c r="LW76" s="77"/>
      <c r="LX76" s="77"/>
      <c r="LY76" s="77"/>
      <c r="LZ76" s="77"/>
      <c r="MA76" s="77"/>
      <c r="MB76" s="77"/>
      <c r="MC76" s="77"/>
      <c r="MD76" s="77"/>
      <c r="ME76" s="77"/>
      <c r="MF76" s="77"/>
      <c r="MG76" s="77"/>
      <c r="MH76" s="77"/>
      <c r="MI76" s="77"/>
      <c r="MJ76" s="77"/>
      <c r="MK76" s="77"/>
      <c r="ML76" s="77"/>
      <c r="MM76" s="77"/>
      <c r="MN76" s="77"/>
      <c r="MO76" s="77"/>
      <c r="MP76" s="77"/>
      <c r="MQ76" s="77"/>
      <c r="MR76" s="77"/>
      <c r="MS76" s="77"/>
      <c r="MT76" s="77"/>
      <c r="MU76" s="77"/>
      <c r="MV76" s="77"/>
      <c r="MW76" s="77"/>
      <c r="MX76" s="77"/>
      <c r="MY76" s="77"/>
      <c r="MZ76" s="77"/>
      <c r="NA76" s="77"/>
      <c r="NB76" s="77"/>
      <c r="NC76" s="77"/>
      <c r="ND76" s="77"/>
      <c r="NE76" s="77"/>
    </row>
    <row r="77" spans="1:369" s="73" customFormat="1" ht="13.5">
      <c r="A77" s="68"/>
      <c r="B77" s="62"/>
      <c r="C77" s="63">
        <v>35501</v>
      </c>
      <c r="D77" s="70" t="s">
        <v>159</v>
      </c>
      <c r="E77" s="65" t="s">
        <v>114</v>
      </c>
      <c r="F7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7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77" s="65">
        <f>ROUND((Tabla122[[#This Row],[Columna6]]*0.4),0)</f>
        <v>2</v>
      </c>
      <c r="I77" s="90">
        <v>4</v>
      </c>
      <c r="J77" s="90"/>
      <c r="K77" s="90"/>
      <c r="L77" s="90"/>
      <c r="M77" s="65">
        <f>ROUND((Tabla122[[#This Row],[Columna11]]*0.4),0)</f>
        <v>72</v>
      </c>
      <c r="N77" s="65">
        <v>180</v>
      </c>
      <c r="O77" s="65"/>
      <c r="P77" s="65"/>
      <c r="Q77" s="65"/>
      <c r="R77" s="65">
        <f>ROUND((Tabla122[[#This Row],[Columna16]]*0.4),0)</f>
        <v>6</v>
      </c>
      <c r="S77" s="65">
        <v>16</v>
      </c>
      <c r="T77" s="65"/>
      <c r="U77" s="65"/>
      <c r="V77" s="65"/>
      <c r="W77" s="65">
        <f>ROUND((Tabla122[[#This Row],[Columna21]]*0.4),0)</f>
        <v>3</v>
      </c>
      <c r="X77" s="65">
        <v>8</v>
      </c>
      <c r="Y77" s="65"/>
      <c r="Z77" s="65"/>
      <c r="AA77" s="65"/>
      <c r="AB77" s="65">
        <f>ROUND((Tabla122[[#This Row],[Columna26]]*0.4),0)</f>
        <v>24</v>
      </c>
      <c r="AC77" s="65">
        <v>60</v>
      </c>
      <c r="AD77" s="65"/>
      <c r="AE77" s="65"/>
      <c r="AF77" s="65"/>
      <c r="AG77" s="65">
        <f>ROUND((Tabla122[[#This Row],[Columna31]]*0.4),0)</f>
        <v>274</v>
      </c>
      <c r="AH77" s="65">
        <v>684</v>
      </c>
      <c r="AI77" s="65"/>
      <c r="AJ77" s="65"/>
      <c r="AK77" s="65"/>
      <c r="AL77" s="65">
        <f>ROUND((Tabla122[[#This Row],[Columna36]]*0.4),0)</f>
        <v>70</v>
      </c>
      <c r="AM77" s="65">
        <v>176</v>
      </c>
      <c r="AN77" s="65"/>
      <c r="AO77" s="65"/>
      <c r="AP77" s="65"/>
      <c r="AQ77" s="65">
        <f>ROUND((Tabla122[[#This Row],[Columna41]]*0.4),0)</f>
        <v>27</v>
      </c>
      <c r="AR77" s="65">
        <v>68</v>
      </c>
      <c r="AS77" s="65"/>
      <c r="AT77" s="65"/>
      <c r="AU77" s="65"/>
      <c r="AV77" s="65">
        <f>ROUND((Tabla122[[#This Row],[Columna46]]*0.4),0)</f>
        <v>16</v>
      </c>
      <c r="AW77" s="65">
        <v>40</v>
      </c>
      <c r="AX77" s="65"/>
      <c r="AY77" s="65"/>
      <c r="AZ77" s="65"/>
      <c r="BA77" s="65">
        <f>ROUND((Tabla122[[#This Row],[Columna51]]*0.4),0)</f>
        <v>3</v>
      </c>
      <c r="BB77" s="65">
        <v>8</v>
      </c>
      <c r="BC77" s="65"/>
      <c r="BD77" s="65"/>
      <c r="BE77" s="65"/>
      <c r="BF77" s="65">
        <f>ROUND((Tabla122[[#This Row],[Columna56]]*0.4),0)</f>
        <v>2</v>
      </c>
      <c r="BG77" s="65">
        <v>4</v>
      </c>
      <c r="BH77" s="65"/>
      <c r="BI77" s="65"/>
      <c r="BJ77" s="65"/>
      <c r="BK77" s="65">
        <f>ROUND((Tabla122[[#This Row],[Columna61]]*0.4),0)</f>
        <v>18</v>
      </c>
      <c r="BL77" s="65">
        <v>44</v>
      </c>
      <c r="BM77" s="65"/>
      <c r="BN77" s="65"/>
      <c r="BO77" s="65"/>
      <c r="BP77" s="65">
        <f>ROUND((Tabla122[[#This Row],[Columna66]]*0.4),0)</f>
        <v>16</v>
      </c>
      <c r="BQ77" s="65">
        <v>40</v>
      </c>
      <c r="BR77" s="65"/>
      <c r="BS77" s="65"/>
      <c r="BT77" s="65"/>
      <c r="BU77" s="65">
        <f>ROUND((Tabla122[[#This Row],[Columna71]]*0.4),0)</f>
        <v>46</v>
      </c>
      <c r="BV77" s="65">
        <v>116</v>
      </c>
      <c r="BW77" s="65"/>
      <c r="BX77" s="65"/>
      <c r="BY77" s="65"/>
      <c r="BZ77" s="65">
        <f>ROUND((Tabla122[[#This Row],[Columna76]]*0.4),0)</f>
        <v>14</v>
      </c>
      <c r="CA77" s="65">
        <v>36</v>
      </c>
      <c r="CB77" s="65"/>
      <c r="CC77" s="65"/>
      <c r="CD77" s="65"/>
      <c r="CE77" s="65">
        <f>ROUND((Tabla122[[#This Row],[Columna81]]*0.4),0)</f>
        <v>14</v>
      </c>
      <c r="CF77" s="65">
        <v>36</v>
      </c>
      <c r="CG77" s="65"/>
      <c r="CH77" s="65"/>
      <c r="CI77" s="65"/>
      <c r="CJ77" s="65">
        <f>ROUND((Tabla122[[#This Row],[Columna86]]*0.4),0)</f>
        <v>6</v>
      </c>
      <c r="CK77" s="65">
        <v>16</v>
      </c>
      <c r="CL77" s="65"/>
      <c r="CM77" s="65"/>
      <c r="CN77" s="65"/>
      <c r="CO77" s="65">
        <f>ROUND((Tabla122[[#This Row],[Columna91]]*0.4),0)</f>
        <v>22</v>
      </c>
      <c r="CP77" s="65">
        <v>56</v>
      </c>
      <c r="CQ77" s="65"/>
      <c r="CR77" s="65"/>
      <c r="CS77" s="65"/>
      <c r="CT77" s="65">
        <f>ROUND((Tabla122[[#This Row],[Columna96]]*0.4),0)</f>
        <v>40</v>
      </c>
      <c r="CU77" s="65">
        <v>100</v>
      </c>
      <c r="CV77" s="65"/>
      <c r="CW77" s="65"/>
      <c r="CX77" s="65"/>
      <c r="CY77" s="65">
        <f>ROUND((Tabla122[[#This Row],[Columna101]]*0.4),0)</f>
        <v>10</v>
      </c>
      <c r="CZ77" s="65">
        <v>24</v>
      </c>
      <c r="DA77" s="65"/>
      <c r="DB77" s="65"/>
      <c r="DC77" s="65"/>
      <c r="DD77" s="65">
        <f>ROUND((Tabla122[[#This Row],[Columna106]]*0.4),0)</f>
        <v>8</v>
      </c>
      <c r="DE77" s="65">
        <v>20</v>
      </c>
      <c r="DF77" s="65"/>
      <c r="DG77" s="65"/>
      <c r="DH77" s="65"/>
      <c r="DI77" s="65">
        <f>ROUND((Tabla122[[#This Row],[Columna111]]*0.4),0)</f>
        <v>8</v>
      </c>
      <c r="DJ77" s="65">
        <v>20</v>
      </c>
      <c r="DK77" s="65"/>
      <c r="DL77" s="65"/>
      <c r="DM77" s="65"/>
      <c r="DN77" s="65">
        <f>ROUND((Tabla122[[#This Row],[Columna116]]*0.4),0)</f>
        <v>2</v>
      </c>
      <c r="DO77" s="65">
        <v>4</v>
      </c>
      <c r="DP77" s="93"/>
      <c r="DQ77" s="93"/>
      <c r="DR77" s="93"/>
      <c r="DS77" s="72"/>
      <c r="DT77" s="68"/>
      <c r="DU77" s="68"/>
      <c r="DV77" s="68"/>
      <c r="DW77" s="68"/>
      <c r="DX77" s="68"/>
      <c r="DY77" s="68"/>
      <c r="DZ77" s="68"/>
      <c r="EA77" s="68"/>
      <c r="EB77" s="68"/>
      <c r="EC77" s="68"/>
      <c r="ED77" s="68"/>
      <c r="EE77" s="68"/>
      <c r="EF77" s="68"/>
      <c r="EG77" s="68"/>
      <c r="EH77" s="68"/>
      <c r="EI77" s="68"/>
      <c r="EJ77" s="68"/>
      <c r="EK77" s="68"/>
      <c r="EL77" s="68"/>
      <c r="EM77" s="68"/>
      <c r="EN77" s="68"/>
      <c r="EO77" s="68"/>
      <c r="EP77" s="68"/>
      <c r="EQ77" s="68"/>
      <c r="ER77" s="68"/>
      <c r="ES77" s="68"/>
      <c r="ET77" s="68"/>
      <c r="EU77" s="68"/>
      <c r="EV77" s="68"/>
      <c r="EW77" s="68"/>
      <c r="EX77" s="68"/>
      <c r="EY77" s="68"/>
      <c r="EZ77" s="68"/>
      <c r="FA77" s="68"/>
      <c r="FB77" s="68"/>
      <c r="FC77" s="68"/>
      <c r="FD77" s="68"/>
      <c r="FE77" s="68"/>
      <c r="FF77" s="68"/>
      <c r="FG77" s="68"/>
      <c r="FH77" s="68"/>
      <c r="FI77" s="68"/>
      <c r="FJ77" s="68"/>
      <c r="FK77" s="68"/>
      <c r="FL77" s="68"/>
      <c r="FM77" s="68"/>
      <c r="FN77" s="68"/>
      <c r="FO77" s="68"/>
      <c r="FP77" s="68"/>
      <c r="FQ77" s="68"/>
      <c r="FR77" s="68"/>
      <c r="FS77" s="68"/>
      <c r="FT77" s="68"/>
      <c r="FU77" s="68"/>
      <c r="FV77" s="68"/>
      <c r="FW77" s="68"/>
      <c r="FX77" s="68"/>
      <c r="FY77" s="68"/>
      <c r="FZ77" s="68"/>
      <c r="GA77" s="68"/>
      <c r="GB77" s="68"/>
      <c r="GC77" s="68"/>
      <c r="GD77" s="68"/>
      <c r="GE77" s="68"/>
      <c r="GF77" s="68"/>
      <c r="GG77" s="68"/>
      <c r="GH77" s="68"/>
      <c r="GI77" s="68"/>
      <c r="GJ77" s="68"/>
      <c r="GK77" s="68"/>
      <c r="GL77" s="68"/>
      <c r="GM77" s="68"/>
      <c r="GN77" s="68"/>
      <c r="GO77" s="68"/>
      <c r="GP77" s="68"/>
      <c r="GQ77" s="68"/>
      <c r="GR77" s="68"/>
      <c r="GS77" s="68"/>
      <c r="GT77" s="68"/>
      <c r="GU77" s="68"/>
      <c r="GV77" s="68"/>
      <c r="GW77" s="68"/>
      <c r="GX77" s="68"/>
      <c r="GY77" s="68"/>
      <c r="GZ77" s="68"/>
      <c r="HA77" s="68"/>
      <c r="HB77" s="68"/>
      <c r="HC77" s="68"/>
      <c r="HD77" s="68"/>
      <c r="HE77" s="68"/>
      <c r="HF77" s="68"/>
      <c r="HG77" s="68"/>
      <c r="HH77" s="68"/>
      <c r="HI77" s="68"/>
      <c r="HJ77" s="68"/>
      <c r="HK77" s="68"/>
      <c r="HL77" s="68"/>
      <c r="HM77" s="68"/>
      <c r="HN77" s="68"/>
      <c r="HO77" s="68"/>
      <c r="HP77" s="68"/>
      <c r="HQ77" s="68"/>
      <c r="HR77" s="68"/>
      <c r="HS77" s="68"/>
      <c r="HT77" s="68"/>
      <c r="HU77" s="68"/>
      <c r="HV77" s="68"/>
      <c r="HW77" s="68"/>
      <c r="HX77" s="68"/>
      <c r="HY77" s="68"/>
      <c r="HZ77" s="68"/>
      <c r="IA77" s="68"/>
      <c r="IB77" s="68"/>
      <c r="IC77" s="68"/>
      <c r="ID77" s="68"/>
      <c r="IE77" s="68"/>
      <c r="IF77" s="68"/>
      <c r="IG77" s="68"/>
      <c r="IH77" s="68"/>
      <c r="II77" s="68"/>
      <c r="IJ77" s="68"/>
      <c r="IK77" s="68"/>
      <c r="IL77" s="68"/>
      <c r="IM77" s="68"/>
      <c r="IN77" s="68"/>
      <c r="IO77" s="68"/>
      <c r="IP77" s="68"/>
      <c r="IQ77" s="68"/>
      <c r="IR77" s="68"/>
      <c r="IS77" s="68"/>
      <c r="IT77" s="68"/>
      <c r="IU77" s="68"/>
      <c r="IV77" s="68"/>
      <c r="IW77" s="68"/>
      <c r="IX77" s="68"/>
      <c r="IY77" s="68"/>
      <c r="IZ77" s="68"/>
      <c r="JA77" s="68"/>
      <c r="JB77" s="68"/>
      <c r="JC77" s="68"/>
      <c r="JD77" s="68"/>
      <c r="JE77" s="68"/>
      <c r="JF77" s="68"/>
      <c r="JG77" s="68"/>
      <c r="JH77" s="68"/>
      <c r="JI77" s="68"/>
      <c r="JJ77" s="68"/>
      <c r="JK77" s="68"/>
      <c r="JL77" s="68"/>
      <c r="JM77" s="68"/>
      <c r="JN77" s="68"/>
      <c r="JO77" s="68"/>
      <c r="JP77" s="68"/>
      <c r="JQ77" s="68"/>
      <c r="JR77" s="68"/>
      <c r="JS77" s="68"/>
      <c r="JT77" s="68"/>
      <c r="JU77" s="68"/>
      <c r="JV77" s="68"/>
      <c r="JW77" s="68"/>
      <c r="JX77" s="68"/>
      <c r="JY77" s="68"/>
      <c r="JZ77" s="68"/>
      <c r="KA77" s="68"/>
      <c r="KB77" s="68"/>
      <c r="KC77" s="68"/>
      <c r="KD77" s="68"/>
      <c r="KE77" s="68"/>
      <c r="KF77" s="68"/>
      <c r="KG77" s="68"/>
      <c r="KH77" s="68"/>
      <c r="KI77" s="68"/>
      <c r="KJ77" s="68"/>
      <c r="KK77" s="68"/>
      <c r="KL77" s="68"/>
      <c r="KM77" s="68"/>
      <c r="KN77" s="68"/>
      <c r="KO77" s="68"/>
      <c r="KP77" s="68"/>
      <c r="KQ77" s="68"/>
      <c r="KR77" s="68"/>
      <c r="KS77" s="68"/>
      <c r="KT77" s="68"/>
      <c r="KU77" s="68"/>
      <c r="KV77" s="68"/>
      <c r="KW77" s="68"/>
      <c r="KX77" s="68"/>
      <c r="KY77" s="68"/>
      <c r="KZ77" s="68"/>
      <c r="LA77" s="68"/>
      <c r="LB77" s="68"/>
      <c r="LC77" s="68"/>
      <c r="LD77" s="68"/>
      <c r="LE77" s="68"/>
      <c r="LF77" s="68"/>
      <c r="LG77" s="68"/>
      <c r="LH77" s="68"/>
      <c r="LI77" s="68"/>
      <c r="LJ77" s="68"/>
      <c r="LK77" s="68"/>
      <c r="LL77" s="68"/>
      <c r="LM77" s="68"/>
      <c r="LN77" s="68"/>
      <c r="LO77" s="68"/>
      <c r="LP77" s="68"/>
      <c r="LQ77" s="68"/>
      <c r="LR77" s="68"/>
      <c r="LS77" s="68"/>
      <c r="LT77" s="68"/>
      <c r="LU77" s="68"/>
      <c r="LV77" s="68"/>
      <c r="LW77" s="68"/>
      <c r="LX77" s="68"/>
      <c r="LY77" s="68"/>
      <c r="LZ77" s="68"/>
      <c r="MA77" s="68"/>
      <c r="MB77" s="68"/>
      <c r="MC77" s="68"/>
      <c r="MD77" s="68"/>
      <c r="ME77" s="68"/>
      <c r="MF77" s="68"/>
      <c r="MG77" s="68"/>
      <c r="MH77" s="68"/>
      <c r="MI77" s="68"/>
      <c r="MJ77" s="68"/>
      <c r="MK77" s="68"/>
      <c r="ML77" s="68"/>
      <c r="MM77" s="68"/>
      <c r="MN77" s="68"/>
      <c r="MO77" s="68"/>
      <c r="MP77" s="68"/>
      <c r="MQ77" s="68"/>
      <c r="MR77" s="68"/>
      <c r="MS77" s="68"/>
      <c r="MT77" s="68"/>
      <c r="MU77" s="68"/>
      <c r="MV77" s="68"/>
      <c r="MW77" s="68"/>
      <c r="MX77" s="68"/>
      <c r="MY77" s="68"/>
      <c r="MZ77" s="68"/>
      <c r="NA77" s="68"/>
      <c r="NB77" s="68"/>
      <c r="NC77" s="68"/>
      <c r="ND77" s="68"/>
      <c r="NE77" s="68"/>
    </row>
    <row r="78" spans="1:369" s="73" customFormat="1" ht="13.5">
      <c r="A78" s="68"/>
      <c r="B78" s="62"/>
      <c r="C78" s="63">
        <v>35501</v>
      </c>
      <c r="D78" s="70" t="s">
        <v>160</v>
      </c>
      <c r="E78" s="65" t="s">
        <v>114</v>
      </c>
      <c r="F7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7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78" s="65">
        <f>ROUND((Tabla122[[#This Row],[Columna6]]*0.4),0)</f>
        <v>2</v>
      </c>
      <c r="I78" s="90">
        <v>4</v>
      </c>
      <c r="J78" s="90"/>
      <c r="K78" s="90"/>
      <c r="L78" s="90"/>
      <c r="M78" s="65">
        <f>ROUND((Tabla122[[#This Row],[Columna11]]*0.4),0)</f>
        <v>72</v>
      </c>
      <c r="N78" s="65">
        <v>180</v>
      </c>
      <c r="O78" s="65"/>
      <c r="P78" s="65"/>
      <c r="Q78" s="65"/>
      <c r="R78" s="65">
        <f>ROUND((Tabla122[[#This Row],[Columna16]]*0.4),0)</f>
        <v>6</v>
      </c>
      <c r="S78" s="65">
        <v>16</v>
      </c>
      <c r="T78" s="65"/>
      <c r="U78" s="65"/>
      <c r="V78" s="65"/>
      <c r="W78" s="65">
        <f>ROUND((Tabla122[[#This Row],[Columna21]]*0.4),0)</f>
        <v>3</v>
      </c>
      <c r="X78" s="65">
        <v>8</v>
      </c>
      <c r="Y78" s="65"/>
      <c r="Z78" s="65"/>
      <c r="AA78" s="65"/>
      <c r="AB78" s="65">
        <f>ROUND((Tabla122[[#This Row],[Columna26]]*0.4),0)</f>
        <v>24</v>
      </c>
      <c r="AC78" s="65">
        <v>60</v>
      </c>
      <c r="AD78" s="65"/>
      <c r="AE78" s="65"/>
      <c r="AF78" s="65"/>
      <c r="AG78" s="65">
        <f>ROUND((Tabla122[[#This Row],[Columna31]]*0.4),0)</f>
        <v>274</v>
      </c>
      <c r="AH78" s="65">
        <v>684</v>
      </c>
      <c r="AI78" s="65"/>
      <c r="AJ78" s="65"/>
      <c r="AK78" s="65"/>
      <c r="AL78" s="65">
        <f>ROUND((Tabla122[[#This Row],[Columna36]]*0.4),0)</f>
        <v>70</v>
      </c>
      <c r="AM78" s="65">
        <v>176</v>
      </c>
      <c r="AN78" s="65"/>
      <c r="AO78" s="65"/>
      <c r="AP78" s="65"/>
      <c r="AQ78" s="65">
        <f>ROUND((Tabla122[[#This Row],[Columna41]]*0.4),0)</f>
        <v>27</v>
      </c>
      <c r="AR78" s="65">
        <v>68</v>
      </c>
      <c r="AS78" s="65"/>
      <c r="AT78" s="65"/>
      <c r="AU78" s="65"/>
      <c r="AV78" s="65">
        <f>ROUND((Tabla122[[#This Row],[Columna46]]*0.4),0)</f>
        <v>16</v>
      </c>
      <c r="AW78" s="65">
        <v>40</v>
      </c>
      <c r="AX78" s="65"/>
      <c r="AY78" s="65"/>
      <c r="AZ78" s="65"/>
      <c r="BA78" s="65">
        <f>ROUND((Tabla122[[#This Row],[Columna51]]*0.4),0)</f>
        <v>3</v>
      </c>
      <c r="BB78" s="65">
        <v>8</v>
      </c>
      <c r="BC78" s="65"/>
      <c r="BD78" s="65"/>
      <c r="BE78" s="65"/>
      <c r="BF78" s="65">
        <f>ROUND((Tabla122[[#This Row],[Columna56]]*0.4),0)</f>
        <v>2</v>
      </c>
      <c r="BG78" s="65">
        <v>4</v>
      </c>
      <c r="BH78" s="65"/>
      <c r="BI78" s="65"/>
      <c r="BJ78" s="65"/>
      <c r="BK78" s="65">
        <f>ROUND((Tabla122[[#This Row],[Columna61]]*0.4),0)</f>
        <v>18</v>
      </c>
      <c r="BL78" s="65">
        <v>44</v>
      </c>
      <c r="BM78" s="65"/>
      <c r="BN78" s="65"/>
      <c r="BO78" s="65"/>
      <c r="BP78" s="65">
        <f>ROUND((Tabla122[[#This Row],[Columna66]]*0.4),0)</f>
        <v>16</v>
      </c>
      <c r="BQ78" s="65">
        <v>40</v>
      </c>
      <c r="BR78" s="65"/>
      <c r="BS78" s="65"/>
      <c r="BT78" s="65"/>
      <c r="BU78" s="65">
        <f>ROUND((Tabla122[[#This Row],[Columna71]]*0.4),0)</f>
        <v>46</v>
      </c>
      <c r="BV78" s="65">
        <v>116</v>
      </c>
      <c r="BW78" s="65"/>
      <c r="BX78" s="65"/>
      <c r="BY78" s="65"/>
      <c r="BZ78" s="65">
        <f>ROUND((Tabla122[[#This Row],[Columna76]]*0.4),0)</f>
        <v>14</v>
      </c>
      <c r="CA78" s="65">
        <v>36</v>
      </c>
      <c r="CB78" s="65"/>
      <c r="CC78" s="65"/>
      <c r="CD78" s="65"/>
      <c r="CE78" s="65">
        <f>ROUND((Tabla122[[#This Row],[Columna81]]*0.4),0)</f>
        <v>14</v>
      </c>
      <c r="CF78" s="65">
        <v>36</v>
      </c>
      <c r="CG78" s="65"/>
      <c r="CH78" s="65"/>
      <c r="CI78" s="65"/>
      <c r="CJ78" s="65">
        <f>ROUND((Tabla122[[#This Row],[Columna86]]*0.4),0)</f>
        <v>6</v>
      </c>
      <c r="CK78" s="65">
        <v>16</v>
      </c>
      <c r="CL78" s="65"/>
      <c r="CM78" s="65"/>
      <c r="CN78" s="65"/>
      <c r="CO78" s="65">
        <f>ROUND((Tabla122[[#This Row],[Columna91]]*0.4),0)</f>
        <v>22</v>
      </c>
      <c r="CP78" s="65">
        <v>56</v>
      </c>
      <c r="CQ78" s="65"/>
      <c r="CR78" s="65"/>
      <c r="CS78" s="65"/>
      <c r="CT78" s="65">
        <f>ROUND((Tabla122[[#This Row],[Columna96]]*0.4),0)</f>
        <v>40</v>
      </c>
      <c r="CU78" s="65">
        <v>100</v>
      </c>
      <c r="CV78" s="65"/>
      <c r="CW78" s="65"/>
      <c r="CX78" s="65"/>
      <c r="CY78" s="65">
        <f>ROUND((Tabla122[[#This Row],[Columna101]]*0.4),0)</f>
        <v>10</v>
      </c>
      <c r="CZ78" s="65">
        <v>24</v>
      </c>
      <c r="DA78" s="65"/>
      <c r="DB78" s="65"/>
      <c r="DC78" s="65"/>
      <c r="DD78" s="65">
        <f>ROUND((Tabla122[[#This Row],[Columna106]]*0.4),0)</f>
        <v>8</v>
      </c>
      <c r="DE78" s="65">
        <v>20</v>
      </c>
      <c r="DF78" s="65"/>
      <c r="DG78" s="65"/>
      <c r="DH78" s="65"/>
      <c r="DI78" s="65">
        <f>ROUND((Tabla122[[#This Row],[Columna111]]*0.4),0)</f>
        <v>8</v>
      </c>
      <c r="DJ78" s="65">
        <v>20</v>
      </c>
      <c r="DK78" s="65"/>
      <c r="DL78" s="65"/>
      <c r="DM78" s="65"/>
      <c r="DN78" s="65">
        <f>ROUND((Tabla122[[#This Row],[Columna116]]*0.4),0)</f>
        <v>2</v>
      </c>
      <c r="DO78" s="65">
        <v>4</v>
      </c>
      <c r="DP78" s="93"/>
      <c r="DQ78" s="93"/>
      <c r="DR78" s="93"/>
      <c r="DS78" s="72"/>
      <c r="DT78" s="68"/>
      <c r="DU78" s="68"/>
      <c r="DV78" s="68"/>
      <c r="DW78" s="68"/>
      <c r="DX78" s="68"/>
      <c r="DY78" s="68"/>
      <c r="DZ78" s="68"/>
      <c r="EA78" s="68"/>
      <c r="EB78" s="68"/>
      <c r="EC78" s="68"/>
      <c r="ED78" s="68"/>
      <c r="EE78" s="68"/>
      <c r="EF78" s="68"/>
      <c r="EG78" s="68"/>
      <c r="EH78" s="68"/>
      <c r="EI78" s="68"/>
      <c r="EJ78" s="68"/>
      <c r="EK78" s="68"/>
      <c r="EL78" s="68"/>
      <c r="EM78" s="68"/>
      <c r="EN78" s="68"/>
      <c r="EO78" s="68"/>
      <c r="EP78" s="68"/>
      <c r="EQ78" s="68"/>
      <c r="ER78" s="68"/>
      <c r="ES78" s="68"/>
      <c r="ET78" s="68"/>
      <c r="EU78" s="68"/>
      <c r="EV78" s="68"/>
      <c r="EW78" s="68"/>
      <c r="EX78" s="68"/>
      <c r="EY78" s="68"/>
      <c r="EZ78" s="68"/>
      <c r="FA78" s="68"/>
      <c r="FB78" s="68"/>
      <c r="FC78" s="68"/>
      <c r="FD78" s="68"/>
      <c r="FE78" s="68"/>
      <c r="FF78" s="68"/>
      <c r="FG78" s="68"/>
      <c r="FH78" s="68"/>
      <c r="FI78" s="68"/>
      <c r="FJ78" s="68"/>
      <c r="FK78" s="68"/>
      <c r="FL78" s="68"/>
      <c r="FM78" s="68"/>
      <c r="FN78" s="68"/>
      <c r="FO78" s="68"/>
      <c r="FP78" s="68"/>
      <c r="FQ78" s="68"/>
      <c r="FR78" s="68"/>
      <c r="FS78" s="68"/>
      <c r="FT78" s="68"/>
      <c r="FU78" s="68"/>
      <c r="FV78" s="68"/>
      <c r="FW78" s="68"/>
      <c r="FX78" s="68"/>
      <c r="FY78" s="68"/>
      <c r="FZ78" s="68"/>
      <c r="GA78" s="68"/>
      <c r="GB78" s="68"/>
      <c r="GC78" s="68"/>
      <c r="GD78" s="68"/>
      <c r="GE78" s="68"/>
      <c r="GF78" s="68"/>
      <c r="GG78" s="68"/>
      <c r="GH78" s="68"/>
      <c r="GI78" s="68"/>
      <c r="GJ78" s="68"/>
      <c r="GK78" s="68"/>
      <c r="GL78" s="68"/>
      <c r="GM78" s="68"/>
      <c r="GN78" s="68"/>
      <c r="GO78" s="68"/>
      <c r="GP78" s="68"/>
      <c r="GQ78" s="68"/>
      <c r="GR78" s="68"/>
      <c r="GS78" s="68"/>
      <c r="GT78" s="68"/>
      <c r="GU78" s="68"/>
      <c r="GV78" s="68"/>
      <c r="GW78" s="68"/>
      <c r="GX78" s="68"/>
      <c r="GY78" s="68"/>
      <c r="GZ78" s="68"/>
      <c r="HA78" s="68"/>
      <c r="HB78" s="68"/>
      <c r="HC78" s="68"/>
      <c r="HD78" s="68"/>
      <c r="HE78" s="68"/>
      <c r="HF78" s="68"/>
      <c r="HG78" s="68"/>
      <c r="HH78" s="68"/>
      <c r="HI78" s="68"/>
      <c r="HJ78" s="68"/>
      <c r="HK78" s="68"/>
      <c r="HL78" s="68"/>
      <c r="HM78" s="68"/>
      <c r="HN78" s="68"/>
      <c r="HO78" s="68"/>
      <c r="HP78" s="68"/>
      <c r="HQ78" s="68"/>
      <c r="HR78" s="68"/>
      <c r="HS78" s="68"/>
      <c r="HT78" s="68"/>
      <c r="HU78" s="68"/>
      <c r="HV78" s="68"/>
      <c r="HW78" s="68"/>
      <c r="HX78" s="68"/>
      <c r="HY78" s="68"/>
      <c r="HZ78" s="68"/>
      <c r="IA78" s="68"/>
      <c r="IB78" s="68"/>
      <c r="IC78" s="68"/>
      <c r="ID78" s="68"/>
      <c r="IE78" s="68"/>
      <c r="IF78" s="68"/>
      <c r="IG78" s="68"/>
      <c r="IH78" s="68"/>
      <c r="II78" s="68"/>
      <c r="IJ78" s="68"/>
      <c r="IK78" s="68"/>
      <c r="IL78" s="68"/>
      <c r="IM78" s="68"/>
      <c r="IN78" s="68"/>
      <c r="IO78" s="68"/>
      <c r="IP78" s="68"/>
      <c r="IQ78" s="68"/>
      <c r="IR78" s="68"/>
      <c r="IS78" s="68"/>
      <c r="IT78" s="68"/>
      <c r="IU78" s="68"/>
      <c r="IV78" s="68"/>
      <c r="IW78" s="68"/>
      <c r="IX78" s="68"/>
      <c r="IY78" s="68"/>
      <c r="IZ78" s="68"/>
      <c r="JA78" s="68"/>
      <c r="JB78" s="68"/>
      <c r="JC78" s="68"/>
      <c r="JD78" s="68"/>
      <c r="JE78" s="68"/>
      <c r="JF78" s="68"/>
      <c r="JG78" s="68"/>
      <c r="JH78" s="68"/>
      <c r="JI78" s="68"/>
      <c r="JJ78" s="68"/>
      <c r="JK78" s="68"/>
      <c r="JL78" s="68"/>
      <c r="JM78" s="68"/>
      <c r="JN78" s="68"/>
      <c r="JO78" s="68"/>
      <c r="JP78" s="68"/>
      <c r="JQ78" s="68"/>
      <c r="JR78" s="68"/>
      <c r="JS78" s="68"/>
      <c r="JT78" s="68"/>
      <c r="JU78" s="68"/>
      <c r="JV78" s="68"/>
      <c r="JW78" s="68"/>
      <c r="JX78" s="68"/>
      <c r="JY78" s="68"/>
      <c r="JZ78" s="68"/>
      <c r="KA78" s="68"/>
      <c r="KB78" s="68"/>
      <c r="KC78" s="68"/>
      <c r="KD78" s="68"/>
      <c r="KE78" s="68"/>
      <c r="KF78" s="68"/>
      <c r="KG78" s="68"/>
      <c r="KH78" s="68"/>
      <c r="KI78" s="68"/>
      <c r="KJ78" s="68"/>
      <c r="KK78" s="68"/>
      <c r="KL78" s="68"/>
      <c r="KM78" s="68"/>
      <c r="KN78" s="68"/>
      <c r="KO78" s="68"/>
      <c r="KP78" s="68"/>
      <c r="KQ78" s="68"/>
      <c r="KR78" s="68"/>
      <c r="KS78" s="68"/>
      <c r="KT78" s="68"/>
      <c r="KU78" s="68"/>
      <c r="KV78" s="68"/>
      <c r="KW78" s="68"/>
      <c r="KX78" s="68"/>
      <c r="KY78" s="68"/>
      <c r="KZ78" s="68"/>
      <c r="LA78" s="68"/>
      <c r="LB78" s="68"/>
      <c r="LC78" s="68"/>
      <c r="LD78" s="68"/>
      <c r="LE78" s="68"/>
      <c r="LF78" s="68"/>
      <c r="LG78" s="68"/>
      <c r="LH78" s="68"/>
      <c r="LI78" s="68"/>
      <c r="LJ78" s="68"/>
      <c r="LK78" s="68"/>
      <c r="LL78" s="68"/>
      <c r="LM78" s="68"/>
      <c r="LN78" s="68"/>
      <c r="LO78" s="68"/>
      <c r="LP78" s="68"/>
      <c r="LQ78" s="68"/>
      <c r="LR78" s="68"/>
      <c r="LS78" s="68"/>
      <c r="LT78" s="68"/>
      <c r="LU78" s="68"/>
      <c r="LV78" s="68"/>
      <c r="LW78" s="68"/>
      <c r="LX78" s="68"/>
      <c r="LY78" s="68"/>
      <c r="LZ78" s="68"/>
      <c r="MA78" s="68"/>
      <c r="MB78" s="68"/>
      <c r="MC78" s="68"/>
      <c r="MD78" s="68"/>
      <c r="ME78" s="68"/>
      <c r="MF78" s="68"/>
      <c r="MG78" s="68"/>
      <c r="MH78" s="68"/>
      <c r="MI78" s="68"/>
      <c r="MJ78" s="68"/>
      <c r="MK78" s="68"/>
      <c r="ML78" s="68"/>
      <c r="MM78" s="68"/>
      <c r="MN78" s="68"/>
      <c r="MO78" s="68"/>
      <c r="MP78" s="68"/>
      <c r="MQ78" s="68"/>
      <c r="MR78" s="68"/>
      <c r="MS78" s="68"/>
      <c r="MT78" s="68"/>
      <c r="MU78" s="68"/>
      <c r="MV78" s="68"/>
      <c r="MW78" s="68"/>
      <c r="MX78" s="68"/>
      <c r="MY78" s="68"/>
      <c r="MZ78" s="68"/>
      <c r="NA78" s="68"/>
      <c r="NB78" s="68"/>
      <c r="NC78" s="68"/>
      <c r="ND78" s="68"/>
      <c r="NE78" s="68"/>
    </row>
    <row r="79" spans="1:369" s="73" customFormat="1" ht="13.5">
      <c r="A79" s="68"/>
      <c r="B79" s="62"/>
      <c r="C79" s="63">
        <v>35501</v>
      </c>
      <c r="D79" s="70" t="s">
        <v>370</v>
      </c>
      <c r="E79" s="65" t="s">
        <v>114</v>
      </c>
      <c r="F7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353</v>
      </c>
      <c r="G7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880</v>
      </c>
      <c r="H79" s="65">
        <f>ROUND((Tabla122[[#This Row],[Columna6]]*0.4),0)</f>
        <v>1</v>
      </c>
      <c r="I79" s="90">
        <v>2</v>
      </c>
      <c r="J79" s="90"/>
      <c r="K79" s="90"/>
      <c r="L79" s="90"/>
      <c r="M79" s="65">
        <f>ROUND((Tabla122[[#This Row],[Columna11]]*0.4),0)</f>
        <v>36</v>
      </c>
      <c r="N79" s="65">
        <v>90</v>
      </c>
      <c r="O79" s="65"/>
      <c r="P79" s="65"/>
      <c r="Q79" s="65"/>
      <c r="R79" s="65">
        <f>ROUND((Tabla122[[#This Row],[Columna16]]*0.4),0)</f>
        <v>3</v>
      </c>
      <c r="S79" s="65">
        <v>8</v>
      </c>
      <c r="T79" s="65"/>
      <c r="U79" s="65"/>
      <c r="V79" s="65"/>
      <c r="W79" s="65">
        <f>ROUND((Tabla122[[#This Row],[Columna21]]*0.4),0)</f>
        <v>2</v>
      </c>
      <c r="X79" s="65">
        <v>4</v>
      </c>
      <c r="Y79" s="65"/>
      <c r="Z79" s="65"/>
      <c r="AA79" s="65"/>
      <c r="AB79" s="65">
        <f>ROUND((Tabla122[[#This Row],[Columna26]]*0.4),0)</f>
        <v>12</v>
      </c>
      <c r="AC79" s="65">
        <v>30</v>
      </c>
      <c r="AD79" s="65"/>
      <c r="AE79" s="65"/>
      <c r="AF79" s="65"/>
      <c r="AG79" s="65">
        <f>ROUND((Tabla122[[#This Row],[Columna31]]*0.4),0)</f>
        <v>137</v>
      </c>
      <c r="AH79" s="65">
        <v>342</v>
      </c>
      <c r="AI79" s="65"/>
      <c r="AJ79" s="65"/>
      <c r="AK79" s="65"/>
      <c r="AL79" s="65">
        <f>ROUND((Tabla122[[#This Row],[Columna36]]*0.4),0)</f>
        <v>35</v>
      </c>
      <c r="AM79" s="65">
        <v>88</v>
      </c>
      <c r="AN79" s="65"/>
      <c r="AO79" s="65"/>
      <c r="AP79" s="65"/>
      <c r="AQ79" s="65">
        <f>ROUND((Tabla122[[#This Row],[Columna41]]*0.4),0)</f>
        <v>14</v>
      </c>
      <c r="AR79" s="65">
        <v>34</v>
      </c>
      <c r="AS79" s="65"/>
      <c r="AT79" s="65"/>
      <c r="AU79" s="65"/>
      <c r="AV79" s="65">
        <f>ROUND((Tabla122[[#This Row],[Columna46]]*0.4),0)</f>
        <v>8</v>
      </c>
      <c r="AW79" s="65">
        <v>20</v>
      </c>
      <c r="AX79" s="65"/>
      <c r="AY79" s="65"/>
      <c r="AZ79" s="65"/>
      <c r="BA79" s="65">
        <f>ROUND((Tabla122[[#This Row],[Columna51]]*0.4),0)</f>
        <v>2</v>
      </c>
      <c r="BB79" s="65">
        <v>4</v>
      </c>
      <c r="BC79" s="65"/>
      <c r="BD79" s="65"/>
      <c r="BE79" s="65"/>
      <c r="BF79" s="65">
        <f>ROUND((Tabla122[[#This Row],[Columna56]]*0.4),0)</f>
        <v>1</v>
      </c>
      <c r="BG79" s="65">
        <v>2</v>
      </c>
      <c r="BH79" s="65"/>
      <c r="BI79" s="65"/>
      <c r="BJ79" s="65"/>
      <c r="BK79" s="65">
        <f>ROUND((Tabla122[[#This Row],[Columna61]]*0.4),0)</f>
        <v>9</v>
      </c>
      <c r="BL79" s="65">
        <v>22</v>
      </c>
      <c r="BM79" s="65"/>
      <c r="BN79" s="65"/>
      <c r="BO79" s="65"/>
      <c r="BP79" s="65">
        <f>ROUND((Tabla122[[#This Row],[Columna66]]*0.4),0)</f>
        <v>8</v>
      </c>
      <c r="BQ79" s="65">
        <v>20</v>
      </c>
      <c r="BR79" s="65"/>
      <c r="BS79" s="65"/>
      <c r="BT79" s="65"/>
      <c r="BU79" s="65">
        <f>ROUND((Tabla122[[#This Row],[Columna71]]*0.4),0)</f>
        <v>23</v>
      </c>
      <c r="BV79" s="65">
        <v>58</v>
      </c>
      <c r="BW79" s="65"/>
      <c r="BX79" s="65"/>
      <c r="BY79" s="65"/>
      <c r="BZ79" s="65">
        <f>ROUND((Tabla122[[#This Row],[Columna76]]*0.4),0)</f>
        <v>7</v>
      </c>
      <c r="CA79" s="65">
        <v>18</v>
      </c>
      <c r="CB79" s="65"/>
      <c r="CC79" s="65"/>
      <c r="CD79" s="65"/>
      <c r="CE79" s="65">
        <f>ROUND((Tabla122[[#This Row],[Columna81]]*0.4),0)</f>
        <v>7</v>
      </c>
      <c r="CF79" s="65">
        <v>18</v>
      </c>
      <c r="CG79" s="65"/>
      <c r="CH79" s="65"/>
      <c r="CI79" s="65"/>
      <c r="CJ79" s="65">
        <f>ROUND((Tabla122[[#This Row],[Columna86]]*0.4),0)</f>
        <v>3</v>
      </c>
      <c r="CK79" s="65">
        <v>8</v>
      </c>
      <c r="CL79" s="65"/>
      <c r="CM79" s="65"/>
      <c r="CN79" s="65"/>
      <c r="CO79" s="65">
        <f>ROUND((Tabla122[[#This Row],[Columna91]]*0.4),0)</f>
        <v>11</v>
      </c>
      <c r="CP79" s="65">
        <v>28</v>
      </c>
      <c r="CQ79" s="65"/>
      <c r="CR79" s="65"/>
      <c r="CS79" s="65"/>
      <c r="CT79" s="65">
        <f>ROUND((Tabla122[[#This Row],[Columna96]]*0.4),0)</f>
        <v>20</v>
      </c>
      <c r="CU79" s="65">
        <v>50</v>
      </c>
      <c r="CV79" s="65"/>
      <c r="CW79" s="65"/>
      <c r="CX79" s="65"/>
      <c r="CY79" s="65">
        <f>ROUND((Tabla122[[#This Row],[Columna101]]*0.4),0)</f>
        <v>5</v>
      </c>
      <c r="CZ79" s="65">
        <v>12</v>
      </c>
      <c r="DA79" s="65"/>
      <c r="DB79" s="65"/>
      <c r="DC79" s="65"/>
      <c r="DD79" s="65">
        <f>ROUND((Tabla122[[#This Row],[Columna106]]*0.4),0)</f>
        <v>4</v>
      </c>
      <c r="DE79" s="65">
        <v>10</v>
      </c>
      <c r="DF79" s="65"/>
      <c r="DG79" s="65"/>
      <c r="DH79" s="65"/>
      <c r="DI79" s="65">
        <f>ROUND((Tabla122[[#This Row],[Columna111]]*0.4),0)</f>
        <v>4</v>
      </c>
      <c r="DJ79" s="65">
        <v>10</v>
      </c>
      <c r="DK79" s="65"/>
      <c r="DL79" s="65"/>
      <c r="DM79" s="65"/>
      <c r="DN79" s="65">
        <f>ROUND((Tabla122[[#This Row],[Columna116]]*0.4),0)</f>
        <v>1</v>
      </c>
      <c r="DO79" s="65">
        <v>2</v>
      </c>
      <c r="DP79" s="65"/>
      <c r="DQ79" s="65"/>
      <c r="DR79" s="65"/>
      <c r="DS79" s="72"/>
      <c r="DT79" s="68"/>
      <c r="DU79" s="68"/>
      <c r="DV79" s="68"/>
      <c r="DW79" s="68"/>
      <c r="DX79" s="68"/>
      <c r="DY79" s="68"/>
      <c r="DZ79" s="68"/>
      <c r="EA79" s="68"/>
      <c r="EB79" s="68"/>
      <c r="EC79" s="68"/>
      <c r="ED79" s="68"/>
      <c r="EE79" s="68"/>
      <c r="EF79" s="68"/>
      <c r="EG79" s="68"/>
      <c r="EH79" s="68"/>
      <c r="EI79" s="68"/>
      <c r="EJ79" s="68"/>
      <c r="EK79" s="68"/>
      <c r="EL79" s="68"/>
      <c r="EM79" s="68"/>
      <c r="EN79" s="68"/>
      <c r="EO79" s="68"/>
      <c r="EP79" s="68"/>
      <c r="EQ79" s="68"/>
      <c r="ER79" s="68"/>
      <c r="ES79" s="68"/>
      <c r="ET79" s="68"/>
      <c r="EU79" s="68"/>
      <c r="EV79" s="68"/>
      <c r="EW79" s="68"/>
      <c r="EX79" s="68"/>
      <c r="EY79" s="68"/>
      <c r="EZ79" s="68"/>
      <c r="FA79" s="68"/>
      <c r="FB79" s="68"/>
      <c r="FC79" s="68"/>
      <c r="FD79" s="68"/>
      <c r="FE79" s="68"/>
      <c r="FF79" s="68"/>
      <c r="FG79" s="68"/>
      <c r="FH79" s="68"/>
      <c r="FI79" s="68"/>
      <c r="FJ79" s="68"/>
      <c r="FK79" s="68"/>
      <c r="FL79" s="68"/>
      <c r="FM79" s="68"/>
      <c r="FN79" s="68"/>
      <c r="FO79" s="68"/>
      <c r="FP79" s="68"/>
      <c r="FQ79" s="68"/>
      <c r="FR79" s="68"/>
      <c r="FS79" s="68"/>
      <c r="FT79" s="68"/>
      <c r="FU79" s="68"/>
      <c r="FV79" s="68"/>
      <c r="FW79" s="68"/>
      <c r="FX79" s="68"/>
      <c r="FY79" s="68"/>
      <c r="FZ79" s="68"/>
      <c r="GA79" s="68"/>
      <c r="GB79" s="68"/>
      <c r="GC79" s="68"/>
      <c r="GD79" s="68"/>
      <c r="GE79" s="68"/>
      <c r="GF79" s="68"/>
      <c r="GG79" s="68"/>
      <c r="GH79" s="68"/>
      <c r="GI79" s="68"/>
      <c r="GJ79" s="68"/>
      <c r="GK79" s="68"/>
      <c r="GL79" s="68"/>
      <c r="GM79" s="68"/>
      <c r="GN79" s="68"/>
      <c r="GO79" s="68"/>
      <c r="GP79" s="68"/>
      <c r="GQ79" s="68"/>
      <c r="GR79" s="68"/>
      <c r="GS79" s="68"/>
      <c r="GT79" s="68"/>
      <c r="GU79" s="68"/>
      <c r="GV79" s="68"/>
      <c r="GW79" s="68"/>
      <c r="GX79" s="68"/>
      <c r="GY79" s="68"/>
      <c r="GZ79" s="68"/>
      <c r="HA79" s="68"/>
      <c r="HB79" s="68"/>
      <c r="HC79" s="68"/>
      <c r="HD79" s="68"/>
      <c r="HE79" s="68"/>
      <c r="HF79" s="68"/>
      <c r="HG79" s="68"/>
      <c r="HH79" s="68"/>
      <c r="HI79" s="68"/>
      <c r="HJ79" s="68"/>
      <c r="HK79" s="68"/>
      <c r="HL79" s="68"/>
      <c r="HM79" s="68"/>
      <c r="HN79" s="68"/>
      <c r="HO79" s="68"/>
      <c r="HP79" s="68"/>
      <c r="HQ79" s="68"/>
      <c r="HR79" s="68"/>
      <c r="HS79" s="68"/>
      <c r="HT79" s="68"/>
      <c r="HU79" s="68"/>
      <c r="HV79" s="68"/>
      <c r="HW79" s="68"/>
      <c r="HX79" s="68"/>
      <c r="HY79" s="68"/>
      <c r="HZ79" s="68"/>
      <c r="IA79" s="68"/>
      <c r="IB79" s="68"/>
      <c r="IC79" s="68"/>
      <c r="ID79" s="68"/>
      <c r="IE79" s="68"/>
      <c r="IF79" s="68"/>
      <c r="IG79" s="68"/>
      <c r="IH79" s="68"/>
      <c r="II79" s="68"/>
      <c r="IJ79" s="68"/>
      <c r="IK79" s="68"/>
      <c r="IL79" s="68"/>
      <c r="IM79" s="68"/>
      <c r="IN79" s="68"/>
      <c r="IO79" s="68"/>
      <c r="IP79" s="68"/>
      <c r="IQ79" s="68"/>
      <c r="IR79" s="68"/>
      <c r="IS79" s="68"/>
      <c r="IT79" s="68"/>
      <c r="IU79" s="68"/>
      <c r="IV79" s="68"/>
      <c r="IW79" s="68"/>
      <c r="IX79" s="68"/>
      <c r="IY79" s="68"/>
      <c r="IZ79" s="68"/>
      <c r="JA79" s="68"/>
      <c r="JB79" s="68"/>
      <c r="JC79" s="68"/>
      <c r="JD79" s="68"/>
      <c r="JE79" s="68"/>
      <c r="JF79" s="68"/>
      <c r="JG79" s="68"/>
      <c r="JH79" s="68"/>
      <c r="JI79" s="68"/>
      <c r="JJ79" s="68"/>
      <c r="JK79" s="68"/>
      <c r="JL79" s="68"/>
      <c r="JM79" s="68"/>
      <c r="JN79" s="68"/>
      <c r="JO79" s="68"/>
      <c r="JP79" s="68"/>
      <c r="JQ79" s="68"/>
      <c r="JR79" s="68"/>
      <c r="JS79" s="68"/>
      <c r="JT79" s="68"/>
      <c r="JU79" s="68"/>
      <c r="JV79" s="68"/>
      <c r="JW79" s="68"/>
      <c r="JX79" s="68"/>
      <c r="JY79" s="68"/>
      <c r="JZ79" s="68"/>
      <c r="KA79" s="68"/>
      <c r="KB79" s="68"/>
      <c r="KC79" s="68"/>
      <c r="KD79" s="68"/>
      <c r="KE79" s="68"/>
      <c r="KF79" s="68"/>
      <c r="KG79" s="68"/>
      <c r="KH79" s="68"/>
      <c r="KI79" s="68"/>
      <c r="KJ79" s="68"/>
      <c r="KK79" s="68"/>
      <c r="KL79" s="68"/>
      <c r="KM79" s="68"/>
      <c r="KN79" s="68"/>
      <c r="KO79" s="68"/>
      <c r="KP79" s="68"/>
      <c r="KQ79" s="68"/>
      <c r="KR79" s="68"/>
      <c r="KS79" s="68"/>
      <c r="KT79" s="68"/>
      <c r="KU79" s="68"/>
      <c r="KV79" s="68"/>
      <c r="KW79" s="68"/>
      <c r="KX79" s="68"/>
      <c r="KY79" s="68"/>
      <c r="KZ79" s="68"/>
      <c r="LA79" s="68"/>
      <c r="LB79" s="68"/>
      <c r="LC79" s="68"/>
      <c r="LD79" s="68"/>
      <c r="LE79" s="68"/>
      <c r="LF79" s="68"/>
      <c r="LG79" s="68"/>
      <c r="LH79" s="68"/>
      <c r="LI79" s="68"/>
      <c r="LJ79" s="68"/>
      <c r="LK79" s="68"/>
      <c r="LL79" s="68"/>
      <c r="LM79" s="68"/>
      <c r="LN79" s="68"/>
      <c r="LO79" s="68"/>
      <c r="LP79" s="68"/>
      <c r="LQ79" s="68"/>
      <c r="LR79" s="68"/>
      <c r="LS79" s="68"/>
      <c r="LT79" s="68"/>
      <c r="LU79" s="68"/>
      <c r="LV79" s="68"/>
      <c r="LW79" s="68"/>
      <c r="LX79" s="68"/>
      <c r="LY79" s="68"/>
      <c r="LZ79" s="68"/>
      <c r="MA79" s="68"/>
      <c r="MB79" s="68"/>
      <c r="MC79" s="68"/>
      <c r="MD79" s="68"/>
      <c r="ME79" s="68"/>
      <c r="MF79" s="68"/>
      <c r="MG79" s="68"/>
      <c r="MH79" s="68"/>
      <c r="MI79" s="68"/>
      <c r="MJ79" s="68"/>
      <c r="MK79" s="68"/>
      <c r="ML79" s="68"/>
      <c r="MM79" s="68"/>
      <c r="MN79" s="68"/>
      <c r="MO79" s="68"/>
      <c r="MP79" s="68"/>
      <c r="MQ79" s="68"/>
      <c r="MR79" s="68"/>
      <c r="MS79" s="68"/>
      <c r="MT79" s="68"/>
      <c r="MU79" s="68"/>
      <c r="MV79" s="68"/>
      <c r="MW79" s="68"/>
      <c r="MX79" s="68"/>
      <c r="MY79" s="68"/>
      <c r="MZ79" s="68"/>
      <c r="NA79" s="68"/>
      <c r="NB79" s="68"/>
      <c r="NC79" s="68"/>
      <c r="ND79" s="68"/>
      <c r="NE79" s="68"/>
    </row>
    <row r="80" spans="1:369" s="73" customFormat="1" ht="13.5">
      <c r="A80" s="68"/>
      <c r="B80" s="62"/>
      <c r="C80" s="63">
        <v>35501</v>
      </c>
      <c r="D80" s="70" t="s">
        <v>161</v>
      </c>
      <c r="E80" s="65" t="s">
        <v>114</v>
      </c>
      <c r="F8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353</v>
      </c>
      <c r="G8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880</v>
      </c>
      <c r="H80" s="65">
        <f>ROUND((Tabla122[[#This Row],[Columna6]]*0.4),0)</f>
        <v>1</v>
      </c>
      <c r="I80" s="90">
        <v>2</v>
      </c>
      <c r="J80" s="90"/>
      <c r="K80" s="90"/>
      <c r="L80" s="90"/>
      <c r="M80" s="65">
        <f>ROUND((Tabla122[[#This Row],[Columna11]]*0.4),0)</f>
        <v>36</v>
      </c>
      <c r="N80" s="65">
        <v>90</v>
      </c>
      <c r="O80" s="65"/>
      <c r="P80" s="65"/>
      <c r="Q80" s="65"/>
      <c r="R80" s="65">
        <f>ROUND((Tabla122[[#This Row],[Columna16]]*0.4),0)</f>
        <v>3</v>
      </c>
      <c r="S80" s="65">
        <v>8</v>
      </c>
      <c r="T80" s="65"/>
      <c r="U80" s="65"/>
      <c r="V80" s="65"/>
      <c r="W80" s="65">
        <f>ROUND((Tabla122[[#This Row],[Columna21]]*0.4),0)</f>
        <v>2</v>
      </c>
      <c r="X80" s="65">
        <v>4</v>
      </c>
      <c r="Y80" s="65"/>
      <c r="Z80" s="65"/>
      <c r="AA80" s="65"/>
      <c r="AB80" s="65">
        <f>ROUND((Tabla122[[#This Row],[Columna26]]*0.4),0)</f>
        <v>12</v>
      </c>
      <c r="AC80" s="65">
        <v>30</v>
      </c>
      <c r="AD80" s="65"/>
      <c r="AE80" s="65"/>
      <c r="AF80" s="65"/>
      <c r="AG80" s="65">
        <f>ROUND((Tabla122[[#This Row],[Columna31]]*0.4),0)</f>
        <v>137</v>
      </c>
      <c r="AH80" s="65">
        <v>342</v>
      </c>
      <c r="AI80" s="65"/>
      <c r="AJ80" s="65"/>
      <c r="AK80" s="65"/>
      <c r="AL80" s="65">
        <f>ROUND((Tabla122[[#This Row],[Columna36]]*0.4),0)</f>
        <v>35</v>
      </c>
      <c r="AM80" s="65">
        <v>88</v>
      </c>
      <c r="AN80" s="65"/>
      <c r="AO80" s="65"/>
      <c r="AP80" s="65"/>
      <c r="AQ80" s="65">
        <f>ROUND((Tabla122[[#This Row],[Columna41]]*0.4),0)</f>
        <v>14</v>
      </c>
      <c r="AR80" s="65">
        <v>34</v>
      </c>
      <c r="AS80" s="65"/>
      <c r="AT80" s="65"/>
      <c r="AU80" s="65"/>
      <c r="AV80" s="65">
        <f>ROUND((Tabla122[[#This Row],[Columna46]]*0.4),0)</f>
        <v>8</v>
      </c>
      <c r="AW80" s="65">
        <v>20</v>
      </c>
      <c r="AX80" s="65"/>
      <c r="AY80" s="65"/>
      <c r="AZ80" s="65"/>
      <c r="BA80" s="65">
        <f>ROUND((Tabla122[[#This Row],[Columna51]]*0.4),0)</f>
        <v>2</v>
      </c>
      <c r="BB80" s="65">
        <v>4</v>
      </c>
      <c r="BC80" s="65"/>
      <c r="BD80" s="65"/>
      <c r="BE80" s="65"/>
      <c r="BF80" s="65">
        <f>ROUND((Tabla122[[#This Row],[Columna56]]*0.4),0)</f>
        <v>1</v>
      </c>
      <c r="BG80" s="65">
        <v>2</v>
      </c>
      <c r="BH80" s="65"/>
      <c r="BI80" s="65"/>
      <c r="BJ80" s="65"/>
      <c r="BK80" s="65">
        <f>ROUND((Tabla122[[#This Row],[Columna61]]*0.4),0)</f>
        <v>9</v>
      </c>
      <c r="BL80" s="65">
        <v>22</v>
      </c>
      <c r="BM80" s="65"/>
      <c r="BN80" s="65"/>
      <c r="BO80" s="65"/>
      <c r="BP80" s="65">
        <f>ROUND((Tabla122[[#This Row],[Columna66]]*0.4),0)</f>
        <v>8</v>
      </c>
      <c r="BQ80" s="65">
        <v>20</v>
      </c>
      <c r="BR80" s="65"/>
      <c r="BS80" s="65"/>
      <c r="BT80" s="65"/>
      <c r="BU80" s="65">
        <f>ROUND((Tabla122[[#This Row],[Columna71]]*0.4),0)</f>
        <v>23</v>
      </c>
      <c r="BV80" s="65">
        <v>58</v>
      </c>
      <c r="BW80" s="65"/>
      <c r="BX80" s="65"/>
      <c r="BY80" s="65"/>
      <c r="BZ80" s="65">
        <f>ROUND((Tabla122[[#This Row],[Columna76]]*0.4),0)</f>
        <v>7</v>
      </c>
      <c r="CA80" s="65">
        <v>18</v>
      </c>
      <c r="CB80" s="65"/>
      <c r="CC80" s="65"/>
      <c r="CD80" s="65"/>
      <c r="CE80" s="65">
        <f>ROUND((Tabla122[[#This Row],[Columna81]]*0.4),0)</f>
        <v>7</v>
      </c>
      <c r="CF80" s="65">
        <v>18</v>
      </c>
      <c r="CG80" s="65"/>
      <c r="CH80" s="65"/>
      <c r="CI80" s="65"/>
      <c r="CJ80" s="65">
        <f>ROUND((Tabla122[[#This Row],[Columna86]]*0.4),0)</f>
        <v>3</v>
      </c>
      <c r="CK80" s="65">
        <v>8</v>
      </c>
      <c r="CL80" s="65"/>
      <c r="CM80" s="65"/>
      <c r="CN80" s="65"/>
      <c r="CO80" s="65">
        <f>ROUND((Tabla122[[#This Row],[Columna91]]*0.4),0)</f>
        <v>11</v>
      </c>
      <c r="CP80" s="65">
        <v>28</v>
      </c>
      <c r="CQ80" s="65"/>
      <c r="CR80" s="65"/>
      <c r="CS80" s="65"/>
      <c r="CT80" s="65">
        <f>ROUND((Tabla122[[#This Row],[Columna96]]*0.4),0)</f>
        <v>20</v>
      </c>
      <c r="CU80" s="65">
        <v>50</v>
      </c>
      <c r="CV80" s="65"/>
      <c r="CW80" s="65"/>
      <c r="CX80" s="65"/>
      <c r="CY80" s="65">
        <f>ROUND((Tabla122[[#This Row],[Columna101]]*0.4),0)</f>
        <v>5</v>
      </c>
      <c r="CZ80" s="65">
        <v>12</v>
      </c>
      <c r="DA80" s="65"/>
      <c r="DB80" s="65"/>
      <c r="DC80" s="65"/>
      <c r="DD80" s="65">
        <f>ROUND((Tabla122[[#This Row],[Columna106]]*0.4),0)</f>
        <v>4</v>
      </c>
      <c r="DE80" s="65">
        <v>10</v>
      </c>
      <c r="DF80" s="65"/>
      <c r="DG80" s="65"/>
      <c r="DH80" s="65"/>
      <c r="DI80" s="65">
        <f>ROUND((Tabla122[[#This Row],[Columna111]]*0.4),0)</f>
        <v>4</v>
      </c>
      <c r="DJ80" s="65">
        <v>10</v>
      </c>
      <c r="DK80" s="65"/>
      <c r="DL80" s="65"/>
      <c r="DM80" s="65"/>
      <c r="DN80" s="65">
        <f>ROUND((Tabla122[[#This Row],[Columna116]]*0.4),0)</f>
        <v>1</v>
      </c>
      <c r="DO80" s="65">
        <v>2</v>
      </c>
      <c r="DP80" s="93"/>
      <c r="DQ80" s="93"/>
      <c r="DR80" s="93"/>
      <c r="DS80" s="72"/>
      <c r="DT80" s="68"/>
      <c r="DU80" s="68"/>
      <c r="DV80" s="68"/>
      <c r="DW80" s="68"/>
      <c r="DX80" s="68"/>
      <c r="DY80" s="68"/>
      <c r="DZ80" s="68"/>
      <c r="EA80" s="68"/>
      <c r="EB80" s="68"/>
      <c r="EC80" s="68"/>
      <c r="ED80" s="68"/>
      <c r="EE80" s="68"/>
      <c r="EF80" s="68"/>
      <c r="EG80" s="68"/>
      <c r="EH80" s="68"/>
      <c r="EI80" s="68"/>
      <c r="EJ80" s="68"/>
      <c r="EK80" s="68"/>
      <c r="EL80" s="68"/>
      <c r="EM80" s="68"/>
      <c r="EN80" s="68"/>
      <c r="EO80" s="68"/>
      <c r="EP80" s="68"/>
      <c r="EQ80" s="68"/>
      <c r="ER80" s="68"/>
      <c r="ES80" s="68"/>
      <c r="ET80" s="68"/>
      <c r="EU80" s="68"/>
      <c r="EV80" s="68"/>
      <c r="EW80" s="68"/>
      <c r="EX80" s="68"/>
      <c r="EY80" s="68"/>
      <c r="EZ80" s="68"/>
      <c r="FA80" s="68"/>
      <c r="FB80" s="68"/>
      <c r="FC80" s="68"/>
      <c r="FD80" s="68"/>
      <c r="FE80" s="68"/>
      <c r="FF80" s="68"/>
      <c r="FG80" s="68"/>
      <c r="FH80" s="68"/>
      <c r="FI80" s="68"/>
      <c r="FJ80" s="68"/>
      <c r="FK80" s="68"/>
      <c r="FL80" s="68"/>
      <c r="FM80" s="68"/>
      <c r="FN80" s="68"/>
      <c r="FO80" s="68"/>
      <c r="FP80" s="68"/>
      <c r="FQ80" s="68"/>
      <c r="FR80" s="68"/>
      <c r="FS80" s="68"/>
      <c r="FT80" s="68"/>
      <c r="FU80" s="68"/>
      <c r="FV80" s="68"/>
      <c r="FW80" s="68"/>
      <c r="FX80" s="68"/>
      <c r="FY80" s="68"/>
      <c r="FZ80" s="68"/>
      <c r="GA80" s="68"/>
      <c r="GB80" s="68"/>
      <c r="GC80" s="68"/>
      <c r="GD80" s="68"/>
      <c r="GE80" s="68"/>
      <c r="GF80" s="68"/>
      <c r="GG80" s="68"/>
      <c r="GH80" s="68"/>
      <c r="GI80" s="68"/>
      <c r="GJ80" s="68"/>
      <c r="GK80" s="68"/>
      <c r="GL80" s="68"/>
      <c r="GM80" s="68"/>
      <c r="GN80" s="68"/>
      <c r="GO80" s="68"/>
      <c r="GP80" s="68"/>
      <c r="GQ80" s="68"/>
      <c r="GR80" s="68"/>
      <c r="GS80" s="68"/>
      <c r="GT80" s="68"/>
      <c r="GU80" s="68"/>
      <c r="GV80" s="68"/>
      <c r="GW80" s="68"/>
      <c r="GX80" s="68"/>
      <c r="GY80" s="68"/>
      <c r="GZ80" s="68"/>
      <c r="HA80" s="68"/>
      <c r="HB80" s="68"/>
      <c r="HC80" s="68"/>
      <c r="HD80" s="68"/>
      <c r="HE80" s="68"/>
      <c r="HF80" s="68"/>
      <c r="HG80" s="68"/>
      <c r="HH80" s="68"/>
      <c r="HI80" s="68"/>
      <c r="HJ80" s="68"/>
      <c r="HK80" s="68"/>
      <c r="HL80" s="68"/>
      <c r="HM80" s="68"/>
      <c r="HN80" s="68"/>
      <c r="HO80" s="68"/>
      <c r="HP80" s="68"/>
      <c r="HQ80" s="68"/>
      <c r="HR80" s="68"/>
      <c r="HS80" s="68"/>
      <c r="HT80" s="68"/>
      <c r="HU80" s="68"/>
      <c r="HV80" s="68"/>
      <c r="HW80" s="68"/>
      <c r="HX80" s="68"/>
      <c r="HY80" s="68"/>
      <c r="HZ80" s="68"/>
      <c r="IA80" s="68"/>
      <c r="IB80" s="68"/>
      <c r="IC80" s="68"/>
      <c r="ID80" s="68"/>
      <c r="IE80" s="68"/>
      <c r="IF80" s="68"/>
      <c r="IG80" s="68"/>
      <c r="IH80" s="68"/>
      <c r="II80" s="68"/>
      <c r="IJ80" s="68"/>
      <c r="IK80" s="68"/>
      <c r="IL80" s="68"/>
      <c r="IM80" s="68"/>
      <c r="IN80" s="68"/>
      <c r="IO80" s="68"/>
      <c r="IP80" s="68"/>
      <c r="IQ80" s="68"/>
      <c r="IR80" s="68"/>
      <c r="IS80" s="68"/>
      <c r="IT80" s="68"/>
      <c r="IU80" s="68"/>
      <c r="IV80" s="68"/>
      <c r="IW80" s="68"/>
      <c r="IX80" s="68"/>
      <c r="IY80" s="68"/>
      <c r="IZ80" s="68"/>
      <c r="JA80" s="68"/>
      <c r="JB80" s="68"/>
      <c r="JC80" s="68"/>
      <c r="JD80" s="68"/>
      <c r="JE80" s="68"/>
      <c r="JF80" s="68"/>
      <c r="JG80" s="68"/>
      <c r="JH80" s="68"/>
      <c r="JI80" s="68"/>
      <c r="JJ80" s="68"/>
      <c r="JK80" s="68"/>
      <c r="JL80" s="68"/>
      <c r="JM80" s="68"/>
      <c r="JN80" s="68"/>
      <c r="JO80" s="68"/>
      <c r="JP80" s="68"/>
      <c r="JQ80" s="68"/>
      <c r="JR80" s="68"/>
      <c r="JS80" s="68"/>
      <c r="JT80" s="68"/>
      <c r="JU80" s="68"/>
      <c r="JV80" s="68"/>
      <c r="JW80" s="68"/>
      <c r="JX80" s="68"/>
      <c r="JY80" s="68"/>
      <c r="JZ80" s="68"/>
      <c r="KA80" s="68"/>
      <c r="KB80" s="68"/>
      <c r="KC80" s="68"/>
      <c r="KD80" s="68"/>
      <c r="KE80" s="68"/>
      <c r="KF80" s="68"/>
      <c r="KG80" s="68"/>
      <c r="KH80" s="68"/>
      <c r="KI80" s="68"/>
      <c r="KJ80" s="68"/>
      <c r="KK80" s="68"/>
      <c r="KL80" s="68"/>
      <c r="KM80" s="68"/>
      <c r="KN80" s="68"/>
      <c r="KO80" s="68"/>
      <c r="KP80" s="68"/>
      <c r="KQ80" s="68"/>
      <c r="KR80" s="68"/>
      <c r="KS80" s="68"/>
      <c r="KT80" s="68"/>
      <c r="KU80" s="68"/>
      <c r="KV80" s="68"/>
      <c r="KW80" s="68"/>
      <c r="KX80" s="68"/>
      <c r="KY80" s="68"/>
      <c r="KZ80" s="68"/>
      <c r="LA80" s="68"/>
      <c r="LB80" s="68"/>
      <c r="LC80" s="68"/>
      <c r="LD80" s="68"/>
      <c r="LE80" s="68"/>
      <c r="LF80" s="68"/>
      <c r="LG80" s="68"/>
      <c r="LH80" s="68"/>
      <c r="LI80" s="68"/>
      <c r="LJ80" s="68"/>
      <c r="LK80" s="68"/>
      <c r="LL80" s="68"/>
      <c r="LM80" s="68"/>
      <c r="LN80" s="68"/>
      <c r="LO80" s="68"/>
      <c r="LP80" s="68"/>
      <c r="LQ80" s="68"/>
      <c r="LR80" s="68"/>
      <c r="LS80" s="68"/>
      <c r="LT80" s="68"/>
      <c r="LU80" s="68"/>
      <c r="LV80" s="68"/>
      <c r="LW80" s="68"/>
      <c r="LX80" s="68"/>
      <c r="LY80" s="68"/>
      <c r="LZ80" s="68"/>
      <c r="MA80" s="68"/>
      <c r="MB80" s="68"/>
      <c r="MC80" s="68"/>
      <c r="MD80" s="68"/>
      <c r="ME80" s="68"/>
      <c r="MF80" s="68"/>
      <c r="MG80" s="68"/>
      <c r="MH80" s="68"/>
      <c r="MI80" s="68"/>
      <c r="MJ80" s="68"/>
      <c r="MK80" s="68"/>
      <c r="ML80" s="68"/>
      <c r="MM80" s="68"/>
      <c r="MN80" s="68"/>
      <c r="MO80" s="68"/>
      <c r="MP80" s="68"/>
      <c r="MQ80" s="68"/>
      <c r="MR80" s="68"/>
      <c r="MS80" s="68"/>
      <c r="MT80" s="68"/>
      <c r="MU80" s="68"/>
      <c r="MV80" s="68"/>
      <c r="MW80" s="68"/>
      <c r="MX80" s="68"/>
      <c r="MY80" s="68"/>
      <c r="MZ80" s="68"/>
      <c r="NA80" s="68"/>
      <c r="NB80" s="68"/>
      <c r="NC80" s="68"/>
      <c r="ND80" s="68"/>
      <c r="NE80" s="68"/>
    </row>
    <row r="81" spans="1:369" s="73" customFormat="1" ht="13.5">
      <c r="A81" s="68"/>
      <c r="B81" s="62"/>
      <c r="C81" s="63">
        <v>35501</v>
      </c>
      <c r="D81" s="70" t="s">
        <v>162</v>
      </c>
      <c r="E81" s="65" t="s">
        <v>114</v>
      </c>
      <c r="F8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8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81" s="65">
        <f>ROUND((Tabla122[[#This Row],[Columna6]]*0.4),0)</f>
        <v>2</v>
      </c>
      <c r="I81" s="90">
        <v>4</v>
      </c>
      <c r="J81" s="90"/>
      <c r="K81" s="90"/>
      <c r="L81" s="90"/>
      <c r="M81" s="65">
        <f>ROUND((Tabla122[[#This Row],[Columna11]]*0.4),0)</f>
        <v>72</v>
      </c>
      <c r="N81" s="65">
        <v>180</v>
      </c>
      <c r="O81" s="65"/>
      <c r="P81" s="65"/>
      <c r="Q81" s="65"/>
      <c r="R81" s="65">
        <f>ROUND((Tabla122[[#This Row],[Columna16]]*0.4),0)</f>
        <v>6</v>
      </c>
      <c r="S81" s="65">
        <v>16</v>
      </c>
      <c r="T81" s="65"/>
      <c r="U81" s="65"/>
      <c r="V81" s="65"/>
      <c r="W81" s="65">
        <f>ROUND((Tabla122[[#This Row],[Columna21]]*0.4),0)</f>
        <v>3</v>
      </c>
      <c r="X81" s="65">
        <v>8</v>
      </c>
      <c r="Y81" s="65"/>
      <c r="Z81" s="65"/>
      <c r="AA81" s="65"/>
      <c r="AB81" s="65">
        <f>ROUND((Tabla122[[#This Row],[Columna26]]*0.4),0)</f>
        <v>24</v>
      </c>
      <c r="AC81" s="65">
        <v>60</v>
      </c>
      <c r="AD81" s="65"/>
      <c r="AE81" s="65"/>
      <c r="AF81" s="65"/>
      <c r="AG81" s="65">
        <f>ROUND((Tabla122[[#This Row],[Columna31]]*0.4),0)</f>
        <v>274</v>
      </c>
      <c r="AH81" s="65">
        <v>684</v>
      </c>
      <c r="AI81" s="65"/>
      <c r="AJ81" s="65"/>
      <c r="AK81" s="65"/>
      <c r="AL81" s="65">
        <f>ROUND((Tabla122[[#This Row],[Columna36]]*0.4),0)</f>
        <v>70</v>
      </c>
      <c r="AM81" s="65">
        <v>176</v>
      </c>
      <c r="AN81" s="65"/>
      <c r="AO81" s="65"/>
      <c r="AP81" s="65"/>
      <c r="AQ81" s="65">
        <f>ROUND((Tabla122[[#This Row],[Columna41]]*0.4),0)</f>
        <v>27</v>
      </c>
      <c r="AR81" s="65">
        <v>68</v>
      </c>
      <c r="AS81" s="65"/>
      <c r="AT81" s="65"/>
      <c r="AU81" s="65"/>
      <c r="AV81" s="65">
        <f>ROUND((Tabla122[[#This Row],[Columna46]]*0.4),0)</f>
        <v>16</v>
      </c>
      <c r="AW81" s="65">
        <v>40</v>
      </c>
      <c r="AX81" s="65"/>
      <c r="AY81" s="65"/>
      <c r="AZ81" s="65"/>
      <c r="BA81" s="65">
        <f>ROUND((Tabla122[[#This Row],[Columna51]]*0.4),0)</f>
        <v>3</v>
      </c>
      <c r="BB81" s="65">
        <v>8</v>
      </c>
      <c r="BC81" s="65"/>
      <c r="BD81" s="65"/>
      <c r="BE81" s="65"/>
      <c r="BF81" s="65">
        <f>ROUND((Tabla122[[#This Row],[Columna56]]*0.4),0)</f>
        <v>2</v>
      </c>
      <c r="BG81" s="65">
        <v>4</v>
      </c>
      <c r="BH81" s="65"/>
      <c r="BI81" s="65"/>
      <c r="BJ81" s="65"/>
      <c r="BK81" s="65">
        <f>ROUND((Tabla122[[#This Row],[Columna61]]*0.4),0)</f>
        <v>18</v>
      </c>
      <c r="BL81" s="65">
        <v>44</v>
      </c>
      <c r="BM81" s="65"/>
      <c r="BN81" s="65"/>
      <c r="BO81" s="65"/>
      <c r="BP81" s="65">
        <f>ROUND((Tabla122[[#This Row],[Columna66]]*0.4),0)</f>
        <v>16</v>
      </c>
      <c r="BQ81" s="65">
        <v>40</v>
      </c>
      <c r="BR81" s="65"/>
      <c r="BS81" s="65"/>
      <c r="BT81" s="65"/>
      <c r="BU81" s="65">
        <f>ROUND((Tabla122[[#This Row],[Columna71]]*0.4),0)</f>
        <v>46</v>
      </c>
      <c r="BV81" s="65">
        <v>116</v>
      </c>
      <c r="BW81" s="65"/>
      <c r="BX81" s="65"/>
      <c r="BY81" s="65"/>
      <c r="BZ81" s="65">
        <f>ROUND((Tabla122[[#This Row],[Columna76]]*0.4),0)</f>
        <v>14</v>
      </c>
      <c r="CA81" s="65">
        <v>36</v>
      </c>
      <c r="CB81" s="65"/>
      <c r="CC81" s="65"/>
      <c r="CD81" s="65"/>
      <c r="CE81" s="65">
        <f>ROUND((Tabla122[[#This Row],[Columna81]]*0.4),0)</f>
        <v>14</v>
      </c>
      <c r="CF81" s="65">
        <v>36</v>
      </c>
      <c r="CG81" s="65"/>
      <c r="CH81" s="65"/>
      <c r="CI81" s="65"/>
      <c r="CJ81" s="65">
        <f>ROUND((Tabla122[[#This Row],[Columna86]]*0.4),0)</f>
        <v>6</v>
      </c>
      <c r="CK81" s="65">
        <v>16</v>
      </c>
      <c r="CL81" s="65"/>
      <c r="CM81" s="65"/>
      <c r="CN81" s="65"/>
      <c r="CO81" s="65">
        <f>ROUND((Tabla122[[#This Row],[Columna91]]*0.4),0)</f>
        <v>22</v>
      </c>
      <c r="CP81" s="65">
        <v>56</v>
      </c>
      <c r="CQ81" s="65"/>
      <c r="CR81" s="65"/>
      <c r="CS81" s="65"/>
      <c r="CT81" s="65">
        <f>ROUND((Tabla122[[#This Row],[Columna96]]*0.4),0)</f>
        <v>40</v>
      </c>
      <c r="CU81" s="65">
        <v>100</v>
      </c>
      <c r="CV81" s="65"/>
      <c r="CW81" s="65"/>
      <c r="CX81" s="65"/>
      <c r="CY81" s="65">
        <f>ROUND((Tabla122[[#This Row],[Columna101]]*0.4),0)</f>
        <v>10</v>
      </c>
      <c r="CZ81" s="65">
        <v>24</v>
      </c>
      <c r="DA81" s="65"/>
      <c r="DB81" s="65"/>
      <c r="DC81" s="65"/>
      <c r="DD81" s="65">
        <f>ROUND((Tabla122[[#This Row],[Columna106]]*0.4),0)</f>
        <v>8</v>
      </c>
      <c r="DE81" s="65">
        <v>20</v>
      </c>
      <c r="DF81" s="65"/>
      <c r="DG81" s="65"/>
      <c r="DH81" s="65"/>
      <c r="DI81" s="65">
        <f>ROUND((Tabla122[[#This Row],[Columna111]]*0.4),0)</f>
        <v>8</v>
      </c>
      <c r="DJ81" s="65">
        <v>20</v>
      </c>
      <c r="DK81" s="65"/>
      <c r="DL81" s="65"/>
      <c r="DM81" s="65"/>
      <c r="DN81" s="65">
        <f>ROUND((Tabla122[[#This Row],[Columna116]]*0.4),0)</f>
        <v>2</v>
      </c>
      <c r="DO81" s="65">
        <v>4</v>
      </c>
      <c r="DP81" s="93"/>
      <c r="DQ81" s="93"/>
      <c r="DR81" s="93"/>
      <c r="DS81" s="72"/>
      <c r="DT81" s="68"/>
      <c r="DU81" s="68"/>
      <c r="DV81" s="68"/>
      <c r="DW81" s="68"/>
      <c r="DX81" s="68"/>
      <c r="DY81" s="68"/>
      <c r="DZ81" s="68"/>
      <c r="EA81" s="68"/>
      <c r="EB81" s="68"/>
      <c r="EC81" s="68"/>
      <c r="ED81" s="68"/>
      <c r="EE81" s="68"/>
      <c r="EF81" s="68"/>
      <c r="EG81" s="68"/>
      <c r="EH81" s="68"/>
      <c r="EI81" s="68"/>
      <c r="EJ81" s="68"/>
      <c r="EK81" s="68"/>
      <c r="EL81" s="68"/>
      <c r="EM81" s="68"/>
      <c r="EN81" s="68"/>
      <c r="EO81" s="68"/>
      <c r="EP81" s="68"/>
      <c r="EQ81" s="68"/>
      <c r="ER81" s="68"/>
      <c r="ES81" s="68"/>
      <c r="ET81" s="68"/>
      <c r="EU81" s="68"/>
      <c r="EV81" s="68"/>
      <c r="EW81" s="68"/>
      <c r="EX81" s="68"/>
      <c r="EY81" s="68"/>
      <c r="EZ81" s="68"/>
      <c r="FA81" s="68"/>
      <c r="FB81" s="68"/>
      <c r="FC81" s="68"/>
      <c r="FD81" s="68"/>
      <c r="FE81" s="68"/>
      <c r="FF81" s="68"/>
      <c r="FG81" s="68"/>
      <c r="FH81" s="68"/>
      <c r="FI81" s="68"/>
      <c r="FJ81" s="68"/>
      <c r="FK81" s="68"/>
      <c r="FL81" s="68"/>
      <c r="FM81" s="68"/>
      <c r="FN81" s="68"/>
      <c r="FO81" s="68"/>
      <c r="FP81" s="68"/>
      <c r="FQ81" s="68"/>
      <c r="FR81" s="68"/>
      <c r="FS81" s="68"/>
      <c r="FT81" s="68"/>
      <c r="FU81" s="68"/>
      <c r="FV81" s="68"/>
      <c r="FW81" s="68"/>
      <c r="FX81" s="68"/>
      <c r="FY81" s="68"/>
      <c r="FZ81" s="68"/>
      <c r="GA81" s="68"/>
      <c r="GB81" s="68"/>
      <c r="GC81" s="68"/>
      <c r="GD81" s="68"/>
      <c r="GE81" s="68"/>
      <c r="GF81" s="68"/>
      <c r="GG81" s="68"/>
      <c r="GH81" s="68"/>
      <c r="GI81" s="68"/>
      <c r="GJ81" s="68"/>
      <c r="GK81" s="68"/>
      <c r="GL81" s="68"/>
      <c r="GM81" s="68"/>
      <c r="GN81" s="68"/>
      <c r="GO81" s="68"/>
      <c r="GP81" s="68"/>
      <c r="GQ81" s="68"/>
      <c r="GR81" s="68"/>
      <c r="GS81" s="68"/>
      <c r="GT81" s="68"/>
      <c r="GU81" s="68"/>
      <c r="GV81" s="68"/>
      <c r="GW81" s="68"/>
      <c r="GX81" s="68"/>
      <c r="GY81" s="68"/>
      <c r="GZ81" s="68"/>
      <c r="HA81" s="68"/>
      <c r="HB81" s="68"/>
      <c r="HC81" s="68"/>
      <c r="HD81" s="68"/>
      <c r="HE81" s="68"/>
      <c r="HF81" s="68"/>
      <c r="HG81" s="68"/>
      <c r="HH81" s="68"/>
      <c r="HI81" s="68"/>
      <c r="HJ81" s="68"/>
      <c r="HK81" s="68"/>
      <c r="HL81" s="68"/>
      <c r="HM81" s="68"/>
      <c r="HN81" s="68"/>
      <c r="HO81" s="68"/>
      <c r="HP81" s="68"/>
      <c r="HQ81" s="68"/>
      <c r="HR81" s="68"/>
      <c r="HS81" s="68"/>
      <c r="HT81" s="68"/>
      <c r="HU81" s="68"/>
      <c r="HV81" s="68"/>
      <c r="HW81" s="68"/>
      <c r="HX81" s="68"/>
      <c r="HY81" s="68"/>
      <c r="HZ81" s="68"/>
      <c r="IA81" s="68"/>
      <c r="IB81" s="68"/>
      <c r="IC81" s="68"/>
      <c r="ID81" s="68"/>
      <c r="IE81" s="68"/>
      <c r="IF81" s="68"/>
      <c r="IG81" s="68"/>
      <c r="IH81" s="68"/>
      <c r="II81" s="68"/>
      <c r="IJ81" s="68"/>
      <c r="IK81" s="68"/>
      <c r="IL81" s="68"/>
      <c r="IM81" s="68"/>
      <c r="IN81" s="68"/>
      <c r="IO81" s="68"/>
      <c r="IP81" s="68"/>
      <c r="IQ81" s="68"/>
      <c r="IR81" s="68"/>
      <c r="IS81" s="68"/>
      <c r="IT81" s="68"/>
      <c r="IU81" s="68"/>
      <c r="IV81" s="68"/>
      <c r="IW81" s="68"/>
      <c r="IX81" s="68"/>
      <c r="IY81" s="68"/>
      <c r="IZ81" s="68"/>
      <c r="JA81" s="68"/>
      <c r="JB81" s="68"/>
      <c r="JC81" s="68"/>
      <c r="JD81" s="68"/>
      <c r="JE81" s="68"/>
      <c r="JF81" s="68"/>
      <c r="JG81" s="68"/>
      <c r="JH81" s="68"/>
      <c r="JI81" s="68"/>
      <c r="JJ81" s="68"/>
      <c r="JK81" s="68"/>
      <c r="JL81" s="68"/>
      <c r="JM81" s="68"/>
      <c r="JN81" s="68"/>
      <c r="JO81" s="68"/>
      <c r="JP81" s="68"/>
      <c r="JQ81" s="68"/>
      <c r="JR81" s="68"/>
      <c r="JS81" s="68"/>
      <c r="JT81" s="68"/>
      <c r="JU81" s="68"/>
      <c r="JV81" s="68"/>
      <c r="JW81" s="68"/>
      <c r="JX81" s="68"/>
      <c r="JY81" s="68"/>
      <c r="JZ81" s="68"/>
      <c r="KA81" s="68"/>
      <c r="KB81" s="68"/>
      <c r="KC81" s="68"/>
      <c r="KD81" s="68"/>
      <c r="KE81" s="68"/>
      <c r="KF81" s="68"/>
      <c r="KG81" s="68"/>
      <c r="KH81" s="68"/>
      <c r="KI81" s="68"/>
      <c r="KJ81" s="68"/>
      <c r="KK81" s="68"/>
      <c r="KL81" s="68"/>
      <c r="KM81" s="68"/>
      <c r="KN81" s="68"/>
      <c r="KO81" s="68"/>
      <c r="KP81" s="68"/>
      <c r="KQ81" s="68"/>
      <c r="KR81" s="68"/>
      <c r="KS81" s="68"/>
      <c r="KT81" s="68"/>
      <c r="KU81" s="68"/>
      <c r="KV81" s="68"/>
      <c r="KW81" s="68"/>
      <c r="KX81" s="68"/>
      <c r="KY81" s="68"/>
      <c r="KZ81" s="68"/>
      <c r="LA81" s="68"/>
      <c r="LB81" s="68"/>
      <c r="LC81" s="68"/>
      <c r="LD81" s="68"/>
      <c r="LE81" s="68"/>
      <c r="LF81" s="68"/>
      <c r="LG81" s="68"/>
      <c r="LH81" s="68"/>
      <c r="LI81" s="68"/>
      <c r="LJ81" s="68"/>
      <c r="LK81" s="68"/>
      <c r="LL81" s="68"/>
      <c r="LM81" s="68"/>
      <c r="LN81" s="68"/>
      <c r="LO81" s="68"/>
      <c r="LP81" s="68"/>
      <c r="LQ81" s="68"/>
      <c r="LR81" s="68"/>
      <c r="LS81" s="68"/>
      <c r="LT81" s="68"/>
      <c r="LU81" s="68"/>
      <c r="LV81" s="68"/>
      <c r="LW81" s="68"/>
      <c r="LX81" s="68"/>
      <c r="LY81" s="68"/>
      <c r="LZ81" s="68"/>
      <c r="MA81" s="68"/>
      <c r="MB81" s="68"/>
      <c r="MC81" s="68"/>
      <c r="MD81" s="68"/>
      <c r="ME81" s="68"/>
      <c r="MF81" s="68"/>
      <c r="MG81" s="68"/>
      <c r="MH81" s="68"/>
      <c r="MI81" s="68"/>
      <c r="MJ81" s="68"/>
      <c r="MK81" s="68"/>
      <c r="ML81" s="68"/>
      <c r="MM81" s="68"/>
      <c r="MN81" s="68"/>
      <c r="MO81" s="68"/>
      <c r="MP81" s="68"/>
      <c r="MQ81" s="68"/>
      <c r="MR81" s="68"/>
      <c r="MS81" s="68"/>
      <c r="MT81" s="68"/>
      <c r="MU81" s="68"/>
      <c r="MV81" s="68"/>
      <c r="MW81" s="68"/>
      <c r="MX81" s="68"/>
      <c r="MY81" s="68"/>
      <c r="MZ81" s="68"/>
      <c r="NA81" s="68"/>
      <c r="NB81" s="68"/>
      <c r="NC81" s="68"/>
      <c r="ND81" s="68"/>
      <c r="NE81" s="68"/>
    </row>
    <row r="82" spans="1:369" s="73" customFormat="1" ht="13.5">
      <c r="A82" s="68"/>
      <c r="B82" s="62"/>
      <c r="C82" s="63">
        <v>35501</v>
      </c>
      <c r="D82" s="70" t="s">
        <v>163</v>
      </c>
      <c r="E82" s="65" t="s">
        <v>114</v>
      </c>
      <c r="F8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8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82" s="65">
        <f>ROUND((Tabla122[[#This Row],[Columna6]]*0.4),0)</f>
        <v>2</v>
      </c>
      <c r="I82" s="90">
        <v>4</v>
      </c>
      <c r="J82" s="90"/>
      <c r="K82" s="90"/>
      <c r="L82" s="90"/>
      <c r="M82" s="65">
        <f>ROUND((Tabla122[[#This Row],[Columna11]]*0.4),0)</f>
        <v>72</v>
      </c>
      <c r="N82" s="65">
        <v>180</v>
      </c>
      <c r="O82" s="65"/>
      <c r="P82" s="65"/>
      <c r="Q82" s="65"/>
      <c r="R82" s="65">
        <f>ROUND((Tabla122[[#This Row],[Columna16]]*0.4),0)</f>
        <v>6</v>
      </c>
      <c r="S82" s="65">
        <v>16</v>
      </c>
      <c r="T82" s="65"/>
      <c r="U82" s="65"/>
      <c r="V82" s="65"/>
      <c r="W82" s="65">
        <f>ROUND((Tabla122[[#This Row],[Columna21]]*0.4),0)</f>
        <v>3</v>
      </c>
      <c r="X82" s="65">
        <v>8</v>
      </c>
      <c r="Y82" s="65"/>
      <c r="Z82" s="65"/>
      <c r="AA82" s="65"/>
      <c r="AB82" s="65">
        <f>ROUND((Tabla122[[#This Row],[Columna26]]*0.4),0)</f>
        <v>24</v>
      </c>
      <c r="AC82" s="65">
        <v>60</v>
      </c>
      <c r="AD82" s="65"/>
      <c r="AE82" s="65"/>
      <c r="AF82" s="65"/>
      <c r="AG82" s="65">
        <f>ROUND((Tabla122[[#This Row],[Columna31]]*0.4),0)</f>
        <v>274</v>
      </c>
      <c r="AH82" s="65">
        <v>684</v>
      </c>
      <c r="AI82" s="65"/>
      <c r="AJ82" s="65"/>
      <c r="AK82" s="65"/>
      <c r="AL82" s="65">
        <f>ROUND((Tabla122[[#This Row],[Columna36]]*0.4),0)</f>
        <v>70</v>
      </c>
      <c r="AM82" s="65">
        <v>176</v>
      </c>
      <c r="AN82" s="65"/>
      <c r="AO82" s="65"/>
      <c r="AP82" s="65"/>
      <c r="AQ82" s="65">
        <f>ROUND((Tabla122[[#This Row],[Columna41]]*0.4),0)</f>
        <v>27</v>
      </c>
      <c r="AR82" s="65">
        <v>68</v>
      </c>
      <c r="AS82" s="65"/>
      <c r="AT82" s="65"/>
      <c r="AU82" s="65"/>
      <c r="AV82" s="65">
        <f>ROUND((Tabla122[[#This Row],[Columna46]]*0.4),0)</f>
        <v>16</v>
      </c>
      <c r="AW82" s="65">
        <v>40</v>
      </c>
      <c r="AX82" s="65"/>
      <c r="AY82" s="65"/>
      <c r="AZ82" s="65"/>
      <c r="BA82" s="65">
        <f>ROUND((Tabla122[[#This Row],[Columna51]]*0.4),0)</f>
        <v>3</v>
      </c>
      <c r="BB82" s="65">
        <v>8</v>
      </c>
      <c r="BC82" s="65"/>
      <c r="BD82" s="65"/>
      <c r="BE82" s="65"/>
      <c r="BF82" s="65">
        <f>ROUND((Tabla122[[#This Row],[Columna56]]*0.4),0)</f>
        <v>2</v>
      </c>
      <c r="BG82" s="65">
        <v>4</v>
      </c>
      <c r="BH82" s="65"/>
      <c r="BI82" s="65"/>
      <c r="BJ82" s="65"/>
      <c r="BK82" s="65">
        <f>ROUND((Tabla122[[#This Row],[Columna61]]*0.4),0)</f>
        <v>18</v>
      </c>
      <c r="BL82" s="65">
        <v>44</v>
      </c>
      <c r="BM82" s="65"/>
      <c r="BN82" s="65"/>
      <c r="BO82" s="65"/>
      <c r="BP82" s="65">
        <f>ROUND((Tabla122[[#This Row],[Columna66]]*0.4),0)</f>
        <v>16</v>
      </c>
      <c r="BQ82" s="65">
        <v>40</v>
      </c>
      <c r="BR82" s="65"/>
      <c r="BS82" s="65"/>
      <c r="BT82" s="65"/>
      <c r="BU82" s="65">
        <f>ROUND((Tabla122[[#This Row],[Columna71]]*0.4),0)</f>
        <v>46</v>
      </c>
      <c r="BV82" s="65">
        <v>116</v>
      </c>
      <c r="BW82" s="65"/>
      <c r="BX82" s="65"/>
      <c r="BY82" s="65"/>
      <c r="BZ82" s="65">
        <f>ROUND((Tabla122[[#This Row],[Columna76]]*0.4),0)</f>
        <v>14</v>
      </c>
      <c r="CA82" s="65">
        <v>36</v>
      </c>
      <c r="CB82" s="65"/>
      <c r="CC82" s="65"/>
      <c r="CD82" s="65"/>
      <c r="CE82" s="65">
        <f>ROUND((Tabla122[[#This Row],[Columna81]]*0.4),0)</f>
        <v>14</v>
      </c>
      <c r="CF82" s="65">
        <v>36</v>
      </c>
      <c r="CG82" s="65"/>
      <c r="CH82" s="65"/>
      <c r="CI82" s="65"/>
      <c r="CJ82" s="65">
        <f>ROUND((Tabla122[[#This Row],[Columna86]]*0.4),0)</f>
        <v>6</v>
      </c>
      <c r="CK82" s="65">
        <v>16</v>
      </c>
      <c r="CL82" s="65"/>
      <c r="CM82" s="65"/>
      <c r="CN82" s="65"/>
      <c r="CO82" s="65">
        <f>ROUND((Tabla122[[#This Row],[Columna91]]*0.4),0)</f>
        <v>22</v>
      </c>
      <c r="CP82" s="65">
        <v>56</v>
      </c>
      <c r="CQ82" s="65"/>
      <c r="CR82" s="65"/>
      <c r="CS82" s="65"/>
      <c r="CT82" s="65">
        <f>ROUND((Tabla122[[#This Row],[Columna96]]*0.4),0)</f>
        <v>40</v>
      </c>
      <c r="CU82" s="65">
        <v>100</v>
      </c>
      <c r="CV82" s="65"/>
      <c r="CW82" s="65"/>
      <c r="CX82" s="65"/>
      <c r="CY82" s="65">
        <f>ROUND((Tabla122[[#This Row],[Columna101]]*0.4),0)</f>
        <v>10</v>
      </c>
      <c r="CZ82" s="65">
        <v>24</v>
      </c>
      <c r="DA82" s="65"/>
      <c r="DB82" s="65"/>
      <c r="DC82" s="65"/>
      <c r="DD82" s="65">
        <f>ROUND((Tabla122[[#This Row],[Columna106]]*0.4),0)</f>
        <v>8</v>
      </c>
      <c r="DE82" s="65">
        <v>20</v>
      </c>
      <c r="DF82" s="65"/>
      <c r="DG82" s="65"/>
      <c r="DH82" s="65"/>
      <c r="DI82" s="65">
        <f>ROUND((Tabla122[[#This Row],[Columna111]]*0.4),0)</f>
        <v>8</v>
      </c>
      <c r="DJ82" s="65">
        <v>20</v>
      </c>
      <c r="DK82" s="65"/>
      <c r="DL82" s="65"/>
      <c r="DM82" s="65"/>
      <c r="DN82" s="65">
        <f>ROUND((Tabla122[[#This Row],[Columna116]]*0.4),0)</f>
        <v>2</v>
      </c>
      <c r="DO82" s="65">
        <v>4</v>
      </c>
      <c r="DP82" s="93"/>
      <c r="DQ82" s="93"/>
      <c r="DR82" s="93"/>
      <c r="DS82" s="72"/>
      <c r="DT82" s="68"/>
      <c r="DU82" s="68"/>
      <c r="DV82" s="68"/>
      <c r="DW82" s="68"/>
      <c r="DX82" s="68"/>
      <c r="DY82" s="68"/>
      <c r="DZ82" s="68"/>
      <c r="EA82" s="68"/>
      <c r="EB82" s="68"/>
      <c r="EC82" s="68"/>
      <c r="ED82" s="68"/>
      <c r="EE82" s="68"/>
      <c r="EF82" s="68"/>
      <c r="EG82" s="68"/>
      <c r="EH82" s="68"/>
      <c r="EI82" s="68"/>
      <c r="EJ82" s="68"/>
      <c r="EK82" s="68"/>
      <c r="EL82" s="68"/>
      <c r="EM82" s="68"/>
      <c r="EN82" s="68"/>
      <c r="EO82" s="68"/>
      <c r="EP82" s="68"/>
      <c r="EQ82" s="68"/>
      <c r="ER82" s="68"/>
      <c r="ES82" s="68"/>
      <c r="ET82" s="68"/>
      <c r="EU82" s="68"/>
      <c r="EV82" s="68"/>
      <c r="EW82" s="68"/>
      <c r="EX82" s="68"/>
      <c r="EY82" s="68"/>
      <c r="EZ82" s="68"/>
      <c r="FA82" s="68"/>
      <c r="FB82" s="68"/>
      <c r="FC82" s="68"/>
      <c r="FD82" s="68"/>
      <c r="FE82" s="68"/>
      <c r="FF82" s="68"/>
      <c r="FG82" s="68"/>
      <c r="FH82" s="68"/>
      <c r="FI82" s="68"/>
      <c r="FJ82" s="68"/>
      <c r="FK82" s="68"/>
      <c r="FL82" s="68"/>
      <c r="FM82" s="68"/>
      <c r="FN82" s="68"/>
      <c r="FO82" s="68"/>
      <c r="FP82" s="68"/>
      <c r="FQ82" s="68"/>
      <c r="FR82" s="68"/>
      <c r="FS82" s="68"/>
      <c r="FT82" s="68"/>
      <c r="FU82" s="68"/>
      <c r="FV82" s="68"/>
      <c r="FW82" s="68"/>
      <c r="FX82" s="68"/>
      <c r="FY82" s="68"/>
      <c r="FZ82" s="68"/>
      <c r="GA82" s="68"/>
      <c r="GB82" s="68"/>
      <c r="GC82" s="68"/>
      <c r="GD82" s="68"/>
      <c r="GE82" s="68"/>
      <c r="GF82" s="68"/>
      <c r="GG82" s="68"/>
      <c r="GH82" s="68"/>
      <c r="GI82" s="68"/>
      <c r="GJ82" s="68"/>
      <c r="GK82" s="68"/>
      <c r="GL82" s="68"/>
      <c r="GM82" s="68"/>
      <c r="GN82" s="68"/>
      <c r="GO82" s="68"/>
      <c r="GP82" s="68"/>
      <c r="GQ82" s="68"/>
      <c r="GR82" s="68"/>
      <c r="GS82" s="68"/>
      <c r="GT82" s="68"/>
      <c r="GU82" s="68"/>
      <c r="GV82" s="68"/>
      <c r="GW82" s="68"/>
      <c r="GX82" s="68"/>
      <c r="GY82" s="68"/>
      <c r="GZ82" s="68"/>
      <c r="HA82" s="68"/>
      <c r="HB82" s="68"/>
      <c r="HC82" s="68"/>
      <c r="HD82" s="68"/>
      <c r="HE82" s="68"/>
      <c r="HF82" s="68"/>
      <c r="HG82" s="68"/>
      <c r="HH82" s="68"/>
      <c r="HI82" s="68"/>
      <c r="HJ82" s="68"/>
      <c r="HK82" s="68"/>
      <c r="HL82" s="68"/>
      <c r="HM82" s="68"/>
      <c r="HN82" s="68"/>
      <c r="HO82" s="68"/>
      <c r="HP82" s="68"/>
      <c r="HQ82" s="68"/>
      <c r="HR82" s="68"/>
      <c r="HS82" s="68"/>
      <c r="HT82" s="68"/>
      <c r="HU82" s="68"/>
      <c r="HV82" s="68"/>
      <c r="HW82" s="68"/>
      <c r="HX82" s="68"/>
      <c r="HY82" s="68"/>
      <c r="HZ82" s="68"/>
      <c r="IA82" s="68"/>
      <c r="IB82" s="68"/>
      <c r="IC82" s="68"/>
      <c r="ID82" s="68"/>
      <c r="IE82" s="68"/>
      <c r="IF82" s="68"/>
      <c r="IG82" s="68"/>
      <c r="IH82" s="68"/>
      <c r="II82" s="68"/>
      <c r="IJ82" s="68"/>
      <c r="IK82" s="68"/>
      <c r="IL82" s="68"/>
      <c r="IM82" s="68"/>
      <c r="IN82" s="68"/>
      <c r="IO82" s="68"/>
      <c r="IP82" s="68"/>
      <c r="IQ82" s="68"/>
      <c r="IR82" s="68"/>
      <c r="IS82" s="68"/>
      <c r="IT82" s="68"/>
      <c r="IU82" s="68"/>
      <c r="IV82" s="68"/>
      <c r="IW82" s="68"/>
      <c r="IX82" s="68"/>
      <c r="IY82" s="68"/>
      <c r="IZ82" s="68"/>
      <c r="JA82" s="68"/>
      <c r="JB82" s="68"/>
      <c r="JC82" s="68"/>
      <c r="JD82" s="68"/>
      <c r="JE82" s="68"/>
      <c r="JF82" s="68"/>
      <c r="JG82" s="68"/>
      <c r="JH82" s="68"/>
      <c r="JI82" s="68"/>
      <c r="JJ82" s="68"/>
      <c r="JK82" s="68"/>
      <c r="JL82" s="68"/>
      <c r="JM82" s="68"/>
      <c r="JN82" s="68"/>
      <c r="JO82" s="68"/>
      <c r="JP82" s="68"/>
      <c r="JQ82" s="68"/>
      <c r="JR82" s="68"/>
      <c r="JS82" s="68"/>
      <c r="JT82" s="68"/>
      <c r="JU82" s="68"/>
      <c r="JV82" s="68"/>
      <c r="JW82" s="68"/>
      <c r="JX82" s="68"/>
      <c r="JY82" s="68"/>
      <c r="JZ82" s="68"/>
      <c r="KA82" s="68"/>
      <c r="KB82" s="68"/>
      <c r="KC82" s="68"/>
      <c r="KD82" s="68"/>
      <c r="KE82" s="68"/>
      <c r="KF82" s="68"/>
      <c r="KG82" s="68"/>
      <c r="KH82" s="68"/>
      <c r="KI82" s="68"/>
      <c r="KJ82" s="68"/>
      <c r="KK82" s="68"/>
      <c r="KL82" s="68"/>
      <c r="KM82" s="68"/>
      <c r="KN82" s="68"/>
      <c r="KO82" s="68"/>
      <c r="KP82" s="68"/>
      <c r="KQ82" s="68"/>
      <c r="KR82" s="68"/>
      <c r="KS82" s="68"/>
      <c r="KT82" s="68"/>
      <c r="KU82" s="68"/>
      <c r="KV82" s="68"/>
      <c r="KW82" s="68"/>
      <c r="KX82" s="68"/>
      <c r="KY82" s="68"/>
      <c r="KZ82" s="68"/>
      <c r="LA82" s="68"/>
      <c r="LB82" s="68"/>
      <c r="LC82" s="68"/>
      <c r="LD82" s="68"/>
      <c r="LE82" s="68"/>
      <c r="LF82" s="68"/>
      <c r="LG82" s="68"/>
      <c r="LH82" s="68"/>
      <c r="LI82" s="68"/>
      <c r="LJ82" s="68"/>
      <c r="LK82" s="68"/>
      <c r="LL82" s="68"/>
      <c r="LM82" s="68"/>
      <c r="LN82" s="68"/>
      <c r="LO82" s="68"/>
      <c r="LP82" s="68"/>
      <c r="LQ82" s="68"/>
      <c r="LR82" s="68"/>
      <c r="LS82" s="68"/>
      <c r="LT82" s="68"/>
      <c r="LU82" s="68"/>
      <c r="LV82" s="68"/>
      <c r="LW82" s="68"/>
      <c r="LX82" s="68"/>
      <c r="LY82" s="68"/>
      <c r="LZ82" s="68"/>
      <c r="MA82" s="68"/>
      <c r="MB82" s="68"/>
      <c r="MC82" s="68"/>
      <c r="MD82" s="68"/>
      <c r="ME82" s="68"/>
      <c r="MF82" s="68"/>
      <c r="MG82" s="68"/>
      <c r="MH82" s="68"/>
      <c r="MI82" s="68"/>
      <c r="MJ82" s="68"/>
      <c r="MK82" s="68"/>
      <c r="ML82" s="68"/>
      <c r="MM82" s="68"/>
      <c r="MN82" s="68"/>
      <c r="MO82" s="68"/>
      <c r="MP82" s="68"/>
      <c r="MQ82" s="68"/>
      <c r="MR82" s="68"/>
      <c r="MS82" s="68"/>
      <c r="MT82" s="68"/>
      <c r="MU82" s="68"/>
      <c r="MV82" s="68"/>
      <c r="MW82" s="68"/>
      <c r="MX82" s="68"/>
      <c r="MY82" s="68"/>
      <c r="MZ82" s="68"/>
      <c r="NA82" s="68"/>
      <c r="NB82" s="68"/>
      <c r="NC82" s="68"/>
      <c r="ND82" s="68"/>
      <c r="NE82" s="68"/>
    </row>
    <row r="83" spans="1:369" s="73" customFormat="1" ht="13.5">
      <c r="A83" s="68"/>
      <c r="B83" s="62"/>
      <c r="C83" s="63">
        <v>35501</v>
      </c>
      <c r="D83" s="70" t="s">
        <v>164</v>
      </c>
      <c r="E83" s="65" t="s">
        <v>114</v>
      </c>
      <c r="F8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8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83" s="65">
        <f>ROUND((Tabla122[[#This Row],[Columna6]]*0.4),0)</f>
        <v>2</v>
      </c>
      <c r="I83" s="90">
        <v>4</v>
      </c>
      <c r="J83" s="90"/>
      <c r="K83" s="90"/>
      <c r="L83" s="90"/>
      <c r="M83" s="65">
        <f>ROUND((Tabla122[[#This Row],[Columna11]]*0.4),0)</f>
        <v>72</v>
      </c>
      <c r="N83" s="65">
        <v>180</v>
      </c>
      <c r="O83" s="65"/>
      <c r="P83" s="65"/>
      <c r="Q83" s="65"/>
      <c r="R83" s="65">
        <f>ROUND((Tabla122[[#This Row],[Columna16]]*0.4),0)</f>
        <v>6</v>
      </c>
      <c r="S83" s="65">
        <v>16</v>
      </c>
      <c r="T83" s="65"/>
      <c r="U83" s="65"/>
      <c r="V83" s="65"/>
      <c r="W83" s="65">
        <f>ROUND((Tabla122[[#This Row],[Columna21]]*0.4),0)</f>
        <v>3</v>
      </c>
      <c r="X83" s="65">
        <v>8</v>
      </c>
      <c r="Y83" s="65"/>
      <c r="Z83" s="65"/>
      <c r="AA83" s="65"/>
      <c r="AB83" s="65">
        <f>ROUND((Tabla122[[#This Row],[Columna26]]*0.4),0)</f>
        <v>24</v>
      </c>
      <c r="AC83" s="65">
        <v>60</v>
      </c>
      <c r="AD83" s="65"/>
      <c r="AE83" s="65"/>
      <c r="AF83" s="65"/>
      <c r="AG83" s="65">
        <f>ROUND((Tabla122[[#This Row],[Columna31]]*0.4),0)</f>
        <v>274</v>
      </c>
      <c r="AH83" s="65">
        <v>684</v>
      </c>
      <c r="AI83" s="65"/>
      <c r="AJ83" s="65"/>
      <c r="AK83" s="65"/>
      <c r="AL83" s="65">
        <f>ROUND((Tabla122[[#This Row],[Columna36]]*0.4),0)</f>
        <v>70</v>
      </c>
      <c r="AM83" s="65">
        <v>176</v>
      </c>
      <c r="AN83" s="65"/>
      <c r="AO83" s="65"/>
      <c r="AP83" s="65"/>
      <c r="AQ83" s="65">
        <f>ROUND((Tabla122[[#This Row],[Columna41]]*0.4),0)</f>
        <v>27</v>
      </c>
      <c r="AR83" s="65">
        <v>68</v>
      </c>
      <c r="AS83" s="65"/>
      <c r="AT83" s="65"/>
      <c r="AU83" s="65"/>
      <c r="AV83" s="65">
        <f>ROUND((Tabla122[[#This Row],[Columna46]]*0.4),0)</f>
        <v>16</v>
      </c>
      <c r="AW83" s="65">
        <v>40</v>
      </c>
      <c r="AX83" s="65"/>
      <c r="AY83" s="65"/>
      <c r="AZ83" s="65"/>
      <c r="BA83" s="65">
        <f>ROUND((Tabla122[[#This Row],[Columna51]]*0.4),0)</f>
        <v>3</v>
      </c>
      <c r="BB83" s="65">
        <v>8</v>
      </c>
      <c r="BC83" s="65"/>
      <c r="BD83" s="65"/>
      <c r="BE83" s="65"/>
      <c r="BF83" s="65">
        <f>ROUND((Tabla122[[#This Row],[Columna56]]*0.4),0)</f>
        <v>2</v>
      </c>
      <c r="BG83" s="65">
        <v>4</v>
      </c>
      <c r="BH83" s="65"/>
      <c r="BI83" s="65"/>
      <c r="BJ83" s="65"/>
      <c r="BK83" s="65">
        <f>ROUND((Tabla122[[#This Row],[Columna61]]*0.4),0)</f>
        <v>18</v>
      </c>
      <c r="BL83" s="65">
        <v>44</v>
      </c>
      <c r="BM83" s="65"/>
      <c r="BN83" s="65"/>
      <c r="BO83" s="65"/>
      <c r="BP83" s="65">
        <f>ROUND((Tabla122[[#This Row],[Columna66]]*0.4),0)</f>
        <v>16</v>
      </c>
      <c r="BQ83" s="65">
        <v>40</v>
      </c>
      <c r="BR83" s="65"/>
      <c r="BS83" s="65"/>
      <c r="BT83" s="65"/>
      <c r="BU83" s="65">
        <f>ROUND((Tabla122[[#This Row],[Columna71]]*0.4),0)</f>
        <v>46</v>
      </c>
      <c r="BV83" s="65">
        <v>116</v>
      </c>
      <c r="BW83" s="65"/>
      <c r="BX83" s="65"/>
      <c r="BY83" s="65"/>
      <c r="BZ83" s="65">
        <f>ROUND((Tabla122[[#This Row],[Columna76]]*0.4),0)</f>
        <v>14</v>
      </c>
      <c r="CA83" s="65">
        <v>36</v>
      </c>
      <c r="CB83" s="65"/>
      <c r="CC83" s="65"/>
      <c r="CD83" s="65"/>
      <c r="CE83" s="65">
        <f>ROUND((Tabla122[[#This Row],[Columna81]]*0.4),0)</f>
        <v>14</v>
      </c>
      <c r="CF83" s="65">
        <v>36</v>
      </c>
      <c r="CG83" s="65"/>
      <c r="CH83" s="65"/>
      <c r="CI83" s="65"/>
      <c r="CJ83" s="65">
        <f>ROUND((Tabla122[[#This Row],[Columna86]]*0.4),0)</f>
        <v>6</v>
      </c>
      <c r="CK83" s="65">
        <v>16</v>
      </c>
      <c r="CL83" s="65"/>
      <c r="CM83" s="65"/>
      <c r="CN83" s="65"/>
      <c r="CO83" s="65">
        <f>ROUND((Tabla122[[#This Row],[Columna91]]*0.4),0)</f>
        <v>22</v>
      </c>
      <c r="CP83" s="65">
        <v>56</v>
      </c>
      <c r="CQ83" s="65"/>
      <c r="CR83" s="65"/>
      <c r="CS83" s="65"/>
      <c r="CT83" s="65">
        <f>ROUND((Tabla122[[#This Row],[Columna96]]*0.4),0)</f>
        <v>40</v>
      </c>
      <c r="CU83" s="65">
        <v>100</v>
      </c>
      <c r="CV83" s="65"/>
      <c r="CW83" s="65"/>
      <c r="CX83" s="65"/>
      <c r="CY83" s="65">
        <f>ROUND((Tabla122[[#This Row],[Columna101]]*0.4),0)</f>
        <v>10</v>
      </c>
      <c r="CZ83" s="65">
        <v>24</v>
      </c>
      <c r="DA83" s="65"/>
      <c r="DB83" s="65"/>
      <c r="DC83" s="65"/>
      <c r="DD83" s="65">
        <f>ROUND((Tabla122[[#This Row],[Columna106]]*0.4),0)</f>
        <v>8</v>
      </c>
      <c r="DE83" s="65">
        <v>20</v>
      </c>
      <c r="DF83" s="65"/>
      <c r="DG83" s="65"/>
      <c r="DH83" s="65"/>
      <c r="DI83" s="65">
        <f>ROUND((Tabla122[[#This Row],[Columna111]]*0.4),0)</f>
        <v>8</v>
      </c>
      <c r="DJ83" s="65">
        <v>20</v>
      </c>
      <c r="DK83" s="65"/>
      <c r="DL83" s="65"/>
      <c r="DM83" s="65"/>
      <c r="DN83" s="65">
        <f>ROUND((Tabla122[[#This Row],[Columna116]]*0.4),0)</f>
        <v>2</v>
      </c>
      <c r="DO83" s="65">
        <v>4</v>
      </c>
      <c r="DP83" s="93"/>
      <c r="DQ83" s="93"/>
      <c r="DR83" s="93"/>
      <c r="DS83" s="72"/>
      <c r="DT83" s="68"/>
      <c r="DU83" s="68"/>
      <c r="DV83" s="68"/>
      <c r="DW83" s="68"/>
      <c r="DX83" s="68"/>
      <c r="DY83" s="68"/>
      <c r="DZ83" s="68"/>
      <c r="EA83" s="68"/>
      <c r="EB83" s="68"/>
      <c r="EC83" s="68"/>
      <c r="ED83" s="68"/>
      <c r="EE83" s="68"/>
      <c r="EF83" s="68"/>
      <c r="EG83" s="68"/>
      <c r="EH83" s="68"/>
      <c r="EI83" s="68"/>
      <c r="EJ83" s="68"/>
      <c r="EK83" s="68"/>
      <c r="EL83" s="68"/>
      <c r="EM83" s="68"/>
      <c r="EN83" s="68"/>
      <c r="EO83" s="68"/>
      <c r="EP83" s="68"/>
      <c r="EQ83" s="68"/>
      <c r="ER83" s="68"/>
      <c r="ES83" s="68"/>
      <c r="ET83" s="68"/>
      <c r="EU83" s="68"/>
      <c r="EV83" s="68"/>
      <c r="EW83" s="68"/>
      <c r="EX83" s="68"/>
      <c r="EY83" s="68"/>
      <c r="EZ83" s="68"/>
      <c r="FA83" s="68"/>
      <c r="FB83" s="68"/>
      <c r="FC83" s="68"/>
      <c r="FD83" s="68"/>
      <c r="FE83" s="68"/>
      <c r="FF83" s="68"/>
      <c r="FG83" s="68"/>
      <c r="FH83" s="68"/>
      <c r="FI83" s="68"/>
      <c r="FJ83" s="68"/>
      <c r="FK83" s="68"/>
      <c r="FL83" s="68"/>
      <c r="FM83" s="68"/>
      <c r="FN83" s="68"/>
      <c r="FO83" s="68"/>
      <c r="FP83" s="68"/>
      <c r="FQ83" s="68"/>
      <c r="FR83" s="68"/>
      <c r="FS83" s="68"/>
      <c r="FT83" s="68"/>
      <c r="FU83" s="68"/>
      <c r="FV83" s="68"/>
      <c r="FW83" s="68"/>
      <c r="FX83" s="68"/>
      <c r="FY83" s="68"/>
      <c r="FZ83" s="68"/>
      <c r="GA83" s="68"/>
      <c r="GB83" s="68"/>
      <c r="GC83" s="68"/>
      <c r="GD83" s="68"/>
      <c r="GE83" s="68"/>
      <c r="GF83" s="68"/>
      <c r="GG83" s="68"/>
      <c r="GH83" s="68"/>
      <c r="GI83" s="68"/>
      <c r="GJ83" s="68"/>
      <c r="GK83" s="68"/>
      <c r="GL83" s="68"/>
      <c r="GM83" s="68"/>
      <c r="GN83" s="68"/>
      <c r="GO83" s="68"/>
      <c r="GP83" s="68"/>
      <c r="GQ83" s="68"/>
      <c r="GR83" s="68"/>
      <c r="GS83" s="68"/>
      <c r="GT83" s="68"/>
      <c r="GU83" s="68"/>
      <c r="GV83" s="68"/>
      <c r="GW83" s="68"/>
      <c r="GX83" s="68"/>
      <c r="GY83" s="68"/>
      <c r="GZ83" s="68"/>
      <c r="HA83" s="68"/>
      <c r="HB83" s="68"/>
      <c r="HC83" s="68"/>
      <c r="HD83" s="68"/>
      <c r="HE83" s="68"/>
      <c r="HF83" s="68"/>
      <c r="HG83" s="68"/>
      <c r="HH83" s="68"/>
      <c r="HI83" s="68"/>
      <c r="HJ83" s="68"/>
      <c r="HK83" s="68"/>
      <c r="HL83" s="68"/>
      <c r="HM83" s="68"/>
      <c r="HN83" s="68"/>
      <c r="HO83" s="68"/>
      <c r="HP83" s="68"/>
      <c r="HQ83" s="68"/>
      <c r="HR83" s="68"/>
      <c r="HS83" s="68"/>
      <c r="HT83" s="68"/>
      <c r="HU83" s="68"/>
      <c r="HV83" s="68"/>
      <c r="HW83" s="68"/>
      <c r="HX83" s="68"/>
      <c r="HY83" s="68"/>
      <c r="HZ83" s="68"/>
      <c r="IA83" s="68"/>
      <c r="IB83" s="68"/>
      <c r="IC83" s="68"/>
      <c r="ID83" s="68"/>
      <c r="IE83" s="68"/>
      <c r="IF83" s="68"/>
      <c r="IG83" s="68"/>
      <c r="IH83" s="68"/>
      <c r="II83" s="68"/>
      <c r="IJ83" s="68"/>
      <c r="IK83" s="68"/>
      <c r="IL83" s="68"/>
      <c r="IM83" s="68"/>
      <c r="IN83" s="68"/>
      <c r="IO83" s="68"/>
      <c r="IP83" s="68"/>
      <c r="IQ83" s="68"/>
      <c r="IR83" s="68"/>
      <c r="IS83" s="68"/>
      <c r="IT83" s="68"/>
      <c r="IU83" s="68"/>
      <c r="IV83" s="68"/>
      <c r="IW83" s="68"/>
      <c r="IX83" s="68"/>
      <c r="IY83" s="68"/>
      <c r="IZ83" s="68"/>
      <c r="JA83" s="68"/>
      <c r="JB83" s="68"/>
      <c r="JC83" s="68"/>
      <c r="JD83" s="68"/>
      <c r="JE83" s="68"/>
      <c r="JF83" s="68"/>
      <c r="JG83" s="68"/>
      <c r="JH83" s="68"/>
      <c r="JI83" s="68"/>
      <c r="JJ83" s="68"/>
      <c r="JK83" s="68"/>
      <c r="JL83" s="68"/>
      <c r="JM83" s="68"/>
      <c r="JN83" s="68"/>
      <c r="JO83" s="68"/>
      <c r="JP83" s="68"/>
      <c r="JQ83" s="68"/>
      <c r="JR83" s="68"/>
      <c r="JS83" s="68"/>
      <c r="JT83" s="68"/>
      <c r="JU83" s="68"/>
      <c r="JV83" s="68"/>
      <c r="JW83" s="68"/>
      <c r="JX83" s="68"/>
      <c r="JY83" s="68"/>
      <c r="JZ83" s="68"/>
      <c r="KA83" s="68"/>
      <c r="KB83" s="68"/>
      <c r="KC83" s="68"/>
      <c r="KD83" s="68"/>
      <c r="KE83" s="68"/>
      <c r="KF83" s="68"/>
      <c r="KG83" s="68"/>
      <c r="KH83" s="68"/>
      <c r="KI83" s="68"/>
      <c r="KJ83" s="68"/>
      <c r="KK83" s="68"/>
      <c r="KL83" s="68"/>
      <c r="KM83" s="68"/>
      <c r="KN83" s="68"/>
      <c r="KO83" s="68"/>
      <c r="KP83" s="68"/>
      <c r="KQ83" s="68"/>
      <c r="KR83" s="68"/>
      <c r="KS83" s="68"/>
      <c r="KT83" s="68"/>
      <c r="KU83" s="68"/>
      <c r="KV83" s="68"/>
      <c r="KW83" s="68"/>
      <c r="KX83" s="68"/>
      <c r="KY83" s="68"/>
      <c r="KZ83" s="68"/>
      <c r="LA83" s="68"/>
      <c r="LB83" s="68"/>
      <c r="LC83" s="68"/>
      <c r="LD83" s="68"/>
      <c r="LE83" s="68"/>
      <c r="LF83" s="68"/>
      <c r="LG83" s="68"/>
      <c r="LH83" s="68"/>
      <c r="LI83" s="68"/>
      <c r="LJ83" s="68"/>
      <c r="LK83" s="68"/>
      <c r="LL83" s="68"/>
      <c r="LM83" s="68"/>
      <c r="LN83" s="68"/>
      <c r="LO83" s="68"/>
      <c r="LP83" s="68"/>
      <c r="LQ83" s="68"/>
      <c r="LR83" s="68"/>
      <c r="LS83" s="68"/>
      <c r="LT83" s="68"/>
      <c r="LU83" s="68"/>
      <c r="LV83" s="68"/>
      <c r="LW83" s="68"/>
      <c r="LX83" s="68"/>
      <c r="LY83" s="68"/>
      <c r="LZ83" s="68"/>
      <c r="MA83" s="68"/>
      <c r="MB83" s="68"/>
      <c r="MC83" s="68"/>
      <c r="MD83" s="68"/>
      <c r="ME83" s="68"/>
      <c r="MF83" s="68"/>
      <c r="MG83" s="68"/>
      <c r="MH83" s="68"/>
      <c r="MI83" s="68"/>
      <c r="MJ83" s="68"/>
      <c r="MK83" s="68"/>
      <c r="ML83" s="68"/>
      <c r="MM83" s="68"/>
      <c r="MN83" s="68"/>
      <c r="MO83" s="68"/>
      <c r="MP83" s="68"/>
      <c r="MQ83" s="68"/>
      <c r="MR83" s="68"/>
      <c r="MS83" s="68"/>
      <c r="MT83" s="68"/>
      <c r="MU83" s="68"/>
      <c r="MV83" s="68"/>
      <c r="MW83" s="68"/>
      <c r="MX83" s="68"/>
      <c r="MY83" s="68"/>
      <c r="MZ83" s="68"/>
      <c r="NA83" s="68"/>
      <c r="NB83" s="68"/>
      <c r="NC83" s="68"/>
      <c r="ND83" s="68"/>
      <c r="NE83" s="68"/>
    </row>
    <row r="84" spans="1:369" s="73" customFormat="1" ht="13.5">
      <c r="A84" s="68"/>
      <c r="B84" s="62"/>
      <c r="C84" s="63">
        <v>35501</v>
      </c>
      <c r="D84" s="70" t="s">
        <v>165</v>
      </c>
      <c r="E84" s="65" t="s">
        <v>114</v>
      </c>
      <c r="F8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8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84" s="65">
        <f>ROUND((Tabla122[[#This Row],[Columna6]]*0.4),0)</f>
        <v>2</v>
      </c>
      <c r="I84" s="90">
        <v>4</v>
      </c>
      <c r="J84" s="90"/>
      <c r="K84" s="90"/>
      <c r="L84" s="90"/>
      <c r="M84" s="65">
        <f>ROUND((Tabla122[[#This Row],[Columna11]]*0.4),0)</f>
        <v>72</v>
      </c>
      <c r="N84" s="65">
        <v>180</v>
      </c>
      <c r="O84" s="65"/>
      <c r="P84" s="65"/>
      <c r="Q84" s="65"/>
      <c r="R84" s="65">
        <f>ROUND((Tabla122[[#This Row],[Columna16]]*0.4),0)</f>
        <v>6</v>
      </c>
      <c r="S84" s="65">
        <v>16</v>
      </c>
      <c r="T84" s="65"/>
      <c r="U84" s="65"/>
      <c r="V84" s="65"/>
      <c r="W84" s="65">
        <f>ROUND((Tabla122[[#This Row],[Columna21]]*0.4),0)</f>
        <v>3</v>
      </c>
      <c r="X84" s="65">
        <v>8</v>
      </c>
      <c r="Y84" s="65"/>
      <c r="Z84" s="65"/>
      <c r="AA84" s="65"/>
      <c r="AB84" s="65">
        <f>ROUND((Tabla122[[#This Row],[Columna26]]*0.4),0)</f>
        <v>24</v>
      </c>
      <c r="AC84" s="65">
        <v>60</v>
      </c>
      <c r="AD84" s="65"/>
      <c r="AE84" s="65"/>
      <c r="AF84" s="65"/>
      <c r="AG84" s="65">
        <f>ROUND((Tabla122[[#This Row],[Columna31]]*0.4),0)</f>
        <v>274</v>
      </c>
      <c r="AH84" s="65">
        <v>684</v>
      </c>
      <c r="AI84" s="65"/>
      <c r="AJ84" s="65"/>
      <c r="AK84" s="65"/>
      <c r="AL84" s="65">
        <f>ROUND((Tabla122[[#This Row],[Columna36]]*0.4),0)</f>
        <v>70</v>
      </c>
      <c r="AM84" s="65">
        <v>176</v>
      </c>
      <c r="AN84" s="65"/>
      <c r="AO84" s="65"/>
      <c r="AP84" s="65"/>
      <c r="AQ84" s="65">
        <f>ROUND((Tabla122[[#This Row],[Columna41]]*0.4),0)</f>
        <v>27</v>
      </c>
      <c r="AR84" s="65">
        <v>68</v>
      </c>
      <c r="AS84" s="65"/>
      <c r="AT84" s="65"/>
      <c r="AU84" s="65"/>
      <c r="AV84" s="65">
        <f>ROUND((Tabla122[[#This Row],[Columna46]]*0.4),0)</f>
        <v>16</v>
      </c>
      <c r="AW84" s="65">
        <v>40</v>
      </c>
      <c r="AX84" s="65"/>
      <c r="AY84" s="65"/>
      <c r="AZ84" s="65"/>
      <c r="BA84" s="65">
        <f>ROUND((Tabla122[[#This Row],[Columna51]]*0.4),0)</f>
        <v>3</v>
      </c>
      <c r="BB84" s="65">
        <v>8</v>
      </c>
      <c r="BC84" s="65"/>
      <c r="BD84" s="65"/>
      <c r="BE84" s="65"/>
      <c r="BF84" s="65">
        <f>ROUND((Tabla122[[#This Row],[Columna56]]*0.4),0)</f>
        <v>2</v>
      </c>
      <c r="BG84" s="65">
        <v>4</v>
      </c>
      <c r="BH84" s="65"/>
      <c r="BI84" s="65"/>
      <c r="BJ84" s="65"/>
      <c r="BK84" s="65">
        <f>ROUND((Tabla122[[#This Row],[Columna61]]*0.4),0)</f>
        <v>18</v>
      </c>
      <c r="BL84" s="65">
        <v>44</v>
      </c>
      <c r="BM84" s="65"/>
      <c r="BN84" s="65"/>
      <c r="BO84" s="65"/>
      <c r="BP84" s="65">
        <f>ROUND((Tabla122[[#This Row],[Columna66]]*0.4),0)</f>
        <v>16</v>
      </c>
      <c r="BQ84" s="65">
        <v>40</v>
      </c>
      <c r="BR84" s="65"/>
      <c r="BS84" s="65"/>
      <c r="BT84" s="65"/>
      <c r="BU84" s="65">
        <f>ROUND((Tabla122[[#This Row],[Columna71]]*0.4),0)</f>
        <v>46</v>
      </c>
      <c r="BV84" s="65">
        <v>116</v>
      </c>
      <c r="BW84" s="65"/>
      <c r="BX84" s="65"/>
      <c r="BY84" s="65"/>
      <c r="BZ84" s="65">
        <f>ROUND((Tabla122[[#This Row],[Columna76]]*0.4),0)</f>
        <v>14</v>
      </c>
      <c r="CA84" s="65">
        <v>36</v>
      </c>
      <c r="CB84" s="65"/>
      <c r="CC84" s="65"/>
      <c r="CD84" s="65"/>
      <c r="CE84" s="65">
        <f>ROUND((Tabla122[[#This Row],[Columna81]]*0.4),0)</f>
        <v>14</v>
      </c>
      <c r="CF84" s="65">
        <v>36</v>
      </c>
      <c r="CG84" s="65"/>
      <c r="CH84" s="65"/>
      <c r="CI84" s="65"/>
      <c r="CJ84" s="65">
        <f>ROUND((Tabla122[[#This Row],[Columna86]]*0.4),0)</f>
        <v>6</v>
      </c>
      <c r="CK84" s="65">
        <v>16</v>
      </c>
      <c r="CL84" s="65"/>
      <c r="CM84" s="65"/>
      <c r="CN84" s="65"/>
      <c r="CO84" s="65">
        <f>ROUND((Tabla122[[#This Row],[Columna91]]*0.4),0)</f>
        <v>22</v>
      </c>
      <c r="CP84" s="65">
        <v>56</v>
      </c>
      <c r="CQ84" s="65"/>
      <c r="CR84" s="65"/>
      <c r="CS84" s="65"/>
      <c r="CT84" s="65">
        <f>ROUND((Tabla122[[#This Row],[Columna96]]*0.4),0)</f>
        <v>40</v>
      </c>
      <c r="CU84" s="65">
        <v>100</v>
      </c>
      <c r="CV84" s="65"/>
      <c r="CW84" s="65"/>
      <c r="CX84" s="65"/>
      <c r="CY84" s="65">
        <f>ROUND((Tabla122[[#This Row],[Columna101]]*0.4),0)</f>
        <v>10</v>
      </c>
      <c r="CZ84" s="65">
        <v>24</v>
      </c>
      <c r="DA84" s="65"/>
      <c r="DB84" s="65"/>
      <c r="DC84" s="65"/>
      <c r="DD84" s="65">
        <f>ROUND((Tabla122[[#This Row],[Columna106]]*0.4),0)</f>
        <v>8</v>
      </c>
      <c r="DE84" s="65">
        <v>20</v>
      </c>
      <c r="DF84" s="65"/>
      <c r="DG84" s="65"/>
      <c r="DH84" s="65"/>
      <c r="DI84" s="65">
        <f>ROUND((Tabla122[[#This Row],[Columna111]]*0.4),0)</f>
        <v>8</v>
      </c>
      <c r="DJ84" s="65">
        <v>20</v>
      </c>
      <c r="DK84" s="65"/>
      <c r="DL84" s="65"/>
      <c r="DM84" s="65"/>
      <c r="DN84" s="65">
        <f>ROUND((Tabla122[[#This Row],[Columna116]]*0.4),0)</f>
        <v>2</v>
      </c>
      <c r="DO84" s="65">
        <v>4</v>
      </c>
      <c r="DP84" s="93"/>
      <c r="DQ84" s="93"/>
      <c r="DR84" s="93"/>
      <c r="DS84" s="72"/>
      <c r="DT84" s="68"/>
      <c r="DU84" s="68"/>
      <c r="DV84" s="68"/>
      <c r="DW84" s="68"/>
      <c r="DX84" s="68"/>
      <c r="DY84" s="68"/>
      <c r="DZ84" s="68"/>
      <c r="EA84" s="68"/>
      <c r="EB84" s="68"/>
      <c r="EC84" s="68"/>
      <c r="ED84" s="68"/>
      <c r="EE84" s="68"/>
      <c r="EF84" s="68"/>
      <c r="EG84" s="68"/>
      <c r="EH84" s="68"/>
      <c r="EI84" s="68"/>
      <c r="EJ84" s="68"/>
      <c r="EK84" s="68"/>
      <c r="EL84" s="68"/>
      <c r="EM84" s="68"/>
      <c r="EN84" s="68"/>
      <c r="EO84" s="68"/>
      <c r="EP84" s="68"/>
      <c r="EQ84" s="68"/>
      <c r="ER84" s="68"/>
      <c r="ES84" s="68"/>
      <c r="ET84" s="68"/>
      <c r="EU84" s="68"/>
      <c r="EV84" s="68"/>
      <c r="EW84" s="68"/>
      <c r="EX84" s="68"/>
      <c r="EY84" s="68"/>
      <c r="EZ84" s="68"/>
      <c r="FA84" s="68"/>
      <c r="FB84" s="68"/>
      <c r="FC84" s="68"/>
      <c r="FD84" s="68"/>
      <c r="FE84" s="68"/>
      <c r="FF84" s="68"/>
      <c r="FG84" s="68"/>
      <c r="FH84" s="68"/>
      <c r="FI84" s="68"/>
      <c r="FJ84" s="68"/>
      <c r="FK84" s="68"/>
      <c r="FL84" s="68"/>
      <c r="FM84" s="68"/>
      <c r="FN84" s="68"/>
      <c r="FO84" s="68"/>
      <c r="FP84" s="68"/>
      <c r="FQ84" s="68"/>
      <c r="FR84" s="68"/>
      <c r="FS84" s="68"/>
      <c r="FT84" s="68"/>
      <c r="FU84" s="68"/>
      <c r="FV84" s="68"/>
      <c r="FW84" s="68"/>
      <c r="FX84" s="68"/>
      <c r="FY84" s="68"/>
      <c r="FZ84" s="68"/>
      <c r="GA84" s="68"/>
      <c r="GB84" s="68"/>
      <c r="GC84" s="68"/>
      <c r="GD84" s="68"/>
      <c r="GE84" s="68"/>
      <c r="GF84" s="68"/>
      <c r="GG84" s="68"/>
      <c r="GH84" s="68"/>
      <c r="GI84" s="68"/>
      <c r="GJ84" s="68"/>
      <c r="GK84" s="68"/>
      <c r="GL84" s="68"/>
      <c r="GM84" s="68"/>
      <c r="GN84" s="68"/>
      <c r="GO84" s="68"/>
      <c r="GP84" s="68"/>
      <c r="GQ84" s="68"/>
      <c r="GR84" s="68"/>
      <c r="GS84" s="68"/>
      <c r="GT84" s="68"/>
      <c r="GU84" s="68"/>
      <c r="GV84" s="68"/>
      <c r="GW84" s="68"/>
      <c r="GX84" s="68"/>
      <c r="GY84" s="68"/>
      <c r="GZ84" s="68"/>
      <c r="HA84" s="68"/>
      <c r="HB84" s="68"/>
      <c r="HC84" s="68"/>
      <c r="HD84" s="68"/>
      <c r="HE84" s="68"/>
      <c r="HF84" s="68"/>
      <c r="HG84" s="68"/>
      <c r="HH84" s="68"/>
      <c r="HI84" s="68"/>
      <c r="HJ84" s="68"/>
      <c r="HK84" s="68"/>
      <c r="HL84" s="68"/>
      <c r="HM84" s="68"/>
      <c r="HN84" s="68"/>
      <c r="HO84" s="68"/>
      <c r="HP84" s="68"/>
      <c r="HQ84" s="68"/>
      <c r="HR84" s="68"/>
      <c r="HS84" s="68"/>
      <c r="HT84" s="68"/>
      <c r="HU84" s="68"/>
      <c r="HV84" s="68"/>
      <c r="HW84" s="68"/>
      <c r="HX84" s="68"/>
      <c r="HY84" s="68"/>
      <c r="HZ84" s="68"/>
      <c r="IA84" s="68"/>
      <c r="IB84" s="68"/>
      <c r="IC84" s="68"/>
      <c r="ID84" s="68"/>
      <c r="IE84" s="68"/>
      <c r="IF84" s="68"/>
      <c r="IG84" s="68"/>
      <c r="IH84" s="68"/>
      <c r="II84" s="68"/>
      <c r="IJ84" s="68"/>
      <c r="IK84" s="68"/>
      <c r="IL84" s="68"/>
      <c r="IM84" s="68"/>
      <c r="IN84" s="68"/>
      <c r="IO84" s="68"/>
      <c r="IP84" s="68"/>
      <c r="IQ84" s="68"/>
      <c r="IR84" s="68"/>
      <c r="IS84" s="68"/>
      <c r="IT84" s="68"/>
      <c r="IU84" s="68"/>
      <c r="IV84" s="68"/>
      <c r="IW84" s="68"/>
      <c r="IX84" s="68"/>
      <c r="IY84" s="68"/>
      <c r="IZ84" s="68"/>
      <c r="JA84" s="68"/>
      <c r="JB84" s="68"/>
      <c r="JC84" s="68"/>
      <c r="JD84" s="68"/>
      <c r="JE84" s="68"/>
      <c r="JF84" s="68"/>
      <c r="JG84" s="68"/>
      <c r="JH84" s="68"/>
      <c r="JI84" s="68"/>
      <c r="JJ84" s="68"/>
      <c r="JK84" s="68"/>
      <c r="JL84" s="68"/>
      <c r="JM84" s="68"/>
      <c r="JN84" s="68"/>
      <c r="JO84" s="68"/>
      <c r="JP84" s="68"/>
      <c r="JQ84" s="68"/>
      <c r="JR84" s="68"/>
      <c r="JS84" s="68"/>
      <c r="JT84" s="68"/>
      <c r="JU84" s="68"/>
      <c r="JV84" s="68"/>
      <c r="JW84" s="68"/>
      <c r="JX84" s="68"/>
      <c r="JY84" s="68"/>
      <c r="JZ84" s="68"/>
      <c r="KA84" s="68"/>
      <c r="KB84" s="68"/>
      <c r="KC84" s="68"/>
      <c r="KD84" s="68"/>
      <c r="KE84" s="68"/>
      <c r="KF84" s="68"/>
      <c r="KG84" s="68"/>
      <c r="KH84" s="68"/>
      <c r="KI84" s="68"/>
      <c r="KJ84" s="68"/>
      <c r="KK84" s="68"/>
      <c r="KL84" s="68"/>
      <c r="KM84" s="68"/>
      <c r="KN84" s="68"/>
      <c r="KO84" s="68"/>
      <c r="KP84" s="68"/>
      <c r="KQ84" s="68"/>
      <c r="KR84" s="68"/>
      <c r="KS84" s="68"/>
      <c r="KT84" s="68"/>
      <c r="KU84" s="68"/>
      <c r="KV84" s="68"/>
      <c r="KW84" s="68"/>
      <c r="KX84" s="68"/>
      <c r="KY84" s="68"/>
      <c r="KZ84" s="68"/>
      <c r="LA84" s="68"/>
      <c r="LB84" s="68"/>
      <c r="LC84" s="68"/>
      <c r="LD84" s="68"/>
      <c r="LE84" s="68"/>
      <c r="LF84" s="68"/>
      <c r="LG84" s="68"/>
      <c r="LH84" s="68"/>
      <c r="LI84" s="68"/>
      <c r="LJ84" s="68"/>
      <c r="LK84" s="68"/>
      <c r="LL84" s="68"/>
      <c r="LM84" s="68"/>
      <c r="LN84" s="68"/>
      <c r="LO84" s="68"/>
      <c r="LP84" s="68"/>
      <c r="LQ84" s="68"/>
      <c r="LR84" s="68"/>
      <c r="LS84" s="68"/>
      <c r="LT84" s="68"/>
      <c r="LU84" s="68"/>
      <c r="LV84" s="68"/>
      <c r="LW84" s="68"/>
      <c r="LX84" s="68"/>
      <c r="LY84" s="68"/>
      <c r="LZ84" s="68"/>
      <c r="MA84" s="68"/>
      <c r="MB84" s="68"/>
      <c r="MC84" s="68"/>
      <c r="MD84" s="68"/>
      <c r="ME84" s="68"/>
      <c r="MF84" s="68"/>
      <c r="MG84" s="68"/>
      <c r="MH84" s="68"/>
      <c r="MI84" s="68"/>
      <c r="MJ84" s="68"/>
      <c r="MK84" s="68"/>
      <c r="ML84" s="68"/>
      <c r="MM84" s="68"/>
      <c r="MN84" s="68"/>
      <c r="MO84" s="68"/>
      <c r="MP84" s="68"/>
      <c r="MQ84" s="68"/>
      <c r="MR84" s="68"/>
      <c r="MS84" s="68"/>
      <c r="MT84" s="68"/>
      <c r="MU84" s="68"/>
      <c r="MV84" s="68"/>
      <c r="MW84" s="68"/>
      <c r="MX84" s="68"/>
      <c r="MY84" s="68"/>
      <c r="MZ84" s="68"/>
      <c r="NA84" s="68"/>
      <c r="NB84" s="68"/>
      <c r="NC84" s="68"/>
      <c r="ND84" s="68"/>
      <c r="NE84" s="68"/>
    </row>
    <row r="85" spans="1:369" s="73" customFormat="1" ht="13.5">
      <c r="A85" s="68"/>
      <c r="B85" s="62"/>
      <c r="C85" s="63">
        <v>35501</v>
      </c>
      <c r="D85" s="70" t="s">
        <v>166</v>
      </c>
      <c r="E85" s="65" t="s">
        <v>114</v>
      </c>
      <c r="F8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8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85" s="65">
        <f>ROUND((Tabla122[[#This Row],[Columna6]]*0.4),0)</f>
        <v>2</v>
      </c>
      <c r="I85" s="90">
        <v>4</v>
      </c>
      <c r="J85" s="90"/>
      <c r="K85" s="90"/>
      <c r="L85" s="90"/>
      <c r="M85" s="65">
        <f>ROUND((Tabla122[[#This Row],[Columna11]]*0.4),0)</f>
        <v>72</v>
      </c>
      <c r="N85" s="65">
        <v>180</v>
      </c>
      <c r="O85" s="65"/>
      <c r="P85" s="65"/>
      <c r="Q85" s="65"/>
      <c r="R85" s="65">
        <f>ROUND((Tabla122[[#This Row],[Columna16]]*0.4),0)</f>
        <v>6</v>
      </c>
      <c r="S85" s="65">
        <v>16</v>
      </c>
      <c r="T85" s="65"/>
      <c r="U85" s="65"/>
      <c r="V85" s="65"/>
      <c r="W85" s="65">
        <f>ROUND((Tabla122[[#This Row],[Columna21]]*0.4),0)</f>
        <v>3</v>
      </c>
      <c r="X85" s="65">
        <v>8</v>
      </c>
      <c r="Y85" s="65"/>
      <c r="Z85" s="65"/>
      <c r="AA85" s="65"/>
      <c r="AB85" s="65">
        <f>ROUND((Tabla122[[#This Row],[Columna26]]*0.4),0)</f>
        <v>24</v>
      </c>
      <c r="AC85" s="65">
        <v>60</v>
      </c>
      <c r="AD85" s="65"/>
      <c r="AE85" s="65"/>
      <c r="AF85" s="65"/>
      <c r="AG85" s="65">
        <f>ROUND((Tabla122[[#This Row],[Columna31]]*0.4),0)</f>
        <v>274</v>
      </c>
      <c r="AH85" s="65">
        <v>684</v>
      </c>
      <c r="AI85" s="65"/>
      <c r="AJ85" s="65"/>
      <c r="AK85" s="65"/>
      <c r="AL85" s="65">
        <f>ROUND((Tabla122[[#This Row],[Columna36]]*0.4),0)</f>
        <v>70</v>
      </c>
      <c r="AM85" s="65">
        <v>176</v>
      </c>
      <c r="AN85" s="65"/>
      <c r="AO85" s="65"/>
      <c r="AP85" s="65"/>
      <c r="AQ85" s="65">
        <f>ROUND((Tabla122[[#This Row],[Columna41]]*0.4),0)</f>
        <v>27</v>
      </c>
      <c r="AR85" s="65">
        <v>68</v>
      </c>
      <c r="AS85" s="65"/>
      <c r="AT85" s="65"/>
      <c r="AU85" s="65"/>
      <c r="AV85" s="65">
        <f>ROUND((Tabla122[[#This Row],[Columna46]]*0.4),0)</f>
        <v>16</v>
      </c>
      <c r="AW85" s="65">
        <v>40</v>
      </c>
      <c r="AX85" s="65"/>
      <c r="AY85" s="65"/>
      <c r="AZ85" s="65"/>
      <c r="BA85" s="65">
        <f>ROUND((Tabla122[[#This Row],[Columna51]]*0.4),0)</f>
        <v>3</v>
      </c>
      <c r="BB85" s="65">
        <v>8</v>
      </c>
      <c r="BC85" s="65"/>
      <c r="BD85" s="65"/>
      <c r="BE85" s="65"/>
      <c r="BF85" s="65">
        <f>ROUND((Tabla122[[#This Row],[Columna56]]*0.4),0)</f>
        <v>2</v>
      </c>
      <c r="BG85" s="65">
        <v>4</v>
      </c>
      <c r="BH85" s="65"/>
      <c r="BI85" s="65"/>
      <c r="BJ85" s="65"/>
      <c r="BK85" s="65">
        <f>ROUND((Tabla122[[#This Row],[Columna61]]*0.4),0)</f>
        <v>18</v>
      </c>
      <c r="BL85" s="65">
        <v>44</v>
      </c>
      <c r="BM85" s="65"/>
      <c r="BN85" s="65"/>
      <c r="BO85" s="65"/>
      <c r="BP85" s="65">
        <f>ROUND((Tabla122[[#This Row],[Columna66]]*0.4),0)</f>
        <v>16</v>
      </c>
      <c r="BQ85" s="65">
        <v>40</v>
      </c>
      <c r="BR85" s="65"/>
      <c r="BS85" s="65"/>
      <c r="BT85" s="65"/>
      <c r="BU85" s="65">
        <f>ROUND((Tabla122[[#This Row],[Columna71]]*0.4),0)</f>
        <v>46</v>
      </c>
      <c r="BV85" s="65">
        <v>116</v>
      </c>
      <c r="BW85" s="65"/>
      <c r="BX85" s="65"/>
      <c r="BY85" s="65"/>
      <c r="BZ85" s="65">
        <f>ROUND((Tabla122[[#This Row],[Columna76]]*0.4),0)</f>
        <v>14</v>
      </c>
      <c r="CA85" s="65">
        <v>36</v>
      </c>
      <c r="CB85" s="65"/>
      <c r="CC85" s="65"/>
      <c r="CD85" s="65"/>
      <c r="CE85" s="65">
        <f>ROUND((Tabla122[[#This Row],[Columna81]]*0.4),0)</f>
        <v>14</v>
      </c>
      <c r="CF85" s="65">
        <v>36</v>
      </c>
      <c r="CG85" s="65"/>
      <c r="CH85" s="65"/>
      <c r="CI85" s="65"/>
      <c r="CJ85" s="65">
        <f>ROUND((Tabla122[[#This Row],[Columna86]]*0.4),0)</f>
        <v>6</v>
      </c>
      <c r="CK85" s="65">
        <v>16</v>
      </c>
      <c r="CL85" s="65"/>
      <c r="CM85" s="65"/>
      <c r="CN85" s="65"/>
      <c r="CO85" s="65">
        <f>ROUND((Tabla122[[#This Row],[Columna91]]*0.4),0)</f>
        <v>22</v>
      </c>
      <c r="CP85" s="65">
        <v>56</v>
      </c>
      <c r="CQ85" s="65"/>
      <c r="CR85" s="65"/>
      <c r="CS85" s="65"/>
      <c r="CT85" s="65">
        <f>ROUND((Tabla122[[#This Row],[Columna96]]*0.4),0)</f>
        <v>40</v>
      </c>
      <c r="CU85" s="65">
        <v>100</v>
      </c>
      <c r="CV85" s="65"/>
      <c r="CW85" s="65"/>
      <c r="CX85" s="65"/>
      <c r="CY85" s="65">
        <f>ROUND((Tabla122[[#This Row],[Columna101]]*0.4),0)</f>
        <v>10</v>
      </c>
      <c r="CZ85" s="65">
        <v>24</v>
      </c>
      <c r="DA85" s="65"/>
      <c r="DB85" s="65"/>
      <c r="DC85" s="65"/>
      <c r="DD85" s="65">
        <f>ROUND((Tabla122[[#This Row],[Columna106]]*0.4),0)</f>
        <v>8</v>
      </c>
      <c r="DE85" s="65">
        <v>20</v>
      </c>
      <c r="DF85" s="65"/>
      <c r="DG85" s="65"/>
      <c r="DH85" s="65"/>
      <c r="DI85" s="65">
        <f>ROUND((Tabla122[[#This Row],[Columna111]]*0.4),0)</f>
        <v>8</v>
      </c>
      <c r="DJ85" s="65">
        <v>20</v>
      </c>
      <c r="DK85" s="65"/>
      <c r="DL85" s="65"/>
      <c r="DM85" s="65"/>
      <c r="DN85" s="65">
        <f>ROUND((Tabla122[[#This Row],[Columna116]]*0.4),0)</f>
        <v>2</v>
      </c>
      <c r="DO85" s="65">
        <v>4</v>
      </c>
      <c r="DP85" s="93"/>
      <c r="DQ85" s="93"/>
      <c r="DR85" s="93"/>
      <c r="DS85" s="72"/>
      <c r="DT85" s="68"/>
      <c r="DU85" s="68"/>
      <c r="DV85" s="68"/>
      <c r="DW85" s="68"/>
      <c r="DX85" s="68"/>
      <c r="DY85" s="68"/>
      <c r="DZ85" s="68"/>
      <c r="EA85" s="68"/>
      <c r="EB85" s="68"/>
      <c r="EC85" s="68"/>
      <c r="ED85" s="68"/>
      <c r="EE85" s="68"/>
      <c r="EF85" s="68"/>
      <c r="EG85" s="68"/>
      <c r="EH85" s="68"/>
      <c r="EI85" s="68"/>
      <c r="EJ85" s="68"/>
      <c r="EK85" s="68"/>
      <c r="EL85" s="68"/>
      <c r="EM85" s="68"/>
      <c r="EN85" s="68"/>
      <c r="EO85" s="68"/>
      <c r="EP85" s="68"/>
      <c r="EQ85" s="68"/>
      <c r="ER85" s="68"/>
      <c r="ES85" s="68"/>
      <c r="ET85" s="68"/>
      <c r="EU85" s="68"/>
      <c r="EV85" s="68"/>
      <c r="EW85" s="68"/>
      <c r="EX85" s="68"/>
      <c r="EY85" s="68"/>
      <c r="EZ85" s="68"/>
      <c r="FA85" s="68"/>
      <c r="FB85" s="68"/>
      <c r="FC85" s="68"/>
      <c r="FD85" s="68"/>
      <c r="FE85" s="68"/>
      <c r="FF85" s="68"/>
      <c r="FG85" s="68"/>
      <c r="FH85" s="68"/>
      <c r="FI85" s="68"/>
      <c r="FJ85" s="68"/>
      <c r="FK85" s="68"/>
      <c r="FL85" s="68"/>
      <c r="FM85" s="68"/>
      <c r="FN85" s="68"/>
      <c r="FO85" s="68"/>
      <c r="FP85" s="68"/>
      <c r="FQ85" s="68"/>
      <c r="FR85" s="68"/>
      <c r="FS85" s="68"/>
      <c r="FT85" s="68"/>
      <c r="FU85" s="68"/>
      <c r="FV85" s="68"/>
      <c r="FW85" s="68"/>
      <c r="FX85" s="68"/>
      <c r="FY85" s="68"/>
      <c r="FZ85" s="68"/>
      <c r="GA85" s="68"/>
      <c r="GB85" s="68"/>
      <c r="GC85" s="68"/>
      <c r="GD85" s="68"/>
      <c r="GE85" s="68"/>
      <c r="GF85" s="68"/>
      <c r="GG85" s="68"/>
      <c r="GH85" s="68"/>
      <c r="GI85" s="68"/>
      <c r="GJ85" s="68"/>
      <c r="GK85" s="68"/>
      <c r="GL85" s="68"/>
      <c r="GM85" s="68"/>
      <c r="GN85" s="68"/>
      <c r="GO85" s="68"/>
      <c r="GP85" s="68"/>
      <c r="GQ85" s="68"/>
      <c r="GR85" s="68"/>
      <c r="GS85" s="68"/>
      <c r="GT85" s="68"/>
      <c r="GU85" s="68"/>
      <c r="GV85" s="68"/>
      <c r="GW85" s="68"/>
      <c r="GX85" s="68"/>
      <c r="GY85" s="68"/>
      <c r="GZ85" s="68"/>
      <c r="HA85" s="68"/>
      <c r="HB85" s="68"/>
      <c r="HC85" s="68"/>
      <c r="HD85" s="68"/>
      <c r="HE85" s="68"/>
      <c r="HF85" s="68"/>
      <c r="HG85" s="68"/>
      <c r="HH85" s="68"/>
      <c r="HI85" s="68"/>
      <c r="HJ85" s="68"/>
      <c r="HK85" s="68"/>
      <c r="HL85" s="68"/>
      <c r="HM85" s="68"/>
      <c r="HN85" s="68"/>
      <c r="HO85" s="68"/>
      <c r="HP85" s="68"/>
      <c r="HQ85" s="68"/>
      <c r="HR85" s="68"/>
      <c r="HS85" s="68"/>
      <c r="HT85" s="68"/>
      <c r="HU85" s="68"/>
      <c r="HV85" s="68"/>
      <c r="HW85" s="68"/>
      <c r="HX85" s="68"/>
      <c r="HY85" s="68"/>
      <c r="HZ85" s="68"/>
      <c r="IA85" s="68"/>
      <c r="IB85" s="68"/>
      <c r="IC85" s="68"/>
      <c r="ID85" s="68"/>
      <c r="IE85" s="68"/>
      <c r="IF85" s="68"/>
      <c r="IG85" s="68"/>
      <c r="IH85" s="68"/>
      <c r="II85" s="68"/>
      <c r="IJ85" s="68"/>
      <c r="IK85" s="68"/>
      <c r="IL85" s="68"/>
      <c r="IM85" s="68"/>
      <c r="IN85" s="68"/>
      <c r="IO85" s="68"/>
      <c r="IP85" s="68"/>
      <c r="IQ85" s="68"/>
      <c r="IR85" s="68"/>
      <c r="IS85" s="68"/>
      <c r="IT85" s="68"/>
      <c r="IU85" s="68"/>
      <c r="IV85" s="68"/>
      <c r="IW85" s="68"/>
      <c r="IX85" s="68"/>
      <c r="IY85" s="68"/>
      <c r="IZ85" s="68"/>
      <c r="JA85" s="68"/>
      <c r="JB85" s="68"/>
      <c r="JC85" s="68"/>
      <c r="JD85" s="68"/>
      <c r="JE85" s="68"/>
      <c r="JF85" s="68"/>
      <c r="JG85" s="68"/>
      <c r="JH85" s="68"/>
      <c r="JI85" s="68"/>
      <c r="JJ85" s="68"/>
      <c r="JK85" s="68"/>
      <c r="JL85" s="68"/>
      <c r="JM85" s="68"/>
      <c r="JN85" s="68"/>
      <c r="JO85" s="68"/>
      <c r="JP85" s="68"/>
      <c r="JQ85" s="68"/>
      <c r="JR85" s="68"/>
      <c r="JS85" s="68"/>
      <c r="JT85" s="68"/>
      <c r="JU85" s="68"/>
      <c r="JV85" s="68"/>
      <c r="JW85" s="68"/>
      <c r="JX85" s="68"/>
      <c r="JY85" s="68"/>
      <c r="JZ85" s="68"/>
      <c r="KA85" s="68"/>
      <c r="KB85" s="68"/>
      <c r="KC85" s="68"/>
      <c r="KD85" s="68"/>
      <c r="KE85" s="68"/>
      <c r="KF85" s="68"/>
      <c r="KG85" s="68"/>
      <c r="KH85" s="68"/>
      <c r="KI85" s="68"/>
      <c r="KJ85" s="68"/>
      <c r="KK85" s="68"/>
      <c r="KL85" s="68"/>
      <c r="KM85" s="68"/>
      <c r="KN85" s="68"/>
      <c r="KO85" s="68"/>
      <c r="KP85" s="68"/>
      <c r="KQ85" s="68"/>
      <c r="KR85" s="68"/>
      <c r="KS85" s="68"/>
      <c r="KT85" s="68"/>
      <c r="KU85" s="68"/>
      <c r="KV85" s="68"/>
      <c r="KW85" s="68"/>
      <c r="KX85" s="68"/>
      <c r="KY85" s="68"/>
      <c r="KZ85" s="68"/>
      <c r="LA85" s="68"/>
      <c r="LB85" s="68"/>
      <c r="LC85" s="68"/>
      <c r="LD85" s="68"/>
      <c r="LE85" s="68"/>
      <c r="LF85" s="68"/>
      <c r="LG85" s="68"/>
      <c r="LH85" s="68"/>
      <c r="LI85" s="68"/>
      <c r="LJ85" s="68"/>
      <c r="LK85" s="68"/>
      <c r="LL85" s="68"/>
      <c r="LM85" s="68"/>
      <c r="LN85" s="68"/>
      <c r="LO85" s="68"/>
      <c r="LP85" s="68"/>
      <c r="LQ85" s="68"/>
      <c r="LR85" s="68"/>
      <c r="LS85" s="68"/>
      <c r="LT85" s="68"/>
      <c r="LU85" s="68"/>
      <c r="LV85" s="68"/>
      <c r="LW85" s="68"/>
      <c r="LX85" s="68"/>
      <c r="LY85" s="68"/>
      <c r="LZ85" s="68"/>
      <c r="MA85" s="68"/>
      <c r="MB85" s="68"/>
      <c r="MC85" s="68"/>
      <c r="MD85" s="68"/>
      <c r="ME85" s="68"/>
      <c r="MF85" s="68"/>
      <c r="MG85" s="68"/>
      <c r="MH85" s="68"/>
      <c r="MI85" s="68"/>
      <c r="MJ85" s="68"/>
      <c r="MK85" s="68"/>
      <c r="ML85" s="68"/>
      <c r="MM85" s="68"/>
      <c r="MN85" s="68"/>
      <c r="MO85" s="68"/>
      <c r="MP85" s="68"/>
      <c r="MQ85" s="68"/>
      <c r="MR85" s="68"/>
      <c r="MS85" s="68"/>
      <c r="MT85" s="68"/>
      <c r="MU85" s="68"/>
      <c r="MV85" s="68"/>
      <c r="MW85" s="68"/>
      <c r="MX85" s="68"/>
      <c r="MY85" s="68"/>
      <c r="MZ85" s="68"/>
      <c r="NA85" s="68"/>
      <c r="NB85" s="68"/>
      <c r="NC85" s="68"/>
      <c r="ND85" s="68"/>
      <c r="NE85" s="68"/>
    </row>
    <row r="86" spans="1:369" s="73" customFormat="1" ht="13.5">
      <c r="A86" s="68"/>
      <c r="B86" s="62"/>
      <c r="C86" s="63">
        <v>35501</v>
      </c>
      <c r="D86" s="70" t="s">
        <v>167</v>
      </c>
      <c r="E86" s="65" t="s">
        <v>114</v>
      </c>
      <c r="F8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8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86" s="65">
        <f>ROUND((Tabla122[[#This Row],[Columna6]]*0.4),0)</f>
        <v>2</v>
      </c>
      <c r="I86" s="90">
        <v>4</v>
      </c>
      <c r="J86" s="90"/>
      <c r="K86" s="90"/>
      <c r="L86" s="90"/>
      <c r="M86" s="65">
        <f>ROUND((Tabla122[[#This Row],[Columna11]]*0.4),0)</f>
        <v>72</v>
      </c>
      <c r="N86" s="65">
        <v>180</v>
      </c>
      <c r="O86" s="65"/>
      <c r="P86" s="65"/>
      <c r="Q86" s="65"/>
      <c r="R86" s="65">
        <f>ROUND((Tabla122[[#This Row],[Columna16]]*0.4),0)</f>
        <v>6</v>
      </c>
      <c r="S86" s="65">
        <v>16</v>
      </c>
      <c r="T86" s="65"/>
      <c r="U86" s="65"/>
      <c r="V86" s="65"/>
      <c r="W86" s="65">
        <f>ROUND((Tabla122[[#This Row],[Columna21]]*0.4),0)</f>
        <v>3</v>
      </c>
      <c r="X86" s="65">
        <v>8</v>
      </c>
      <c r="Y86" s="65"/>
      <c r="Z86" s="65"/>
      <c r="AA86" s="65"/>
      <c r="AB86" s="65">
        <f>ROUND((Tabla122[[#This Row],[Columna26]]*0.4),0)</f>
        <v>24</v>
      </c>
      <c r="AC86" s="65">
        <v>60</v>
      </c>
      <c r="AD86" s="65"/>
      <c r="AE86" s="65"/>
      <c r="AF86" s="65"/>
      <c r="AG86" s="65">
        <f>ROUND((Tabla122[[#This Row],[Columna31]]*0.4),0)</f>
        <v>274</v>
      </c>
      <c r="AH86" s="65">
        <v>684</v>
      </c>
      <c r="AI86" s="65"/>
      <c r="AJ86" s="65"/>
      <c r="AK86" s="65"/>
      <c r="AL86" s="65">
        <f>ROUND((Tabla122[[#This Row],[Columna36]]*0.4),0)</f>
        <v>70</v>
      </c>
      <c r="AM86" s="65">
        <v>176</v>
      </c>
      <c r="AN86" s="65"/>
      <c r="AO86" s="65"/>
      <c r="AP86" s="65"/>
      <c r="AQ86" s="65">
        <f>ROUND((Tabla122[[#This Row],[Columna41]]*0.4),0)</f>
        <v>27</v>
      </c>
      <c r="AR86" s="65">
        <v>68</v>
      </c>
      <c r="AS86" s="65"/>
      <c r="AT86" s="65"/>
      <c r="AU86" s="65"/>
      <c r="AV86" s="65">
        <f>ROUND((Tabla122[[#This Row],[Columna46]]*0.4),0)</f>
        <v>16</v>
      </c>
      <c r="AW86" s="65">
        <v>40</v>
      </c>
      <c r="AX86" s="65"/>
      <c r="AY86" s="65"/>
      <c r="AZ86" s="65"/>
      <c r="BA86" s="65">
        <f>ROUND((Tabla122[[#This Row],[Columna51]]*0.4),0)</f>
        <v>3</v>
      </c>
      <c r="BB86" s="65">
        <v>8</v>
      </c>
      <c r="BC86" s="65"/>
      <c r="BD86" s="65"/>
      <c r="BE86" s="65"/>
      <c r="BF86" s="65">
        <f>ROUND((Tabla122[[#This Row],[Columna56]]*0.4),0)</f>
        <v>2</v>
      </c>
      <c r="BG86" s="65">
        <v>4</v>
      </c>
      <c r="BH86" s="65"/>
      <c r="BI86" s="65"/>
      <c r="BJ86" s="65"/>
      <c r="BK86" s="65">
        <f>ROUND((Tabla122[[#This Row],[Columna61]]*0.4),0)</f>
        <v>18</v>
      </c>
      <c r="BL86" s="65">
        <v>44</v>
      </c>
      <c r="BM86" s="65"/>
      <c r="BN86" s="65"/>
      <c r="BO86" s="65"/>
      <c r="BP86" s="65">
        <f>ROUND((Tabla122[[#This Row],[Columna66]]*0.4),0)</f>
        <v>16</v>
      </c>
      <c r="BQ86" s="65">
        <v>40</v>
      </c>
      <c r="BR86" s="65"/>
      <c r="BS86" s="65"/>
      <c r="BT86" s="65"/>
      <c r="BU86" s="65">
        <f>ROUND((Tabla122[[#This Row],[Columna71]]*0.4),0)</f>
        <v>46</v>
      </c>
      <c r="BV86" s="65">
        <v>116</v>
      </c>
      <c r="BW86" s="65"/>
      <c r="BX86" s="65"/>
      <c r="BY86" s="65"/>
      <c r="BZ86" s="65">
        <f>ROUND((Tabla122[[#This Row],[Columna76]]*0.4),0)</f>
        <v>14</v>
      </c>
      <c r="CA86" s="65">
        <v>36</v>
      </c>
      <c r="CB86" s="65"/>
      <c r="CC86" s="65"/>
      <c r="CD86" s="65"/>
      <c r="CE86" s="65">
        <f>ROUND((Tabla122[[#This Row],[Columna81]]*0.4),0)</f>
        <v>14</v>
      </c>
      <c r="CF86" s="65">
        <v>36</v>
      </c>
      <c r="CG86" s="65"/>
      <c r="CH86" s="65"/>
      <c r="CI86" s="65"/>
      <c r="CJ86" s="65">
        <f>ROUND((Tabla122[[#This Row],[Columna86]]*0.4),0)</f>
        <v>6</v>
      </c>
      <c r="CK86" s="65">
        <v>16</v>
      </c>
      <c r="CL86" s="65"/>
      <c r="CM86" s="65"/>
      <c r="CN86" s="65"/>
      <c r="CO86" s="65">
        <f>ROUND((Tabla122[[#This Row],[Columna91]]*0.4),0)</f>
        <v>22</v>
      </c>
      <c r="CP86" s="65">
        <v>56</v>
      </c>
      <c r="CQ86" s="65"/>
      <c r="CR86" s="65"/>
      <c r="CS86" s="65"/>
      <c r="CT86" s="65">
        <f>ROUND((Tabla122[[#This Row],[Columna96]]*0.4),0)</f>
        <v>40</v>
      </c>
      <c r="CU86" s="65">
        <v>100</v>
      </c>
      <c r="CV86" s="65"/>
      <c r="CW86" s="65"/>
      <c r="CX86" s="65"/>
      <c r="CY86" s="65">
        <f>ROUND((Tabla122[[#This Row],[Columna101]]*0.4),0)</f>
        <v>10</v>
      </c>
      <c r="CZ86" s="65">
        <v>24</v>
      </c>
      <c r="DA86" s="65"/>
      <c r="DB86" s="65"/>
      <c r="DC86" s="65"/>
      <c r="DD86" s="65">
        <f>ROUND((Tabla122[[#This Row],[Columna106]]*0.4),0)</f>
        <v>8</v>
      </c>
      <c r="DE86" s="65">
        <v>20</v>
      </c>
      <c r="DF86" s="65"/>
      <c r="DG86" s="65"/>
      <c r="DH86" s="65"/>
      <c r="DI86" s="65">
        <f>ROUND((Tabla122[[#This Row],[Columna111]]*0.4),0)</f>
        <v>8</v>
      </c>
      <c r="DJ86" s="65">
        <v>20</v>
      </c>
      <c r="DK86" s="65"/>
      <c r="DL86" s="65"/>
      <c r="DM86" s="65"/>
      <c r="DN86" s="65">
        <f>ROUND((Tabla122[[#This Row],[Columna116]]*0.4),0)</f>
        <v>2</v>
      </c>
      <c r="DO86" s="65">
        <v>4</v>
      </c>
      <c r="DP86" s="93"/>
      <c r="DQ86" s="93"/>
      <c r="DR86" s="93"/>
      <c r="DS86" s="72"/>
      <c r="DT86" s="68"/>
      <c r="DU86" s="68"/>
      <c r="DV86" s="68"/>
      <c r="DW86" s="68"/>
      <c r="DX86" s="68"/>
      <c r="DY86" s="68"/>
      <c r="DZ86" s="68"/>
      <c r="EA86" s="68"/>
      <c r="EB86" s="68"/>
      <c r="EC86" s="68"/>
      <c r="ED86" s="68"/>
      <c r="EE86" s="68"/>
      <c r="EF86" s="68"/>
      <c r="EG86" s="68"/>
      <c r="EH86" s="68"/>
      <c r="EI86" s="68"/>
      <c r="EJ86" s="68"/>
      <c r="EK86" s="68"/>
      <c r="EL86" s="68"/>
      <c r="EM86" s="68"/>
      <c r="EN86" s="68"/>
      <c r="EO86" s="68"/>
      <c r="EP86" s="68"/>
      <c r="EQ86" s="68"/>
      <c r="ER86" s="68"/>
      <c r="ES86" s="68"/>
      <c r="ET86" s="68"/>
      <c r="EU86" s="68"/>
      <c r="EV86" s="68"/>
      <c r="EW86" s="68"/>
      <c r="EX86" s="68"/>
      <c r="EY86" s="68"/>
      <c r="EZ86" s="68"/>
      <c r="FA86" s="68"/>
      <c r="FB86" s="68"/>
      <c r="FC86" s="68"/>
      <c r="FD86" s="68"/>
      <c r="FE86" s="68"/>
      <c r="FF86" s="68"/>
      <c r="FG86" s="68"/>
      <c r="FH86" s="68"/>
      <c r="FI86" s="68"/>
      <c r="FJ86" s="68"/>
      <c r="FK86" s="68"/>
      <c r="FL86" s="68"/>
      <c r="FM86" s="68"/>
      <c r="FN86" s="68"/>
      <c r="FO86" s="68"/>
      <c r="FP86" s="68"/>
      <c r="FQ86" s="68"/>
      <c r="FR86" s="68"/>
      <c r="FS86" s="68"/>
      <c r="FT86" s="68"/>
      <c r="FU86" s="68"/>
      <c r="FV86" s="68"/>
      <c r="FW86" s="68"/>
      <c r="FX86" s="68"/>
      <c r="FY86" s="68"/>
      <c r="FZ86" s="68"/>
      <c r="GA86" s="68"/>
      <c r="GB86" s="68"/>
      <c r="GC86" s="68"/>
      <c r="GD86" s="68"/>
      <c r="GE86" s="68"/>
      <c r="GF86" s="68"/>
      <c r="GG86" s="68"/>
      <c r="GH86" s="68"/>
      <c r="GI86" s="68"/>
      <c r="GJ86" s="68"/>
      <c r="GK86" s="68"/>
      <c r="GL86" s="68"/>
      <c r="GM86" s="68"/>
      <c r="GN86" s="68"/>
      <c r="GO86" s="68"/>
      <c r="GP86" s="68"/>
      <c r="GQ86" s="68"/>
      <c r="GR86" s="68"/>
      <c r="GS86" s="68"/>
      <c r="GT86" s="68"/>
      <c r="GU86" s="68"/>
      <c r="GV86" s="68"/>
      <c r="GW86" s="68"/>
      <c r="GX86" s="68"/>
      <c r="GY86" s="68"/>
      <c r="GZ86" s="68"/>
      <c r="HA86" s="68"/>
      <c r="HB86" s="68"/>
      <c r="HC86" s="68"/>
      <c r="HD86" s="68"/>
      <c r="HE86" s="68"/>
      <c r="HF86" s="68"/>
      <c r="HG86" s="68"/>
      <c r="HH86" s="68"/>
      <c r="HI86" s="68"/>
      <c r="HJ86" s="68"/>
      <c r="HK86" s="68"/>
      <c r="HL86" s="68"/>
      <c r="HM86" s="68"/>
      <c r="HN86" s="68"/>
      <c r="HO86" s="68"/>
      <c r="HP86" s="68"/>
      <c r="HQ86" s="68"/>
      <c r="HR86" s="68"/>
      <c r="HS86" s="68"/>
      <c r="HT86" s="68"/>
      <c r="HU86" s="68"/>
      <c r="HV86" s="68"/>
      <c r="HW86" s="68"/>
      <c r="HX86" s="68"/>
      <c r="HY86" s="68"/>
      <c r="HZ86" s="68"/>
      <c r="IA86" s="68"/>
      <c r="IB86" s="68"/>
      <c r="IC86" s="68"/>
      <c r="ID86" s="68"/>
      <c r="IE86" s="68"/>
      <c r="IF86" s="68"/>
      <c r="IG86" s="68"/>
      <c r="IH86" s="68"/>
      <c r="II86" s="68"/>
      <c r="IJ86" s="68"/>
      <c r="IK86" s="68"/>
      <c r="IL86" s="68"/>
      <c r="IM86" s="68"/>
      <c r="IN86" s="68"/>
      <c r="IO86" s="68"/>
      <c r="IP86" s="68"/>
      <c r="IQ86" s="68"/>
      <c r="IR86" s="68"/>
      <c r="IS86" s="68"/>
      <c r="IT86" s="68"/>
      <c r="IU86" s="68"/>
      <c r="IV86" s="68"/>
      <c r="IW86" s="68"/>
      <c r="IX86" s="68"/>
      <c r="IY86" s="68"/>
      <c r="IZ86" s="68"/>
      <c r="JA86" s="68"/>
      <c r="JB86" s="68"/>
      <c r="JC86" s="68"/>
      <c r="JD86" s="68"/>
      <c r="JE86" s="68"/>
      <c r="JF86" s="68"/>
      <c r="JG86" s="68"/>
      <c r="JH86" s="68"/>
      <c r="JI86" s="68"/>
      <c r="JJ86" s="68"/>
      <c r="JK86" s="68"/>
      <c r="JL86" s="68"/>
      <c r="JM86" s="68"/>
      <c r="JN86" s="68"/>
      <c r="JO86" s="68"/>
      <c r="JP86" s="68"/>
      <c r="JQ86" s="68"/>
      <c r="JR86" s="68"/>
      <c r="JS86" s="68"/>
      <c r="JT86" s="68"/>
      <c r="JU86" s="68"/>
      <c r="JV86" s="68"/>
      <c r="JW86" s="68"/>
      <c r="JX86" s="68"/>
      <c r="JY86" s="68"/>
      <c r="JZ86" s="68"/>
      <c r="KA86" s="68"/>
      <c r="KB86" s="68"/>
      <c r="KC86" s="68"/>
      <c r="KD86" s="68"/>
      <c r="KE86" s="68"/>
      <c r="KF86" s="68"/>
      <c r="KG86" s="68"/>
      <c r="KH86" s="68"/>
      <c r="KI86" s="68"/>
      <c r="KJ86" s="68"/>
      <c r="KK86" s="68"/>
      <c r="KL86" s="68"/>
      <c r="KM86" s="68"/>
      <c r="KN86" s="68"/>
      <c r="KO86" s="68"/>
      <c r="KP86" s="68"/>
      <c r="KQ86" s="68"/>
      <c r="KR86" s="68"/>
      <c r="KS86" s="68"/>
      <c r="KT86" s="68"/>
      <c r="KU86" s="68"/>
      <c r="KV86" s="68"/>
      <c r="KW86" s="68"/>
      <c r="KX86" s="68"/>
      <c r="KY86" s="68"/>
      <c r="KZ86" s="68"/>
      <c r="LA86" s="68"/>
      <c r="LB86" s="68"/>
      <c r="LC86" s="68"/>
      <c r="LD86" s="68"/>
      <c r="LE86" s="68"/>
      <c r="LF86" s="68"/>
      <c r="LG86" s="68"/>
      <c r="LH86" s="68"/>
      <c r="LI86" s="68"/>
      <c r="LJ86" s="68"/>
      <c r="LK86" s="68"/>
      <c r="LL86" s="68"/>
      <c r="LM86" s="68"/>
      <c r="LN86" s="68"/>
      <c r="LO86" s="68"/>
      <c r="LP86" s="68"/>
      <c r="LQ86" s="68"/>
      <c r="LR86" s="68"/>
      <c r="LS86" s="68"/>
      <c r="LT86" s="68"/>
      <c r="LU86" s="68"/>
      <c r="LV86" s="68"/>
      <c r="LW86" s="68"/>
      <c r="LX86" s="68"/>
      <c r="LY86" s="68"/>
      <c r="LZ86" s="68"/>
      <c r="MA86" s="68"/>
      <c r="MB86" s="68"/>
      <c r="MC86" s="68"/>
      <c r="MD86" s="68"/>
      <c r="ME86" s="68"/>
      <c r="MF86" s="68"/>
      <c r="MG86" s="68"/>
      <c r="MH86" s="68"/>
      <c r="MI86" s="68"/>
      <c r="MJ86" s="68"/>
      <c r="MK86" s="68"/>
      <c r="ML86" s="68"/>
      <c r="MM86" s="68"/>
      <c r="MN86" s="68"/>
      <c r="MO86" s="68"/>
      <c r="MP86" s="68"/>
      <c r="MQ86" s="68"/>
      <c r="MR86" s="68"/>
      <c r="MS86" s="68"/>
      <c r="MT86" s="68"/>
      <c r="MU86" s="68"/>
      <c r="MV86" s="68"/>
      <c r="MW86" s="68"/>
      <c r="MX86" s="68"/>
      <c r="MY86" s="68"/>
      <c r="MZ86" s="68"/>
      <c r="NA86" s="68"/>
      <c r="NB86" s="68"/>
      <c r="NC86" s="68"/>
      <c r="ND86" s="68"/>
      <c r="NE86" s="68"/>
    </row>
    <row r="87" spans="1:369" s="73" customFormat="1" ht="13.5">
      <c r="A87" s="68"/>
      <c r="B87" s="62"/>
      <c r="C87" s="63">
        <v>35501</v>
      </c>
      <c r="D87" s="70" t="s">
        <v>168</v>
      </c>
      <c r="E87" s="65" t="s">
        <v>114</v>
      </c>
      <c r="F8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8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87" s="65">
        <f>ROUND((Tabla122[[#This Row],[Columna6]]*0.4),0)</f>
        <v>2</v>
      </c>
      <c r="I87" s="90">
        <v>4</v>
      </c>
      <c r="J87" s="90"/>
      <c r="K87" s="90"/>
      <c r="L87" s="90"/>
      <c r="M87" s="65">
        <f>ROUND((Tabla122[[#This Row],[Columna11]]*0.4),0)</f>
        <v>72</v>
      </c>
      <c r="N87" s="65">
        <v>180</v>
      </c>
      <c r="O87" s="65"/>
      <c r="P87" s="65"/>
      <c r="Q87" s="65"/>
      <c r="R87" s="65">
        <f>ROUND((Tabla122[[#This Row],[Columna16]]*0.4),0)</f>
        <v>6</v>
      </c>
      <c r="S87" s="65">
        <v>16</v>
      </c>
      <c r="T87" s="65"/>
      <c r="U87" s="65"/>
      <c r="V87" s="65"/>
      <c r="W87" s="65">
        <f>ROUND((Tabla122[[#This Row],[Columna21]]*0.4),0)</f>
        <v>3</v>
      </c>
      <c r="X87" s="65">
        <v>8</v>
      </c>
      <c r="Y87" s="65"/>
      <c r="Z87" s="65"/>
      <c r="AA87" s="65"/>
      <c r="AB87" s="65">
        <f>ROUND((Tabla122[[#This Row],[Columna26]]*0.4),0)</f>
        <v>24</v>
      </c>
      <c r="AC87" s="65">
        <v>60</v>
      </c>
      <c r="AD87" s="65"/>
      <c r="AE87" s="65"/>
      <c r="AF87" s="65"/>
      <c r="AG87" s="65">
        <f>ROUND((Tabla122[[#This Row],[Columna31]]*0.4),0)</f>
        <v>274</v>
      </c>
      <c r="AH87" s="65">
        <v>684</v>
      </c>
      <c r="AI87" s="65"/>
      <c r="AJ87" s="65"/>
      <c r="AK87" s="65"/>
      <c r="AL87" s="65">
        <f>ROUND((Tabla122[[#This Row],[Columna36]]*0.4),0)</f>
        <v>70</v>
      </c>
      <c r="AM87" s="65">
        <v>176</v>
      </c>
      <c r="AN87" s="65"/>
      <c r="AO87" s="65"/>
      <c r="AP87" s="65"/>
      <c r="AQ87" s="65">
        <f>ROUND((Tabla122[[#This Row],[Columna41]]*0.4),0)</f>
        <v>27</v>
      </c>
      <c r="AR87" s="65">
        <v>68</v>
      </c>
      <c r="AS87" s="65"/>
      <c r="AT87" s="65"/>
      <c r="AU87" s="65"/>
      <c r="AV87" s="65">
        <f>ROUND((Tabla122[[#This Row],[Columna46]]*0.4),0)</f>
        <v>16</v>
      </c>
      <c r="AW87" s="65">
        <v>40</v>
      </c>
      <c r="AX87" s="65"/>
      <c r="AY87" s="65"/>
      <c r="AZ87" s="65"/>
      <c r="BA87" s="65">
        <f>ROUND((Tabla122[[#This Row],[Columna51]]*0.4),0)</f>
        <v>3</v>
      </c>
      <c r="BB87" s="65">
        <v>8</v>
      </c>
      <c r="BC87" s="65"/>
      <c r="BD87" s="65"/>
      <c r="BE87" s="65"/>
      <c r="BF87" s="65">
        <f>ROUND((Tabla122[[#This Row],[Columna56]]*0.4),0)</f>
        <v>2</v>
      </c>
      <c r="BG87" s="65">
        <v>4</v>
      </c>
      <c r="BH87" s="65"/>
      <c r="BI87" s="65"/>
      <c r="BJ87" s="65"/>
      <c r="BK87" s="65">
        <f>ROUND((Tabla122[[#This Row],[Columna61]]*0.4),0)</f>
        <v>18</v>
      </c>
      <c r="BL87" s="65">
        <v>44</v>
      </c>
      <c r="BM87" s="65"/>
      <c r="BN87" s="65"/>
      <c r="BO87" s="65"/>
      <c r="BP87" s="65">
        <f>ROUND((Tabla122[[#This Row],[Columna66]]*0.4),0)</f>
        <v>16</v>
      </c>
      <c r="BQ87" s="65">
        <v>40</v>
      </c>
      <c r="BR87" s="65"/>
      <c r="BS87" s="65"/>
      <c r="BT87" s="65"/>
      <c r="BU87" s="65">
        <f>ROUND((Tabla122[[#This Row],[Columna71]]*0.4),0)</f>
        <v>46</v>
      </c>
      <c r="BV87" s="65">
        <v>116</v>
      </c>
      <c r="BW87" s="65"/>
      <c r="BX87" s="65"/>
      <c r="BY87" s="65"/>
      <c r="BZ87" s="65">
        <f>ROUND((Tabla122[[#This Row],[Columna76]]*0.4),0)</f>
        <v>14</v>
      </c>
      <c r="CA87" s="65">
        <v>36</v>
      </c>
      <c r="CB87" s="65"/>
      <c r="CC87" s="65"/>
      <c r="CD87" s="65"/>
      <c r="CE87" s="65">
        <f>ROUND((Tabla122[[#This Row],[Columna81]]*0.4),0)</f>
        <v>14</v>
      </c>
      <c r="CF87" s="65">
        <v>36</v>
      </c>
      <c r="CG87" s="65"/>
      <c r="CH87" s="65"/>
      <c r="CI87" s="65"/>
      <c r="CJ87" s="65">
        <f>ROUND((Tabla122[[#This Row],[Columna86]]*0.4),0)</f>
        <v>6</v>
      </c>
      <c r="CK87" s="65">
        <v>16</v>
      </c>
      <c r="CL87" s="65"/>
      <c r="CM87" s="65"/>
      <c r="CN87" s="65"/>
      <c r="CO87" s="65">
        <f>ROUND((Tabla122[[#This Row],[Columna91]]*0.4),0)</f>
        <v>22</v>
      </c>
      <c r="CP87" s="65">
        <v>56</v>
      </c>
      <c r="CQ87" s="65"/>
      <c r="CR87" s="65"/>
      <c r="CS87" s="65"/>
      <c r="CT87" s="65">
        <f>ROUND((Tabla122[[#This Row],[Columna96]]*0.4),0)</f>
        <v>40</v>
      </c>
      <c r="CU87" s="65">
        <v>100</v>
      </c>
      <c r="CV87" s="65"/>
      <c r="CW87" s="65"/>
      <c r="CX87" s="65"/>
      <c r="CY87" s="65">
        <f>ROUND((Tabla122[[#This Row],[Columna101]]*0.4),0)</f>
        <v>10</v>
      </c>
      <c r="CZ87" s="65">
        <v>24</v>
      </c>
      <c r="DA87" s="65"/>
      <c r="DB87" s="65"/>
      <c r="DC87" s="65"/>
      <c r="DD87" s="65">
        <f>ROUND((Tabla122[[#This Row],[Columna106]]*0.4),0)</f>
        <v>8</v>
      </c>
      <c r="DE87" s="65">
        <v>20</v>
      </c>
      <c r="DF87" s="65"/>
      <c r="DG87" s="65"/>
      <c r="DH87" s="65"/>
      <c r="DI87" s="65">
        <f>ROUND((Tabla122[[#This Row],[Columna111]]*0.4),0)</f>
        <v>8</v>
      </c>
      <c r="DJ87" s="65">
        <v>20</v>
      </c>
      <c r="DK87" s="65"/>
      <c r="DL87" s="65"/>
      <c r="DM87" s="65"/>
      <c r="DN87" s="65">
        <f>ROUND((Tabla122[[#This Row],[Columna116]]*0.4),0)</f>
        <v>2</v>
      </c>
      <c r="DO87" s="65">
        <v>4</v>
      </c>
      <c r="DP87" s="93"/>
      <c r="DQ87" s="93"/>
      <c r="DR87" s="93"/>
      <c r="DS87" s="72"/>
      <c r="DT87" s="68"/>
      <c r="DU87" s="68"/>
      <c r="DV87" s="68"/>
      <c r="DW87" s="68"/>
      <c r="DX87" s="68"/>
      <c r="DY87" s="68"/>
      <c r="DZ87" s="68"/>
      <c r="EA87" s="68"/>
      <c r="EB87" s="68"/>
      <c r="EC87" s="68"/>
      <c r="ED87" s="68"/>
      <c r="EE87" s="68"/>
      <c r="EF87" s="68"/>
      <c r="EG87" s="68"/>
      <c r="EH87" s="68"/>
      <c r="EI87" s="68"/>
      <c r="EJ87" s="68"/>
      <c r="EK87" s="68"/>
      <c r="EL87" s="68"/>
      <c r="EM87" s="68"/>
      <c r="EN87" s="68"/>
      <c r="EO87" s="68"/>
      <c r="EP87" s="68"/>
      <c r="EQ87" s="68"/>
      <c r="ER87" s="68"/>
      <c r="ES87" s="68"/>
      <c r="ET87" s="68"/>
      <c r="EU87" s="68"/>
      <c r="EV87" s="68"/>
      <c r="EW87" s="68"/>
      <c r="EX87" s="68"/>
      <c r="EY87" s="68"/>
      <c r="EZ87" s="68"/>
      <c r="FA87" s="68"/>
      <c r="FB87" s="68"/>
      <c r="FC87" s="68"/>
      <c r="FD87" s="68"/>
      <c r="FE87" s="68"/>
      <c r="FF87" s="68"/>
      <c r="FG87" s="68"/>
      <c r="FH87" s="68"/>
      <c r="FI87" s="68"/>
      <c r="FJ87" s="68"/>
      <c r="FK87" s="68"/>
      <c r="FL87" s="68"/>
      <c r="FM87" s="68"/>
      <c r="FN87" s="68"/>
      <c r="FO87" s="68"/>
      <c r="FP87" s="68"/>
      <c r="FQ87" s="68"/>
      <c r="FR87" s="68"/>
      <c r="FS87" s="68"/>
      <c r="FT87" s="68"/>
      <c r="FU87" s="68"/>
      <c r="FV87" s="68"/>
      <c r="FW87" s="68"/>
      <c r="FX87" s="68"/>
      <c r="FY87" s="68"/>
      <c r="FZ87" s="68"/>
      <c r="GA87" s="68"/>
      <c r="GB87" s="68"/>
      <c r="GC87" s="68"/>
      <c r="GD87" s="68"/>
      <c r="GE87" s="68"/>
      <c r="GF87" s="68"/>
      <c r="GG87" s="68"/>
      <c r="GH87" s="68"/>
      <c r="GI87" s="68"/>
      <c r="GJ87" s="68"/>
      <c r="GK87" s="68"/>
      <c r="GL87" s="68"/>
      <c r="GM87" s="68"/>
      <c r="GN87" s="68"/>
      <c r="GO87" s="68"/>
      <c r="GP87" s="68"/>
      <c r="GQ87" s="68"/>
      <c r="GR87" s="68"/>
      <c r="GS87" s="68"/>
      <c r="GT87" s="68"/>
      <c r="GU87" s="68"/>
      <c r="GV87" s="68"/>
      <c r="GW87" s="68"/>
      <c r="GX87" s="68"/>
      <c r="GY87" s="68"/>
      <c r="GZ87" s="68"/>
      <c r="HA87" s="68"/>
      <c r="HB87" s="68"/>
      <c r="HC87" s="68"/>
      <c r="HD87" s="68"/>
      <c r="HE87" s="68"/>
      <c r="HF87" s="68"/>
      <c r="HG87" s="68"/>
      <c r="HH87" s="68"/>
      <c r="HI87" s="68"/>
      <c r="HJ87" s="68"/>
      <c r="HK87" s="68"/>
      <c r="HL87" s="68"/>
      <c r="HM87" s="68"/>
      <c r="HN87" s="68"/>
      <c r="HO87" s="68"/>
      <c r="HP87" s="68"/>
      <c r="HQ87" s="68"/>
      <c r="HR87" s="68"/>
      <c r="HS87" s="68"/>
      <c r="HT87" s="68"/>
      <c r="HU87" s="68"/>
      <c r="HV87" s="68"/>
      <c r="HW87" s="68"/>
      <c r="HX87" s="68"/>
      <c r="HY87" s="68"/>
      <c r="HZ87" s="68"/>
      <c r="IA87" s="68"/>
      <c r="IB87" s="68"/>
      <c r="IC87" s="68"/>
      <c r="ID87" s="68"/>
      <c r="IE87" s="68"/>
      <c r="IF87" s="68"/>
      <c r="IG87" s="68"/>
      <c r="IH87" s="68"/>
      <c r="II87" s="68"/>
      <c r="IJ87" s="68"/>
      <c r="IK87" s="68"/>
      <c r="IL87" s="68"/>
      <c r="IM87" s="68"/>
      <c r="IN87" s="68"/>
      <c r="IO87" s="68"/>
      <c r="IP87" s="68"/>
      <c r="IQ87" s="68"/>
      <c r="IR87" s="68"/>
      <c r="IS87" s="68"/>
      <c r="IT87" s="68"/>
      <c r="IU87" s="68"/>
      <c r="IV87" s="68"/>
      <c r="IW87" s="68"/>
      <c r="IX87" s="68"/>
      <c r="IY87" s="68"/>
      <c r="IZ87" s="68"/>
      <c r="JA87" s="68"/>
      <c r="JB87" s="68"/>
      <c r="JC87" s="68"/>
      <c r="JD87" s="68"/>
      <c r="JE87" s="68"/>
      <c r="JF87" s="68"/>
      <c r="JG87" s="68"/>
      <c r="JH87" s="68"/>
      <c r="JI87" s="68"/>
      <c r="JJ87" s="68"/>
      <c r="JK87" s="68"/>
      <c r="JL87" s="68"/>
      <c r="JM87" s="68"/>
      <c r="JN87" s="68"/>
      <c r="JO87" s="68"/>
      <c r="JP87" s="68"/>
      <c r="JQ87" s="68"/>
      <c r="JR87" s="68"/>
      <c r="JS87" s="68"/>
      <c r="JT87" s="68"/>
      <c r="JU87" s="68"/>
      <c r="JV87" s="68"/>
      <c r="JW87" s="68"/>
      <c r="JX87" s="68"/>
      <c r="JY87" s="68"/>
      <c r="JZ87" s="68"/>
      <c r="KA87" s="68"/>
      <c r="KB87" s="68"/>
      <c r="KC87" s="68"/>
      <c r="KD87" s="68"/>
      <c r="KE87" s="68"/>
      <c r="KF87" s="68"/>
      <c r="KG87" s="68"/>
      <c r="KH87" s="68"/>
      <c r="KI87" s="68"/>
      <c r="KJ87" s="68"/>
      <c r="KK87" s="68"/>
      <c r="KL87" s="68"/>
      <c r="KM87" s="68"/>
      <c r="KN87" s="68"/>
      <c r="KO87" s="68"/>
      <c r="KP87" s="68"/>
      <c r="KQ87" s="68"/>
      <c r="KR87" s="68"/>
      <c r="KS87" s="68"/>
      <c r="KT87" s="68"/>
      <c r="KU87" s="68"/>
      <c r="KV87" s="68"/>
      <c r="KW87" s="68"/>
      <c r="KX87" s="68"/>
      <c r="KY87" s="68"/>
      <c r="KZ87" s="68"/>
      <c r="LA87" s="68"/>
      <c r="LB87" s="68"/>
      <c r="LC87" s="68"/>
      <c r="LD87" s="68"/>
      <c r="LE87" s="68"/>
      <c r="LF87" s="68"/>
      <c r="LG87" s="68"/>
      <c r="LH87" s="68"/>
      <c r="LI87" s="68"/>
      <c r="LJ87" s="68"/>
      <c r="LK87" s="68"/>
      <c r="LL87" s="68"/>
      <c r="LM87" s="68"/>
      <c r="LN87" s="68"/>
      <c r="LO87" s="68"/>
      <c r="LP87" s="68"/>
      <c r="LQ87" s="68"/>
      <c r="LR87" s="68"/>
      <c r="LS87" s="68"/>
      <c r="LT87" s="68"/>
      <c r="LU87" s="68"/>
      <c r="LV87" s="68"/>
      <c r="LW87" s="68"/>
      <c r="LX87" s="68"/>
      <c r="LY87" s="68"/>
      <c r="LZ87" s="68"/>
      <c r="MA87" s="68"/>
      <c r="MB87" s="68"/>
      <c r="MC87" s="68"/>
      <c r="MD87" s="68"/>
      <c r="ME87" s="68"/>
      <c r="MF87" s="68"/>
      <c r="MG87" s="68"/>
      <c r="MH87" s="68"/>
      <c r="MI87" s="68"/>
      <c r="MJ87" s="68"/>
      <c r="MK87" s="68"/>
      <c r="ML87" s="68"/>
      <c r="MM87" s="68"/>
      <c r="MN87" s="68"/>
      <c r="MO87" s="68"/>
      <c r="MP87" s="68"/>
      <c r="MQ87" s="68"/>
      <c r="MR87" s="68"/>
      <c r="MS87" s="68"/>
      <c r="MT87" s="68"/>
      <c r="MU87" s="68"/>
      <c r="MV87" s="68"/>
      <c r="MW87" s="68"/>
      <c r="MX87" s="68"/>
      <c r="MY87" s="68"/>
      <c r="MZ87" s="68"/>
      <c r="NA87" s="68"/>
      <c r="NB87" s="68"/>
      <c r="NC87" s="68"/>
      <c r="ND87" s="68"/>
      <c r="NE87" s="68"/>
    </row>
    <row r="88" spans="1:369" s="73" customFormat="1" ht="13.5">
      <c r="A88" s="68"/>
      <c r="B88" s="62"/>
      <c r="C88" s="63">
        <v>35501</v>
      </c>
      <c r="D88" s="70" t="s">
        <v>169</v>
      </c>
      <c r="E88" s="65" t="s">
        <v>114</v>
      </c>
      <c r="F8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8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88" s="65">
        <f>ROUND((Tabla122[[#This Row],[Columna6]]*0.4),0)</f>
        <v>2</v>
      </c>
      <c r="I88" s="90">
        <v>4</v>
      </c>
      <c r="J88" s="90"/>
      <c r="K88" s="90"/>
      <c r="L88" s="90"/>
      <c r="M88" s="65">
        <f>ROUND((Tabla122[[#This Row],[Columna11]]*0.4),0)</f>
        <v>72</v>
      </c>
      <c r="N88" s="65">
        <v>180</v>
      </c>
      <c r="O88" s="65"/>
      <c r="P88" s="65"/>
      <c r="Q88" s="65"/>
      <c r="R88" s="65">
        <f>ROUND((Tabla122[[#This Row],[Columna16]]*0.4),0)</f>
        <v>6</v>
      </c>
      <c r="S88" s="65">
        <v>16</v>
      </c>
      <c r="T88" s="65"/>
      <c r="U88" s="65"/>
      <c r="V88" s="65"/>
      <c r="W88" s="65">
        <f>ROUND((Tabla122[[#This Row],[Columna21]]*0.4),0)</f>
        <v>3</v>
      </c>
      <c r="X88" s="65">
        <v>8</v>
      </c>
      <c r="Y88" s="65"/>
      <c r="Z88" s="65"/>
      <c r="AA88" s="65"/>
      <c r="AB88" s="65">
        <f>ROUND((Tabla122[[#This Row],[Columna26]]*0.4),0)</f>
        <v>24</v>
      </c>
      <c r="AC88" s="65">
        <v>60</v>
      </c>
      <c r="AD88" s="65"/>
      <c r="AE88" s="65"/>
      <c r="AF88" s="65"/>
      <c r="AG88" s="65">
        <f>ROUND((Tabla122[[#This Row],[Columna31]]*0.4),0)</f>
        <v>274</v>
      </c>
      <c r="AH88" s="65">
        <v>684</v>
      </c>
      <c r="AI88" s="65"/>
      <c r="AJ88" s="65"/>
      <c r="AK88" s="65"/>
      <c r="AL88" s="65">
        <f>ROUND((Tabla122[[#This Row],[Columna36]]*0.4),0)</f>
        <v>70</v>
      </c>
      <c r="AM88" s="65">
        <v>176</v>
      </c>
      <c r="AN88" s="65"/>
      <c r="AO88" s="65"/>
      <c r="AP88" s="65"/>
      <c r="AQ88" s="65">
        <f>ROUND((Tabla122[[#This Row],[Columna41]]*0.4),0)</f>
        <v>27</v>
      </c>
      <c r="AR88" s="65">
        <v>68</v>
      </c>
      <c r="AS88" s="65"/>
      <c r="AT88" s="65"/>
      <c r="AU88" s="65"/>
      <c r="AV88" s="65">
        <f>ROUND((Tabla122[[#This Row],[Columna46]]*0.4),0)</f>
        <v>16</v>
      </c>
      <c r="AW88" s="65">
        <v>40</v>
      </c>
      <c r="AX88" s="65"/>
      <c r="AY88" s="65"/>
      <c r="AZ88" s="65"/>
      <c r="BA88" s="65">
        <f>ROUND((Tabla122[[#This Row],[Columna51]]*0.4),0)</f>
        <v>3</v>
      </c>
      <c r="BB88" s="65">
        <v>8</v>
      </c>
      <c r="BC88" s="65"/>
      <c r="BD88" s="65"/>
      <c r="BE88" s="65"/>
      <c r="BF88" s="65">
        <f>ROUND((Tabla122[[#This Row],[Columna56]]*0.4),0)</f>
        <v>2</v>
      </c>
      <c r="BG88" s="65">
        <v>4</v>
      </c>
      <c r="BH88" s="65"/>
      <c r="BI88" s="65"/>
      <c r="BJ88" s="65"/>
      <c r="BK88" s="65">
        <f>ROUND((Tabla122[[#This Row],[Columna61]]*0.4),0)</f>
        <v>18</v>
      </c>
      <c r="BL88" s="65">
        <v>44</v>
      </c>
      <c r="BM88" s="65"/>
      <c r="BN88" s="65"/>
      <c r="BO88" s="65"/>
      <c r="BP88" s="65">
        <f>ROUND((Tabla122[[#This Row],[Columna66]]*0.4),0)</f>
        <v>16</v>
      </c>
      <c r="BQ88" s="65">
        <v>40</v>
      </c>
      <c r="BR88" s="65"/>
      <c r="BS88" s="65"/>
      <c r="BT88" s="65"/>
      <c r="BU88" s="65">
        <f>ROUND((Tabla122[[#This Row],[Columna71]]*0.4),0)</f>
        <v>46</v>
      </c>
      <c r="BV88" s="65">
        <v>116</v>
      </c>
      <c r="BW88" s="65"/>
      <c r="BX88" s="65"/>
      <c r="BY88" s="65"/>
      <c r="BZ88" s="65">
        <f>ROUND((Tabla122[[#This Row],[Columna76]]*0.4),0)</f>
        <v>14</v>
      </c>
      <c r="CA88" s="65">
        <v>36</v>
      </c>
      <c r="CB88" s="65"/>
      <c r="CC88" s="65"/>
      <c r="CD88" s="65"/>
      <c r="CE88" s="65">
        <f>ROUND((Tabla122[[#This Row],[Columna81]]*0.4),0)</f>
        <v>14</v>
      </c>
      <c r="CF88" s="65">
        <v>36</v>
      </c>
      <c r="CG88" s="65"/>
      <c r="CH88" s="65"/>
      <c r="CI88" s="65"/>
      <c r="CJ88" s="65">
        <f>ROUND((Tabla122[[#This Row],[Columna86]]*0.4),0)</f>
        <v>6</v>
      </c>
      <c r="CK88" s="65">
        <v>16</v>
      </c>
      <c r="CL88" s="65"/>
      <c r="CM88" s="65"/>
      <c r="CN88" s="65"/>
      <c r="CO88" s="65">
        <f>ROUND((Tabla122[[#This Row],[Columna91]]*0.4),0)</f>
        <v>22</v>
      </c>
      <c r="CP88" s="65">
        <v>56</v>
      </c>
      <c r="CQ88" s="65"/>
      <c r="CR88" s="65"/>
      <c r="CS88" s="65"/>
      <c r="CT88" s="65">
        <f>ROUND((Tabla122[[#This Row],[Columna96]]*0.4),0)</f>
        <v>40</v>
      </c>
      <c r="CU88" s="65">
        <v>100</v>
      </c>
      <c r="CV88" s="65"/>
      <c r="CW88" s="65"/>
      <c r="CX88" s="65"/>
      <c r="CY88" s="65">
        <f>ROUND((Tabla122[[#This Row],[Columna101]]*0.4),0)</f>
        <v>10</v>
      </c>
      <c r="CZ88" s="65">
        <v>24</v>
      </c>
      <c r="DA88" s="65"/>
      <c r="DB88" s="65"/>
      <c r="DC88" s="65"/>
      <c r="DD88" s="65">
        <f>ROUND((Tabla122[[#This Row],[Columna106]]*0.4),0)</f>
        <v>8</v>
      </c>
      <c r="DE88" s="65">
        <v>20</v>
      </c>
      <c r="DF88" s="65"/>
      <c r="DG88" s="65"/>
      <c r="DH88" s="65"/>
      <c r="DI88" s="65">
        <f>ROUND((Tabla122[[#This Row],[Columna111]]*0.4),0)</f>
        <v>8</v>
      </c>
      <c r="DJ88" s="65">
        <v>20</v>
      </c>
      <c r="DK88" s="65"/>
      <c r="DL88" s="65"/>
      <c r="DM88" s="65"/>
      <c r="DN88" s="65">
        <f>ROUND((Tabla122[[#This Row],[Columna116]]*0.4),0)</f>
        <v>2</v>
      </c>
      <c r="DO88" s="65">
        <v>4</v>
      </c>
      <c r="DP88" s="93"/>
      <c r="DQ88" s="93"/>
      <c r="DR88" s="93"/>
      <c r="DS88" s="72"/>
      <c r="DT88" s="68"/>
      <c r="DU88" s="68"/>
      <c r="DV88" s="68"/>
      <c r="DW88" s="68"/>
      <c r="DX88" s="68"/>
      <c r="DY88" s="68"/>
      <c r="DZ88" s="68"/>
      <c r="EA88" s="68"/>
      <c r="EB88" s="68"/>
      <c r="EC88" s="68"/>
      <c r="ED88" s="68"/>
      <c r="EE88" s="68"/>
      <c r="EF88" s="68"/>
      <c r="EG88" s="68"/>
      <c r="EH88" s="68"/>
      <c r="EI88" s="68"/>
      <c r="EJ88" s="68"/>
      <c r="EK88" s="68"/>
      <c r="EL88" s="68"/>
      <c r="EM88" s="68"/>
      <c r="EN88" s="68"/>
      <c r="EO88" s="68"/>
      <c r="EP88" s="68"/>
      <c r="EQ88" s="68"/>
      <c r="ER88" s="68"/>
      <c r="ES88" s="68"/>
      <c r="ET88" s="68"/>
      <c r="EU88" s="68"/>
      <c r="EV88" s="68"/>
      <c r="EW88" s="68"/>
      <c r="EX88" s="68"/>
      <c r="EY88" s="68"/>
      <c r="EZ88" s="68"/>
      <c r="FA88" s="68"/>
      <c r="FB88" s="68"/>
      <c r="FC88" s="68"/>
      <c r="FD88" s="68"/>
      <c r="FE88" s="68"/>
      <c r="FF88" s="68"/>
      <c r="FG88" s="68"/>
      <c r="FH88" s="68"/>
      <c r="FI88" s="68"/>
      <c r="FJ88" s="68"/>
      <c r="FK88" s="68"/>
      <c r="FL88" s="68"/>
      <c r="FM88" s="68"/>
      <c r="FN88" s="68"/>
      <c r="FO88" s="68"/>
      <c r="FP88" s="68"/>
      <c r="FQ88" s="68"/>
      <c r="FR88" s="68"/>
      <c r="FS88" s="68"/>
      <c r="FT88" s="68"/>
      <c r="FU88" s="68"/>
      <c r="FV88" s="68"/>
      <c r="FW88" s="68"/>
      <c r="FX88" s="68"/>
      <c r="FY88" s="68"/>
      <c r="FZ88" s="68"/>
      <c r="GA88" s="68"/>
      <c r="GB88" s="68"/>
      <c r="GC88" s="68"/>
      <c r="GD88" s="68"/>
      <c r="GE88" s="68"/>
      <c r="GF88" s="68"/>
      <c r="GG88" s="68"/>
      <c r="GH88" s="68"/>
      <c r="GI88" s="68"/>
      <c r="GJ88" s="68"/>
      <c r="GK88" s="68"/>
      <c r="GL88" s="68"/>
      <c r="GM88" s="68"/>
      <c r="GN88" s="68"/>
      <c r="GO88" s="68"/>
      <c r="GP88" s="68"/>
      <c r="GQ88" s="68"/>
      <c r="GR88" s="68"/>
      <c r="GS88" s="68"/>
      <c r="GT88" s="68"/>
      <c r="GU88" s="68"/>
      <c r="GV88" s="68"/>
      <c r="GW88" s="68"/>
      <c r="GX88" s="68"/>
      <c r="GY88" s="68"/>
      <c r="GZ88" s="68"/>
      <c r="HA88" s="68"/>
      <c r="HB88" s="68"/>
      <c r="HC88" s="68"/>
      <c r="HD88" s="68"/>
      <c r="HE88" s="68"/>
      <c r="HF88" s="68"/>
      <c r="HG88" s="68"/>
      <c r="HH88" s="68"/>
      <c r="HI88" s="68"/>
      <c r="HJ88" s="68"/>
      <c r="HK88" s="68"/>
      <c r="HL88" s="68"/>
      <c r="HM88" s="68"/>
      <c r="HN88" s="68"/>
      <c r="HO88" s="68"/>
      <c r="HP88" s="68"/>
      <c r="HQ88" s="68"/>
      <c r="HR88" s="68"/>
      <c r="HS88" s="68"/>
      <c r="HT88" s="68"/>
      <c r="HU88" s="68"/>
      <c r="HV88" s="68"/>
      <c r="HW88" s="68"/>
      <c r="HX88" s="68"/>
      <c r="HY88" s="68"/>
      <c r="HZ88" s="68"/>
      <c r="IA88" s="68"/>
      <c r="IB88" s="68"/>
      <c r="IC88" s="68"/>
      <c r="ID88" s="68"/>
      <c r="IE88" s="68"/>
      <c r="IF88" s="68"/>
      <c r="IG88" s="68"/>
      <c r="IH88" s="68"/>
      <c r="II88" s="68"/>
      <c r="IJ88" s="68"/>
      <c r="IK88" s="68"/>
      <c r="IL88" s="68"/>
      <c r="IM88" s="68"/>
      <c r="IN88" s="68"/>
      <c r="IO88" s="68"/>
      <c r="IP88" s="68"/>
      <c r="IQ88" s="68"/>
      <c r="IR88" s="68"/>
      <c r="IS88" s="68"/>
      <c r="IT88" s="68"/>
      <c r="IU88" s="68"/>
      <c r="IV88" s="68"/>
      <c r="IW88" s="68"/>
      <c r="IX88" s="68"/>
      <c r="IY88" s="68"/>
      <c r="IZ88" s="68"/>
      <c r="JA88" s="68"/>
      <c r="JB88" s="68"/>
      <c r="JC88" s="68"/>
      <c r="JD88" s="68"/>
      <c r="JE88" s="68"/>
      <c r="JF88" s="68"/>
      <c r="JG88" s="68"/>
      <c r="JH88" s="68"/>
      <c r="JI88" s="68"/>
      <c r="JJ88" s="68"/>
      <c r="JK88" s="68"/>
      <c r="JL88" s="68"/>
      <c r="JM88" s="68"/>
      <c r="JN88" s="68"/>
      <c r="JO88" s="68"/>
      <c r="JP88" s="68"/>
      <c r="JQ88" s="68"/>
      <c r="JR88" s="68"/>
      <c r="JS88" s="68"/>
      <c r="JT88" s="68"/>
      <c r="JU88" s="68"/>
      <c r="JV88" s="68"/>
      <c r="JW88" s="68"/>
      <c r="JX88" s="68"/>
      <c r="JY88" s="68"/>
      <c r="JZ88" s="68"/>
      <c r="KA88" s="68"/>
      <c r="KB88" s="68"/>
      <c r="KC88" s="68"/>
      <c r="KD88" s="68"/>
      <c r="KE88" s="68"/>
      <c r="KF88" s="68"/>
      <c r="KG88" s="68"/>
      <c r="KH88" s="68"/>
      <c r="KI88" s="68"/>
      <c r="KJ88" s="68"/>
      <c r="KK88" s="68"/>
      <c r="KL88" s="68"/>
      <c r="KM88" s="68"/>
      <c r="KN88" s="68"/>
      <c r="KO88" s="68"/>
      <c r="KP88" s="68"/>
      <c r="KQ88" s="68"/>
      <c r="KR88" s="68"/>
      <c r="KS88" s="68"/>
      <c r="KT88" s="68"/>
      <c r="KU88" s="68"/>
      <c r="KV88" s="68"/>
      <c r="KW88" s="68"/>
      <c r="KX88" s="68"/>
      <c r="KY88" s="68"/>
      <c r="KZ88" s="68"/>
      <c r="LA88" s="68"/>
      <c r="LB88" s="68"/>
      <c r="LC88" s="68"/>
      <c r="LD88" s="68"/>
      <c r="LE88" s="68"/>
      <c r="LF88" s="68"/>
      <c r="LG88" s="68"/>
      <c r="LH88" s="68"/>
      <c r="LI88" s="68"/>
      <c r="LJ88" s="68"/>
      <c r="LK88" s="68"/>
      <c r="LL88" s="68"/>
      <c r="LM88" s="68"/>
      <c r="LN88" s="68"/>
      <c r="LO88" s="68"/>
      <c r="LP88" s="68"/>
      <c r="LQ88" s="68"/>
      <c r="LR88" s="68"/>
      <c r="LS88" s="68"/>
      <c r="LT88" s="68"/>
      <c r="LU88" s="68"/>
      <c r="LV88" s="68"/>
      <c r="LW88" s="68"/>
      <c r="LX88" s="68"/>
      <c r="LY88" s="68"/>
      <c r="LZ88" s="68"/>
      <c r="MA88" s="68"/>
      <c r="MB88" s="68"/>
      <c r="MC88" s="68"/>
      <c r="MD88" s="68"/>
      <c r="ME88" s="68"/>
      <c r="MF88" s="68"/>
      <c r="MG88" s="68"/>
      <c r="MH88" s="68"/>
      <c r="MI88" s="68"/>
      <c r="MJ88" s="68"/>
      <c r="MK88" s="68"/>
      <c r="ML88" s="68"/>
      <c r="MM88" s="68"/>
      <c r="MN88" s="68"/>
      <c r="MO88" s="68"/>
      <c r="MP88" s="68"/>
      <c r="MQ88" s="68"/>
      <c r="MR88" s="68"/>
      <c r="MS88" s="68"/>
      <c r="MT88" s="68"/>
      <c r="MU88" s="68"/>
      <c r="MV88" s="68"/>
      <c r="MW88" s="68"/>
      <c r="MX88" s="68"/>
      <c r="MY88" s="68"/>
      <c r="MZ88" s="68"/>
      <c r="NA88" s="68"/>
      <c r="NB88" s="68"/>
      <c r="NC88" s="68"/>
      <c r="ND88" s="68"/>
      <c r="NE88" s="68"/>
    </row>
    <row r="89" spans="1:369" s="73" customFormat="1" ht="13.5">
      <c r="A89" s="68"/>
      <c r="B89" s="62"/>
      <c r="C89" s="63">
        <v>35501</v>
      </c>
      <c r="D89" s="70" t="s">
        <v>170</v>
      </c>
      <c r="E89" s="65" t="s">
        <v>114</v>
      </c>
      <c r="F8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8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89" s="65">
        <f>ROUND((Tabla122[[#This Row],[Columna6]]*0.4),0)</f>
        <v>2</v>
      </c>
      <c r="I89" s="90">
        <v>4</v>
      </c>
      <c r="J89" s="90"/>
      <c r="K89" s="90"/>
      <c r="L89" s="90"/>
      <c r="M89" s="65">
        <f>ROUND((Tabla122[[#This Row],[Columna11]]*0.4),0)</f>
        <v>72</v>
      </c>
      <c r="N89" s="65">
        <v>180</v>
      </c>
      <c r="O89" s="65"/>
      <c r="P89" s="65"/>
      <c r="Q89" s="65"/>
      <c r="R89" s="65">
        <f>ROUND((Tabla122[[#This Row],[Columna16]]*0.4),0)</f>
        <v>6</v>
      </c>
      <c r="S89" s="65">
        <v>16</v>
      </c>
      <c r="T89" s="65"/>
      <c r="U89" s="65"/>
      <c r="V89" s="65"/>
      <c r="W89" s="65">
        <f>ROUND((Tabla122[[#This Row],[Columna21]]*0.4),0)</f>
        <v>3</v>
      </c>
      <c r="X89" s="65">
        <v>8</v>
      </c>
      <c r="Y89" s="65"/>
      <c r="Z89" s="65"/>
      <c r="AA89" s="65"/>
      <c r="AB89" s="65">
        <f>ROUND((Tabla122[[#This Row],[Columna26]]*0.4),0)</f>
        <v>24</v>
      </c>
      <c r="AC89" s="65">
        <v>60</v>
      </c>
      <c r="AD89" s="65"/>
      <c r="AE89" s="65"/>
      <c r="AF89" s="65"/>
      <c r="AG89" s="65">
        <f>ROUND((Tabla122[[#This Row],[Columna31]]*0.4),0)</f>
        <v>274</v>
      </c>
      <c r="AH89" s="65">
        <v>684</v>
      </c>
      <c r="AI89" s="65"/>
      <c r="AJ89" s="65"/>
      <c r="AK89" s="65"/>
      <c r="AL89" s="65">
        <f>ROUND((Tabla122[[#This Row],[Columna36]]*0.4),0)</f>
        <v>70</v>
      </c>
      <c r="AM89" s="65">
        <v>176</v>
      </c>
      <c r="AN89" s="65"/>
      <c r="AO89" s="65"/>
      <c r="AP89" s="65"/>
      <c r="AQ89" s="65">
        <f>ROUND((Tabla122[[#This Row],[Columna41]]*0.4),0)</f>
        <v>27</v>
      </c>
      <c r="AR89" s="65">
        <v>68</v>
      </c>
      <c r="AS89" s="65"/>
      <c r="AT89" s="65"/>
      <c r="AU89" s="65"/>
      <c r="AV89" s="65">
        <f>ROUND((Tabla122[[#This Row],[Columna46]]*0.4),0)</f>
        <v>16</v>
      </c>
      <c r="AW89" s="65">
        <v>40</v>
      </c>
      <c r="AX89" s="65"/>
      <c r="AY89" s="65"/>
      <c r="AZ89" s="65"/>
      <c r="BA89" s="65">
        <f>ROUND((Tabla122[[#This Row],[Columna51]]*0.4),0)</f>
        <v>3</v>
      </c>
      <c r="BB89" s="65">
        <v>8</v>
      </c>
      <c r="BC89" s="65"/>
      <c r="BD89" s="65"/>
      <c r="BE89" s="65"/>
      <c r="BF89" s="65">
        <f>ROUND((Tabla122[[#This Row],[Columna56]]*0.4),0)</f>
        <v>2</v>
      </c>
      <c r="BG89" s="65">
        <v>4</v>
      </c>
      <c r="BH89" s="65"/>
      <c r="BI89" s="65"/>
      <c r="BJ89" s="65"/>
      <c r="BK89" s="65">
        <f>ROUND((Tabla122[[#This Row],[Columna61]]*0.4),0)</f>
        <v>18</v>
      </c>
      <c r="BL89" s="65">
        <v>44</v>
      </c>
      <c r="BM89" s="65"/>
      <c r="BN89" s="65"/>
      <c r="BO89" s="65"/>
      <c r="BP89" s="65">
        <f>ROUND((Tabla122[[#This Row],[Columna66]]*0.4),0)</f>
        <v>16</v>
      </c>
      <c r="BQ89" s="65">
        <v>40</v>
      </c>
      <c r="BR89" s="65"/>
      <c r="BS89" s="65"/>
      <c r="BT89" s="65"/>
      <c r="BU89" s="65">
        <f>ROUND((Tabla122[[#This Row],[Columna71]]*0.4),0)</f>
        <v>46</v>
      </c>
      <c r="BV89" s="65">
        <v>116</v>
      </c>
      <c r="BW89" s="65"/>
      <c r="BX89" s="65"/>
      <c r="BY89" s="65"/>
      <c r="BZ89" s="65">
        <f>ROUND((Tabla122[[#This Row],[Columna76]]*0.4),0)</f>
        <v>14</v>
      </c>
      <c r="CA89" s="65">
        <v>36</v>
      </c>
      <c r="CB89" s="65"/>
      <c r="CC89" s="65"/>
      <c r="CD89" s="65"/>
      <c r="CE89" s="65">
        <f>ROUND((Tabla122[[#This Row],[Columna81]]*0.4),0)</f>
        <v>14</v>
      </c>
      <c r="CF89" s="65">
        <v>36</v>
      </c>
      <c r="CG89" s="65"/>
      <c r="CH89" s="65"/>
      <c r="CI89" s="65"/>
      <c r="CJ89" s="65">
        <f>ROUND((Tabla122[[#This Row],[Columna86]]*0.4),0)</f>
        <v>6</v>
      </c>
      <c r="CK89" s="65">
        <v>16</v>
      </c>
      <c r="CL89" s="65"/>
      <c r="CM89" s="65"/>
      <c r="CN89" s="65"/>
      <c r="CO89" s="65">
        <f>ROUND((Tabla122[[#This Row],[Columna91]]*0.4),0)</f>
        <v>22</v>
      </c>
      <c r="CP89" s="65">
        <v>56</v>
      </c>
      <c r="CQ89" s="65"/>
      <c r="CR89" s="65"/>
      <c r="CS89" s="65"/>
      <c r="CT89" s="65">
        <f>ROUND((Tabla122[[#This Row],[Columna96]]*0.4),0)</f>
        <v>40</v>
      </c>
      <c r="CU89" s="65">
        <v>100</v>
      </c>
      <c r="CV89" s="65"/>
      <c r="CW89" s="65"/>
      <c r="CX89" s="65"/>
      <c r="CY89" s="65">
        <f>ROUND((Tabla122[[#This Row],[Columna101]]*0.4),0)</f>
        <v>10</v>
      </c>
      <c r="CZ89" s="65">
        <v>24</v>
      </c>
      <c r="DA89" s="65"/>
      <c r="DB89" s="65"/>
      <c r="DC89" s="65"/>
      <c r="DD89" s="65">
        <f>ROUND((Tabla122[[#This Row],[Columna106]]*0.4),0)</f>
        <v>8</v>
      </c>
      <c r="DE89" s="65">
        <v>20</v>
      </c>
      <c r="DF89" s="65"/>
      <c r="DG89" s="65"/>
      <c r="DH89" s="65"/>
      <c r="DI89" s="65">
        <f>ROUND((Tabla122[[#This Row],[Columna111]]*0.4),0)</f>
        <v>8</v>
      </c>
      <c r="DJ89" s="65">
        <v>20</v>
      </c>
      <c r="DK89" s="65"/>
      <c r="DL89" s="65"/>
      <c r="DM89" s="65"/>
      <c r="DN89" s="65">
        <f>ROUND((Tabla122[[#This Row],[Columna116]]*0.4),0)</f>
        <v>2</v>
      </c>
      <c r="DO89" s="65">
        <v>4</v>
      </c>
      <c r="DP89" s="93"/>
      <c r="DQ89" s="93"/>
      <c r="DR89" s="93"/>
      <c r="DS89" s="72"/>
      <c r="DT89" s="68"/>
      <c r="DU89" s="68"/>
      <c r="DV89" s="68"/>
      <c r="DW89" s="68"/>
      <c r="DX89" s="68"/>
      <c r="DY89" s="68"/>
      <c r="DZ89" s="68"/>
      <c r="EA89" s="68"/>
      <c r="EB89" s="68"/>
      <c r="EC89" s="68"/>
      <c r="ED89" s="68"/>
      <c r="EE89" s="68"/>
      <c r="EF89" s="68"/>
      <c r="EG89" s="68"/>
      <c r="EH89" s="68"/>
      <c r="EI89" s="68"/>
      <c r="EJ89" s="68"/>
      <c r="EK89" s="68"/>
      <c r="EL89" s="68"/>
      <c r="EM89" s="68"/>
      <c r="EN89" s="68"/>
      <c r="EO89" s="68"/>
      <c r="EP89" s="68"/>
      <c r="EQ89" s="68"/>
      <c r="ER89" s="68"/>
      <c r="ES89" s="68"/>
      <c r="ET89" s="68"/>
      <c r="EU89" s="68"/>
      <c r="EV89" s="68"/>
      <c r="EW89" s="68"/>
      <c r="EX89" s="68"/>
      <c r="EY89" s="68"/>
      <c r="EZ89" s="68"/>
      <c r="FA89" s="68"/>
      <c r="FB89" s="68"/>
      <c r="FC89" s="68"/>
      <c r="FD89" s="68"/>
      <c r="FE89" s="68"/>
      <c r="FF89" s="68"/>
      <c r="FG89" s="68"/>
      <c r="FH89" s="68"/>
      <c r="FI89" s="68"/>
      <c r="FJ89" s="68"/>
      <c r="FK89" s="68"/>
      <c r="FL89" s="68"/>
      <c r="FM89" s="68"/>
      <c r="FN89" s="68"/>
      <c r="FO89" s="68"/>
      <c r="FP89" s="68"/>
      <c r="FQ89" s="68"/>
      <c r="FR89" s="68"/>
      <c r="FS89" s="68"/>
      <c r="FT89" s="68"/>
      <c r="FU89" s="68"/>
      <c r="FV89" s="68"/>
      <c r="FW89" s="68"/>
      <c r="FX89" s="68"/>
      <c r="FY89" s="68"/>
      <c r="FZ89" s="68"/>
      <c r="GA89" s="68"/>
      <c r="GB89" s="68"/>
      <c r="GC89" s="68"/>
      <c r="GD89" s="68"/>
      <c r="GE89" s="68"/>
      <c r="GF89" s="68"/>
      <c r="GG89" s="68"/>
      <c r="GH89" s="68"/>
      <c r="GI89" s="68"/>
      <c r="GJ89" s="68"/>
      <c r="GK89" s="68"/>
      <c r="GL89" s="68"/>
      <c r="GM89" s="68"/>
      <c r="GN89" s="68"/>
      <c r="GO89" s="68"/>
      <c r="GP89" s="68"/>
      <c r="GQ89" s="68"/>
      <c r="GR89" s="68"/>
      <c r="GS89" s="68"/>
      <c r="GT89" s="68"/>
      <c r="GU89" s="68"/>
      <c r="GV89" s="68"/>
      <c r="GW89" s="68"/>
      <c r="GX89" s="68"/>
      <c r="GY89" s="68"/>
      <c r="GZ89" s="68"/>
      <c r="HA89" s="68"/>
      <c r="HB89" s="68"/>
      <c r="HC89" s="68"/>
      <c r="HD89" s="68"/>
      <c r="HE89" s="68"/>
      <c r="HF89" s="68"/>
      <c r="HG89" s="68"/>
      <c r="HH89" s="68"/>
      <c r="HI89" s="68"/>
      <c r="HJ89" s="68"/>
      <c r="HK89" s="68"/>
      <c r="HL89" s="68"/>
      <c r="HM89" s="68"/>
      <c r="HN89" s="68"/>
      <c r="HO89" s="68"/>
      <c r="HP89" s="68"/>
      <c r="HQ89" s="68"/>
      <c r="HR89" s="68"/>
      <c r="HS89" s="68"/>
      <c r="HT89" s="68"/>
      <c r="HU89" s="68"/>
      <c r="HV89" s="68"/>
      <c r="HW89" s="68"/>
      <c r="HX89" s="68"/>
      <c r="HY89" s="68"/>
      <c r="HZ89" s="68"/>
      <c r="IA89" s="68"/>
      <c r="IB89" s="68"/>
      <c r="IC89" s="68"/>
      <c r="ID89" s="68"/>
      <c r="IE89" s="68"/>
      <c r="IF89" s="68"/>
      <c r="IG89" s="68"/>
      <c r="IH89" s="68"/>
      <c r="II89" s="68"/>
      <c r="IJ89" s="68"/>
      <c r="IK89" s="68"/>
      <c r="IL89" s="68"/>
      <c r="IM89" s="68"/>
      <c r="IN89" s="68"/>
      <c r="IO89" s="68"/>
      <c r="IP89" s="68"/>
      <c r="IQ89" s="68"/>
      <c r="IR89" s="68"/>
      <c r="IS89" s="68"/>
      <c r="IT89" s="68"/>
      <c r="IU89" s="68"/>
      <c r="IV89" s="68"/>
      <c r="IW89" s="68"/>
      <c r="IX89" s="68"/>
      <c r="IY89" s="68"/>
      <c r="IZ89" s="68"/>
      <c r="JA89" s="68"/>
      <c r="JB89" s="68"/>
      <c r="JC89" s="68"/>
      <c r="JD89" s="68"/>
      <c r="JE89" s="68"/>
      <c r="JF89" s="68"/>
      <c r="JG89" s="68"/>
      <c r="JH89" s="68"/>
      <c r="JI89" s="68"/>
      <c r="JJ89" s="68"/>
      <c r="JK89" s="68"/>
      <c r="JL89" s="68"/>
      <c r="JM89" s="68"/>
      <c r="JN89" s="68"/>
      <c r="JO89" s="68"/>
      <c r="JP89" s="68"/>
      <c r="JQ89" s="68"/>
      <c r="JR89" s="68"/>
      <c r="JS89" s="68"/>
      <c r="JT89" s="68"/>
      <c r="JU89" s="68"/>
      <c r="JV89" s="68"/>
      <c r="JW89" s="68"/>
      <c r="JX89" s="68"/>
      <c r="JY89" s="68"/>
      <c r="JZ89" s="68"/>
      <c r="KA89" s="68"/>
      <c r="KB89" s="68"/>
      <c r="KC89" s="68"/>
      <c r="KD89" s="68"/>
      <c r="KE89" s="68"/>
      <c r="KF89" s="68"/>
      <c r="KG89" s="68"/>
      <c r="KH89" s="68"/>
      <c r="KI89" s="68"/>
      <c r="KJ89" s="68"/>
      <c r="KK89" s="68"/>
      <c r="KL89" s="68"/>
      <c r="KM89" s="68"/>
      <c r="KN89" s="68"/>
      <c r="KO89" s="68"/>
      <c r="KP89" s="68"/>
      <c r="KQ89" s="68"/>
      <c r="KR89" s="68"/>
      <c r="KS89" s="68"/>
      <c r="KT89" s="68"/>
      <c r="KU89" s="68"/>
      <c r="KV89" s="68"/>
      <c r="KW89" s="68"/>
      <c r="KX89" s="68"/>
      <c r="KY89" s="68"/>
      <c r="KZ89" s="68"/>
      <c r="LA89" s="68"/>
      <c r="LB89" s="68"/>
      <c r="LC89" s="68"/>
      <c r="LD89" s="68"/>
      <c r="LE89" s="68"/>
      <c r="LF89" s="68"/>
      <c r="LG89" s="68"/>
      <c r="LH89" s="68"/>
      <c r="LI89" s="68"/>
      <c r="LJ89" s="68"/>
      <c r="LK89" s="68"/>
      <c r="LL89" s="68"/>
      <c r="LM89" s="68"/>
      <c r="LN89" s="68"/>
      <c r="LO89" s="68"/>
      <c r="LP89" s="68"/>
      <c r="LQ89" s="68"/>
      <c r="LR89" s="68"/>
      <c r="LS89" s="68"/>
      <c r="LT89" s="68"/>
      <c r="LU89" s="68"/>
      <c r="LV89" s="68"/>
      <c r="LW89" s="68"/>
      <c r="LX89" s="68"/>
      <c r="LY89" s="68"/>
      <c r="LZ89" s="68"/>
      <c r="MA89" s="68"/>
      <c r="MB89" s="68"/>
      <c r="MC89" s="68"/>
      <c r="MD89" s="68"/>
      <c r="ME89" s="68"/>
      <c r="MF89" s="68"/>
      <c r="MG89" s="68"/>
      <c r="MH89" s="68"/>
      <c r="MI89" s="68"/>
      <c r="MJ89" s="68"/>
      <c r="MK89" s="68"/>
      <c r="ML89" s="68"/>
      <c r="MM89" s="68"/>
      <c r="MN89" s="68"/>
      <c r="MO89" s="68"/>
      <c r="MP89" s="68"/>
      <c r="MQ89" s="68"/>
      <c r="MR89" s="68"/>
      <c r="MS89" s="68"/>
      <c r="MT89" s="68"/>
      <c r="MU89" s="68"/>
      <c r="MV89" s="68"/>
      <c r="MW89" s="68"/>
      <c r="MX89" s="68"/>
      <c r="MY89" s="68"/>
      <c r="MZ89" s="68"/>
      <c r="NA89" s="68"/>
      <c r="NB89" s="68"/>
      <c r="NC89" s="68"/>
      <c r="ND89" s="68"/>
      <c r="NE89" s="68"/>
    </row>
    <row r="90" spans="1:369" s="73" customFormat="1" ht="13.5">
      <c r="A90" s="68"/>
      <c r="B90" s="62"/>
      <c r="C90" s="63">
        <v>35501</v>
      </c>
      <c r="D90" s="70" t="s">
        <v>171</v>
      </c>
      <c r="E90" s="65" t="s">
        <v>114</v>
      </c>
      <c r="F9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9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90" s="65">
        <f>ROUND((Tabla122[[#This Row],[Columna6]]*0.4),0)</f>
        <v>2</v>
      </c>
      <c r="I90" s="90">
        <v>4</v>
      </c>
      <c r="J90" s="90"/>
      <c r="K90" s="90"/>
      <c r="L90" s="90"/>
      <c r="M90" s="65">
        <f>ROUND((Tabla122[[#This Row],[Columna11]]*0.4),0)</f>
        <v>72</v>
      </c>
      <c r="N90" s="65">
        <v>180</v>
      </c>
      <c r="O90" s="65"/>
      <c r="P90" s="65"/>
      <c r="Q90" s="65"/>
      <c r="R90" s="65">
        <f>ROUND((Tabla122[[#This Row],[Columna16]]*0.4),0)</f>
        <v>6</v>
      </c>
      <c r="S90" s="65">
        <v>16</v>
      </c>
      <c r="T90" s="65"/>
      <c r="U90" s="65"/>
      <c r="V90" s="65"/>
      <c r="W90" s="65">
        <f>ROUND((Tabla122[[#This Row],[Columna21]]*0.4),0)</f>
        <v>3</v>
      </c>
      <c r="X90" s="65">
        <v>8</v>
      </c>
      <c r="Y90" s="65"/>
      <c r="Z90" s="65"/>
      <c r="AA90" s="65"/>
      <c r="AB90" s="65">
        <f>ROUND((Tabla122[[#This Row],[Columna26]]*0.4),0)</f>
        <v>24</v>
      </c>
      <c r="AC90" s="65">
        <v>60</v>
      </c>
      <c r="AD90" s="65"/>
      <c r="AE90" s="65"/>
      <c r="AF90" s="65"/>
      <c r="AG90" s="65">
        <f>ROUND((Tabla122[[#This Row],[Columna31]]*0.4),0)</f>
        <v>274</v>
      </c>
      <c r="AH90" s="65">
        <v>684</v>
      </c>
      <c r="AI90" s="65"/>
      <c r="AJ90" s="65"/>
      <c r="AK90" s="65"/>
      <c r="AL90" s="65">
        <f>ROUND((Tabla122[[#This Row],[Columna36]]*0.4),0)</f>
        <v>70</v>
      </c>
      <c r="AM90" s="65">
        <v>176</v>
      </c>
      <c r="AN90" s="65"/>
      <c r="AO90" s="65"/>
      <c r="AP90" s="65"/>
      <c r="AQ90" s="65">
        <f>ROUND((Tabla122[[#This Row],[Columna41]]*0.4),0)</f>
        <v>27</v>
      </c>
      <c r="AR90" s="65">
        <v>68</v>
      </c>
      <c r="AS90" s="65"/>
      <c r="AT90" s="65"/>
      <c r="AU90" s="65"/>
      <c r="AV90" s="65">
        <f>ROUND((Tabla122[[#This Row],[Columna46]]*0.4),0)</f>
        <v>16</v>
      </c>
      <c r="AW90" s="65">
        <v>40</v>
      </c>
      <c r="AX90" s="65"/>
      <c r="AY90" s="65"/>
      <c r="AZ90" s="65"/>
      <c r="BA90" s="65">
        <f>ROUND((Tabla122[[#This Row],[Columna51]]*0.4),0)</f>
        <v>3</v>
      </c>
      <c r="BB90" s="65">
        <v>8</v>
      </c>
      <c r="BC90" s="65"/>
      <c r="BD90" s="65"/>
      <c r="BE90" s="65"/>
      <c r="BF90" s="65">
        <f>ROUND((Tabla122[[#This Row],[Columna56]]*0.4),0)</f>
        <v>2</v>
      </c>
      <c r="BG90" s="65">
        <v>4</v>
      </c>
      <c r="BH90" s="65"/>
      <c r="BI90" s="65"/>
      <c r="BJ90" s="65"/>
      <c r="BK90" s="65">
        <f>ROUND((Tabla122[[#This Row],[Columna61]]*0.4),0)</f>
        <v>18</v>
      </c>
      <c r="BL90" s="65">
        <v>44</v>
      </c>
      <c r="BM90" s="65"/>
      <c r="BN90" s="65"/>
      <c r="BO90" s="65"/>
      <c r="BP90" s="65">
        <f>ROUND((Tabla122[[#This Row],[Columna66]]*0.4),0)</f>
        <v>16</v>
      </c>
      <c r="BQ90" s="65">
        <v>40</v>
      </c>
      <c r="BR90" s="65"/>
      <c r="BS90" s="65"/>
      <c r="BT90" s="65"/>
      <c r="BU90" s="65">
        <f>ROUND((Tabla122[[#This Row],[Columna71]]*0.4),0)</f>
        <v>46</v>
      </c>
      <c r="BV90" s="65">
        <v>116</v>
      </c>
      <c r="BW90" s="65"/>
      <c r="BX90" s="65"/>
      <c r="BY90" s="65"/>
      <c r="BZ90" s="65">
        <f>ROUND((Tabla122[[#This Row],[Columna76]]*0.4),0)</f>
        <v>14</v>
      </c>
      <c r="CA90" s="65">
        <v>36</v>
      </c>
      <c r="CB90" s="65"/>
      <c r="CC90" s="65"/>
      <c r="CD90" s="65"/>
      <c r="CE90" s="65">
        <f>ROUND((Tabla122[[#This Row],[Columna81]]*0.4),0)</f>
        <v>14</v>
      </c>
      <c r="CF90" s="65">
        <v>36</v>
      </c>
      <c r="CG90" s="65"/>
      <c r="CH90" s="65"/>
      <c r="CI90" s="65"/>
      <c r="CJ90" s="65">
        <f>ROUND((Tabla122[[#This Row],[Columna86]]*0.4),0)</f>
        <v>6</v>
      </c>
      <c r="CK90" s="65">
        <v>16</v>
      </c>
      <c r="CL90" s="65"/>
      <c r="CM90" s="65"/>
      <c r="CN90" s="65"/>
      <c r="CO90" s="65">
        <f>ROUND((Tabla122[[#This Row],[Columna91]]*0.4),0)</f>
        <v>22</v>
      </c>
      <c r="CP90" s="65">
        <v>56</v>
      </c>
      <c r="CQ90" s="65"/>
      <c r="CR90" s="65"/>
      <c r="CS90" s="65"/>
      <c r="CT90" s="65">
        <f>ROUND((Tabla122[[#This Row],[Columna96]]*0.4),0)</f>
        <v>40</v>
      </c>
      <c r="CU90" s="65">
        <v>100</v>
      </c>
      <c r="CV90" s="65"/>
      <c r="CW90" s="65"/>
      <c r="CX90" s="65"/>
      <c r="CY90" s="65">
        <f>ROUND((Tabla122[[#This Row],[Columna101]]*0.4),0)</f>
        <v>10</v>
      </c>
      <c r="CZ90" s="65">
        <v>24</v>
      </c>
      <c r="DA90" s="65"/>
      <c r="DB90" s="65"/>
      <c r="DC90" s="65"/>
      <c r="DD90" s="65">
        <f>ROUND((Tabla122[[#This Row],[Columna106]]*0.4),0)</f>
        <v>8</v>
      </c>
      <c r="DE90" s="65">
        <v>20</v>
      </c>
      <c r="DF90" s="65"/>
      <c r="DG90" s="65"/>
      <c r="DH90" s="65"/>
      <c r="DI90" s="65">
        <f>ROUND((Tabla122[[#This Row],[Columna111]]*0.4),0)</f>
        <v>8</v>
      </c>
      <c r="DJ90" s="65">
        <v>20</v>
      </c>
      <c r="DK90" s="65"/>
      <c r="DL90" s="65"/>
      <c r="DM90" s="65"/>
      <c r="DN90" s="65">
        <f>ROUND((Tabla122[[#This Row],[Columna116]]*0.4),0)</f>
        <v>2</v>
      </c>
      <c r="DO90" s="65">
        <v>4</v>
      </c>
      <c r="DP90" s="93"/>
      <c r="DQ90" s="93"/>
      <c r="DR90" s="93"/>
      <c r="DS90" s="72"/>
      <c r="DT90" s="68"/>
      <c r="DU90" s="68"/>
      <c r="DV90" s="68"/>
      <c r="DW90" s="68"/>
      <c r="DX90" s="68"/>
      <c r="DY90" s="68"/>
      <c r="DZ90" s="68"/>
      <c r="EA90" s="68"/>
      <c r="EB90" s="68"/>
      <c r="EC90" s="68"/>
      <c r="ED90" s="68"/>
      <c r="EE90" s="68"/>
      <c r="EF90" s="68"/>
      <c r="EG90" s="68"/>
      <c r="EH90" s="68"/>
      <c r="EI90" s="68"/>
      <c r="EJ90" s="68"/>
      <c r="EK90" s="68"/>
      <c r="EL90" s="68"/>
      <c r="EM90" s="68"/>
      <c r="EN90" s="68"/>
      <c r="EO90" s="68"/>
      <c r="EP90" s="68"/>
      <c r="EQ90" s="68"/>
      <c r="ER90" s="68"/>
      <c r="ES90" s="68"/>
      <c r="ET90" s="68"/>
      <c r="EU90" s="68"/>
      <c r="EV90" s="68"/>
      <c r="EW90" s="68"/>
      <c r="EX90" s="68"/>
      <c r="EY90" s="68"/>
      <c r="EZ90" s="68"/>
      <c r="FA90" s="68"/>
      <c r="FB90" s="68"/>
      <c r="FC90" s="68"/>
      <c r="FD90" s="68"/>
      <c r="FE90" s="68"/>
      <c r="FF90" s="68"/>
      <c r="FG90" s="68"/>
      <c r="FH90" s="68"/>
      <c r="FI90" s="68"/>
      <c r="FJ90" s="68"/>
      <c r="FK90" s="68"/>
      <c r="FL90" s="68"/>
      <c r="FM90" s="68"/>
      <c r="FN90" s="68"/>
      <c r="FO90" s="68"/>
      <c r="FP90" s="68"/>
      <c r="FQ90" s="68"/>
      <c r="FR90" s="68"/>
      <c r="FS90" s="68"/>
      <c r="FT90" s="68"/>
      <c r="FU90" s="68"/>
      <c r="FV90" s="68"/>
      <c r="FW90" s="68"/>
      <c r="FX90" s="68"/>
      <c r="FY90" s="68"/>
      <c r="FZ90" s="68"/>
      <c r="GA90" s="68"/>
      <c r="GB90" s="68"/>
      <c r="GC90" s="68"/>
      <c r="GD90" s="68"/>
      <c r="GE90" s="68"/>
      <c r="GF90" s="68"/>
      <c r="GG90" s="68"/>
      <c r="GH90" s="68"/>
      <c r="GI90" s="68"/>
      <c r="GJ90" s="68"/>
      <c r="GK90" s="68"/>
      <c r="GL90" s="68"/>
      <c r="GM90" s="68"/>
      <c r="GN90" s="68"/>
      <c r="GO90" s="68"/>
      <c r="GP90" s="68"/>
      <c r="GQ90" s="68"/>
      <c r="GR90" s="68"/>
      <c r="GS90" s="68"/>
      <c r="GT90" s="68"/>
      <c r="GU90" s="68"/>
      <c r="GV90" s="68"/>
      <c r="GW90" s="68"/>
      <c r="GX90" s="68"/>
      <c r="GY90" s="68"/>
      <c r="GZ90" s="68"/>
      <c r="HA90" s="68"/>
      <c r="HB90" s="68"/>
      <c r="HC90" s="68"/>
      <c r="HD90" s="68"/>
      <c r="HE90" s="68"/>
      <c r="HF90" s="68"/>
      <c r="HG90" s="68"/>
      <c r="HH90" s="68"/>
      <c r="HI90" s="68"/>
      <c r="HJ90" s="68"/>
      <c r="HK90" s="68"/>
      <c r="HL90" s="68"/>
      <c r="HM90" s="68"/>
      <c r="HN90" s="68"/>
      <c r="HO90" s="68"/>
      <c r="HP90" s="68"/>
      <c r="HQ90" s="68"/>
      <c r="HR90" s="68"/>
      <c r="HS90" s="68"/>
      <c r="HT90" s="68"/>
      <c r="HU90" s="68"/>
      <c r="HV90" s="68"/>
      <c r="HW90" s="68"/>
      <c r="HX90" s="68"/>
      <c r="HY90" s="68"/>
      <c r="HZ90" s="68"/>
      <c r="IA90" s="68"/>
      <c r="IB90" s="68"/>
      <c r="IC90" s="68"/>
      <c r="ID90" s="68"/>
      <c r="IE90" s="68"/>
      <c r="IF90" s="68"/>
      <c r="IG90" s="68"/>
      <c r="IH90" s="68"/>
      <c r="II90" s="68"/>
      <c r="IJ90" s="68"/>
      <c r="IK90" s="68"/>
      <c r="IL90" s="68"/>
      <c r="IM90" s="68"/>
      <c r="IN90" s="68"/>
      <c r="IO90" s="68"/>
      <c r="IP90" s="68"/>
      <c r="IQ90" s="68"/>
      <c r="IR90" s="68"/>
      <c r="IS90" s="68"/>
      <c r="IT90" s="68"/>
      <c r="IU90" s="68"/>
      <c r="IV90" s="68"/>
      <c r="IW90" s="68"/>
      <c r="IX90" s="68"/>
      <c r="IY90" s="68"/>
      <c r="IZ90" s="68"/>
      <c r="JA90" s="68"/>
      <c r="JB90" s="68"/>
      <c r="JC90" s="68"/>
      <c r="JD90" s="68"/>
      <c r="JE90" s="68"/>
      <c r="JF90" s="68"/>
      <c r="JG90" s="68"/>
      <c r="JH90" s="68"/>
      <c r="JI90" s="68"/>
      <c r="JJ90" s="68"/>
      <c r="JK90" s="68"/>
      <c r="JL90" s="68"/>
      <c r="JM90" s="68"/>
      <c r="JN90" s="68"/>
      <c r="JO90" s="68"/>
      <c r="JP90" s="68"/>
      <c r="JQ90" s="68"/>
      <c r="JR90" s="68"/>
      <c r="JS90" s="68"/>
      <c r="JT90" s="68"/>
      <c r="JU90" s="68"/>
      <c r="JV90" s="68"/>
      <c r="JW90" s="68"/>
      <c r="JX90" s="68"/>
      <c r="JY90" s="68"/>
      <c r="JZ90" s="68"/>
      <c r="KA90" s="68"/>
      <c r="KB90" s="68"/>
      <c r="KC90" s="68"/>
      <c r="KD90" s="68"/>
      <c r="KE90" s="68"/>
      <c r="KF90" s="68"/>
      <c r="KG90" s="68"/>
      <c r="KH90" s="68"/>
      <c r="KI90" s="68"/>
      <c r="KJ90" s="68"/>
      <c r="KK90" s="68"/>
      <c r="KL90" s="68"/>
      <c r="KM90" s="68"/>
      <c r="KN90" s="68"/>
      <c r="KO90" s="68"/>
      <c r="KP90" s="68"/>
      <c r="KQ90" s="68"/>
      <c r="KR90" s="68"/>
      <c r="KS90" s="68"/>
      <c r="KT90" s="68"/>
      <c r="KU90" s="68"/>
      <c r="KV90" s="68"/>
      <c r="KW90" s="68"/>
      <c r="KX90" s="68"/>
      <c r="KY90" s="68"/>
      <c r="KZ90" s="68"/>
      <c r="LA90" s="68"/>
      <c r="LB90" s="68"/>
      <c r="LC90" s="68"/>
      <c r="LD90" s="68"/>
      <c r="LE90" s="68"/>
      <c r="LF90" s="68"/>
      <c r="LG90" s="68"/>
      <c r="LH90" s="68"/>
      <c r="LI90" s="68"/>
      <c r="LJ90" s="68"/>
      <c r="LK90" s="68"/>
      <c r="LL90" s="68"/>
      <c r="LM90" s="68"/>
      <c r="LN90" s="68"/>
      <c r="LO90" s="68"/>
      <c r="LP90" s="68"/>
      <c r="LQ90" s="68"/>
      <c r="LR90" s="68"/>
      <c r="LS90" s="68"/>
      <c r="LT90" s="68"/>
      <c r="LU90" s="68"/>
      <c r="LV90" s="68"/>
      <c r="LW90" s="68"/>
      <c r="LX90" s="68"/>
      <c r="LY90" s="68"/>
      <c r="LZ90" s="68"/>
      <c r="MA90" s="68"/>
      <c r="MB90" s="68"/>
      <c r="MC90" s="68"/>
      <c r="MD90" s="68"/>
      <c r="ME90" s="68"/>
      <c r="MF90" s="68"/>
      <c r="MG90" s="68"/>
      <c r="MH90" s="68"/>
      <c r="MI90" s="68"/>
      <c r="MJ90" s="68"/>
      <c r="MK90" s="68"/>
      <c r="ML90" s="68"/>
      <c r="MM90" s="68"/>
      <c r="MN90" s="68"/>
      <c r="MO90" s="68"/>
      <c r="MP90" s="68"/>
      <c r="MQ90" s="68"/>
      <c r="MR90" s="68"/>
      <c r="MS90" s="68"/>
      <c r="MT90" s="68"/>
      <c r="MU90" s="68"/>
      <c r="MV90" s="68"/>
      <c r="MW90" s="68"/>
      <c r="MX90" s="68"/>
      <c r="MY90" s="68"/>
      <c r="MZ90" s="68"/>
      <c r="NA90" s="68"/>
      <c r="NB90" s="68"/>
      <c r="NC90" s="68"/>
      <c r="ND90" s="68"/>
      <c r="NE90" s="68"/>
    </row>
    <row r="91" spans="1:369" s="73" customFormat="1" ht="13.5">
      <c r="A91" s="68"/>
      <c r="B91" s="62"/>
      <c r="C91" s="63">
        <v>35501</v>
      </c>
      <c r="D91" s="70" t="s">
        <v>172</v>
      </c>
      <c r="E91" s="65" t="s">
        <v>114</v>
      </c>
      <c r="F9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9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91" s="65">
        <f>ROUND((Tabla122[[#This Row],[Columna6]]*0.4),0)</f>
        <v>2</v>
      </c>
      <c r="I91" s="90">
        <v>4</v>
      </c>
      <c r="J91" s="90"/>
      <c r="K91" s="90"/>
      <c r="L91" s="90"/>
      <c r="M91" s="65">
        <f>ROUND((Tabla122[[#This Row],[Columna11]]*0.4),0)</f>
        <v>72</v>
      </c>
      <c r="N91" s="65">
        <v>180</v>
      </c>
      <c r="O91" s="65"/>
      <c r="P91" s="65"/>
      <c r="Q91" s="65"/>
      <c r="R91" s="65">
        <f>ROUND((Tabla122[[#This Row],[Columna16]]*0.4),0)</f>
        <v>6</v>
      </c>
      <c r="S91" s="65">
        <v>16</v>
      </c>
      <c r="T91" s="65"/>
      <c r="U91" s="65"/>
      <c r="V91" s="65"/>
      <c r="W91" s="65">
        <f>ROUND((Tabla122[[#This Row],[Columna21]]*0.4),0)</f>
        <v>3</v>
      </c>
      <c r="X91" s="65">
        <v>8</v>
      </c>
      <c r="Y91" s="65"/>
      <c r="Z91" s="65"/>
      <c r="AA91" s="65"/>
      <c r="AB91" s="65">
        <f>ROUND((Tabla122[[#This Row],[Columna26]]*0.4),0)</f>
        <v>24</v>
      </c>
      <c r="AC91" s="65">
        <v>60</v>
      </c>
      <c r="AD91" s="65"/>
      <c r="AE91" s="65"/>
      <c r="AF91" s="65"/>
      <c r="AG91" s="65">
        <f>ROUND((Tabla122[[#This Row],[Columna31]]*0.4),0)</f>
        <v>274</v>
      </c>
      <c r="AH91" s="65">
        <v>684</v>
      </c>
      <c r="AI91" s="65"/>
      <c r="AJ91" s="65"/>
      <c r="AK91" s="65"/>
      <c r="AL91" s="65">
        <f>ROUND((Tabla122[[#This Row],[Columna36]]*0.4),0)</f>
        <v>70</v>
      </c>
      <c r="AM91" s="65">
        <v>176</v>
      </c>
      <c r="AN91" s="65"/>
      <c r="AO91" s="65"/>
      <c r="AP91" s="65"/>
      <c r="AQ91" s="65">
        <f>ROUND((Tabla122[[#This Row],[Columna41]]*0.4),0)</f>
        <v>27</v>
      </c>
      <c r="AR91" s="65">
        <v>68</v>
      </c>
      <c r="AS91" s="65"/>
      <c r="AT91" s="65"/>
      <c r="AU91" s="65"/>
      <c r="AV91" s="65">
        <f>ROUND((Tabla122[[#This Row],[Columna46]]*0.4),0)</f>
        <v>16</v>
      </c>
      <c r="AW91" s="65">
        <v>40</v>
      </c>
      <c r="AX91" s="65"/>
      <c r="AY91" s="65"/>
      <c r="AZ91" s="65"/>
      <c r="BA91" s="65">
        <f>ROUND((Tabla122[[#This Row],[Columna51]]*0.4),0)</f>
        <v>3</v>
      </c>
      <c r="BB91" s="65">
        <v>8</v>
      </c>
      <c r="BC91" s="65"/>
      <c r="BD91" s="65"/>
      <c r="BE91" s="65"/>
      <c r="BF91" s="65">
        <f>ROUND((Tabla122[[#This Row],[Columna56]]*0.4),0)</f>
        <v>2</v>
      </c>
      <c r="BG91" s="65">
        <v>4</v>
      </c>
      <c r="BH91" s="65"/>
      <c r="BI91" s="65"/>
      <c r="BJ91" s="65"/>
      <c r="BK91" s="65">
        <f>ROUND((Tabla122[[#This Row],[Columna61]]*0.4),0)</f>
        <v>18</v>
      </c>
      <c r="BL91" s="65">
        <v>44</v>
      </c>
      <c r="BM91" s="65"/>
      <c r="BN91" s="65"/>
      <c r="BO91" s="65"/>
      <c r="BP91" s="65">
        <f>ROUND((Tabla122[[#This Row],[Columna66]]*0.4),0)</f>
        <v>16</v>
      </c>
      <c r="BQ91" s="65">
        <v>40</v>
      </c>
      <c r="BR91" s="65"/>
      <c r="BS91" s="65"/>
      <c r="BT91" s="65"/>
      <c r="BU91" s="65">
        <f>ROUND((Tabla122[[#This Row],[Columna71]]*0.4),0)</f>
        <v>46</v>
      </c>
      <c r="BV91" s="65">
        <v>116</v>
      </c>
      <c r="BW91" s="65"/>
      <c r="BX91" s="65"/>
      <c r="BY91" s="65"/>
      <c r="BZ91" s="65">
        <f>ROUND((Tabla122[[#This Row],[Columna76]]*0.4),0)</f>
        <v>14</v>
      </c>
      <c r="CA91" s="65">
        <v>36</v>
      </c>
      <c r="CB91" s="65"/>
      <c r="CC91" s="65"/>
      <c r="CD91" s="65"/>
      <c r="CE91" s="65">
        <f>ROUND((Tabla122[[#This Row],[Columna81]]*0.4),0)</f>
        <v>14</v>
      </c>
      <c r="CF91" s="65">
        <v>36</v>
      </c>
      <c r="CG91" s="65"/>
      <c r="CH91" s="65"/>
      <c r="CI91" s="65"/>
      <c r="CJ91" s="65">
        <f>ROUND((Tabla122[[#This Row],[Columna86]]*0.4),0)</f>
        <v>6</v>
      </c>
      <c r="CK91" s="65">
        <v>16</v>
      </c>
      <c r="CL91" s="65"/>
      <c r="CM91" s="65"/>
      <c r="CN91" s="65"/>
      <c r="CO91" s="65">
        <f>ROUND((Tabla122[[#This Row],[Columna91]]*0.4),0)</f>
        <v>22</v>
      </c>
      <c r="CP91" s="65">
        <v>56</v>
      </c>
      <c r="CQ91" s="65"/>
      <c r="CR91" s="65"/>
      <c r="CS91" s="65"/>
      <c r="CT91" s="65">
        <f>ROUND((Tabla122[[#This Row],[Columna96]]*0.4),0)</f>
        <v>40</v>
      </c>
      <c r="CU91" s="65">
        <v>100</v>
      </c>
      <c r="CV91" s="65"/>
      <c r="CW91" s="65"/>
      <c r="CX91" s="65"/>
      <c r="CY91" s="65">
        <f>ROUND((Tabla122[[#This Row],[Columna101]]*0.4),0)</f>
        <v>10</v>
      </c>
      <c r="CZ91" s="65">
        <v>24</v>
      </c>
      <c r="DA91" s="65"/>
      <c r="DB91" s="65"/>
      <c r="DC91" s="65"/>
      <c r="DD91" s="65">
        <f>ROUND((Tabla122[[#This Row],[Columna106]]*0.4),0)</f>
        <v>8</v>
      </c>
      <c r="DE91" s="65">
        <v>20</v>
      </c>
      <c r="DF91" s="65"/>
      <c r="DG91" s="65"/>
      <c r="DH91" s="65"/>
      <c r="DI91" s="65">
        <f>ROUND((Tabla122[[#This Row],[Columna111]]*0.4),0)</f>
        <v>8</v>
      </c>
      <c r="DJ91" s="65">
        <v>20</v>
      </c>
      <c r="DK91" s="65"/>
      <c r="DL91" s="65"/>
      <c r="DM91" s="65"/>
      <c r="DN91" s="65">
        <f>ROUND((Tabla122[[#This Row],[Columna116]]*0.4),0)</f>
        <v>2</v>
      </c>
      <c r="DO91" s="65">
        <v>4</v>
      </c>
      <c r="DP91" s="93"/>
      <c r="DQ91" s="93"/>
      <c r="DR91" s="93"/>
      <c r="DS91" s="72"/>
      <c r="DT91" s="68"/>
      <c r="DU91" s="68"/>
      <c r="DV91" s="68"/>
      <c r="DW91" s="68"/>
      <c r="DX91" s="68"/>
      <c r="DY91" s="68"/>
      <c r="DZ91" s="68"/>
      <c r="EA91" s="68"/>
      <c r="EB91" s="68"/>
      <c r="EC91" s="68"/>
      <c r="ED91" s="68"/>
      <c r="EE91" s="68"/>
      <c r="EF91" s="68"/>
      <c r="EG91" s="68"/>
      <c r="EH91" s="68"/>
      <c r="EI91" s="68"/>
      <c r="EJ91" s="68"/>
      <c r="EK91" s="68"/>
      <c r="EL91" s="68"/>
      <c r="EM91" s="68"/>
      <c r="EN91" s="68"/>
      <c r="EO91" s="68"/>
      <c r="EP91" s="68"/>
      <c r="EQ91" s="68"/>
      <c r="ER91" s="68"/>
      <c r="ES91" s="68"/>
      <c r="ET91" s="68"/>
      <c r="EU91" s="68"/>
      <c r="EV91" s="68"/>
      <c r="EW91" s="68"/>
      <c r="EX91" s="68"/>
      <c r="EY91" s="68"/>
      <c r="EZ91" s="68"/>
      <c r="FA91" s="68"/>
      <c r="FB91" s="68"/>
      <c r="FC91" s="68"/>
      <c r="FD91" s="68"/>
      <c r="FE91" s="68"/>
      <c r="FF91" s="68"/>
      <c r="FG91" s="68"/>
      <c r="FH91" s="68"/>
      <c r="FI91" s="68"/>
      <c r="FJ91" s="68"/>
      <c r="FK91" s="68"/>
      <c r="FL91" s="68"/>
      <c r="FM91" s="68"/>
      <c r="FN91" s="68"/>
      <c r="FO91" s="68"/>
      <c r="FP91" s="68"/>
      <c r="FQ91" s="68"/>
      <c r="FR91" s="68"/>
      <c r="FS91" s="68"/>
      <c r="FT91" s="68"/>
      <c r="FU91" s="68"/>
      <c r="FV91" s="68"/>
      <c r="FW91" s="68"/>
      <c r="FX91" s="68"/>
      <c r="FY91" s="68"/>
      <c r="FZ91" s="68"/>
      <c r="GA91" s="68"/>
      <c r="GB91" s="68"/>
      <c r="GC91" s="68"/>
      <c r="GD91" s="68"/>
      <c r="GE91" s="68"/>
      <c r="GF91" s="68"/>
      <c r="GG91" s="68"/>
      <c r="GH91" s="68"/>
      <c r="GI91" s="68"/>
      <c r="GJ91" s="68"/>
      <c r="GK91" s="68"/>
      <c r="GL91" s="68"/>
      <c r="GM91" s="68"/>
      <c r="GN91" s="68"/>
      <c r="GO91" s="68"/>
      <c r="GP91" s="68"/>
      <c r="GQ91" s="68"/>
      <c r="GR91" s="68"/>
      <c r="GS91" s="68"/>
      <c r="GT91" s="68"/>
      <c r="GU91" s="68"/>
      <c r="GV91" s="68"/>
      <c r="GW91" s="68"/>
      <c r="GX91" s="68"/>
      <c r="GY91" s="68"/>
      <c r="GZ91" s="68"/>
      <c r="HA91" s="68"/>
      <c r="HB91" s="68"/>
      <c r="HC91" s="68"/>
      <c r="HD91" s="68"/>
      <c r="HE91" s="68"/>
      <c r="HF91" s="68"/>
      <c r="HG91" s="68"/>
      <c r="HH91" s="68"/>
      <c r="HI91" s="68"/>
      <c r="HJ91" s="68"/>
      <c r="HK91" s="68"/>
      <c r="HL91" s="68"/>
      <c r="HM91" s="68"/>
      <c r="HN91" s="68"/>
      <c r="HO91" s="68"/>
      <c r="HP91" s="68"/>
      <c r="HQ91" s="68"/>
      <c r="HR91" s="68"/>
      <c r="HS91" s="68"/>
      <c r="HT91" s="68"/>
      <c r="HU91" s="68"/>
      <c r="HV91" s="68"/>
      <c r="HW91" s="68"/>
      <c r="HX91" s="68"/>
      <c r="HY91" s="68"/>
      <c r="HZ91" s="68"/>
      <c r="IA91" s="68"/>
      <c r="IB91" s="68"/>
      <c r="IC91" s="68"/>
      <c r="ID91" s="68"/>
      <c r="IE91" s="68"/>
      <c r="IF91" s="68"/>
      <c r="IG91" s="68"/>
      <c r="IH91" s="68"/>
      <c r="II91" s="68"/>
      <c r="IJ91" s="68"/>
      <c r="IK91" s="68"/>
      <c r="IL91" s="68"/>
      <c r="IM91" s="68"/>
      <c r="IN91" s="68"/>
      <c r="IO91" s="68"/>
      <c r="IP91" s="68"/>
      <c r="IQ91" s="68"/>
      <c r="IR91" s="68"/>
      <c r="IS91" s="68"/>
      <c r="IT91" s="68"/>
      <c r="IU91" s="68"/>
      <c r="IV91" s="68"/>
      <c r="IW91" s="68"/>
      <c r="IX91" s="68"/>
      <c r="IY91" s="68"/>
      <c r="IZ91" s="68"/>
      <c r="JA91" s="68"/>
      <c r="JB91" s="68"/>
      <c r="JC91" s="68"/>
      <c r="JD91" s="68"/>
      <c r="JE91" s="68"/>
      <c r="JF91" s="68"/>
      <c r="JG91" s="68"/>
      <c r="JH91" s="68"/>
      <c r="JI91" s="68"/>
      <c r="JJ91" s="68"/>
      <c r="JK91" s="68"/>
      <c r="JL91" s="68"/>
      <c r="JM91" s="68"/>
      <c r="JN91" s="68"/>
      <c r="JO91" s="68"/>
      <c r="JP91" s="68"/>
      <c r="JQ91" s="68"/>
      <c r="JR91" s="68"/>
      <c r="JS91" s="68"/>
      <c r="JT91" s="68"/>
      <c r="JU91" s="68"/>
      <c r="JV91" s="68"/>
      <c r="JW91" s="68"/>
      <c r="JX91" s="68"/>
      <c r="JY91" s="68"/>
      <c r="JZ91" s="68"/>
      <c r="KA91" s="68"/>
      <c r="KB91" s="68"/>
      <c r="KC91" s="68"/>
      <c r="KD91" s="68"/>
      <c r="KE91" s="68"/>
      <c r="KF91" s="68"/>
      <c r="KG91" s="68"/>
      <c r="KH91" s="68"/>
      <c r="KI91" s="68"/>
      <c r="KJ91" s="68"/>
      <c r="KK91" s="68"/>
      <c r="KL91" s="68"/>
      <c r="KM91" s="68"/>
      <c r="KN91" s="68"/>
      <c r="KO91" s="68"/>
      <c r="KP91" s="68"/>
      <c r="KQ91" s="68"/>
      <c r="KR91" s="68"/>
      <c r="KS91" s="68"/>
      <c r="KT91" s="68"/>
      <c r="KU91" s="68"/>
      <c r="KV91" s="68"/>
      <c r="KW91" s="68"/>
      <c r="KX91" s="68"/>
      <c r="KY91" s="68"/>
      <c r="KZ91" s="68"/>
      <c r="LA91" s="68"/>
      <c r="LB91" s="68"/>
      <c r="LC91" s="68"/>
      <c r="LD91" s="68"/>
      <c r="LE91" s="68"/>
      <c r="LF91" s="68"/>
      <c r="LG91" s="68"/>
      <c r="LH91" s="68"/>
      <c r="LI91" s="68"/>
      <c r="LJ91" s="68"/>
      <c r="LK91" s="68"/>
      <c r="LL91" s="68"/>
      <c r="LM91" s="68"/>
      <c r="LN91" s="68"/>
      <c r="LO91" s="68"/>
      <c r="LP91" s="68"/>
      <c r="LQ91" s="68"/>
      <c r="LR91" s="68"/>
      <c r="LS91" s="68"/>
      <c r="LT91" s="68"/>
      <c r="LU91" s="68"/>
      <c r="LV91" s="68"/>
      <c r="LW91" s="68"/>
      <c r="LX91" s="68"/>
      <c r="LY91" s="68"/>
      <c r="LZ91" s="68"/>
      <c r="MA91" s="68"/>
      <c r="MB91" s="68"/>
      <c r="MC91" s="68"/>
      <c r="MD91" s="68"/>
      <c r="ME91" s="68"/>
      <c r="MF91" s="68"/>
      <c r="MG91" s="68"/>
      <c r="MH91" s="68"/>
      <c r="MI91" s="68"/>
      <c r="MJ91" s="68"/>
      <c r="MK91" s="68"/>
      <c r="ML91" s="68"/>
      <c r="MM91" s="68"/>
      <c r="MN91" s="68"/>
      <c r="MO91" s="68"/>
      <c r="MP91" s="68"/>
      <c r="MQ91" s="68"/>
      <c r="MR91" s="68"/>
      <c r="MS91" s="68"/>
      <c r="MT91" s="68"/>
      <c r="MU91" s="68"/>
      <c r="MV91" s="68"/>
      <c r="MW91" s="68"/>
      <c r="MX91" s="68"/>
      <c r="MY91" s="68"/>
      <c r="MZ91" s="68"/>
      <c r="NA91" s="68"/>
      <c r="NB91" s="68"/>
      <c r="NC91" s="68"/>
      <c r="ND91" s="68"/>
      <c r="NE91" s="68"/>
    </row>
    <row r="92" spans="1:369" s="73" customFormat="1" ht="13.5">
      <c r="A92" s="68"/>
      <c r="B92" s="62"/>
      <c r="C92" s="63">
        <v>35501</v>
      </c>
      <c r="D92" s="70" t="s">
        <v>173</v>
      </c>
      <c r="E92" s="65" t="s">
        <v>114</v>
      </c>
      <c r="F9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9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92" s="65">
        <f>ROUND((Tabla122[[#This Row],[Columna6]]*0.4),0)</f>
        <v>2</v>
      </c>
      <c r="I92" s="90">
        <v>4</v>
      </c>
      <c r="J92" s="90"/>
      <c r="K92" s="90"/>
      <c r="L92" s="90"/>
      <c r="M92" s="65">
        <f>ROUND((Tabla122[[#This Row],[Columna11]]*0.4),0)</f>
        <v>72</v>
      </c>
      <c r="N92" s="65">
        <v>180</v>
      </c>
      <c r="O92" s="65"/>
      <c r="P92" s="65"/>
      <c r="Q92" s="65"/>
      <c r="R92" s="65">
        <f>ROUND((Tabla122[[#This Row],[Columna16]]*0.4),0)</f>
        <v>6</v>
      </c>
      <c r="S92" s="65">
        <v>16</v>
      </c>
      <c r="T92" s="65"/>
      <c r="U92" s="65"/>
      <c r="V92" s="65"/>
      <c r="W92" s="65">
        <f>ROUND((Tabla122[[#This Row],[Columna21]]*0.4),0)</f>
        <v>3</v>
      </c>
      <c r="X92" s="65">
        <v>8</v>
      </c>
      <c r="Y92" s="65"/>
      <c r="Z92" s="65"/>
      <c r="AA92" s="65"/>
      <c r="AB92" s="65">
        <f>ROUND((Tabla122[[#This Row],[Columna26]]*0.4),0)</f>
        <v>24</v>
      </c>
      <c r="AC92" s="65">
        <v>60</v>
      </c>
      <c r="AD92" s="65"/>
      <c r="AE92" s="65"/>
      <c r="AF92" s="65"/>
      <c r="AG92" s="65">
        <f>ROUND((Tabla122[[#This Row],[Columna31]]*0.4),0)</f>
        <v>274</v>
      </c>
      <c r="AH92" s="65">
        <v>684</v>
      </c>
      <c r="AI92" s="65"/>
      <c r="AJ92" s="65"/>
      <c r="AK92" s="65"/>
      <c r="AL92" s="65">
        <f>ROUND((Tabla122[[#This Row],[Columna36]]*0.4),0)</f>
        <v>70</v>
      </c>
      <c r="AM92" s="65">
        <v>176</v>
      </c>
      <c r="AN92" s="65"/>
      <c r="AO92" s="65"/>
      <c r="AP92" s="65"/>
      <c r="AQ92" s="65">
        <f>ROUND((Tabla122[[#This Row],[Columna41]]*0.4),0)</f>
        <v>27</v>
      </c>
      <c r="AR92" s="65">
        <v>68</v>
      </c>
      <c r="AS92" s="65"/>
      <c r="AT92" s="65"/>
      <c r="AU92" s="65"/>
      <c r="AV92" s="65">
        <f>ROUND((Tabla122[[#This Row],[Columna46]]*0.4),0)</f>
        <v>16</v>
      </c>
      <c r="AW92" s="65">
        <v>40</v>
      </c>
      <c r="AX92" s="65"/>
      <c r="AY92" s="65"/>
      <c r="AZ92" s="65"/>
      <c r="BA92" s="65">
        <f>ROUND((Tabla122[[#This Row],[Columna51]]*0.4),0)</f>
        <v>3</v>
      </c>
      <c r="BB92" s="65">
        <v>8</v>
      </c>
      <c r="BC92" s="65"/>
      <c r="BD92" s="65"/>
      <c r="BE92" s="65"/>
      <c r="BF92" s="65">
        <f>ROUND((Tabla122[[#This Row],[Columna56]]*0.4),0)</f>
        <v>2</v>
      </c>
      <c r="BG92" s="65">
        <v>4</v>
      </c>
      <c r="BH92" s="65"/>
      <c r="BI92" s="65"/>
      <c r="BJ92" s="65"/>
      <c r="BK92" s="65">
        <f>ROUND((Tabla122[[#This Row],[Columna61]]*0.4),0)</f>
        <v>18</v>
      </c>
      <c r="BL92" s="65">
        <v>44</v>
      </c>
      <c r="BM92" s="65"/>
      <c r="BN92" s="65"/>
      <c r="BO92" s="65"/>
      <c r="BP92" s="65">
        <f>ROUND((Tabla122[[#This Row],[Columna66]]*0.4),0)</f>
        <v>16</v>
      </c>
      <c r="BQ92" s="65">
        <v>40</v>
      </c>
      <c r="BR92" s="65"/>
      <c r="BS92" s="65"/>
      <c r="BT92" s="65"/>
      <c r="BU92" s="65">
        <f>ROUND((Tabla122[[#This Row],[Columna71]]*0.4),0)</f>
        <v>46</v>
      </c>
      <c r="BV92" s="65">
        <v>116</v>
      </c>
      <c r="BW92" s="65"/>
      <c r="BX92" s="65"/>
      <c r="BY92" s="65"/>
      <c r="BZ92" s="65">
        <f>ROUND((Tabla122[[#This Row],[Columna76]]*0.4),0)</f>
        <v>14</v>
      </c>
      <c r="CA92" s="65">
        <v>36</v>
      </c>
      <c r="CB92" s="65"/>
      <c r="CC92" s="65"/>
      <c r="CD92" s="65"/>
      <c r="CE92" s="65">
        <f>ROUND((Tabla122[[#This Row],[Columna81]]*0.4),0)</f>
        <v>14</v>
      </c>
      <c r="CF92" s="65">
        <v>36</v>
      </c>
      <c r="CG92" s="65"/>
      <c r="CH92" s="65"/>
      <c r="CI92" s="65"/>
      <c r="CJ92" s="65">
        <f>ROUND((Tabla122[[#This Row],[Columna86]]*0.4),0)</f>
        <v>6</v>
      </c>
      <c r="CK92" s="65">
        <v>16</v>
      </c>
      <c r="CL92" s="65"/>
      <c r="CM92" s="65"/>
      <c r="CN92" s="65"/>
      <c r="CO92" s="65">
        <f>ROUND((Tabla122[[#This Row],[Columna91]]*0.4),0)</f>
        <v>22</v>
      </c>
      <c r="CP92" s="65">
        <v>56</v>
      </c>
      <c r="CQ92" s="65"/>
      <c r="CR92" s="65"/>
      <c r="CS92" s="65"/>
      <c r="CT92" s="65">
        <f>ROUND((Tabla122[[#This Row],[Columna96]]*0.4),0)</f>
        <v>40</v>
      </c>
      <c r="CU92" s="65">
        <v>100</v>
      </c>
      <c r="CV92" s="65"/>
      <c r="CW92" s="65"/>
      <c r="CX92" s="65"/>
      <c r="CY92" s="65">
        <f>ROUND((Tabla122[[#This Row],[Columna101]]*0.4),0)</f>
        <v>10</v>
      </c>
      <c r="CZ92" s="65">
        <v>24</v>
      </c>
      <c r="DA92" s="65"/>
      <c r="DB92" s="65"/>
      <c r="DC92" s="65"/>
      <c r="DD92" s="65">
        <f>ROUND((Tabla122[[#This Row],[Columna106]]*0.4),0)</f>
        <v>8</v>
      </c>
      <c r="DE92" s="65">
        <v>20</v>
      </c>
      <c r="DF92" s="65"/>
      <c r="DG92" s="65"/>
      <c r="DH92" s="65"/>
      <c r="DI92" s="65">
        <f>ROUND((Tabla122[[#This Row],[Columna111]]*0.4),0)</f>
        <v>8</v>
      </c>
      <c r="DJ92" s="65">
        <v>20</v>
      </c>
      <c r="DK92" s="65"/>
      <c r="DL92" s="65"/>
      <c r="DM92" s="65"/>
      <c r="DN92" s="65">
        <f>ROUND((Tabla122[[#This Row],[Columna116]]*0.4),0)</f>
        <v>2</v>
      </c>
      <c r="DO92" s="65">
        <v>4</v>
      </c>
      <c r="DP92" s="93"/>
      <c r="DQ92" s="93"/>
      <c r="DR92" s="93"/>
      <c r="DS92" s="72"/>
      <c r="DT92" s="68"/>
      <c r="DU92" s="68"/>
      <c r="DV92" s="68"/>
      <c r="DW92" s="68"/>
      <c r="DX92" s="68"/>
      <c r="DY92" s="68"/>
      <c r="DZ92" s="68"/>
      <c r="EA92" s="68"/>
      <c r="EB92" s="68"/>
      <c r="EC92" s="68"/>
      <c r="ED92" s="68"/>
      <c r="EE92" s="68"/>
      <c r="EF92" s="68"/>
      <c r="EG92" s="68"/>
      <c r="EH92" s="68"/>
      <c r="EI92" s="68"/>
      <c r="EJ92" s="68"/>
      <c r="EK92" s="68"/>
      <c r="EL92" s="68"/>
      <c r="EM92" s="68"/>
      <c r="EN92" s="68"/>
      <c r="EO92" s="68"/>
      <c r="EP92" s="68"/>
      <c r="EQ92" s="68"/>
      <c r="ER92" s="68"/>
      <c r="ES92" s="68"/>
      <c r="ET92" s="68"/>
      <c r="EU92" s="68"/>
      <c r="EV92" s="68"/>
      <c r="EW92" s="68"/>
      <c r="EX92" s="68"/>
      <c r="EY92" s="68"/>
      <c r="EZ92" s="68"/>
      <c r="FA92" s="68"/>
      <c r="FB92" s="68"/>
      <c r="FC92" s="68"/>
      <c r="FD92" s="68"/>
      <c r="FE92" s="68"/>
      <c r="FF92" s="68"/>
      <c r="FG92" s="68"/>
      <c r="FH92" s="68"/>
      <c r="FI92" s="68"/>
      <c r="FJ92" s="68"/>
      <c r="FK92" s="68"/>
      <c r="FL92" s="68"/>
      <c r="FM92" s="68"/>
      <c r="FN92" s="68"/>
      <c r="FO92" s="68"/>
      <c r="FP92" s="68"/>
      <c r="FQ92" s="68"/>
      <c r="FR92" s="68"/>
      <c r="FS92" s="68"/>
      <c r="FT92" s="68"/>
      <c r="FU92" s="68"/>
      <c r="FV92" s="68"/>
      <c r="FW92" s="68"/>
      <c r="FX92" s="68"/>
      <c r="FY92" s="68"/>
      <c r="FZ92" s="68"/>
      <c r="GA92" s="68"/>
      <c r="GB92" s="68"/>
      <c r="GC92" s="68"/>
      <c r="GD92" s="68"/>
      <c r="GE92" s="68"/>
      <c r="GF92" s="68"/>
      <c r="GG92" s="68"/>
      <c r="GH92" s="68"/>
      <c r="GI92" s="68"/>
      <c r="GJ92" s="68"/>
      <c r="GK92" s="68"/>
      <c r="GL92" s="68"/>
      <c r="GM92" s="68"/>
      <c r="GN92" s="68"/>
      <c r="GO92" s="68"/>
      <c r="GP92" s="68"/>
      <c r="GQ92" s="68"/>
      <c r="GR92" s="68"/>
      <c r="GS92" s="68"/>
      <c r="GT92" s="68"/>
      <c r="GU92" s="68"/>
      <c r="GV92" s="68"/>
      <c r="GW92" s="68"/>
      <c r="GX92" s="68"/>
      <c r="GY92" s="68"/>
      <c r="GZ92" s="68"/>
      <c r="HA92" s="68"/>
      <c r="HB92" s="68"/>
      <c r="HC92" s="68"/>
      <c r="HD92" s="68"/>
      <c r="HE92" s="68"/>
      <c r="HF92" s="68"/>
      <c r="HG92" s="68"/>
      <c r="HH92" s="68"/>
      <c r="HI92" s="68"/>
      <c r="HJ92" s="68"/>
      <c r="HK92" s="68"/>
      <c r="HL92" s="68"/>
      <c r="HM92" s="68"/>
      <c r="HN92" s="68"/>
      <c r="HO92" s="68"/>
      <c r="HP92" s="68"/>
      <c r="HQ92" s="68"/>
      <c r="HR92" s="68"/>
      <c r="HS92" s="68"/>
      <c r="HT92" s="68"/>
      <c r="HU92" s="68"/>
      <c r="HV92" s="68"/>
      <c r="HW92" s="68"/>
      <c r="HX92" s="68"/>
      <c r="HY92" s="68"/>
      <c r="HZ92" s="68"/>
      <c r="IA92" s="68"/>
      <c r="IB92" s="68"/>
      <c r="IC92" s="68"/>
      <c r="ID92" s="68"/>
      <c r="IE92" s="68"/>
      <c r="IF92" s="68"/>
      <c r="IG92" s="68"/>
      <c r="IH92" s="68"/>
      <c r="II92" s="68"/>
      <c r="IJ92" s="68"/>
      <c r="IK92" s="68"/>
      <c r="IL92" s="68"/>
      <c r="IM92" s="68"/>
      <c r="IN92" s="68"/>
      <c r="IO92" s="68"/>
      <c r="IP92" s="68"/>
      <c r="IQ92" s="68"/>
      <c r="IR92" s="68"/>
      <c r="IS92" s="68"/>
      <c r="IT92" s="68"/>
      <c r="IU92" s="68"/>
      <c r="IV92" s="68"/>
      <c r="IW92" s="68"/>
      <c r="IX92" s="68"/>
      <c r="IY92" s="68"/>
      <c r="IZ92" s="68"/>
      <c r="JA92" s="68"/>
      <c r="JB92" s="68"/>
      <c r="JC92" s="68"/>
      <c r="JD92" s="68"/>
      <c r="JE92" s="68"/>
      <c r="JF92" s="68"/>
      <c r="JG92" s="68"/>
      <c r="JH92" s="68"/>
      <c r="JI92" s="68"/>
      <c r="JJ92" s="68"/>
      <c r="JK92" s="68"/>
      <c r="JL92" s="68"/>
      <c r="JM92" s="68"/>
      <c r="JN92" s="68"/>
      <c r="JO92" s="68"/>
      <c r="JP92" s="68"/>
      <c r="JQ92" s="68"/>
      <c r="JR92" s="68"/>
      <c r="JS92" s="68"/>
      <c r="JT92" s="68"/>
      <c r="JU92" s="68"/>
      <c r="JV92" s="68"/>
      <c r="JW92" s="68"/>
      <c r="JX92" s="68"/>
      <c r="JY92" s="68"/>
      <c r="JZ92" s="68"/>
      <c r="KA92" s="68"/>
      <c r="KB92" s="68"/>
      <c r="KC92" s="68"/>
      <c r="KD92" s="68"/>
      <c r="KE92" s="68"/>
      <c r="KF92" s="68"/>
      <c r="KG92" s="68"/>
      <c r="KH92" s="68"/>
      <c r="KI92" s="68"/>
      <c r="KJ92" s="68"/>
      <c r="KK92" s="68"/>
      <c r="KL92" s="68"/>
      <c r="KM92" s="68"/>
      <c r="KN92" s="68"/>
      <c r="KO92" s="68"/>
      <c r="KP92" s="68"/>
      <c r="KQ92" s="68"/>
      <c r="KR92" s="68"/>
      <c r="KS92" s="68"/>
      <c r="KT92" s="68"/>
      <c r="KU92" s="68"/>
      <c r="KV92" s="68"/>
      <c r="KW92" s="68"/>
      <c r="KX92" s="68"/>
      <c r="KY92" s="68"/>
      <c r="KZ92" s="68"/>
      <c r="LA92" s="68"/>
      <c r="LB92" s="68"/>
      <c r="LC92" s="68"/>
      <c r="LD92" s="68"/>
      <c r="LE92" s="68"/>
      <c r="LF92" s="68"/>
      <c r="LG92" s="68"/>
      <c r="LH92" s="68"/>
      <c r="LI92" s="68"/>
      <c r="LJ92" s="68"/>
      <c r="LK92" s="68"/>
      <c r="LL92" s="68"/>
      <c r="LM92" s="68"/>
      <c r="LN92" s="68"/>
      <c r="LO92" s="68"/>
      <c r="LP92" s="68"/>
      <c r="LQ92" s="68"/>
      <c r="LR92" s="68"/>
      <c r="LS92" s="68"/>
      <c r="LT92" s="68"/>
      <c r="LU92" s="68"/>
      <c r="LV92" s="68"/>
      <c r="LW92" s="68"/>
      <c r="LX92" s="68"/>
      <c r="LY92" s="68"/>
      <c r="LZ92" s="68"/>
      <c r="MA92" s="68"/>
      <c r="MB92" s="68"/>
      <c r="MC92" s="68"/>
      <c r="MD92" s="68"/>
      <c r="ME92" s="68"/>
      <c r="MF92" s="68"/>
      <c r="MG92" s="68"/>
      <c r="MH92" s="68"/>
      <c r="MI92" s="68"/>
      <c r="MJ92" s="68"/>
      <c r="MK92" s="68"/>
      <c r="ML92" s="68"/>
      <c r="MM92" s="68"/>
      <c r="MN92" s="68"/>
      <c r="MO92" s="68"/>
      <c r="MP92" s="68"/>
      <c r="MQ92" s="68"/>
      <c r="MR92" s="68"/>
      <c r="MS92" s="68"/>
      <c r="MT92" s="68"/>
      <c r="MU92" s="68"/>
      <c r="MV92" s="68"/>
      <c r="MW92" s="68"/>
      <c r="MX92" s="68"/>
      <c r="MY92" s="68"/>
      <c r="MZ92" s="68"/>
      <c r="NA92" s="68"/>
      <c r="NB92" s="68"/>
      <c r="NC92" s="68"/>
      <c r="ND92" s="68"/>
      <c r="NE92" s="68"/>
    </row>
    <row r="93" spans="1:369" s="73" customFormat="1" ht="13.5">
      <c r="A93" s="68"/>
      <c r="B93" s="62"/>
      <c r="C93" s="63">
        <v>35501</v>
      </c>
      <c r="D93" s="70" t="s">
        <v>174</v>
      </c>
      <c r="E93" s="65" t="s">
        <v>114</v>
      </c>
      <c r="F9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9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93" s="65">
        <f>ROUND((Tabla122[[#This Row],[Columna6]]*0.4),0)</f>
        <v>2</v>
      </c>
      <c r="I93" s="90">
        <v>4</v>
      </c>
      <c r="J93" s="90"/>
      <c r="K93" s="90"/>
      <c r="L93" s="90"/>
      <c r="M93" s="65">
        <f>ROUND((Tabla122[[#This Row],[Columna11]]*0.4),0)</f>
        <v>72</v>
      </c>
      <c r="N93" s="65">
        <v>180</v>
      </c>
      <c r="O93" s="65"/>
      <c r="P93" s="65"/>
      <c r="Q93" s="65"/>
      <c r="R93" s="65">
        <f>ROUND((Tabla122[[#This Row],[Columna16]]*0.4),0)</f>
        <v>6</v>
      </c>
      <c r="S93" s="65">
        <v>16</v>
      </c>
      <c r="T93" s="65"/>
      <c r="U93" s="65"/>
      <c r="V93" s="65"/>
      <c r="W93" s="65">
        <f>ROUND((Tabla122[[#This Row],[Columna21]]*0.4),0)</f>
        <v>3</v>
      </c>
      <c r="X93" s="65">
        <v>8</v>
      </c>
      <c r="Y93" s="65"/>
      <c r="Z93" s="65"/>
      <c r="AA93" s="65"/>
      <c r="AB93" s="65">
        <f>ROUND((Tabla122[[#This Row],[Columna26]]*0.4),0)</f>
        <v>24</v>
      </c>
      <c r="AC93" s="65">
        <v>60</v>
      </c>
      <c r="AD93" s="65"/>
      <c r="AE93" s="65"/>
      <c r="AF93" s="65"/>
      <c r="AG93" s="65">
        <f>ROUND((Tabla122[[#This Row],[Columna31]]*0.4),0)</f>
        <v>274</v>
      </c>
      <c r="AH93" s="65">
        <v>684</v>
      </c>
      <c r="AI93" s="65"/>
      <c r="AJ93" s="65"/>
      <c r="AK93" s="65"/>
      <c r="AL93" s="65">
        <f>ROUND((Tabla122[[#This Row],[Columna36]]*0.4),0)</f>
        <v>70</v>
      </c>
      <c r="AM93" s="65">
        <v>176</v>
      </c>
      <c r="AN93" s="65"/>
      <c r="AO93" s="65"/>
      <c r="AP93" s="65"/>
      <c r="AQ93" s="65">
        <f>ROUND((Tabla122[[#This Row],[Columna41]]*0.4),0)</f>
        <v>27</v>
      </c>
      <c r="AR93" s="65">
        <v>68</v>
      </c>
      <c r="AS93" s="65"/>
      <c r="AT93" s="65"/>
      <c r="AU93" s="65"/>
      <c r="AV93" s="65">
        <f>ROUND((Tabla122[[#This Row],[Columna46]]*0.4),0)</f>
        <v>16</v>
      </c>
      <c r="AW93" s="65">
        <v>40</v>
      </c>
      <c r="AX93" s="65"/>
      <c r="AY93" s="65"/>
      <c r="AZ93" s="65"/>
      <c r="BA93" s="65">
        <f>ROUND((Tabla122[[#This Row],[Columna51]]*0.4),0)</f>
        <v>3</v>
      </c>
      <c r="BB93" s="65">
        <v>8</v>
      </c>
      <c r="BC93" s="65"/>
      <c r="BD93" s="65"/>
      <c r="BE93" s="65"/>
      <c r="BF93" s="65">
        <f>ROUND((Tabla122[[#This Row],[Columna56]]*0.4),0)</f>
        <v>2</v>
      </c>
      <c r="BG93" s="65">
        <v>4</v>
      </c>
      <c r="BH93" s="65"/>
      <c r="BI93" s="65"/>
      <c r="BJ93" s="65"/>
      <c r="BK93" s="65">
        <f>ROUND((Tabla122[[#This Row],[Columna61]]*0.4),0)</f>
        <v>18</v>
      </c>
      <c r="BL93" s="65">
        <v>44</v>
      </c>
      <c r="BM93" s="65"/>
      <c r="BN93" s="65"/>
      <c r="BO93" s="65"/>
      <c r="BP93" s="65">
        <f>ROUND((Tabla122[[#This Row],[Columna66]]*0.4),0)</f>
        <v>16</v>
      </c>
      <c r="BQ93" s="65">
        <v>40</v>
      </c>
      <c r="BR93" s="65"/>
      <c r="BS93" s="65"/>
      <c r="BT93" s="65"/>
      <c r="BU93" s="65">
        <f>ROUND((Tabla122[[#This Row],[Columna71]]*0.4),0)</f>
        <v>46</v>
      </c>
      <c r="BV93" s="65">
        <v>116</v>
      </c>
      <c r="BW93" s="65"/>
      <c r="BX93" s="65"/>
      <c r="BY93" s="65"/>
      <c r="BZ93" s="65">
        <f>ROUND((Tabla122[[#This Row],[Columna76]]*0.4),0)</f>
        <v>14</v>
      </c>
      <c r="CA93" s="65">
        <v>36</v>
      </c>
      <c r="CB93" s="65"/>
      <c r="CC93" s="65"/>
      <c r="CD93" s="65"/>
      <c r="CE93" s="65">
        <f>ROUND((Tabla122[[#This Row],[Columna81]]*0.4),0)</f>
        <v>14</v>
      </c>
      <c r="CF93" s="65">
        <v>36</v>
      </c>
      <c r="CG93" s="65"/>
      <c r="CH93" s="65"/>
      <c r="CI93" s="65"/>
      <c r="CJ93" s="65">
        <f>ROUND((Tabla122[[#This Row],[Columna86]]*0.4),0)</f>
        <v>6</v>
      </c>
      <c r="CK93" s="65">
        <v>16</v>
      </c>
      <c r="CL93" s="65"/>
      <c r="CM93" s="65"/>
      <c r="CN93" s="65"/>
      <c r="CO93" s="65">
        <f>ROUND((Tabla122[[#This Row],[Columna91]]*0.4),0)</f>
        <v>22</v>
      </c>
      <c r="CP93" s="65">
        <v>56</v>
      </c>
      <c r="CQ93" s="65"/>
      <c r="CR93" s="65"/>
      <c r="CS93" s="65"/>
      <c r="CT93" s="65">
        <f>ROUND((Tabla122[[#This Row],[Columna96]]*0.4),0)</f>
        <v>40</v>
      </c>
      <c r="CU93" s="65">
        <v>100</v>
      </c>
      <c r="CV93" s="65"/>
      <c r="CW93" s="65"/>
      <c r="CX93" s="65"/>
      <c r="CY93" s="65">
        <f>ROUND((Tabla122[[#This Row],[Columna101]]*0.4),0)</f>
        <v>10</v>
      </c>
      <c r="CZ93" s="65">
        <v>24</v>
      </c>
      <c r="DA93" s="65"/>
      <c r="DB93" s="65"/>
      <c r="DC93" s="65"/>
      <c r="DD93" s="65">
        <f>ROUND((Tabla122[[#This Row],[Columna106]]*0.4),0)</f>
        <v>8</v>
      </c>
      <c r="DE93" s="65">
        <v>20</v>
      </c>
      <c r="DF93" s="65"/>
      <c r="DG93" s="65"/>
      <c r="DH93" s="65"/>
      <c r="DI93" s="65">
        <f>ROUND((Tabla122[[#This Row],[Columna111]]*0.4),0)</f>
        <v>8</v>
      </c>
      <c r="DJ93" s="65">
        <v>20</v>
      </c>
      <c r="DK93" s="65"/>
      <c r="DL93" s="65"/>
      <c r="DM93" s="65"/>
      <c r="DN93" s="65">
        <f>ROUND((Tabla122[[#This Row],[Columna116]]*0.4),0)</f>
        <v>2</v>
      </c>
      <c r="DO93" s="65">
        <v>4</v>
      </c>
      <c r="DP93" s="93"/>
      <c r="DQ93" s="93"/>
      <c r="DR93" s="93"/>
      <c r="DS93" s="72"/>
      <c r="DT93" s="68"/>
      <c r="DU93" s="68"/>
      <c r="DV93" s="68"/>
      <c r="DW93" s="68"/>
      <c r="DX93" s="68"/>
      <c r="DY93" s="68"/>
      <c r="DZ93" s="68"/>
      <c r="EA93" s="68"/>
      <c r="EB93" s="68"/>
      <c r="EC93" s="68"/>
      <c r="ED93" s="68"/>
      <c r="EE93" s="68"/>
      <c r="EF93" s="68"/>
      <c r="EG93" s="68"/>
      <c r="EH93" s="68"/>
      <c r="EI93" s="68"/>
      <c r="EJ93" s="68"/>
      <c r="EK93" s="68"/>
      <c r="EL93" s="68"/>
      <c r="EM93" s="68"/>
      <c r="EN93" s="68"/>
      <c r="EO93" s="68"/>
      <c r="EP93" s="68"/>
      <c r="EQ93" s="68"/>
      <c r="ER93" s="68"/>
      <c r="ES93" s="68"/>
      <c r="ET93" s="68"/>
      <c r="EU93" s="68"/>
      <c r="EV93" s="68"/>
      <c r="EW93" s="68"/>
      <c r="EX93" s="68"/>
      <c r="EY93" s="68"/>
      <c r="EZ93" s="68"/>
      <c r="FA93" s="68"/>
      <c r="FB93" s="68"/>
      <c r="FC93" s="68"/>
      <c r="FD93" s="68"/>
      <c r="FE93" s="68"/>
      <c r="FF93" s="68"/>
      <c r="FG93" s="68"/>
      <c r="FH93" s="68"/>
      <c r="FI93" s="68"/>
      <c r="FJ93" s="68"/>
      <c r="FK93" s="68"/>
      <c r="FL93" s="68"/>
      <c r="FM93" s="68"/>
      <c r="FN93" s="68"/>
      <c r="FO93" s="68"/>
      <c r="FP93" s="68"/>
      <c r="FQ93" s="68"/>
      <c r="FR93" s="68"/>
      <c r="FS93" s="68"/>
      <c r="FT93" s="68"/>
      <c r="FU93" s="68"/>
      <c r="FV93" s="68"/>
      <c r="FW93" s="68"/>
      <c r="FX93" s="68"/>
      <c r="FY93" s="68"/>
      <c r="FZ93" s="68"/>
      <c r="GA93" s="68"/>
      <c r="GB93" s="68"/>
      <c r="GC93" s="68"/>
      <c r="GD93" s="68"/>
      <c r="GE93" s="68"/>
      <c r="GF93" s="68"/>
      <c r="GG93" s="68"/>
      <c r="GH93" s="68"/>
      <c r="GI93" s="68"/>
      <c r="GJ93" s="68"/>
      <c r="GK93" s="68"/>
      <c r="GL93" s="68"/>
      <c r="GM93" s="68"/>
      <c r="GN93" s="68"/>
      <c r="GO93" s="68"/>
      <c r="GP93" s="68"/>
      <c r="GQ93" s="68"/>
      <c r="GR93" s="68"/>
      <c r="GS93" s="68"/>
      <c r="GT93" s="68"/>
      <c r="GU93" s="68"/>
      <c r="GV93" s="68"/>
      <c r="GW93" s="68"/>
      <c r="GX93" s="68"/>
      <c r="GY93" s="68"/>
      <c r="GZ93" s="68"/>
      <c r="HA93" s="68"/>
      <c r="HB93" s="68"/>
      <c r="HC93" s="68"/>
      <c r="HD93" s="68"/>
      <c r="HE93" s="68"/>
      <c r="HF93" s="68"/>
      <c r="HG93" s="68"/>
      <c r="HH93" s="68"/>
      <c r="HI93" s="68"/>
      <c r="HJ93" s="68"/>
      <c r="HK93" s="68"/>
      <c r="HL93" s="68"/>
      <c r="HM93" s="68"/>
      <c r="HN93" s="68"/>
      <c r="HO93" s="68"/>
      <c r="HP93" s="68"/>
      <c r="HQ93" s="68"/>
      <c r="HR93" s="68"/>
      <c r="HS93" s="68"/>
      <c r="HT93" s="68"/>
      <c r="HU93" s="68"/>
      <c r="HV93" s="68"/>
      <c r="HW93" s="68"/>
      <c r="HX93" s="68"/>
      <c r="HY93" s="68"/>
      <c r="HZ93" s="68"/>
      <c r="IA93" s="68"/>
      <c r="IB93" s="68"/>
      <c r="IC93" s="68"/>
      <c r="ID93" s="68"/>
      <c r="IE93" s="68"/>
      <c r="IF93" s="68"/>
      <c r="IG93" s="68"/>
      <c r="IH93" s="68"/>
      <c r="II93" s="68"/>
      <c r="IJ93" s="68"/>
      <c r="IK93" s="68"/>
      <c r="IL93" s="68"/>
      <c r="IM93" s="68"/>
      <c r="IN93" s="68"/>
      <c r="IO93" s="68"/>
      <c r="IP93" s="68"/>
      <c r="IQ93" s="68"/>
      <c r="IR93" s="68"/>
      <c r="IS93" s="68"/>
      <c r="IT93" s="68"/>
      <c r="IU93" s="68"/>
      <c r="IV93" s="68"/>
      <c r="IW93" s="68"/>
      <c r="IX93" s="68"/>
      <c r="IY93" s="68"/>
      <c r="IZ93" s="68"/>
      <c r="JA93" s="68"/>
      <c r="JB93" s="68"/>
      <c r="JC93" s="68"/>
      <c r="JD93" s="68"/>
      <c r="JE93" s="68"/>
      <c r="JF93" s="68"/>
      <c r="JG93" s="68"/>
      <c r="JH93" s="68"/>
      <c r="JI93" s="68"/>
      <c r="JJ93" s="68"/>
      <c r="JK93" s="68"/>
      <c r="JL93" s="68"/>
      <c r="JM93" s="68"/>
      <c r="JN93" s="68"/>
      <c r="JO93" s="68"/>
      <c r="JP93" s="68"/>
      <c r="JQ93" s="68"/>
      <c r="JR93" s="68"/>
      <c r="JS93" s="68"/>
      <c r="JT93" s="68"/>
      <c r="JU93" s="68"/>
      <c r="JV93" s="68"/>
      <c r="JW93" s="68"/>
      <c r="JX93" s="68"/>
      <c r="JY93" s="68"/>
      <c r="JZ93" s="68"/>
      <c r="KA93" s="68"/>
      <c r="KB93" s="68"/>
      <c r="KC93" s="68"/>
      <c r="KD93" s="68"/>
      <c r="KE93" s="68"/>
      <c r="KF93" s="68"/>
      <c r="KG93" s="68"/>
      <c r="KH93" s="68"/>
      <c r="KI93" s="68"/>
      <c r="KJ93" s="68"/>
      <c r="KK93" s="68"/>
      <c r="KL93" s="68"/>
      <c r="KM93" s="68"/>
      <c r="KN93" s="68"/>
      <c r="KO93" s="68"/>
      <c r="KP93" s="68"/>
      <c r="KQ93" s="68"/>
      <c r="KR93" s="68"/>
      <c r="KS93" s="68"/>
      <c r="KT93" s="68"/>
      <c r="KU93" s="68"/>
      <c r="KV93" s="68"/>
      <c r="KW93" s="68"/>
      <c r="KX93" s="68"/>
      <c r="KY93" s="68"/>
      <c r="KZ93" s="68"/>
      <c r="LA93" s="68"/>
      <c r="LB93" s="68"/>
      <c r="LC93" s="68"/>
      <c r="LD93" s="68"/>
      <c r="LE93" s="68"/>
      <c r="LF93" s="68"/>
      <c r="LG93" s="68"/>
      <c r="LH93" s="68"/>
      <c r="LI93" s="68"/>
      <c r="LJ93" s="68"/>
      <c r="LK93" s="68"/>
      <c r="LL93" s="68"/>
      <c r="LM93" s="68"/>
      <c r="LN93" s="68"/>
      <c r="LO93" s="68"/>
      <c r="LP93" s="68"/>
      <c r="LQ93" s="68"/>
      <c r="LR93" s="68"/>
      <c r="LS93" s="68"/>
      <c r="LT93" s="68"/>
      <c r="LU93" s="68"/>
      <c r="LV93" s="68"/>
      <c r="LW93" s="68"/>
      <c r="LX93" s="68"/>
      <c r="LY93" s="68"/>
      <c r="LZ93" s="68"/>
      <c r="MA93" s="68"/>
      <c r="MB93" s="68"/>
      <c r="MC93" s="68"/>
      <c r="MD93" s="68"/>
      <c r="ME93" s="68"/>
      <c r="MF93" s="68"/>
      <c r="MG93" s="68"/>
      <c r="MH93" s="68"/>
      <c r="MI93" s="68"/>
      <c r="MJ93" s="68"/>
      <c r="MK93" s="68"/>
      <c r="ML93" s="68"/>
      <c r="MM93" s="68"/>
      <c r="MN93" s="68"/>
      <c r="MO93" s="68"/>
      <c r="MP93" s="68"/>
      <c r="MQ93" s="68"/>
      <c r="MR93" s="68"/>
      <c r="MS93" s="68"/>
      <c r="MT93" s="68"/>
      <c r="MU93" s="68"/>
      <c r="MV93" s="68"/>
      <c r="MW93" s="68"/>
      <c r="MX93" s="68"/>
      <c r="MY93" s="68"/>
      <c r="MZ93" s="68"/>
      <c r="NA93" s="68"/>
      <c r="NB93" s="68"/>
      <c r="NC93" s="68"/>
      <c r="ND93" s="68"/>
      <c r="NE93" s="68"/>
    </row>
    <row r="94" spans="1:369" s="73" customFormat="1" ht="13.5">
      <c r="A94" s="68"/>
      <c r="B94" s="62"/>
      <c r="C94" s="63">
        <v>35501</v>
      </c>
      <c r="D94" s="70" t="s">
        <v>175</v>
      </c>
      <c r="E94" s="65" t="s">
        <v>114</v>
      </c>
      <c r="F9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9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94" s="65">
        <f>ROUND((Tabla122[[#This Row],[Columna6]]*0.4),0)</f>
        <v>2</v>
      </c>
      <c r="I94" s="90">
        <v>4</v>
      </c>
      <c r="J94" s="90"/>
      <c r="K94" s="90"/>
      <c r="L94" s="90"/>
      <c r="M94" s="65">
        <f>ROUND((Tabla122[[#This Row],[Columna11]]*0.4),0)</f>
        <v>72</v>
      </c>
      <c r="N94" s="65">
        <v>180</v>
      </c>
      <c r="O94" s="65"/>
      <c r="P94" s="65"/>
      <c r="Q94" s="65"/>
      <c r="R94" s="65">
        <f>ROUND((Tabla122[[#This Row],[Columna16]]*0.4),0)</f>
        <v>6</v>
      </c>
      <c r="S94" s="65">
        <v>16</v>
      </c>
      <c r="T94" s="65"/>
      <c r="U94" s="65"/>
      <c r="V94" s="65"/>
      <c r="W94" s="65">
        <f>ROUND((Tabla122[[#This Row],[Columna21]]*0.4),0)</f>
        <v>3</v>
      </c>
      <c r="X94" s="65">
        <v>8</v>
      </c>
      <c r="Y94" s="65"/>
      <c r="Z94" s="65"/>
      <c r="AA94" s="65"/>
      <c r="AB94" s="65">
        <f>ROUND((Tabla122[[#This Row],[Columna26]]*0.4),0)</f>
        <v>24</v>
      </c>
      <c r="AC94" s="65">
        <v>60</v>
      </c>
      <c r="AD94" s="65"/>
      <c r="AE94" s="65"/>
      <c r="AF94" s="65"/>
      <c r="AG94" s="65">
        <f>ROUND((Tabla122[[#This Row],[Columna31]]*0.4),0)</f>
        <v>274</v>
      </c>
      <c r="AH94" s="65">
        <v>684</v>
      </c>
      <c r="AI94" s="65"/>
      <c r="AJ94" s="65"/>
      <c r="AK94" s="65"/>
      <c r="AL94" s="65">
        <f>ROUND((Tabla122[[#This Row],[Columna36]]*0.4),0)</f>
        <v>70</v>
      </c>
      <c r="AM94" s="65">
        <v>176</v>
      </c>
      <c r="AN94" s="65"/>
      <c r="AO94" s="65"/>
      <c r="AP94" s="65"/>
      <c r="AQ94" s="65">
        <f>ROUND((Tabla122[[#This Row],[Columna41]]*0.4),0)</f>
        <v>27</v>
      </c>
      <c r="AR94" s="65">
        <v>68</v>
      </c>
      <c r="AS94" s="65"/>
      <c r="AT94" s="65"/>
      <c r="AU94" s="65"/>
      <c r="AV94" s="65">
        <f>ROUND((Tabla122[[#This Row],[Columna46]]*0.4),0)</f>
        <v>16</v>
      </c>
      <c r="AW94" s="65">
        <v>40</v>
      </c>
      <c r="AX94" s="65"/>
      <c r="AY94" s="65"/>
      <c r="AZ94" s="65"/>
      <c r="BA94" s="65">
        <f>ROUND((Tabla122[[#This Row],[Columna51]]*0.4),0)</f>
        <v>3</v>
      </c>
      <c r="BB94" s="65">
        <v>8</v>
      </c>
      <c r="BC94" s="65"/>
      <c r="BD94" s="65"/>
      <c r="BE94" s="65"/>
      <c r="BF94" s="65">
        <f>ROUND((Tabla122[[#This Row],[Columna56]]*0.4),0)</f>
        <v>2</v>
      </c>
      <c r="BG94" s="65">
        <v>4</v>
      </c>
      <c r="BH94" s="65"/>
      <c r="BI94" s="65"/>
      <c r="BJ94" s="65"/>
      <c r="BK94" s="65">
        <f>ROUND((Tabla122[[#This Row],[Columna61]]*0.4),0)</f>
        <v>18</v>
      </c>
      <c r="BL94" s="65">
        <v>44</v>
      </c>
      <c r="BM94" s="65"/>
      <c r="BN94" s="65"/>
      <c r="BO94" s="65"/>
      <c r="BP94" s="65">
        <f>ROUND((Tabla122[[#This Row],[Columna66]]*0.4),0)</f>
        <v>16</v>
      </c>
      <c r="BQ94" s="65">
        <v>40</v>
      </c>
      <c r="BR94" s="65"/>
      <c r="BS94" s="65"/>
      <c r="BT94" s="65"/>
      <c r="BU94" s="65">
        <f>ROUND((Tabla122[[#This Row],[Columna71]]*0.4),0)</f>
        <v>46</v>
      </c>
      <c r="BV94" s="65">
        <v>116</v>
      </c>
      <c r="BW94" s="65"/>
      <c r="BX94" s="65"/>
      <c r="BY94" s="65"/>
      <c r="BZ94" s="65">
        <f>ROUND((Tabla122[[#This Row],[Columna76]]*0.4),0)</f>
        <v>14</v>
      </c>
      <c r="CA94" s="65">
        <v>36</v>
      </c>
      <c r="CB94" s="65"/>
      <c r="CC94" s="65"/>
      <c r="CD94" s="65"/>
      <c r="CE94" s="65">
        <f>ROUND((Tabla122[[#This Row],[Columna81]]*0.4),0)</f>
        <v>14</v>
      </c>
      <c r="CF94" s="65">
        <v>36</v>
      </c>
      <c r="CG94" s="65"/>
      <c r="CH94" s="65"/>
      <c r="CI94" s="65"/>
      <c r="CJ94" s="65">
        <f>ROUND((Tabla122[[#This Row],[Columna86]]*0.4),0)</f>
        <v>6</v>
      </c>
      <c r="CK94" s="65">
        <v>16</v>
      </c>
      <c r="CL94" s="65"/>
      <c r="CM94" s="65"/>
      <c r="CN94" s="65"/>
      <c r="CO94" s="65">
        <f>ROUND((Tabla122[[#This Row],[Columna91]]*0.4),0)</f>
        <v>22</v>
      </c>
      <c r="CP94" s="65">
        <v>56</v>
      </c>
      <c r="CQ94" s="65"/>
      <c r="CR94" s="65"/>
      <c r="CS94" s="65"/>
      <c r="CT94" s="65">
        <f>ROUND((Tabla122[[#This Row],[Columna96]]*0.4),0)</f>
        <v>40</v>
      </c>
      <c r="CU94" s="65">
        <v>100</v>
      </c>
      <c r="CV94" s="65"/>
      <c r="CW94" s="65"/>
      <c r="CX94" s="65"/>
      <c r="CY94" s="65">
        <f>ROUND((Tabla122[[#This Row],[Columna101]]*0.4),0)</f>
        <v>10</v>
      </c>
      <c r="CZ94" s="65">
        <v>24</v>
      </c>
      <c r="DA94" s="65"/>
      <c r="DB94" s="65"/>
      <c r="DC94" s="65"/>
      <c r="DD94" s="65">
        <f>ROUND((Tabla122[[#This Row],[Columna106]]*0.4),0)</f>
        <v>8</v>
      </c>
      <c r="DE94" s="65">
        <v>20</v>
      </c>
      <c r="DF94" s="65"/>
      <c r="DG94" s="65"/>
      <c r="DH94" s="65"/>
      <c r="DI94" s="65">
        <f>ROUND((Tabla122[[#This Row],[Columna111]]*0.4),0)</f>
        <v>8</v>
      </c>
      <c r="DJ94" s="65">
        <v>20</v>
      </c>
      <c r="DK94" s="65"/>
      <c r="DL94" s="65"/>
      <c r="DM94" s="65"/>
      <c r="DN94" s="65">
        <f>ROUND((Tabla122[[#This Row],[Columna116]]*0.4),0)</f>
        <v>2</v>
      </c>
      <c r="DO94" s="65">
        <v>4</v>
      </c>
      <c r="DP94" s="93"/>
      <c r="DQ94" s="93"/>
      <c r="DR94" s="93"/>
      <c r="DS94" s="72"/>
      <c r="DT94" s="68"/>
      <c r="DU94" s="68"/>
      <c r="DV94" s="68"/>
      <c r="DW94" s="68"/>
      <c r="DX94" s="68"/>
      <c r="DY94" s="68"/>
      <c r="DZ94" s="68"/>
      <c r="EA94" s="68"/>
      <c r="EB94" s="68"/>
      <c r="EC94" s="68"/>
      <c r="ED94" s="68"/>
      <c r="EE94" s="68"/>
      <c r="EF94" s="68"/>
      <c r="EG94" s="68"/>
      <c r="EH94" s="68"/>
      <c r="EI94" s="68"/>
      <c r="EJ94" s="68"/>
      <c r="EK94" s="68"/>
      <c r="EL94" s="68"/>
      <c r="EM94" s="68"/>
      <c r="EN94" s="68"/>
      <c r="EO94" s="68"/>
      <c r="EP94" s="68"/>
      <c r="EQ94" s="68"/>
      <c r="ER94" s="68"/>
      <c r="ES94" s="68"/>
      <c r="ET94" s="68"/>
      <c r="EU94" s="68"/>
      <c r="EV94" s="68"/>
      <c r="EW94" s="68"/>
      <c r="EX94" s="68"/>
      <c r="EY94" s="68"/>
      <c r="EZ94" s="68"/>
      <c r="FA94" s="68"/>
      <c r="FB94" s="68"/>
      <c r="FC94" s="68"/>
      <c r="FD94" s="68"/>
      <c r="FE94" s="68"/>
      <c r="FF94" s="68"/>
      <c r="FG94" s="68"/>
      <c r="FH94" s="68"/>
      <c r="FI94" s="68"/>
      <c r="FJ94" s="68"/>
      <c r="FK94" s="68"/>
      <c r="FL94" s="68"/>
      <c r="FM94" s="68"/>
      <c r="FN94" s="68"/>
      <c r="FO94" s="68"/>
      <c r="FP94" s="68"/>
      <c r="FQ94" s="68"/>
      <c r="FR94" s="68"/>
      <c r="FS94" s="68"/>
      <c r="FT94" s="68"/>
      <c r="FU94" s="68"/>
      <c r="FV94" s="68"/>
      <c r="FW94" s="68"/>
      <c r="FX94" s="68"/>
      <c r="FY94" s="68"/>
      <c r="FZ94" s="68"/>
      <c r="GA94" s="68"/>
      <c r="GB94" s="68"/>
      <c r="GC94" s="68"/>
      <c r="GD94" s="68"/>
      <c r="GE94" s="68"/>
      <c r="GF94" s="68"/>
      <c r="GG94" s="68"/>
      <c r="GH94" s="68"/>
      <c r="GI94" s="68"/>
      <c r="GJ94" s="68"/>
      <c r="GK94" s="68"/>
      <c r="GL94" s="68"/>
      <c r="GM94" s="68"/>
      <c r="GN94" s="68"/>
      <c r="GO94" s="68"/>
      <c r="GP94" s="68"/>
      <c r="GQ94" s="68"/>
      <c r="GR94" s="68"/>
      <c r="GS94" s="68"/>
      <c r="GT94" s="68"/>
      <c r="GU94" s="68"/>
      <c r="GV94" s="68"/>
      <c r="GW94" s="68"/>
      <c r="GX94" s="68"/>
      <c r="GY94" s="68"/>
      <c r="GZ94" s="68"/>
      <c r="HA94" s="68"/>
      <c r="HB94" s="68"/>
      <c r="HC94" s="68"/>
      <c r="HD94" s="68"/>
      <c r="HE94" s="68"/>
      <c r="HF94" s="68"/>
      <c r="HG94" s="68"/>
      <c r="HH94" s="68"/>
      <c r="HI94" s="68"/>
      <c r="HJ94" s="68"/>
      <c r="HK94" s="68"/>
      <c r="HL94" s="68"/>
      <c r="HM94" s="68"/>
      <c r="HN94" s="68"/>
      <c r="HO94" s="68"/>
      <c r="HP94" s="68"/>
      <c r="HQ94" s="68"/>
      <c r="HR94" s="68"/>
      <c r="HS94" s="68"/>
      <c r="HT94" s="68"/>
      <c r="HU94" s="68"/>
      <c r="HV94" s="68"/>
      <c r="HW94" s="68"/>
      <c r="HX94" s="68"/>
      <c r="HY94" s="68"/>
      <c r="HZ94" s="68"/>
      <c r="IA94" s="68"/>
      <c r="IB94" s="68"/>
      <c r="IC94" s="68"/>
      <c r="ID94" s="68"/>
      <c r="IE94" s="68"/>
      <c r="IF94" s="68"/>
      <c r="IG94" s="68"/>
      <c r="IH94" s="68"/>
      <c r="II94" s="68"/>
      <c r="IJ94" s="68"/>
      <c r="IK94" s="68"/>
      <c r="IL94" s="68"/>
      <c r="IM94" s="68"/>
      <c r="IN94" s="68"/>
      <c r="IO94" s="68"/>
      <c r="IP94" s="68"/>
      <c r="IQ94" s="68"/>
      <c r="IR94" s="68"/>
      <c r="IS94" s="68"/>
      <c r="IT94" s="68"/>
      <c r="IU94" s="68"/>
      <c r="IV94" s="68"/>
      <c r="IW94" s="68"/>
      <c r="IX94" s="68"/>
      <c r="IY94" s="68"/>
      <c r="IZ94" s="68"/>
      <c r="JA94" s="68"/>
      <c r="JB94" s="68"/>
      <c r="JC94" s="68"/>
      <c r="JD94" s="68"/>
      <c r="JE94" s="68"/>
      <c r="JF94" s="68"/>
      <c r="JG94" s="68"/>
      <c r="JH94" s="68"/>
      <c r="JI94" s="68"/>
      <c r="JJ94" s="68"/>
      <c r="JK94" s="68"/>
      <c r="JL94" s="68"/>
      <c r="JM94" s="68"/>
      <c r="JN94" s="68"/>
      <c r="JO94" s="68"/>
      <c r="JP94" s="68"/>
      <c r="JQ94" s="68"/>
      <c r="JR94" s="68"/>
      <c r="JS94" s="68"/>
      <c r="JT94" s="68"/>
      <c r="JU94" s="68"/>
      <c r="JV94" s="68"/>
      <c r="JW94" s="68"/>
      <c r="JX94" s="68"/>
      <c r="JY94" s="68"/>
      <c r="JZ94" s="68"/>
      <c r="KA94" s="68"/>
      <c r="KB94" s="68"/>
      <c r="KC94" s="68"/>
      <c r="KD94" s="68"/>
      <c r="KE94" s="68"/>
      <c r="KF94" s="68"/>
      <c r="KG94" s="68"/>
      <c r="KH94" s="68"/>
      <c r="KI94" s="68"/>
      <c r="KJ94" s="68"/>
      <c r="KK94" s="68"/>
      <c r="KL94" s="68"/>
      <c r="KM94" s="68"/>
      <c r="KN94" s="68"/>
      <c r="KO94" s="68"/>
      <c r="KP94" s="68"/>
      <c r="KQ94" s="68"/>
      <c r="KR94" s="68"/>
      <c r="KS94" s="68"/>
      <c r="KT94" s="68"/>
      <c r="KU94" s="68"/>
      <c r="KV94" s="68"/>
      <c r="KW94" s="68"/>
      <c r="KX94" s="68"/>
      <c r="KY94" s="68"/>
      <c r="KZ94" s="68"/>
      <c r="LA94" s="68"/>
      <c r="LB94" s="68"/>
      <c r="LC94" s="68"/>
      <c r="LD94" s="68"/>
      <c r="LE94" s="68"/>
      <c r="LF94" s="68"/>
      <c r="LG94" s="68"/>
      <c r="LH94" s="68"/>
      <c r="LI94" s="68"/>
      <c r="LJ94" s="68"/>
      <c r="LK94" s="68"/>
      <c r="LL94" s="68"/>
      <c r="LM94" s="68"/>
      <c r="LN94" s="68"/>
      <c r="LO94" s="68"/>
      <c r="LP94" s="68"/>
      <c r="LQ94" s="68"/>
      <c r="LR94" s="68"/>
      <c r="LS94" s="68"/>
      <c r="LT94" s="68"/>
      <c r="LU94" s="68"/>
      <c r="LV94" s="68"/>
      <c r="LW94" s="68"/>
      <c r="LX94" s="68"/>
      <c r="LY94" s="68"/>
      <c r="LZ94" s="68"/>
      <c r="MA94" s="68"/>
      <c r="MB94" s="68"/>
      <c r="MC94" s="68"/>
      <c r="MD94" s="68"/>
      <c r="ME94" s="68"/>
      <c r="MF94" s="68"/>
      <c r="MG94" s="68"/>
      <c r="MH94" s="68"/>
      <c r="MI94" s="68"/>
      <c r="MJ94" s="68"/>
      <c r="MK94" s="68"/>
      <c r="ML94" s="68"/>
      <c r="MM94" s="68"/>
      <c r="MN94" s="68"/>
      <c r="MO94" s="68"/>
      <c r="MP94" s="68"/>
      <c r="MQ94" s="68"/>
      <c r="MR94" s="68"/>
      <c r="MS94" s="68"/>
      <c r="MT94" s="68"/>
      <c r="MU94" s="68"/>
      <c r="MV94" s="68"/>
      <c r="MW94" s="68"/>
      <c r="MX94" s="68"/>
      <c r="MY94" s="68"/>
      <c r="MZ94" s="68"/>
      <c r="NA94" s="68"/>
      <c r="NB94" s="68"/>
      <c r="NC94" s="68"/>
      <c r="ND94" s="68"/>
      <c r="NE94" s="68"/>
    </row>
    <row r="95" spans="1:369" s="73" customFormat="1" ht="13.5">
      <c r="A95" s="68"/>
      <c r="B95" s="62"/>
      <c r="C95" s="63">
        <v>35501</v>
      </c>
      <c r="D95" s="70" t="s">
        <v>176</v>
      </c>
      <c r="E95" s="65" t="s">
        <v>114</v>
      </c>
      <c r="F9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9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95" s="65">
        <f>ROUND((Tabla122[[#This Row],[Columna6]]*0.4),0)</f>
        <v>2</v>
      </c>
      <c r="I95" s="90">
        <v>4</v>
      </c>
      <c r="J95" s="90"/>
      <c r="K95" s="90"/>
      <c r="L95" s="90"/>
      <c r="M95" s="65">
        <f>ROUND((Tabla122[[#This Row],[Columna11]]*0.4),0)</f>
        <v>72</v>
      </c>
      <c r="N95" s="65">
        <v>180</v>
      </c>
      <c r="O95" s="65"/>
      <c r="P95" s="65"/>
      <c r="Q95" s="65"/>
      <c r="R95" s="65">
        <f>ROUND((Tabla122[[#This Row],[Columna16]]*0.4),0)</f>
        <v>6</v>
      </c>
      <c r="S95" s="65">
        <v>16</v>
      </c>
      <c r="T95" s="65"/>
      <c r="U95" s="65"/>
      <c r="V95" s="65"/>
      <c r="W95" s="65">
        <f>ROUND((Tabla122[[#This Row],[Columna21]]*0.4),0)</f>
        <v>3</v>
      </c>
      <c r="X95" s="65">
        <v>8</v>
      </c>
      <c r="Y95" s="65"/>
      <c r="Z95" s="65"/>
      <c r="AA95" s="65"/>
      <c r="AB95" s="65">
        <f>ROUND((Tabla122[[#This Row],[Columna26]]*0.4),0)</f>
        <v>24</v>
      </c>
      <c r="AC95" s="65">
        <v>60</v>
      </c>
      <c r="AD95" s="65"/>
      <c r="AE95" s="65"/>
      <c r="AF95" s="65"/>
      <c r="AG95" s="65">
        <f>ROUND((Tabla122[[#This Row],[Columna31]]*0.4),0)</f>
        <v>274</v>
      </c>
      <c r="AH95" s="65">
        <v>684</v>
      </c>
      <c r="AI95" s="65"/>
      <c r="AJ95" s="65"/>
      <c r="AK95" s="65"/>
      <c r="AL95" s="65">
        <f>ROUND((Tabla122[[#This Row],[Columna36]]*0.4),0)</f>
        <v>70</v>
      </c>
      <c r="AM95" s="65">
        <v>176</v>
      </c>
      <c r="AN95" s="65"/>
      <c r="AO95" s="65"/>
      <c r="AP95" s="65"/>
      <c r="AQ95" s="65">
        <f>ROUND((Tabla122[[#This Row],[Columna41]]*0.4),0)</f>
        <v>27</v>
      </c>
      <c r="AR95" s="65">
        <v>68</v>
      </c>
      <c r="AS95" s="65"/>
      <c r="AT95" s="65"/>
      <c r="AU95" s="65"/>
      <c r="AV95" s="65">
        <f>ROUND((Tabla122[[#This Row],[Columna46]]*0.4),0)</f>
        <v>16</v>
      </c>
      <c r="AW95" s="65">
        <v>40</v>
      </c>
      <c r="AX95" s="65"/>
      <c r="AY95" s="65"/>
      <c r="AZ95" s="65"/>
      <c r="BA95" s="65">
        <f>ROUND((Tabla122[[#This Row],[Columna51]]*0.4),0)</f>
        <v>3</v>
      </c>
      <c r="BB95" s="65">
        <v>8</v>
      </c>
      <c r="BC95" s="65"/>
      <c r="BD95" s="65"/>
      <c r="BE95" s="65"/>
      <c r="BF95" s="65">
        <f>ROUND((Tabla122[[#This Row],[Columna56]]*0.4),0)</f>
        <v>2</v>
      </c>
      <c r="BG95" s="65">
        <v>4</v>
      </c>
      <c r="BH95" s="65"/>
      <c r="BI95" s="65"/>
      <c r="BJ95" s="65"/>
      <c r="BK95" s="65">
        <f>ROUND((Tabla122[[#This Row],[Columna61]]*0.4),0)</f>
        <v>18</v>
      </c>
      <c r="BL95" s="65">
        <v>44</v>
      </c>
      <c r="BM95" s="65"/>
      <c r="BN95" s="65"/>
      <c r="BO95" s="65"/>
      <c r="BP95" s="65">
        <f>ROUND((Tabla122[[#This Row],[Columna66]]*0.4),0)</f>
        <v>16</v>
      </c>
      <c r="BQ95" s="65">
        <v>40</v>
      </c>
      <c r="BR95" s="65"/>
      <c r="BS95" s="65"/>
      <c r="BT95" s="65"/>
      <c r="BU95" s="65">
        <f>ROUND((Tabla122[[#This Row],[Columna71]]*0.4),0)</f>
        <v>46</v>
      </c>
      <c r="BV95" s="65">
        <v>116</v>
      </c>
      <c r="BW95" s="65"/>
      <c r="BX95" s="65"/>
      <c r="BY95" s="65"/>
      <c r="BZ95" s="65">
        <f>ROUND((Tabla122[[#This Row],[Columna76]]*0.4),0)</f>
        <v>14</v>
      </c>
      <c r="CA95" s="65">
        <v>36</v>
      </c>
      <c r="CB95" s="65"/>
      <c r="CC95" s="65"/>
      <c r="CD95" s="65"/>
      <c r="CE95" s="65">
        <f>ROUND((Tabla122[[#This Row],[Columna81]]*0.4),0)</f>
        <v>14</v>
      </c>
      <c r="CF95" s="65">
        <v>36</v>
      </c>
      <c r="CG95" s="65"/>
      <c r="CH95" s="65"/>
      <c r="CI95" s="65"/>
      <c r="CJ95" s="65">
        <f>ROUND((Tabla122[[#This Row],[Columna86]]*0.4),0)</f>
        <v>6</v>
      </c>
      <c r="CK95" s="65">
        <v>16</v>
      </c>
      <c r="CL95" s="65"/>
      <c r="CM95" s="65"/>
      <c r="CN95" s="65"/>
      <c r="CO95" s="65">
        <f>ROUND((Tabla122[[#This Row],[Columna91]]*0.4),0)</f>
        <v>22</v>
      </c>
      <c r="CP95" s="65">
        <v>56</v>
      </c>
      <c r="CQ95" s="65"/>
      <c r="CR95" s="65"/>
      <c r="CS95" s="65"/>
      <c r="CT95" s="65">
        <f>ROUND((Tabla122[[#This Row],[Columna96]]*0.4),0)</f>
        <v>40</v>
      </c>
      <c r="CU95" s="65">
        <v>100</v>
      </c>
      <c r="CV95" s="65"/>
      <c r="CW95" s="65"/>
      <c r="CX95" s="65"/>
      <c r="CY95" s="65">
        <f>ROUND((Tabla122[[#This Row],[Columna101]]*0.4),0)</f>
        <v>10</v>
      </c>
      <c r="CZ95" s="65">
        <v>24</v>
      </c>
      <c r="DA95" s="65"/>
      <c r="DB95" s="65"/>
      <c r="DC95" s="65"/>
      <c r="DD95" s="65">
        <f>ROUND((Tabla122[[#This Row],[Columna106]]*0.4),0)</f>
        <v>8</v>
      </c>
      <c r="DE95" s="65">
        <v>20</v>
      </c>
      <c r="DF95" s="65"/>
      <c r="DG95" s="65"/>
      <c r="DH95" s="65"/>
      <c r="DI95" s="65">
        <f>ROUND((Tabla122[[#This Row],[Columna111]]*0.4),0)</f>
        <v>8</v>
      </c>
      <c r="DJ95" s="65">
        <v>20</v>
      </c>
      <c r="DK95" s="65"/>
      <c r="DL95" s="65"/>
      <c r="DM95" s="65"/>
      <c r="DN95" s="65">
        <f>ROUND((Tabla122[[#This Row],[Columna116]]*0.4),0)</f>
        <v>2</v>
      </c>
      <c r="DO95" s="65">
        <v>4</v>
      </c>
      <c r="DP95" s="93"/>
      <c r="DQ95" s="93"/>
      <c r="DR95" s="93"/>
      <c r="DS95" s="72"/>
      <c r="DT95" s="68"/>
      <c r="DU95" s="68"/>
      <c r="DV95" s="68"/>
      <c r="DW95" s="68"/>
      <c r="DX95" s="68"/>
      <c r="DY95" s="68"/>
      <c r="DZ95" s="68"/>
      <c r="EA95" s="68"/>
      <c r="EB95" s="68"/>
      <c r="EC95" s="68"/>
      <c r="ED95" s="68"/>
      <c r="EE95" s="68"/>
      <c r="EF95" s="68"/>
      <c r="EG95" s="68"/>
      <c r="EH95" s="68"/>
      <c r="EI95" s="68"/>
      <c r="EJ95" s="68"/>
      <c r="EK95" s="68"/>
      <c r="EL95" s="68"/>
      <c r="EM95" s="68"/>
      <c r="EN95" s="68"/>
      <c r="EO95" s="68"/>
      <c r="EP95" s="68"/>
      <c r="EQ95" s="68"/>
      <c r="ER95" s="68"/>
      <c r="ES95" s="68"/>
      <c r="ET95" s="68"/>
      <c r="EU95" s="68"/>
      <c r="EV95" s="68"/>
      <c r="EW95" s="68"/>
      <c r="EX95" s="68"/>
      <c r="EY95" s="68"/>
      <c r="EZ95" s="68"/>
      <c r="FA95" s="68"/>
      <c r="FB95" s="68"/>
      <c r="FC95" s="68"/>
      <c r="FD95" s="68"/>
      <c r="FE95" s="68"/>
      <c r="FF95" s="68"/>
      <c r="FG95" s="68"/>
      <c r="FH95" s="68"/>
      <c r="FI95" s="68"/>
      <c r="FJ95" s="68"/>
      <c r="FK95" s="68"/>
      <c r="FL95" s="68"/>
      <c r="FM95" s="68"/>
      <c r="FN95" s="68"/>
      <c r="FO95" s="68"/>
      <c r="FP95" s="68"/>
      <c r="FQ95" s="68"/>
      <c r="FR95" s="68"/>
      <c r="FS95" s="68"/>
      <c r="FT95" s="68"/>
      <c r="FU95" s="68"/>
      <c r="FV95" s="68"/>
      <c r="FW95" s="68"/>
      <c r="FX95" s="68"/>
      <c r="FY95" s="68"/>
      <c r="FZ95" s="68"/>
      <c r="GA95" s="68"/>
      <c r="GB95" s="68"/>
      <c r="GC95" s="68"/>
      <c r="GD95" s="68"/>
      <c r="GE95" s="68"/>
      <c r="GF95" s="68"/>
      <c r="GG95" s="68"/>
      <c r="GH95" s="68"/>
      <c r="GI95" s="68"/>
      <c r="GJ95" s="68"/>
      <c r="GK95" s="68"/>
      <c r="GL95" s="68"/>
      <c r="GM95" s="68"/>
      <c r="GN95" s="68"/>
      <c r="GO95" s="68"/>
      <c r="GP95" s="68"/>
      <c r="GQ95" s="68"/>
      <c r="GR95" s="68"/>
      <c r="GS95" s="68"/>
      <c r="GT95" s="68"/>
      <c r="GU95" s="68"/>
      <c r="GV95" s="68"/>
      <c r="GW95" s="68"/>
      <c r="GX95" s="68"/>
      <c r="GY95" s="68"/>
      <c r="GZ95" s="68"/>
      <c r="HA95" s="68"/>
      <c r="HB95" s="68"/>
      <c r="HC95" s="68"/>
      <c r="HD95" s="68"/>
      <c r="HE95" s="68"/>
      <c r="HF95" s="68"/>
      <c r="HG95" s="68"/>
      <c r="HH95" s="68"/>
      <c r="HI95" s="68"/>
      <c r="HJ95" s="68"/>
      <c r="HK95" s="68"/>
      <c r="HL95" s="68"/>
      <c r="HM95" s="68"/>
      <c r="HN95" s="68"/>
      <c r="HO95" s="68"/>
      <c r="HP95" s="68"/>
      <c r="HQ95" s="68"/>
      <c r="HR95" s="68"/>
      <c r="HS95" s="68"/>
      <c r="HT95" s="68"/>
      <c r="HU95" s="68"/>
      <c r="HV95" s="68"/>
      <c r="HW95" s="68"/>
      <c r="HX95" s="68"/>
      <c r="HY95" s="68"/>
      <c r="HZ95" s="68"/>
      <c r="IA95" s="68"/>
      <c r="IB95" s="68"/>
      <c r="IC95" s="68"/>
      <c r="ID95" s="68"/>
      <c r="IE95" s="68"/>
      <c r="IF95" s="68"/>
      <c r="IG95" s="68"/>
      <c r="IH95" s="68"/>
      <c r="II95" s="68"/>
      <c r="IJ95" s="68"/>
      <c r="IK95" s="68"/>
      <c r="IL95" s="68"/>
      <c r="IM95" s="68"/>
      <c r="IN95" s="68"/>
      <c r="IO95" s="68"/>
      <c r="IP95" s="68"/>
      <c r="IQ95" s="68"/>
      <c r="IR95" s="68"/>
      <c r="IS95" s="68"/>
      <c r="IT95" s="68"/>
      <c r="IU95" s="68"/>
      <c r="IV95" s="68"/>
      <c r="IW95" s="68"/>
      <c r="IX95" s="68"/>
      <c r="IY95" s="68"/>
      <c r="IZ95" s="68"/>
      <c r="JA95" s="68"/>
      <c r="JB95" s="68"/>
      <c r="JC95" s="68"/>
      <c r="JD95" s="68"/>
      <c r="JE95" s="68"/>
      <c r="JF95" s="68"/>
      <c r="JG95" s="68"/>
      <c r="JH95" s="68"/>
      <c r="JI95" s="68"/>
      <c r="JJ95" s="68"/>
      <c r="JK95" s="68"/>
      <c r="JL95" s="68"/>
      <c r="JM95" s="68"/>
      <c r="JN95" s="68"/>
      <c r="JO95" s="68"/>
      <c r="JP95" s="68"/>
      <c r="JQ95" s="68"/>
      <c r="JR95" s="68"/>
      <c r="JS95" s="68"/>
      <c r="JT95" s="68"/>
      <c r="JU95" s="68"/>
      <c r="JV95" s="68"/>
      <c r="JW95" s="68"/>
      <c r="JX95" s="68"/>
      <c r="JY95" s="68"/>
      <c r="JZ95" s="68"/>
      <c r="KA95" s="68"/>
      <c r="KB95" s="68"/>
      <c r="KC95" s="68"/>
      <c r="KD95" s="68"/>
      <c r="KE95" s="68"/>
      <c r="KF95" s="68"/>
      <c r="KG95" s="68"/>
      <c r="KH95" s="68"/>
      <c r="KI95" s="68"/>
      <c r="KJ95" s="68"/>
      <c r="KK95" s="68"/>
      <c r="KL95" s="68"/>
      <c r="KM95" s="68"/>
      <c r="KN95" s="68"/>
      <c r="KO95" s="68"/>
      <c r="KP95" s="68"/>
      <c r="KQ95" s="68"/>
      <c r="KR95" s="68"/>
      <c r="KS95" s="68"/>
      <c r="KT95" s="68"/>
      <c r="KU95" s="68"/>
      <c r="KV95" s="68"/>
      <c r="KW95" s="68"/>
      <c r="KX95" s="68"/>
      <c r="KY95" s="68"/>
      <c r="KZ95" s="68"/>
      <c r="LA95" s="68"/>
      <c r="LB95" s="68"/>
      <c r="LC95" s="68"/>
      <c r="LD95" s="68"/>
      <c r="LE95" s="68"/>
      <c r="LF95" s="68"/>
      <c r="LG95" s="68"/>
      <c r="LH95" s="68"/>
      <c r="LI95" s="68"/>
      <c r="LJ95" s="68"/>
      <c r="LK95" s="68"/>
      <c r="LL95" s="68"/>
      <c r="LM95" s="68"/>
      <c r="LN95" s="68"/>
      <c r="LO95" s="68"/>
      <c r="LP95" s="68"/>
      <c r="LQ95" s="68"/>
      <c r="LR95" s="68"/>
      <c r="LS95" s="68"/>
      <c r="LT95" s="68"/>
      <c r="LU95" s="68"/>
      <c r="LV95" s="68"/>
      <c r="LW95" s="68"/>
      <c r="LX95" s="68"/>
      <c r="LY95" s="68"/>
      <c r="LZ95" s="68"/>
      <c r="MA95" s="68"/>
      <c r="MB95" s="68"/>
      <c r="MC95" s="68"/>
      <c r="MD95" s="68"/>
      <c r="ME95" s="68"/>
      <c r="MF95" s="68"/>
      <c r="MG95" s="68"/>
      <c r="MH95" s="68"/>
      <c r="MI95" s="68"/>
      <c r="MJ95" s="68"/>
      <c r="MK95" s="68"/>
      <c r="ML95" s="68"/>
      <c r="MM95" s="68"/>
      <c r="MN95" s="68"/>
      <c r="MO95" s="68"/>
      <c r="MP95" s="68"/>
      <c r="MQ95" s="68"/>
      <c r="MR95" s="68"/>
      <c r="MS95" s="68"/>
      <c r="MT95" s="68"/>
      <c r="MU95" s="68"/>
      <c r="MV95" s="68"/>
      <c r="MW95" s="68"/>
      <c r="MX95" s="68"/>
      <c r="MY95" s="68"/>
      <c r="MZ95" s="68"/>
      <c r="NA95" s="68"/>
      <c r="NB95" s="68"/>
      <c r="NC95" s="68"/>
      <c r="ND95" s="68"/>
      <c r="NE95" s="68"/>
    </row>
    <row r="96" spans="1:369" s="73" customFormat="1" ht="13.5">
      <c r="A96" s="68"/>
      <c r="B96" s="62"/>
      <c r="C96" s="63">
        <v>35501</v>
      </c>
      <c r="D96" s="70" t="s">
        <v>177</v>
      </c>
      <c r="E96" s="65" t="s">
        <v>114</v>
      </c>
      <c r="F9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9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96" s="65">
        <f>ROUND((Tabla122[[#This Row],[Columna6]]*0.4),0)</f>
        <v>2</v>
      </c>
      <c r="I96" s="90">
        <v>4</v>
      </c>
      <c r="J96" s="90"/>
      <c r="K96" s="90"/>
      <c r="L96" s="90"/>
      <c r="M96" s="65">
        <f>ROUND((Tabla122[[#This Row],[Columna11]]*0.4),0)</f>
        <v>72</v>
      </c>
      <c r="N96" s="65">
        <v>180</v>
      </c>
      <c r="O96" s="65"/>
      <c r="P96" s="65"/>
      <c r="Q96" s="65"/>
      <c r="R96" s="65">
        <f>ROUND((Tabla122[[#This Row],[Columna16]]*0.4),0)</f>
        <v>6</v>
      </c>
      <c r="S96" s="65">
        <v>16</v>
      </c>
      <c r="T96" s="65"/>
      <c r="U96" s="65"/>
      <c r="V96" s="65"/>
      <c r="W96" s="65">
        <f>ROUND((Tabla122[[#This Row],[Columna21]]*0.4),0)</f>
        <v>3</v>
      </c>
      <c r="X96" s="65">
        <v>8</v>
      </c>
      <c r="Y96" s="65"/>
      <c r="Z96" s="65"/>
      <c r="AA96" s="65"/>
      <c r="AB96" s="65">
        <f>ROUND((Tabla122[[#This Row],[Columna26]]*0.4),0)</f>
        <v>24</v>
      </c>
      <c r="AC96" s="65">
        <v>60</v>
      </c>
      <c r="AD96" s="65"/>
      <c r="AE96" s="65"/>
      <c r="AF96" s="65"/>
      <c r="AG96" s="65">
        <f>ROUND((Tabla122[[#This Row],[Columna31]]*0.4),0)</f>
        <v>274</v>
      </c>
      <c r="AH96" s="65">
        <v>684</v>
      </c>
      <c r="AI96" s="65"/>
      <c r="AJ96" s="65"/>
      <c r="AK96" s="65"/>
      <c r="AL96" s="65">
        <f>ROUND((Tabla122[[#This Row],[Columna36]]*0.4),0)</f>
        <v>70</v>
      </c>
      <c r="AM96" s="65">
        <v>176</v>
      </c>
      <c r="AN96" s="65"/>
      <c r="AO96" s="65"/>
      <c r="AP96" s="65"/>
      <c r="AQ96" s="65">
        <f>ROUND((Tabla122[[#This Row],[Columna41]]*0.4),0)</f>
        <v>27</v>
      </c>
      <c r="AR96" s="65">
        <v>68</v>
      </c>
      <c r="AS96" s="65"/>
      <c r="AT96" s="65"/>
      <c r="AU96" s="65"/>
      <c r="AV96" s="65">
        <f>ROUND((Tabla122[[#This Row],[Columna46]]*0.4),0)</f>
        <v>16</v>
      </c>
      <c r="AW96" s="65">
        <v>40</v>
      </c>
      <c r="AX96" s="65"/>
      <c r="AY96" s="65"/>
      <c r="AZ96" s="65"/>
      <c r="BA96" s="65">
        <f>ROUND((Tabla122[[#This Row],[Columna51]]*0.4),0)</f>
        <v>3</v>
      </c>
      <c r="BB96" s="65">
        <v>8</v>
      </c>
      <c r="BC96" s="65"/>
      <c r="BD96" s="65"/>
      <c r="BE96" s="65"/>
      <c r="BF96" s="65">
        <f>ROUND((Tabla122[[#This Row],[Columna56]]*0.4),0)</f>
        <v>2</v>
      </c>
      <c r="BG96" s="65">
        <v>4</v>
      </c>
      <c r="BH96" s="65"/>
      <c r="BI96" s="65"/>
      <c r="BJ96" s="65"/>
      <c r="BK96" s="65">
        <f>ROUND((Tabla122[[#This Row],[Columna61]]*0.4),0)</f>
        <v>18</v>
      </c>
      <c r="BL96" s="65">
        <v>44</v>
      </c>
      <c r="BM96" s="65"/>
      <c r="BN96" s="65"/>
      <c r="BO96" s="65"/>
      <c r="BP96" s="65">
        <f>ROUND((Tabla122[[#This Row],[Columna66]]*0.4),0)</f>
        <v>16</v>
      </c>
      <c r="BQ96" s="65">
        <v>40</v>
      </c>
      <c r="BR96" s="65"/>
      <c r="BS96" s="65"/>
      <c r="BT96" s="65"/>
      <c r="BU96" s="65">
        <f>ROUND((Tabla122[[#This Row],[Columna71]]*0.4),0)</f>
        <v>46</v>
      </c>
      <c r="BV96" s="65">
        <v>116</v>
      </c>
      <c r="BW96" s="65"/>
      <c r="BX96" s="65"/>
      <c r="BY96" s="65"/>
      <c r="BZ96" s="65">
        <f>ROUND((Tabla122[[#This Row],[Columna76]]*0.4),0)</f>
        <v>14</v>
      </c>
      <c r="CA96" s="65">
        <v>36</v>
      </c>
      <c r="CB96" s="65"/>
      <c r="CC96" s="65"/>
      <c r="CD96" s="65"/>
      <c r="CE96" s="65">
        <f>ROUND((Tabla122[[#This Row],[Columna81]]*0.4),0)</f>
        <v>14</v>
      </c>
      <c r="CF96" s="65">
        <v>36</v>
      </c>
      <c r="CG96" s="65"/>
      <c r="CH96" s="65"/>
      <c r="CI96" s="65"/>
      <c r="CJ96" s="65">
        <f>ROUND((Tabla122[[#This Row],[Columna86]]*0.4),0)</f>
        <v>6</v>
      </c>
      <c r="CK96" s="65">
        <v>16</v>
      </c>
      <c r="CL96" s="65"/>
      <c r="CM96" s="65"/>
      <c r="CN96" s="65"/>
      <c r="CO96" s="65">
        <f>ROUND((Tabla122[[#This Row],[Columna91]]*0.4),0)</f>
        <v>22</v>
      </c>
      <c r="CP96" s="65">
        <v>56</v>
      </c>
      <c r="CQ96" s="65"/>
      <c r="CR96" s="65"/>
      <c r="CS96" s="65"/>
      <c r="CT96" s="65">
        <f>ROUND((Tabla122[[#This Row],[Columna96]]*0.4),0)</f>
        <v>40</v>
      </c>
      <c r="CU96" s="65">
        <v>100</v>
      </c>
      <c r="CV96" s="65"/>
      <c r="CW96" s="65"/>
      <c r="CX96" s="65"/>
      <c r="CY96" s="65">
        <f>ROUND((Tabla122[[#This Row],[Columna101]]*0.4),0)</f>
        <v>10</v>
      </c>
      <c r="CZ96" s="65">
        <v>24</v>
      </c>
      <c r="DA96" s="65"/>
      <c r="DB96" s="65"/>
      <c r="DC96" s="65"/>
      <c r="DD96" s="65">
        <f>ROUND((Tabla122[[#This Row],[Columna106]]*0.4),0)</f>
        <v>8</v>
      </c>
      <c r="DE96" s="65">
        <v>20</v>
      </c>
      <c r="DF96" s="65"/>
      <c r="DG96" s="65"/>
      <c r="DH96" s="65"/>
      <c r="DI96" s="65">
        <f>ROUND((Tabla122[[#This Row],[Columna111]]*0.4),0)</f>
        <v>8</v>
      </c>
      <c r="DJ96" s="65">
        <v>20</v>
      </c>
      <c r="DK96" s="65"/>
      <c r="DL96" s="65"/>
      <c r="DM96" s="65"/>
      <c r="DN96" s="65">
        <f>ROUND((Tabla122[[#This Row],[Columna116]]*0.4),0)</f>
        <v>2</v>
      </c>
      <c r="DO96" s="65">
        <v>4</v>
      </c>
      <c r="DP96" s="93"/>
      <c r="DQ96" s="93"/>
      <c r="DR96" s="93"/>
      <c r="DS96" s="72"/>
      <c r="DT96" s="68"/>
      <c r="DU96" s="68"/>
      <c r="DV96" s="68"/>
      <c r="DW96" s="68"/>
      <c r="DX96" s="68"/>
      <c r="DY96" s="68"/>
      <c r="DZ96" s="68"/>
      <c r="EA96" s="68"/>
      <c r="EB96" s="68"/>
      <c r="EC96" s="68"/>
      <c r="ED96" s="68"/>
      <c r="EE96" s="68"/>
      <c r="EF96" s="68"/>
      <c r="EG96" s="68"/>
      <c r="EH96" s="68"/>
      <c r="EI96" s="68"/>
      <c r="EJ96" s="68"/>
      <c r="EK96" s="68"/>
      <c r="EL96" s="68"/>
      <c r="EM96" s="68"/>
      <c r="EN96" s="68"/>
      <c r="EO96" s="68"/>
      <c r="EP96" s="68"/>
      <c r="EQ96" s="68"/>
      <c r="ER96" s="68"/>
      <c r="ES96" s="68"/>
      <c r="ET96" s="68"/>
      <c r="EU96" s="68"/>
      <c r="EV96" s="68"/>
      <c r="EW96" s="68"/>
      <c r="EX96" s="68"/>
      <c r="EY96" s="68"/>
      <c r="EZ96" s="68"/>
      <c r="FA96" s="68"/>
      <c r="FB96" s="68"/>
      <c r="FC96" s="68"/>
      <c r="FD96" s="68"/>
      <c r="FE96" s="68"/>
      <c r="FF96" s="68"/>
      <c r="FG96" s="68"/>
      <c r="FH96" s="68"/>
      <c r="FI96" s="68"/>
      <c r="FJ96" s="68"/>
      <c r="FK96" s="68"/>
      <c r="FL96" s="68"/>
      <c r="FM96" s="68"/>
      <c r="FN96" s="68"/>
      <c r="FO96" s="68"/>
      <c r="FP96" s="68"/>
      <c r="FQ96" s="68"/>
      <c r="FR96" s="68"/>
      <c r="FS96" s="68"/>
      <c r="FT96" s="68"/>
      <c r="FU96" s="68"/>
      <c r="FV96" s="68"/>
      <c r="FW96" s="68"/>
      <c r="FX96" s="68"/>
      <c r="FY96" s="68"/>
      <c r="FZ96" s="68"/>
      <c r="GA96" s="68"/>
      <c r="GB96" s="68"/>
      <c r="GC96" s="68"/>
      <c r="GD96" s="68"/>
      <c r="GE96" s="68"/>
      <c r="GF96" s="68"/>
      <c r="GG96" s="68"/>
      <c r="GH96" s="68"/>
      <c r="GI96" s="68"/>
      <c r="GJ96" s="68"/>
      <c r="GK96" s="68"/>
      <c r="GL96" s="68"/>
      <c r="GM96" s="68"/>
      <c r="GN96" s="68"/>
      <c r="GO96" s="68"/>
      <c r="GP96" s="68"/>
      <c r="GQ96" s="68"/>
      <c r="GR96" s="68"/>
      <c r="GS96" s="68"/>
      <c r="GT96" s="68"/>
      <c r="GU96" s="68"/>
      <c r="GV96" s="68"/>
      <c r="GW96" s="68"/>
      <c r="GX96" s="68"/>
      <c r="GY96" s="68"/>
      <c r="GZ96" s="68"/>
      <c r="HA96" s="68"/>
      <c r="HB96" s="68"/>
      <c r="HC96" s="68"/>
      <c r="HD96" s="68"/>
      <c r="HE96" s="68"/>
      <c r="HF96" s="68"/>
      <c r="HG96" s="68"/>
      <c r="HH96" s="68"/>
      <c r="HI96" s="68"/>
      <c r="HJ96" s="68"/>
      <c r="HK96" s="68"/>
      <c r="HL96" s="68"/>
      <c r="HM96" s="68"/>
      <c r="HN96" s="68"/>
      <c r="HO96" s="68"/>
      <c r="HP96" s="68"/>
      <c r="HQ96" s="68"/>
      <c r="HR96" s="68"/>
      <c r="HS96" s="68"/>
      <c r="HT96" s="68"/>
      <c r="HU96" s="68"/>
      <c r="HV96" s="68"/>
      <c r="HW96" s="68"/>
      <c r="HX96" s="68"/>
      <c r="HY96" s="68"/>
      <c r="HZ96" s="68"/>
      <c r="IA96" s="68"/>
      <c r="IB96" s="68"/>
      <c r="IC96" s="68"/>
      <c r="ID96" s="68"/>
      <c r="IE96" s="68"/>
      <c r="IF96" s="68"/>
      <c r="IG96" s="68"/>
      <c r="IH96" s="68"/>
      <c r="II96" s="68"/>
      <c r="IJ96" s="68"/>
      <c r="IK96" s="68"/>
      <c r="IL96" s="68"/>
      <c r="IM96" s="68"/>
      <c r="IN96" s="68"/>
      <c r="IO96" s="68"/>
      <c r="IP96" s="68"/>
      <c r="IQ96" s="68"/>
      <c r="IR96" s="68"/>
      <c r="IS96" s="68"/>
      <c r="IT96" s="68"/>
      <c r="IU96" s="68"/>
      <c r="IV96" s="68"/>
      <c r="IW96" s="68"/>
      <c r="IX96" s="68"/>
      <c r="IY96" s="68"/>
      <c r="IZ96" s="68"/>
      <c r="JA96" s="68"/>
      <c r="JB96" s="68"/>
      <c r="JC96" s="68"/>
      <c r="JD96" s="68"/>
      <c r="JE96" s="68"/>
      <c r="JF96" s="68"/>
      <c r="JG96" s="68"/>
      <c r="JH96" s="68"/>
      <c r="JI96" s="68"/>
      <c r="JJ96" s="68"/>
      <c r="JK96" s="68"/>
      <c r="JL96" s="68"/>
      <c r="JM96" s="68"/>
      <c r="JN96" s="68"/>
      <c r="JO96" s="68"/>
      <c r="JP96" s="68"/>
      <c r="JQ96" s="68"/>
      <c r="JR96" s="68"/>
      <c r="JS96" s="68"/>
      <c r="JT96" s="68"/>
      <c r="JU96" s="68"/>
      <c r="JV96" s="68"/>
      <c r="JW96" s="68"/>
      <c r="JX96" s="68"/>
      <c r="JY96" s="68"/>
      <c r="JZ96" s="68"/>
      <c r="KA96" s="68"/>
      <c r="KB96" s="68"/>
      <c r="KC96" s="68"/>
      <c r="KD96" s="68"/>
      <c r="KE96" s="68"/>
      <c r="KF96" s="68"/>
      <c r="KG96" s="68"/>
      <c r="KH96" s="68"/>
      <c r="KI96" s="68"/>
      <c r="KJ96" s="68"/>
      <c r="KK96" s="68"/>
      <c r="KL96" s="68"/>
      <c r="KM96" s="68"/>
      <c r="KN96" s="68"/>
      <c r="KO96" s="68"/>
      <c r="KP96" s="68"/>
      <c r="KQ96" s="68"/>
      <c r="KR96" s="68"/>
      <c r="KS96" s="68"/>
      <c r="KT96" s="68"/>
      <c r="KU96" s="68"/>
      <c r="KV96" s="68"/>
      <c r="KW96" s="68"/>
      <c r="KX96" s="68"/>
      <c r="KY96" s="68"/>
      <c r="KZ96" s="68"/>
      <c r="LA96" s="68"/>
      <c r="LB96" s="68"/>
      <c r="LC96" s="68"/>
      <c r="LD96" s="68"/>
      <c r="LE96" s="68"/>
      <c r="LF96" s="68"/>
      <c r="LG96" s="68"/>
      <c r="LH96" s="68"/>
      <c r="LI96" s="68"/>
      <c r="LJ96" s="68"/>
      <c r="LK96" s="68"/>
      <c r="LL96" s="68"/>
      <c r="LM96" s="68"/>
      <c r="LN96" s="68"/>
      <c r="LO96" s="68"/>
      <c r="LP96" s="68"/>
      <c r="LQ96" s="68"/>
      <c r="LR96" s="68"/>
      <c r="LS96" s="68"/>
      <c r="LT96" s="68"/>
      <c r="LU96" s="68"/>
      <c r="LV96" s="68"/>
      <c r="LW96" s="68"/>
      <c r="LX96" s="68"/>
      <c r="LY96" s="68"/>
      <c r="LZ96" s="68"/>
      <c r="MA96" s="68"/>
      <c r="MB96" s="68"/>
      <c r="MC96" s="68"/>
      <c r="MD96" s="68"/>
      <c r="ME96" s="68"/>
      <c r="MF96" s="68"/>
      <c r="MG96" s="68"/>
      <c r="MH96" s="68"/>
      <c r="MI96" s="68"/>
      <c r="MJ96" s="68"/>
      <c r="MK96" s="68"/>
      <c r="ML96" s="68"/>
      <c r="MM96" s="68"/>
      <c r="MN96" s="68"/>
      <c r="MO96" s="68"/>
      <c r="MP96" s="68"/>
      <c r="MQ96" s="68"/>
      <c r="MR96" s="68"/>
      <c r="MS96" s="68"/>
      <c r="MT96" s="68"/>
      <c r="MU96" s="68"/>
      <c r="MV96" s="68"/>
      <c r="MW96" s="68"/>
      <c r="MX96" s="68"/>
      <c r="MY96" s="68"/>
      <c r="MZ96" s="68"/>
      <c r="NA96" s="68"/>
      <c r="NB96" s="68"/>
      <c r="NC96" s="68"/>
      <c r="ND96" s="68"/>
      <c r="NE96" s="68"/>
    </row>
    <row r="97" spans="1:369" s="73" customFormat="1" ht="13.5">
      <c r="A97" s="68"/>
      <c r="B97" s="62"/>
      <c r="C97" s="63">
        <v>35501</v>
      </c>
      <c r="D97" s="70" t="s">
        <v>178</v>
      </c>
      <c r="E97" s="65" t="s">
        <v>114</v>
      </c>
      <c r="F9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9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97" s="65">
        <f>ROUND((Tabla122[[#This Row],[Columna6]]*0.4),0)</f>
        <v>2</v>
      </c>
      <c r="I97" s="90">
        <v>4</v>
      </c>
      <c r="J97" s="90"/>
      <c r="K97" s="90"/>
      <c r="L97" s="90"/>
      <c r="M97" s="65">
        <f>ROUND((Tabla122[[#This Row],[Columna11]]*0.4),0)</f>
        <v>72</v>
      </c>
      <c r="N97" s="65">
        <v>180</v>
      </c>
      <c r="O97" s="65"/>
      <c r="P97" s="65"/>
      <c r="Q97" s="65"/>
      <c r="R97" s="65">
        <f>ROUND((Tabla122[[#This Row],[Columna16]]*0.4),0)</f>
        <v>6</v>
      </c>
      <c r="S97" s="65">
        <v>16</v>
      </c>
      <c r="T97" s="65"/>
      <c r="U97" s="65"/>
      <c r="V97" s="65"/>
      <c r="W97" s="65">
        <f>ROUND((Tabla122[[#This Row],[Columna21]]*0.4),0)</f>
        <v>3</v>
      </c>
      <c r="X97" s="65">
        <v>8</v>
      </c>
      <c r="Y97" s="65"/>
      <c r="Z97" s="65"/>
      <c r="AA97" s="65"/>
      <c r="AB97" s="65">
        <f>ROUND((Tabla122[[#This Row],[Columna26]]*0.4),0)</f>
        <v>24</v>
      </c>
      <c r="AC97" s="65">
        <v>60</v>
      </c>
      <c r="AD97" s="65"/>
      <c r="AE97" s="65"/>
      <c r="AF97" s="65"/>
      <c r="AG97" s="65">
        <f>ROUND((Tabla122[[#This Row],[Columna31]]*0.4),0)</f>
        <v>274</v>
      </c>
      <c r="AH97" s="65">
        <v>684</v>
      </c>
      <c r="AI97" s="65"/>
      <c r="AJ97" s="65"/>
      <c r="AK97" s="65"/>
      <c r="AL97" s="65">
        <f>ROUND((Tabla122[[#This Row],[Columna36]]*0.4),0)</f>
        <v>70</v>
      </c>
      <c r="AM97" s="65">
        <v>176</v>
      </c>
      <c r="AN97" s="65"/>
      <c r="AO97" s="65"/>
      <c r="AP97" s="65"/>
      <c r="AQ97" s="65">
        <f>ROUND((Tabla122[[#This Row],[Columna41]]*0.4),0)</f>
        <v>27</v>
      </c>
      <c r="AR97" s="65">
        <v>68</v>
      </c>
      <c r="AS97" s="65"/>
      <c r="AT97" s="65"/>
      <c r="AU97" s="65"/>
      <c r="AV97" s="65">
        <f>ROUND((Tabla122[[#This Row],[Columna46]]*0.4),0)</f>
        <v>16</v>
      </c>
      <c r="AW97" s="65">
        <v>40</v>
      </c>
      <c r="AX97" s="65"/>
      <c r="AY97" s="65"/>
      <c r="AZ97" s="65"/>
      <c r="BA97" s="65">
        <f>ROUND((Tabla122[[#This Row],[Columna51]]*0.4),0)</f>
        <v>3</v>
      </c>
      <c r="BB97" s="65">
        <v>8</v>
      </c>
      <c r="BC97" s="65"/>
      <c r="BD97" s="65"/>
      <c r="BE97" s="65"/>
      <c r="BF97" s="65">
        <f>ROUND((Tabla122[[#This Row],[Columna56]]*0.4),0)</f>
        <v>2</v>
      </c>
      <c r="BG97" s="65">
        <v>4</v>
      </c>
      <c r="BH97" s="65"/>
      <c r="BI97" s="65"/>
      <c r="BJ97" s="65"/>
      <c r="BK97" s="65">
        <f>ROUND((Tabla122[[#This Row],[Columna61]]*0.4),0)</f>
        <v>18</v>
      </c>
      <c r="BL97" s="65">
        <v>44</v>
      </c>
      <c r="BM97" s="65"/>
      <c r="BN97" s="65"/>
      <c r="BO97" s="65"/>
      <c r="BP97" s="65">
        <f>ROUND((Tabla122[[#This Row],[Columna66]]*0.4),0)</f>
        <v>16</v>
      </c>
      <c r="BQ97" s="65">
        <v>40</v>
      </c>
      <c r="BR97" s="65"/>
      <c r="BS97" s="65"/>
      <c r="BT97" s="65"/>
      <c r="BU97" s="65">
        <f>ROUND((Tabla122[[#This Row],[Columna71]]*0.4),0)</f>
        <v>46</v>
      </c>
      <c r="BV97" s="65">
        <v>116</v>
      </c>
      <c r="BW97" s="65"/>
      <c r="BX97" s="65"/>
      <c r="BY97" s="65"/>
      <c r="BZ97" s="65">
        <f>ROUND((Tabla122[[#This Row],[Columna76]]*0.4),0)</f>
        <v>14</v>
      </c>
      <c r="CA97" s="65">
        <v>36</v>
      </c>
      <c r="CB97" s="65"/>
      <c r="CC97" s="65"/>
      <c r="CD97" s="65"/>
      <c r="CE97" s="65">
        <f>ROUND((Tabla122[[#This Row],[Columna81]]*0.4),0)</f>
        <v>14</v>
      </c>
      <c r="CF97" s="65">
        <v>36</v>
      </c>
      <c r="CG97" s="65"/>
      <c r="CH97" s="65"/>
      <c r="CI97" s="65"/>
      <c r="CJ97" s="65">
        <f>ROUND((Tabla122[[#This Row],[Columna86]]*0.4),0)</f>
        <v>6</v>
      </c>
      <c r="CK97" s="65">
        <v>16</v>
      </c>
      <c r="CL97" s="65"/>
      <c r="CM97" s="65"/>
      <c r="CN97" s="65"/>
      <c r="CO97" s="65">
        <f>ROUND((Tabla122[[#This Row],[Columna91]]*0.4),0)</f>
        <v>22</v>
      </c>
      <c r="CP97" s="65">
        <v>56</v>
      </c>
      <c r="CQ97" s="65"/>
      <c r="CR97" s="65"/>
      <c r="CS97" s="65"/>
      <c r="CT97" s="65">
        <f>ROUND((Tabla122[[#This Row],[Columna96]]*0.4),0)</f>
        <v>40</v>
      </c>
      <c r="CU97" s="65">
        <v>100</v>
      </c>
      <c r="CV97" s="65"/>
      <c r="CW97" s="65"/>
      <c r="CX97" s="65"/>
      <c r="CY97" s="65">
        <f>ROUND((Tabla122[[#This Row],[Columna101]]*0.4),0)</f>
        <v>10</v>
      </c>
      <c r="CZ97" s="65">
        <v>24</v>
      </c>
      <c r="DA97" s="65"/>
      <c r="DB97" s="65"/>
      <c r="DC97" s="65"/>
      <c r="DD97" s="65">
        <f>ROUND((Tabla122[[#This Row],[Columna106]]*0.4),0)</f>
        <v>8</v>
      </c>
      <c r="DE97" s="65">
        <v>20</v>
      </c>
      <c r="DF97" s="65"/>
      <c r="DG97" s="65"/>
      <c r="DH97" s="65"/>
      <c r="DI97" s="65">
        <f>ROUND((Tabla122[[#This Row],[Columna111]]*0.4),0)</f>
        <v>8</v>
      </c>
      <c r="DJ97" s="65">
        <v>20</v>
      </c>
      <c r="DK97" s="65"/>
      <c r="DL97" s="65"/>
      <c r="DM97" s="65"/>
      <c r="DN97" s="65">
        <f>ROUND((Tabla122[[#This Row],[Columna116]]*0.4),0)</f>
        <v>2</v>
      </c>
      <c r="DO97" s="65">
        <v>4</v>
      </c>
      <c r="DP97" s="93"/>
      <c r="DQ97" s="93"/>
      <c r="DR97" s="93"/>
      <c r="DS97" s="72"/>
      <c r="DT97" s="68"/>
      <c r="DU97" s="68"/>
      <c r="DV97" s="68"/>
      <c r="DW97" s="68"/>
      <c r="DX97" s="68"/>
      <c r="DY97" s="68"/>
      <c r="DZ97" s="68"/>
      <c r="EA97" s="68"/>
      <c r="EB97" s="68"/>
      <c r="EC97" s="68"/>
      <c r="ED97" s="68"/>
      <c r="EE97" s="68"/>
      <c r="EF97" s="68"/>
      <c r="EG97" s="68"/>
      <c r="EH97" s="68"/>
      <c r="EI97" s="68"/>
      <c r="EJ97" s="68"/>
      <c r="EK97" s="68"/>
      <c r="EL97" s="68"/>
      <c r="EM97" s="68"/>
      <c r="EN97" s="68"/>
      <c r="EO97" s="68"/>
      <c r="EP97" s="68"/>
      <c r="EQ97" s="68"/>
      <c r="ER97" s="68"/>
      <c r="ES97" s="68"/>
      <c r="ET97" s="68"/>
      <c r="EU97" s="68"/>
      <c r="EV97" s="68"/>
      <c r="EW97" s="68"/>
      <c r="EX97" s="68"/>
      <c r="EY97" s="68"/>
      <c r="EZ97" s="68"/>
      <c r="FA97" s="68"/>
      <c r="FB97" s="68"/>
      <c r="FC97" s="68"/>
      <c r="FD97" s="68"/>
      <c r="FE97" s="68"/>
      <c r="FF97" s="68"/>
      <c r="FG97" s="68"/>
      <c r="FH97" s="68"/>
      <c r="FI97" s="68"/>
      <c r="FJ97" s="68"/>
      <c r="FK97" s="68"/>
      <c r="FL97" s="68"/>
      <c r="FM97" s="68"/>
      <c r="FN97" s="68"/>
      <c r="FO97" s="68"/>
      <c r="FP97" s="68"/>
      <c r="FQ97" s="68"/>
      <c r="FR97" s="68"/>
      <c r="FS97" s="68"/>
      <c r="FT97" s="68"/>
      <c r="FU97" s="68"/>
      <c r="FV97" s="68"/>
      <c r="FW97" s="68"/>
      <c r="FX97" s="68"/>
      <c r="FY97" s="68"/>
      <c r="FZ97" s="68"/>
      <c r="GA97" s="68"/>
      <c r="GB97" s="68"/>
      <c r="GC97" s="68"/>
      <c r="GD97" s="68"/>
      <c r="GE97" s="68"/>
      <c r="GF97" s="68"/>
      <c r="GG97" s="68"/>
      <c r="GH97" s="68"/>
      <c r="GI97" s="68"/>
      <c r="GJ97" s="68"/>
      <c r="GK97" s="68"/>
      <c r="GL97" s="68"/>
      <c r="GM97" s="68"/>
      <c r="GN97" s="68"/>
      <c r="GO97" s="68"/>
      <c r="GP97" s="68"/>
      <c r="GQ97" s="68"/>
      <c r="GR97" s="68"/>
      <c r="GS97" s="68"/>
      <c r="GT97" s="68"/>
      <c r="GU97" s="68"/>
      <c r="GV97" s="68"/>
      <c r="GW97" s="68"/>
      <c r="GX97" s="68"/>
      <c r="GY97" s="68"/>
      <c r="GZ97" s="68"/>
      <c r="HA97" s="68"/>
      <c r="HB97" s="68"/>
      <c r="HC97" s="68"/>
      <c r="HD97" s="68"/>
      <c r="HE97" s="68"/>
      <c r="HF97" s="68"/>
      <c r="HG97" s="68"/>
      <c r="HH97" s="68"/>
      <c r="HI97" s="68"/>
      <c r="HJ97" s="68"/>
      <c r="HK97" s="68"/>
      <c r="HL97" s="68"/>
      <c r="HM97" s="68"/>
      <c r="HN97" s="68"/>
      <c r="HO97" s="68"/>
      <c r="HP97" s="68"/>
      <c r="HQ97" s="68"/>
      <c r="HR97" s="68"/>
      <c r="HS97" s="68"/>
      <c r="HT97" s="68"/>
      <c r="HU97" s="68"/>
      <c r="HV97" s="68"/>
      <c r="HW97" s="68"/>
      <c r="HX97" s="68"/>
      <c r="HY97" s="68"/>
      <c r="HZ97" s="68"/>
      <c r="IA97" s="68"/>
      <c r="IB97" s="68"/>
      <c r="IC97" s="68"/>
      <c r="ID97" s="68"/>
      <c r="IE97" s="68"/>
      <c r="IF97" s="68"/>
      <c r="IG97" s="68"/>
      <c r="IH97" s="68"/>
      <c r="II97" s="68"/>
      <c r="IJ97" s="68"/>
      <c r="IK97" s="68"/>
      <c r="IL97" s="68"/>
      <c r="IM97" s="68"/>
      <c r="IN97" s="68"/>
      <c r="IO97" s="68"/>
      <c r="IP97" s="68"/>
      <c r="IQ97" s="68"/>
      <c r="IR97" s="68"/>
      <c r="IS97" s="68"/>
      <c r="IT97" s="68"/>
      <c r="IU97" s="68"/>
      <c r="IV97" s="68"/>
      <c r="IW97" s="68"/>
      <c r="IX97" s="68"/>
      <c r="IY97" s="68"/>
      <c r="IZ97" s="68"/>
      <c r="JA97" s="68"/>
      <c r="JB97" s="68"/>
      <c r="JC97" s="68"/>
      <c r="JD97" s="68"/>
      <c r="JE97" s="68"/>
      <c r="JF97" s="68"/>
      <c r="JG97" s="68"/>
      <c r="JH97" s="68"/>
      <c r="JI97" s="68"/>
      <c r="JJ97" s="68"/>
      <c r="JK97" s="68"/>
      <c r="JL97" s="68"/>
      <c r="JM97" s="68"/>
      <c r="JN97" s="68"/>
      <c r="JO97" s="68"/>
      <c r="JP97" s="68"/>
      <c r="JQ97" s="68"/>
      <c r="JR97" s="68"/>
      <c r="JS97" s="68"/>
      <c r="JT97" s="68"/>
      <c r="JU97" s="68"/>
      <c r="JV97" s="68"/>
      <c r="JW97" s="68"/>
      <c r="JX97" s="68"/>
      <c r="JY97" s="68"/>
      <c r="JZ97" s="68"/>
      <c r="KA97" s="68"/>
      <c r="KB97" s="68"/>
      <c r="KC97" s="68"/>
      <c r="KD97" s="68"/>
      <c r="KE97" s="68"/>
      <c r="KF97" s="68"/>
      <c r="KG97" s="68"/>
      <c r="KH97" s="68"/>
      <c r="KI97" s="68"/>
      <c r="KJ97" s="68"/>
      <c r="KK97" s="68"/>
      <c r="KL97" s="68"/>
      <c r="KM97" s="68"/>
      <c r="KN97" s="68"/>
      <c r="KO97" s="68"/>
      <c r="KP97" s="68"/>
      <c r="KQ97" s="68"/>
      <c r="KR97" s="68"/>
      <c r="KS97" s="68"/>
      <c r="KT97" s="68"/>
      <c r="KU97" s="68"/>
      <c r="KV97" s="68"/>
      <c r="KW97" s="68"/>
      <c r="KX97" s="68"/>
      <c r="KY97" s="68"/>
      <c r="KZ97" s="68"/>
      <c r="LA97" s="68"/>
      <c r="LB97" s="68"/>
      <c r="LC97" s="68"/>
      <c r="LD97" s="68"/>
      <c r="LE97" s="68"/>
      <c r="LF97" s="68"/>
      <c r="LG97" s="68"/>
      <c r="LH97" s="68"/>
      <c r="LI97" s="68"/>
      <c r="LJ97" s="68"/>
      <c r="LK97" s="68"/>
      <c r="LL97" s="68"/>
      <c r="LM97" s="68"/>
      <c r="LN97" s="68"/>
      <c r="LO97" s="68"/>
      <c r="LP97" s="68"/>
      <c r="LQ97" s="68"/>
      <c r="LR97" s="68"/>
      <c r="LS97" s="68"/>
      <c r="LT97" s="68"/>
      <c r="LU97" s="68"/>
      <c r="LV97" s="68"/>
      <c r="LW97" s="68"/>
      <c r="LX97" s="68"/>
      <c r="LY97" s="68"/>
      <c r="LZ97" s="68"/>
      <c r="MA97" s="68"/>
      <c r="MB97" s="68"/>
      <c r="MC97" s="68"/>
      <c r="MD97" s="68"/>
      <c r="ME97" s="68"/>
      <c r="MF97" s="68"/>
      <c r="MG97" s="68"/>
      <c r="MH97" s="68"/>
      <c r="MI97" s="68"/>
      <c r="MJ97" s="68"/>
      <c r="MK97" s="68"/>
      <c r="ML97" s="68"/>
      <c r="MM97" s="68"/>
      <c r="MN97" s="68"/>
      <c r="MO97" s="68"/>
      <c r="MP97" s="68"/>
      <c r="MQ97" s="68"/>
      <c r="MR97" s="68"/>
      <c r="MS97" s="68"/>
      <c r="MT97" s="68"/>
      <c r="MU97" s="68"/>
      <c r="MV97" s="68"/>
      <c r="MW97" s="68"/>
      <c r="MX97" s="68"/>
      <c r="MY97" s="68"/>
      <c r="MZ97" s="68"/>
      <c r="NA97" s="68"/>
      <c r="NB97" s="68"/>
      <c r="NC97" s="68"/>
      <c r="ND97" s="68"/>
      <c r="NE97" s="68"/>
    </row>
    <row r="98" spans="1:369" s="73" customFormat="1" ht="13.5">
      <c r="A98" s="68"/>
      <c r="B98" s="62"/>
      <c r="C98" s="63">
        <v>35501</v>
      </c>
      <c r="D98" s="70" t="s">
        <v>179</v>
      </c>
      <c r="E98" s="65" t="s">
        <v>114</v>
      </c>
      <c r="F9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9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98" s="65">
        <f>ROUND((Tabla122[[#This Row],[Columna6]]*0.4),0)</f>
        <v>2</v>
      </c>
      <c r="I98" s="90">
        <v>4</v>
      </c>
      <c r="J98" s="90"/>
      <c r="K98" s="90"/>
      <c r="L98" s="90"/>
      <c r="M98" s="65">
        <f>ROUND((Tabla122[[#This Row],[Columna11]]*0.4),0)</f>
        <v>72</v>
      </c>
      <c r="N98" s="65">
        <v>180</v>
      </c>
      <c r="O98" s="65"/>
      <c r="P98" s="65"/>
      <c r="Q98" s="65"/>
      <c r="R98" s="65">
        <f>ROUND((Tabla122[[#This Row],[Columna16]]*0.4),0)</f>
        <v>6</v>
      </c>
      <c r="S98" s="65">
        <v>16</v>
      </c>
      <c r="T98" s="65"/>
      <c r="U98" s="65"/>
      <c r="V98" s="65"/>
      <c r="W98" s="65">
        <f>ROUND((Tabla122[[#This Row],[Columna21]]*0.4),0)</f>
        <v>3</v>
      </c>
      <c r="X98" s="65">
        <v>8</v>
      </c>
      <c r="Y98" s="65"/>
      <c r="Z98" s="65"/>
      <c r="AA98" s="65"/>
      <c r="AB98" s="65">
        <f>ROUND((Tabla122[[#This Row],[Columna26]]*0.4),0)</f>
        <v>24</v>
      </c>
      <c r="AC98" s="65">
        <v>60</v>
      </c>
      <c r="AD98" s="65"/>
      <c r="AE98" s="65"/>
      <c r="AF98" s="65"/>
      <c r="AG98" s="65">
        <f>ROUND((Tabla122[[#This Row],[Columna31]]*0.4),0)</f>
        <v>274</v>
      </c>
      <c r="AH98" s="65">
        <v>684</v>
      </c>
      <c r="AI98" s="65"/>
      <c r="AJ98" s="65"/>
      <c r="AK98" s="65"/>
      <c r="AL98" s="65">
        <f>ROUND((Tabla122[[#This Row],[Columna36]]*0.4),0)</f>
        <v>70</v>
      </c>
      <c r="AM98" s="65">
        <v>176</v>
      </c>
      <c r="AN98" s="65"/>
      <c r="AO98" s="65"/>
      <c r="AP98" s="65"/>
      <c r="AQ98" s="65">
        <f>ROUND((Tabla122[[#This Row],[Columna41]]*0.4),0)</f>
        <v>27</v>
      </c>
      <c r="AR98" s="65">
        <v>68</v>
      </c>
      <c r="AS98" s="65"/>
      <c r="AT98" s="65"/>
      <c r="AU98" s="65"/>
      <c r="AV98" s="65">
        <f>ROUND((Tabla122[[#This Row],[Columna46]]*0.4),0)</f>
        <v>16</v>
      </c>
      <c r="AW98" s="65">
        <v>40</v>
      </c>
      <c r="AX98" s="65"/>
      <c r="AY98" s="65"/>
      <c r="AZ98" s="65"/>
      <c r="BA98" s="65">
        <f>ROUND((Tabla122[[#This Row],[Columna51]]*0.4),0)</f>
        <v>3</v>
      </c>
      <c r="BB98" s="65">
        <v>8</v>
      </c>
      <c r="BC98" s="65"/>
      <c r="BD98" s="65"/>
      <c r="BE98" s="65"/>
      <c r="BF98" s="65">
        <f>ROUND((Tabla122[[#This Row],[Columna56]]*0.4),0)</f>
        <v>2</v>
      </c>
      <c r="BG98" s="65">
        <v>4</v>
      </c>
      <c r="BH98" s="65"/>
      <c r="BI98" s="65"/>
      <c r="BJ98" s="65"/>
      <c r="BK98" s="65">
        <f>ROUND((Tabla122[[#This Row],[Columna61]]*0.4),0)</f>
        <v>18</v>
      </c>
      <c r="BL98" s="65">
        <v>44</v>
      </c>
      <c r="BM98" s="65"/>
      <c r="BN98" s="65"/>
      <c r="BO98" s="65"/>
      <c r="BP98" s="65">
        <f>ROUND((Tabla122[[#This Row],[Columna66]]*0.4),0)</f>
        <v>16</v>
      </c>
      <c r="BQ98" s="65">
        <v>40</v>
      </c>
      <c r="BR98" s="65"/>
      <c r="BS98" s="65"/>
      <c r="BT98" s="65"/>
      <c r="BU98" s="65">
        <f>ROUND((Tabla122[[#This Row],[Columna71]]*0.4),0)</f>
        <v>46</v>
      </c>
      <c r="BV98" s="65">
        <v>116</v>
      </c>
      <c r="BW98" s="65"/>
      <c r="BX98" s="65"/>
      <c r="BY98" s="65"/>
      <c r="BZ98" s="65">
        <f>ROUND((Tabla122[[#This Row],[Columna76]]*0.4),0)</f>
        <v>14</v>
      </c>
      <c r="CA98" s="65">
        <v>36</v>
      </c>
      <c r="CB98" s="65"/>
      <c r="CC98" s="65"/>
      <c r="CD98" s="65"/>
      <c r="CE98" s="65">
        <f>ROUND((Tabla122[[#This Row],[Columna81]]*0.4),0)</f>
        <v>14</v>
      </c>
      <c r="CF98" s="65">
        <v>36</v>
      </c>
      <c r="CG98" s="65"/>
      <c r="CH98" s="65"/>
      <c r="CI98" s="65"/>
      <c r="CJ98" s="65">
        <f>ROUND((Tabla122[[#This Row],[Columna86]]*0.4),0)</f>
        <v>6</v>
      </c>
      <c r="CK98" s="65">
        <v>16</v>
      </c>
      <c r="CL98" s="65"/>
      <c r="CM98" s="65"/>
      <c r="CN98" s="65"/>
      <c r="CO98" s="65">
        <f>ROUND((Tabla122[[#This Row],[Columna91]]*0.4),0)</f>
        <v>22</v>
      </c>
      <c r="CP98" s="65">
        <v>56</v>
      </c>
      <c r="CQ98" s="65"/>
      <c r="CR98" s="65"/>
      <c r="CS98" s="65"/>
      <c r="CT98" s="65">
        <f>ROUND((Tabla122[[#This Row],[Columna96]]*0.4),0)</f>
        <v>40</v>
      </c>
      <c r="CU98" s="65">
        <v>100</v>
      </c>
      <c r="CV98" s="65"/>
      <c r="CW98" s="65"/>
      <c r="CX98" s="65"/>
      <c r="CY98" s="65">
        <f>ROUND((Tabla122[[#This Row],[Columna101]]*0.4),0)</f>
        <v>10</v>
      </c>
      <c r="CZ98" s="65">
        <v>24</v>
      </c>
      <c r="DA98" s="65"/>
      <c r="DB98" s="65"/>
      <c r="DC98" s="65"/>
      <c r="DD98" s="65">
        <f>ROUND((Tabla122[[#This Row],[Columna106]]*0.4),0)</f>
        <v>8</v>
      </c>
      <c r="DE98" s="65">
        <v>20</v>
      </c>
      <c r="DF98" s="65"/>
      <c r="DG98" s="65"/>
      <c r="DH98" s="65"/>
      <c r="DI98" s="65">
        <f>ROUND((Tabla122[[#This Row],[Columna111]]*0.4),0)</f>
        <v>8</v>
      </c>
      <c r="DJ98" s="65">
        <v>20</v>
      </c>
      <c r="DK98" s="65"/>
      <c r="DL98" s="65"/>
      <c r="DM98" s="65"/>
      <c r="DN98" s="65">
        <f>ROUND((Tabla122[[#This Row],[Columna116]]*0.4),0)</f>
        <v>2</v>
      </c>
      <c r="DO98" s="65">
        <v>4</v>
      </c>
      <c r="DP98" s="93"/>
      <c r="DQ98" s="93"/>
      <c r="DR98" s="93"/>
      <c r="DS98" s="72"/>
      <c r="DT98" s="68"/>
      <c r="DU98" s="68"/>
      <c r="DV98" s="68"/>
      <c r="DW98" s="68"/>
      <c r="DX98" s="68"/>
      <c r="DY98" s="68"/>
      <c r="DZ98" s="68"/>
      <c r="EA98" s="68"/>
      <c r="EB98" s="68"/>
      <c r="EC98" s="68"/>
      <c r="ED98" s="68"/>
      <c r="EE98" s="68"/>
      <c r="EF98" s="68"/>
      <c r="EG98" s="68"/>
      <c r="EH98" s="68"/>
      <c r="EI98" s="68"/>
      <c r="EJ98" s="68"/>
      <c r="EK98" s="68"/>
      <c r="EL98" s="68"/>
      <c r="EM98" s="68"/>
      <c r="EN98" s="68"/>
      <c r="EO98" s="68"/>
      <c r="EP98" s="68"/>
      <c r="EQ98" s="68"/>
      <c r="ER98" s="68"/>
      <c r="ES98" s="68"/>
      <c r="ET98" s="68"/>
      <c r="EU98" s="68"/>
      <c r="EV98" s="68"/>
      <c r="EW98" s="68"/>
      <c r="EX98" s="68"/>
      <c r="EY98" s="68"/>
      <c r="EZ98" s="68"/>
      <c r="FA98" s="68"/>
      <c r="FB98" s="68"/>
      <c r="FC98" s="68"/>
      <c r="FD98" s="68"/>
      <c r="FE98" s="68"/>
      <c r="FF98" s="68"/>
      <c r="FG98" s="68"/>
      <c r="FH98" s="68"/>
      <c r="FI98" s="68"/>
      <c r="FJ98" s="68"/>
      <c r="FK98" s="68"/>
      <c r="FL98" s="68"/>
      <c r="FM98" s="68"/>
      <c r="FN98" s="68"/>
      <c r="FO98" s="68"/>
      <c r="FP98" s="68"/>
      <c r="FQ98" s="68"/>
      <c r="FR98" s="68"/>
      <c r="FS98" s="68"/>
      <c r="FT98" s="68"/>
      <c r="FU98" s="68"/>
      <c r="FV98" s="68"/>
      <c r="FW98" s="68"/>
      <c r="FX98" s="68"/>
      <c r="FY98" s="68"/>
      <c r="FZ98" s="68"/>
      <c r="GA98" s="68"/>
      <c r="GB98" s="68"/>
      <c r="GC98" s="68"/>
      <c r="GD98" s="68"/>
      <c r="GE98" s="68"/>
      <c r="GF98" s="68"/>
      <c r="GG98" s="68"/>
      <c r="GH98" s="68"/>
      <c r="GI98" s="68"/>
      <c r="GJ98" s="68"/>
      <c r="GK98" s="68"/>
      <c r="GL98" s="68"/>
      <c r="GM98" s="68"/>
      <c r="GN98" s="68"/>
      <c r="GO98" s="68"/>
      <c r="GP98" s="68"/>
      <c r="GQ98" s="68"/>
      <c r="GR98" s="68"/>
      <c r="GS98" s="68"/>
      <c r="GT98" s="68"/>
      <c r="GU98" s="68"/>
      <c r="GV98" s="68"/>
      <c r="GW98" s="68"/>
      <c r="GX98" s="68"/>
      <c r="GY98" s="68"/>
      <c r="GZ98" s="68"/>
      <c r="HA98" s="68"/>
      <c r="HB98" s="68"/>
      <c r="HC98" s="68"/>
      <c r="HD98" s="68"/>
      <c r="HE98" s="68"/>
      <c r="HF98" s="68"/>
      <c r="HG98" s="68"/>
      <c r="HH98" s="68"/>
      <c r="HI98" s="68"/>
      <c r="HJ98" s="68"/>
      <c r="HK98" s="68"/>
      <c r="HL98" s="68"/>
      <c r="HM98" s="68"/>
      <c r="HN98" s="68"/>
      <c r="HO98" s="68"/>
      <c r="HP98" s="68"/>
      <c r="HQ98" s="68"/>
      <c r="HR98" s="68"/>
      <c r="HS98" s="68"/>
      <c r="HT98" s="68"/>
      <c r="HU98" s="68"/>
      <c r="HV98" s="68"/>
      <c r="HW98" s="68"/>
      <c r="HX98" s="68"/>
      <c r="HY98" s="68"/>
      <c r="HZ98" s="68"/>
      <c r="IA98" s="68"/>
      <c r="IB98" s="68"/>
      <c r="IC98" s="68"/>
      <c r="ID98" s="68"/>
      <c r="IE98" s="68"/>
      <c r="IF98" s="68"/>
      <c r="IG98" s="68"/>
      <c r="IH98" s="68"/>
      <c r="II98" s="68"/>
      <c r="IJ98" s="68"/>
      <c r="IK98" s="68"/>
      <c r="IL98" s="68"/>
      <c r="IM98" s="68"/>
      <c r="IN98" s="68"/>
      <c r="IO98" s="68"/>
      <c r="IP98" s="68"/>
      <c r="IQ98" s="68"/>
      <c r="IR98" s="68"/>
      <c r="IS98" s="68"/>
      <c r="IT98" s="68"/>
      <c r="IU98" s="68"/>
      <c r="IV98" s="68"/>
      <c r="IW98" s="68"/>
      <c r="IX98" s="68"/>
      <c r="IY98" s="68"/>
      <c r="IZ98" s="68"/>
      <c r="JA98" s="68"/>
      <c r="JB98" s="68"/>
      <c r="JC98" s="68"/>
      <c r="JD98" s="68"/>
      <c r="JE98" s="68"/>
      <c r="JF98" s="68"/>
      <c r="JG98" s="68"/>
      <c r="JH98" s="68"/>
      <c r="JI98" s="68"/>
      <c r="JJ98" s="68"/>
      <c r="JK98" s="68"/>
      <c r="JL98" s="68"/>
      <c r="JM98" s="68"/>
      <c r="JN98" s="68"/>
      <c r="JO98" s="68"/>
      <c r="JP98" s="68"/>
      <c r="JQ98" s="68"/>
      <c r="JR98" s="68"/>
      <c r="JS98" s="68"/>
      <c r="JT98" s="68"/>
      <c r="JU98" s="68"/>
      <c r="JV98" s="68"/>
      <c r="JW98" s="68"/>
      <c r="JX98" s="68"/>
      <c r="JY98" s="68"/>
      <c r="JZ98" s="68"/>
      <c r="KA98" s="68"/>
      <c r="KB98" s="68"/>
      <c r="KC98" s="68"/>
      <c r="KD98" s="68"/>
      <c r="KE98" s="68"/>
      <c r="KF98" s="68"/>
      <c r="KG98" s="68"/>
      <c r="KH98" s="68"/>
      <c r="KI98" s="68"/>
      <c r="KJ98" s="68"/>
      <c r="KK98" s="68"/>
      <c r="KL98" s="68"/>
      <c r="KM98" s="68"/>
      <c r="KN98" s="68"/>
      <c r="KO98" s="68"/>
      <c r="KP98" s="68"/>
      <c r="KQ98" s="68"/>
      <c r="KR98" s="68"/>
      <c r="KS98" s="68"/>
      <c r="KT98" s="68"/>
      <c r="KU98" s="68"/>
      <c r="KV98" s="68"/>
      <c r="KW98" s="68"/>
      <c r="KX98" s="68"/>
      <c r="KY98" s="68"/>
      <c r="KZ98" s="68"/>
      <c r="LA98" s="68"/>
      <c r="LB98" s="68"/>
      <c r="LC98" s="68"/>
      <c r="LD98" s="68"/>
      <c r="LE98" s="68"/>
      <c r="LF98" s="68"/>
      <c r="LG98" s="68"/>
      <c r="LH98" s="68"/>
      <c r="LI98" s="68"/>
      <c r="LJ98" s="68"/>
      <c r="LK98" s="68"/>
      <c r="LL98" s="68"/>
      <c r="LM98" s="68"/>
      <c r="LN98" s="68"/>
      <c r="LO98" s="68"/>
      <c r="LP98" s="68"/>
      <c r="LQ98" s="68"/>
      <c r="LR98" s="68"/>
      <c r="LS98" s="68"/>
      <c r="LT98" s="68"/>
      <c r="LU98" s="68"/>
      <c r="LV98" s="68"/>
      <c r="LW98" s="68"/>
      <c r="LX98" s="68"/>
      <c r="LY98" s="68"/>
      <c r="LZ98" s="68"/>
      <c r="MA98" s="68"/>
      <c r="MB98" s="68"/>
      <c r="MC98" s="68"/>
      <c r="MD98" s="68"/>
      <c r="ME98" s="68"/>
      <c r="MF98" s="68"/>
      <c r="MG98" s="68"/>
      <c r="MH98" s="68"/>
      <c r="MI98" s="68"/>
      <c r="MJ98" s="68"/>
      <c r="MK98" s="68"/>
      <c r="ML98" s="68"/>
      <c r="MM98" s="68"/>
      <c r="MN98" s="68"/>
      <c r="MO98" s="68"/>
      <c r="MP98" s="68"/>
      <c r="MQ98" s="68"/>
      <c r="MR98" s="68"/>
      <c r="MS98" s="68"/>
      <c r="MT98" s="68"/>
      <c r="MU98" s="68"/>
      <c r="MV98" s="68"/>
      <c r="MW98" s="68"/>
      <c r="MX98" s="68"/>
      <c r="MY98" s="68"/>
      <c r="MZ98" s="68"/>
      <c r="NA98" s="68"/>
      <c r="NB98" s="68"/>
      <c r="NC98" s="68"/>
      <c r="ND98" s="68"/>
      <c r="NE98" s="68"/>
    </row>
    <row r="99" spans="1:369" s="73" customFormat="1" ht="13.5">
      <c r="A99" s="68"/>
      <c r="B99" s="62"/>
      <c r="C99" s="63">
        <v>35501</v>
      </c>
      <c r="D99" s="70" t="s">
        <v>180</v>
      </c>
      <c r="E99" s="65" t="s">
        <v>114</v>
      </c>
      <c r="F9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9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99" s="65">
        <f>ROUND((Tabla122[[#This Row],[Columna6]]*0.4),0)</f>
        <v>2</v>
      </c>
      <c r="I99" s="90">
        <v>4</v>
      </c>
      <c r="J99" s="90"/>
      <c r="K99" s="90"/>
      <c r="L99" s="90"/>
      <c r="M99" s="65">
        <f>ROUND((Tabla122[[#This Row],[Columna11]]*0.4),0)</f>
        <v>72</v>
      </c>
      <c r="N99" s="65">
        <v>180</v>
      </c>
      <c r="O99" s="65"/>
      <c r="P99" s="65"/>
      <c r="Q99" s="65"/>
      <c r="R99" s="65">
        <f>ROUND((Tabla122[[#This Row],[Columna16]]*0.4),0)</f>
        <v>6</v>
      </c>
      <c r="S99" s="65">
        <v>16</v>
      </c>
      <c r="T99" s="65"/>
      <c r="U99" s="65"/>
      <c r="V99" s="65"/>
      <c r="W99" s="65">
        <f>ROUND((Tabla122[[#This Row],[Columna21]]*0.4),0)</f>
        <v>3</v>
      </c>
      <c r="X99" s="65">
        <v>8</v>
      </c>
      <c r="Y99" s="65"/>
      <c r="Z99" s="65"/>
      <c r="AA99" s="65"/>
      <c r="AB99" s="65">
        <f>ROUND((Tabla122[[#This Row],[Columna26]]*0.4),0)</f>
        <v>24</v>
      </c>
      <c r="AC99" s="65">
        <v>60</v>
      </c>
      <c r="AD99" s="65"/>
      <c r="AE99" s="65"/>
      <c r="AF99" s="65"/>
      <c r="AG99" s="65">
        <f>ROUND((Tabla122[[#This Row],[Columna31]]*0.4),0)</f>
        <v>274</v>
      </c>
      <c r="AH99" s="65">
        <v>684</v>
      </c>
      <c r="AI99" s="65"/>
      <c r="AJ99" s="65"/>
      <c r="AK99" s="65"/>
      <c r="AL99" s="65">
        <f>ROUND((Tabla122[[#This Row],[Columna36]]*0.4),0)</f>
        <v>70</v>
      </c>
      <c r="AM99" s="65">
        <v>176</v>
      </c>
      <c r="AN99" s="65"/>
      <c r="AO99" s="65"/>
      <c r="AP99" s="65"/>
      <c r="AQ99" s="65">
        <f>ROUND((Tabla122[[#This Row],[Columna41]]*0.4),0)</f>
        <v>27</v>
      </c>
      <c r="AR99" s="65">
        <v>68</v>
      </c>
      <c r="AS99" s="65"/>
      <c r="AT99" s="65"/>
      <c r="AU99" s="65"/>
      <c r="AV99" s="65">
        <f>ROUND((Tabla122[[#This Row],[Columna46]]*0.4),0)</f>
        <v>16</v>
      </c>
      <c r="AW99" s="65">
        <v>40</v>
      </c>
      <c r="AX99" s="65"/>
      <c r="AY99" s="65"/>
      <c r="AZ99" s="65"/>
      <c r="BA99" s="65">
        <f>ROUND((Tabla122[[#This Row],[Columna51]]*0.4),0)</f>
        <v>3</v>
      </c>
      <c r="BB99" s="65">
        <v>8</v>
      </c>
      <c r="BC99" s="65"/>
      <c r="BD99" s="65"/>
      <c r="BE99" s="65"/>
      <c r="BF99" s="65">
        <f>ROUND((Tabla122[[#This Row],[Columna56]]*0.4),0)</f>
        <v>2</v>
      </c>
      <c r="BG99" s="65">
        <v>4</v>
      </c>
      <c r="BH99" s="65"/>
      <c r="BI99" s="65"/>
      <c r="BJ99" s="65"/>
      <c r="BK99" s="65">
        <f>ROUND((Tabla122[[#This Row],[Columna61]]*0.4),0)</f>
        <v>18</v>
      </c>
      <c r="BL99" s="65">
        <v>44</v>
      </c>
      <c r="BM99" s="65"/>
      <c r="BN99" s="65"/>
      <c r="BO99" s="65"/>
      <c r="BP99" s="65">
        <f>ROUND((Tabla122[[#This Row],[Columna66]]*0.4),0)</f>
        <v>16</v>
      </c>
      <c r="BQ99" s="65">
        <v>40</v>
      </c>
      <c r="BR99" s="65"/>
      <c r="BS99" s="65"/>
      <c r="BT99" s="65"/>
      <c r="BU99" s="65">
        <f>ROUND((Tabla122[[#This Row],[Columna71]]*0.4),0)</f>
        <v>46</v>
      </c>
      <c r="BV99" s="65">
        <v>116</v>
      </c>
      <c r="BW99" s="65"/>
      <c r="BX99" s="65"/>
      <c r="BY99" s="65"/>
      <c r="BZ99" s="65">
        <f>ROUND((Tabla122[[#This Row],[Columna76]]*0.4),0)</f>
        <v>14</v>
      </c>
      <c r="CA99" s="65">
        <v>36</v>
      </c>
      <c r="CB99" s="65"/>
      <c r="CC99" s="65"/>
      <c r="CD99" s="65"/>
      <c r="CE99" s="65">
        <f>ROUND((Tabla122[[#This Row],[Columna81]]*0.4),0)</f>
        <v>14</v>
      </c>
      <c r="CF99" s="65">
        <v>36</v>
      </c>
      <c r="CG99" s="65"/>
      <c r="CH99" s="65"/>
      <c r="CI99" s="65"/>
      <c r="CJ99" s="65">
        <f>ROUND((Tabla122[[#This Row],[Columna86]]*0.4),0)</f>
        <v>6</v>
      </c>
      <c r="CK99" s="65">
        <v>16</v>
      </c>
      <c r="CL99" s="65"/>
      <c r="CM99" s="65"/>
      <c r="CN99" s="65"/>
      <c r="CO99" s="65">
        <f>ROUND((Tabla122[[#This Row],[Columna91]]*0.4),0)</f>
        <v>22</v>
      </c>
      <c r="CP99" s="65">
        <v>56</v>
      </c>
      <c r="CQ99" s="65"/>
      <c r="CR99" s="65"/>
      <c r="CS99" s="65"/>
      <c r="CT99" s="65">
        <f>ROUND((Tabla122[[#This Row],[Columna96]]*0.4),0)</f>
        <v>40</v>
      </c>
      <c r="CU99" s="65">
        <v>100</v>
      </c>
      <c r="CV99" s="65"/>
      <c r="CW99" s="65"/>
      <c r="CX99" s="65"/>
      <c r="CY99" s="65">
        <f>ROUND((Tabla122[[#This Row],[Columna101]]*0.4),0)</f>
        <v>10</v>
      </c>
      <c r="CZ99" s="65">
        <v>24</v>
      </c>
      <c r="DA99" s="65"/>
      <c r="DB99" s="65"/>
      <c r="DC99" s="65"/>
      <c r="DD99" s="65">
        <f>ROUND((Tabla122[[#This Row],[Columna106]]*0.4),0)</f>
        <v>8</v>
      </c>
      <c r="DE99" s="65">
        <v>20</v>
      </c>
      <c r="DF99" s="65"/>
      <c r="DG99" s="65"/>
      <c r="DH99" s="65"/>
      <c r="DI99" s="65">
        <f>ROUND((Tabla122[[#This Row],[Columna111]]*0.4),0)</f>
        <v>8</v>
      </c>
      <c r="DJ99" s="65">
        <v>20</v>
      </c>
      <c r="DK99" s="65"/>
      <c r="DL99" s="65"/>
      <c r="DM99" s="65"/>
      <c r="DN99" s="65">
        <f>ROUND((Tabla122[[#This Row],[Columna116]]*0.4),0)</f>
        <v>2</v>
      </c>
      <c r="DO99" s="65">
        <v>4</v>
      </c>
      <c r="DP99" s="93"/>
      <c r="DQ99" s="93"/>
      <c r="DR99" s="93"/>
      <c r="DS99" s="72"/>
      <c r="DT99" s="68"/>
      <c r="DU99" s="68"/>
      <c r="DV99" s="68"/>
      <c r="DW99" s="68"/>
      <c r="DX99" s="68"/>
      <c r="DY99" s="68"/>
      <c r="DZ99" s="68"/>
      <c r="EA99" s="68"/>
      <c r="EB99" s="68"/>
      <c r="EC99" s="68"/>
      <c r="ED99" s="68"/>
      <c r="EE99" s="68"/>
      <c r="EF99" s="68"/>
      <c r="EG99" s="68"/>
      <c r="EH99" s="68"/>
      <c r="EI99" s="68"/>
      <c r="EJ99" s="68"/>
      <c r="EK99" s="68"/>
      <c r="EL99" s="68"/>
      <c r="EM99" s="68"/>
      <c r="EN99" s="68"/>
      <c r="EO99" s="68"/>
      <c r="EP99" s="68"/>
      <c r="EQ99" s="68"/>
      <c r="ER99" s="68"/>
      <c r="ES99" s="68"/>
      <c r="ET99" s="68"/>
      <c r="EU99" s="68"/>
      <c r="EV99" s="68"/>
      <c r="EW99" s="68"/>
      <c r="EX99" s="68"/>
      <c r="EY99" s="68"/>
      <c r="EZ99" s="68"/>
      <c r="FA99" s="68"/>
      <c r="FB99" s="68"/>
      <c r="FC99" s="68"/>
      <c r="FD99" s="68"/>
      <c r="FE99" s="68"/>
      <c r="FF99" s="68"/>
      <c r="FG99" s="68"/>
      <c r="FH99" s="68"/>
      <c r="FI99" s="68"/>
      <c r="FJ99" s="68"/>
      <c r="FK99" s="68"/>
      <c r="FL99" s="68"/>
      <c r="FM99" s="68"/>
      <c r="FN99" s="68"/>
      <c r="FO99" s="68"/>
      <c r="FP99" s="68"/>
      <c r="FQ99" s="68"/>
      <c r="FR99" s="68"/>
      <c r="FS99" s="68"/>
      <c r="FT99" s="68"/>
      <c r="FU99" s="68"/>
      <c r="FV99" s="68"/>
      <c r="FW99" s="68"/>
      <c r="FX99" s="68"/>
      <c r="FY99" s="68"/>
      <c r="FZ99" s="68"/>
      <c r="GA99" s="68"/>
      <c r="GB99" s="68"/>
      <c r="GC99" s="68"/>
      <c r="GD99" s="68"/>
      <c r="GE99" s="68"/>
      <c r="GF99" s="68"/>
      <c r="GG99" s="68"/>
      <c r="GH99" s="68"/>
      <c r="GI99" s="68"/>
      <c r="GJ99" s="68"/>
      <c r="GK99" s="68"/>
      <c r="GL99" s="68"/>
      <c r="GM99" s="68"/>
      <c r="GN99" s="68"/>
      <c r="GO99" s="68"/>
      <c r="GP99" s="68"/>
      <c r="GQ99" s="68"/>
      <c r="GR99" s="68"/>
      <c r="GS99" s="68"/>
      <c r="GT99" s="68"/>
      <c r="GU99" s="68"/>
      <c r="GV99" s="68"/>
      <c r="GW99" s="68"/>
      <c r="GX99" s="68"/>
      <c r="GY99" s="68"/>
      <c r="GZ99" s="68"/>
      <c r="HA99" s="68"/>
      <c r="HB99" s="68"/>
      <c r="HC99" s="68"/>
      <c r="HD99" s="68"/>
      <c r="HE99" s="68"/>
      <c r="HF99" s="68"/>
      <c r="HG99" s="68"/>
      <c r="HH99" s="68"/>
      <c r="HI99" s="68"/>
      <c r="HJ99" s="68"/>
      <c r="HK99" s="68"/>
      <c r="HL99" s="68"/>
      <c r="HM99" s="68"/>
      <c r="HN99" s="68"/>
      <c r="HO99" s="68"/>
      <c r="HP99" s="68"/>
      <c r="HQ99" s="68"/>
      <c r="HR99" s="68"/>
      <c r="HS99" s="68"/>
      <c r="HT99" s="68"/>
      <c r="HU99" s="68"/>
      <c r="HV99" s="68"/>
      <c r="HW99" s="68"/>
      <c r="HX99" s="68"/>
      <c r="HY99" s="68"/>
      <c r="HZ99" s="68"/>
      <c r="IA99" s="68"/>
      <c r="IB99" s="68"/>
      <c r="IC99" s="68"/>
      <c r="ID99" s="68"/>
      <c r="IE99" s="68"/>
      <c r="IF99" s="68"/>
      <c r="IG99" s="68"/>
      <c r="IH99" s="68"/>
      <c r="II99" s="68"/>
      <c r="IJ99" s="68"/>
      <c r="IK99" s="68"/>
      <c r="IL99" s="68"/>
      <c r="IM99" s="68"/>
      <c r="IN99" s="68"/>
      <c r="IO99" s="68"/>
      <c r="IP99" s="68"/>
      <c r="IQ99" s="68"/>
      <c r="IR99" s="68"/>
      <c r="IS99" s="68"/>
      <c r="IT99" s="68"/>
      <c r="IU99" s="68"/>
      <c r="IV99" s="68"/>
      <c r="IW99" s="68"/>
      <c r="IX99" s="68"/>
      <c r="IY99" s="68"/>
      <c r="IZ99" s="68"/>
      <c r="JA99" s="68"/>
      <c r="JB99" s="68"/>
      <c r="JC99" s="68"/>
      <c r="JD99" s="68"/>
      <c r="JE99" s="68"/>
      <c r="JF99" s="68"/>
      <c r="JG99" s="68"/>
      <c r="JH99" s="68"/>
      <c r="JI99" s="68"/>
      <c r="JJ99" s="68"/>
      <c r="JK99" s="68"/>
      <c r="JL99" s="68"/>
      <c r="JM99" s="68"/>
      <c r="JN99" s="68"/>
      <c r="JO99" s="68"/>
      <c r="JP99" s="68"/>
      <c r="JQ99" s="68"/>
      <c r="JR99" s="68"/>
      <c r="JS99" s="68"/>
      <c r="JT99" s="68"/>
      <c r="JU99" s="68"/>
      <c r="JV99" s="68"/>
      <c r="JW99" s="68"/>
      <c r="JX99" s="68"/>
      <c r="JY99" s="68"/>
      <c r="JZ99" s="68"/>
      <c r="KA99" s="68"/>
      <c r="KB99" s="68"/>
      <c r="KC99" s="68"/>
      <c r="KD99" s="68"/>
      <c r="KE99" s="68"/>
      <c r="KF99" s="68"/>
      <c r="KG99" s="68"/>
      <c r="KH99" s="68"/>
      <c r="KI99" s="68"/>
      <c r="KJ99" s="68"/>
      <c r="KK99" s="68"/>
      <c r="KL99" s="68"/>
      <c r="KM99" s="68"/>
      <c r="KN99" s="68"/>
      <c r="KO99" s="68"/>
      <c r="KP99" s="68"/>
      <c r="KQ99" s="68"/>
      <c r="KR99" s="68"/>
      <c r="KS99" s="68"/>
      <c r="KT99" s="68"/>
      <c r="KU99" s="68"/>
      <c r="KV99" s="68"/>
      <c r="KW99" s="68"/>
      <c r="KX99" s="68"/>
      <c r="KY99" s="68"/>
      <c r="KZ99" s="68"/>
      <c r="LA99" s="68"/>
      <c r="LB99" s="68"/>
      <c r="LC99" s="68"/>
      <c r="LD99" s="68"/>
      <c r="LE99" s="68"/>
      <c r="LF99" s="68"/>
      <c r="LG99" s="68"/>
      <c r="LH99" s="68"/>
      <c r="LI99" s="68"/>
      <c r="LJ99" s="68"/>
      <c r="LK99" s="68"/>
      <c r="LL99" s="68"/>
      <c r="LM99" s="68"/>
      <c r="LN99" s="68"/>
      <c r="LO99" s="68"/>
      <c r="LP99" s="68"/>
      <c r="LQ99" s="68"/>
      <c r="LR99" s="68"/>
      <c r="LS99" s="68"/>
      <c r="LT99" s="68"/>
      <c r="LU99" s="68"/>
      <c r="LV99" s="68"/>
      <c r="LW99" s="68"/>
      <c r="LX99" s="68"/>
      <c r="LY99" s="68"/>
      <c r="LZ99" s="68"/>
      <c r="MA99" s="68"/>
      <c r="MB99" s="68"/>
      <c r="MC99" s="68"/>
      <c r="MD99" s="68"/>
      <c r="ME99" s="68"/>
      <c r="MF99" s="68"/>
      <c r="MG99" s="68"/>
      <c r="MH99" s="68"/>
      <c r="MI99" s="68"/>
      <c r="MJ99" s="68"/>
      <c r="MK99" s="68"/>
      <c r="ML99" s="68"/>
      <c r="MM99" s="68"/>
      <c r="MN99" s="68"/>
      <c r="MO99" s="68"/>
      <c r="MP99" s="68"/>
      <c r="MQ99" s="68"/>
      <c r="MR99" s="68"/>
      <c r="MS99" s="68"/>
      <c r="MT99" s="68"/>
      <c r="MU99" s="68"/>
      <c r="MV99" s="68"/>
      <c r="MW99" s="68"/>
      <c r="MX99" s="68"/>
      <c r="MY99" s="68"/>
      <c r="MZ99" s="68"/>
      <c r="NA99" s="68"/>
      <c r="NB99" s="68"/>
      <c r="NC99" s="68"/>
      <c r="ND99" s="68"/>
      <c r="NE99" s="68"/>
    </row>
    <row r="100" spans="1:369" s="73" customFormat="1" ht="13.5">
      <c r="A100" s="68"/>
      <c r="B100" s="62"/>
      <c r="C100" s="63">
        <v>35501</v>
      </c>
      <c r="D100" s="70" t="s">
        <v>181</v>
      </c>
      <c r="E100" s="65" t="s">
        <v>114</v>
      </c>
      <c r="F10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0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00" s="65">
        <f>ROUND((Tabla122[[#This Row],[Columna6]]*0.4),0)</f>
        <v>2</v>
      </c>
      <c r="I100" s="90">
        <v>4</v>
      </c>
      <c r="J100" s="90"/>
      <c r="K100" s="90"/>
      <c r="L100" s="90"/>
      <c r="M100" s="65">
        <f>ROUND((Tabla122[[#This Row],[Columna11]]*0.4),0)</f>
        <v>72</v>
      </c>
      <c r="N100" s="65">
        <v>180</v>
      </c>
      <c r="O100" s="65"/>
      <c r="P100" s="65"/>
      <c r="Q100" s="65"/>
      <c r="R100" s="65">
        <f>ROUND((Tabla122[[#This Row],[Columna16]]*0.4),0)</f>
        <v>6</v>
      </c>
      <c r="S100" s="65">
        <v>16</v>
      </c>
      <c r="T100" s="65"/>
      <c r="U100" s="65"/>
      <c r="V100" s="65"/>
      <c r="W100" s="65">
        <f>ROUND((Tabla122[[#This Row],[Columna21]]*0.4),0)</f>
        <v>3</v>
      </c>
      <c r="X100" s="65">
        <v>8</v>
      </c>
      <c r="Y100" s="65"/>
      <c r="Z100" s="65"/>
      <c r="AA100" s="65"/>
      <c r="AB100" s="65">
        <f>ROUND((Tabla122[[#This Row],[Columna26]]*0.4),0)</f>
        <v>24</v>
      </c>
      <c r="AC100" s="65">
        <v>60</v>
      </c>
      <c r="AD100" s="65"/>
      <c r="AE100" s="65"/>
      <c r="AF100" s="65"/>
      <c r="AG100" s="65">
        <f>ROUND((Tabla122[[#This Row],[Columna31]]*0.4),0)</f>
        <v>274</v>
      </c>
      <c r="AH100" s="65">
        <v>684</v>
      </c>
      <c r="AI100" s="65"/>
      <c r="AJ100" s="65"/>
      <c r="AK100" s="65"/>
      <c r="AL100" s="65">
        <f>ROUND((Tabla122[[#This Row],[Columna36]]*0.4),0)</f>
        <v>70</v>
      </c>
      <c r="AM100" s="65">
        <v>176</v>
      </c>
      <c r="AN100" s="65"/>
      <c r="AO100" s="65"/>
      <c r="AP100" s="65"/>
      <c r="AQ100" s="65">
        <f>ROUND((Tabla122[[#This Row],[Columna41]]*0.4),0)</f>
        <v>27</v>
      </c>
      <c r="AR100" s="65">
        <v>68</v>
      </c>
      <c r="AS100" s="65"/>
      <c r="AT100" s="65"/>
      <c r="AU100" s="65"/>
      <c r="AV100" s="65">
        <f>ROUND((Tabla122[[#This Row],[Columna46]]*0.4),0)</f>
        <v>16</v>
      </c>
      <c r="AW100" s="65">
        <v>40</v>
      </c>
      <c r="AX100" s="65"/>
      <c r="AY100" s="65"/>
      <c r="AZ100" s="65"/>
      <c r="BA100" s="65">
        <f>ROUND((Tabla122[[#This Row],[Columna51]]*0.4),0)</f>
        <v>3</v>
      </c>
      <c r="BB100" s="65">
        <v>8</v>
      </c>
      <c r="BC100" s="65"/>
      <c r="BD100" s="65"/>
      <c r="BE100" s="65"/>
      <c r="BF100" s="65">
        <f>ROUND((Tabla122[[#This Row],[Columna56]]*0.4),0)</f>
        <v>2</v>
      </c>
      <c r="BG100" s="65">
        <v>4</v>
      </c>
      <c r="BH100" s="65"/>
      <c r="BI100" s="65"/>
      <c r="BJ100" s="65"/>
      <c r="BK100" s="65">
        <f>ROUND((Tabla122[[#This Row],[Columna61]]*0.4),0)</f>
        <v>18</v>
      </c>
      <c r="BL100" s="65">
        <v>44</v>
      </c>
      <c r="BM100" s="65"/>
      <c r="BN100" s="65"/>
      <c r="BO100" s="65"/>
      <c r="BP100" s="65">
        <f>ROUND((Tabla122[[#This Row],[Columna66]]*0.4),0)</f>
        <v>16</v>
      </c>
      <c r="BQ100" s="65">
        <v>40</v>
      </c>
      <c r="BR100" s="65"/>
      <c r="BS100" s="65"/>
      <c r="BT100" s="65"/>
      <c r="BU100" s="65">
        <f>ROUND((Tabla122[[#This Row],[Columna71]]*0.4),0)</f>
        <v>46</v>
      </c>
      <c r="BV100" s="65">
        <v>116</v>
      </c>
      <c r="BW100" s="65"/>
      <c r="BX100" s="65"/>
      <c r="BY100" s="65"/>
      <c r="BZ100" s="65">
        <f>ROUND((Tabla122[[#This Row],[Columna76]]*0.4),0)</f>
        <v>14</v>
      </c>
      <c r="CA100" s="65">
        <v>36</v>
      </c>
      <c r="CB100" s="65"/>
      <c r="CC100" s="65"/>
      <c r="CD100" s="65"/>
      <c r="CE100" s="65">
        <f>ROUND((Tabla122[[#This Row],[Columna81]]*0.4),0)</f>
        <v>14</v>
      </c>
      <c r="CF100" s="65">
        <v>36</v>
      </c>
      <c r="CG100" s="65"/>
      <c r="CH100" s="65"/>
      <c r="CI100" s="65"/>
      <c r="CJ100" s="65">
        <f>ROUND((Tabla122[[#This Row],[Columna86]]*0.4),0)</f>
        <v>6</v>
      </c>
      <c r="CK100" s="65">
        <v>16</v>
      </c>
      <c r="CL100" s="65"/>
      <c r="CM100" s="65"/>
      <c r="CN100" s="65"/>
      <c r="CO100" s="65">
        <f>ROUND((Tabla122[[#This Row],[Columna91]]*0.4),0)</f>
        <v>22</v>
      </c>
      <c r="CP100" s="65">
        <v>56</v>
      </c>
      <c r="CQ100" s="65"/>
      <c r="CR100" s="65"/>
      <c r="CS100" s="65"/>
      <c r="CT100" s="65">
        <f>ROUND((Tabla122[[#This Row],[Columna96]]*0.4),0)</f>
        <v>40</v>
      </c>
      <c r="CU100" s="65">
        <v>100</v>
      </c>
      <c r="CV100" s="65"/>
      <c r="CW100" s="65"/>
      <c r="CX100" s="65"/>
      <c r="CY100" s="65">
        <f>ROUND((Tabla122[[#This Row],[Columna101]]*0.4),0)</f>
        <v>10</v>
      </c>
      <c r="CZ100" s="65">
        <v>24</v>
      </c>
      <c r="DA100" s="65"/>
      <c r="DB100" s="65"/>
      <c r="DC100" s="65"/>
      <c r="DD100" s="65">
        <f>ROUND((Tabla122[[#This Row],[Columna106]]*0.4),0)</f>
        <v>8</v>
      </c>
      <c r="DE100" s="65">
        <v>20</v>
      </c>
      <c r="DF100" s="65"/>
      <c r="DG100" s="65"/>
      <c r="DH100" s="65"/>
      <c r="DI100" s="65">
        <f>ROUND((Tabla122[[#This Row],[Columna111]]*0.4),0)</f>
        <v>8</v>
      </c>
      <c r="DJ100" s="65">
        <v>20</v>
      </c>
      <c r="DK100" s="65"/>
      <c r="DL100" s="65"/>
      <c r="DM100" s="65"/>
      <c r="DN100" s="65">
        <f>ROUND((Tabla122[[#This Row],[Columna116]]*0.4),0)</f>
        <v>2</v>
      </c>
      <c r="DO100" s="65">
        <v>4</v>
      </c>
      <c r="DP100" s="93"/>
      <c r="DQ100" s="93"/>
      <c r="DR100" s="93"/>
      <c r="DS100" s="72"/>
      <c r="DT100" s="68"/>
      <c r="DU100" s="68"/>
      <c r="DV100" s="68"/>
      <c r="DW100" s="68"/>
      <c r="DX100" s="68"/>
      <c r="DY100" s="68"/>
      <c r="DZ100" s="68"/>
      <c r="EA100" s="68"/>
      <c r="EB100" s="68"/>
      <c r="EC100" s="68"/>
      <c r="ED100" s="68"/>
      <c r="EE100" s="68"/>
      <c r="EF100" s="68"/>
      <c r="EG100" s="68"/>
      <c r="EH100" s="68"/>
      <c r="EI100" s="68"/>
      <c r="EJ100" s="68"/>
      <c r="EK100" s="68"/>
      <c r="EL100" s="68"/>
      <c r="EM100" s="68"/>
      <c r="EN100" s="68"/>
      <c r="EO100" s="68"/>
      <c r="EP100" s="68"/>
      <c r="EQ100" s="68"/>
      <c r="ER100" s="68"/>
      <c r="ES100" s="68"/>
      <c r="ET100" s="68"/>
      <c r="EU100" s="68"/>
      <c r="EV100" s="68"/>
      <c r="EW100" s="68"/>
      <c r="EX100" s="68"/>
      <c r="EY100" s="68"/>
      <c r="EZ100" s="68"/>
      <c r="FA100" s="68"/>
      <c r="FB100" s="68"/>
      <c r="FC100" s="68"/>
      <c r="FD100" s="68"/>
      <c r="FE100" s="68"/>
      <c r="FF100" s="68"/>
      <c r="FG100" s="68"/>
      <c r="FH100" s="68"/>
      <c r="FI100" s="68"/>
      <c r="FJ100" s="68"/>
      <c r="FK100" s="68"/>
      <c r="FL100" s="68"/>
      <c r="FM100" s="68"/>
      <c r="FN100" s="68"/>
      <c r="FO100" s="68"/>
      <c r="FP100" s="68"/>
      <c r="FQ100" s="68"/>
      <c r="FR100" s="68"/>
      <c r="FS100" s="68"/>
      <c r="FT100" s="68"/>
      <c r="FU100" s="68"/>
      <c r="FV100" s="68"/>
      <c r="FW100" s="68"/>
      <c r="FX100" s="68"/>
      <c r="FY100" s="68"/>
      <c r="FZ100" s="68"/>
      <c r="GA100" s="68"/>
      <c r="GB100" s="68"/>
      <c r="GC100" s="68"/>
      <c r="GD100" s="68"/>
      <c r="GE100" s="68"/>
      <c r="GF100" s="68"/>
      <c r="GG100" s="68"/>
      <c r="GH100" s="68"/>
      <c r="GI100" s="68"/>
      <c r="GJ100" s="68"/>
      <c r="GK100" s="68"/>
      <c r="GL100" s="68"/>
      <c r="GM100" s="68"/>
      <c r="GN100" s="68"/>
      <c r="GO100" s="68"/>
      <c r="GP100" s="68"/>
      <c r="GQ100" s="68"/>
      <c r="GR100" s="68"/>
      <c r="GS100" s="68"/>
      <c r="GT100" s="68"/>
      <c r="GU100" s="68"/>
      <c r="GV100" s="68"/>
      <c r="GW100" s="68"/>
      <c r="GX100" s="68"/>
      <c r="GY100" s="68"/>
      <c r="GZ100" s="68"/>
      <c r="HA100" s="68"/>
      <c r="HB100" s="68"/>
      <c r="HC100" s="68"/>
      <c r="HD100" s="68"/>
      <c r="HE100" s="68"/>
      <c r="HF100" s="68"/>
      <c r="HG100" s="68"/>
      <c r="HH100" s="68"/>
      <c r="HI100" s="68"/>
      <c r="HJ100" s="68"/>
      <c r="HK100" s="68"/>
      <c r="HL100" s="68"/>
      <c r="HM100" s="68"/>
      <c r="HN100" s="68"/>
      <c r="HO100" s="68"/>
      <c r="HP100" s="68"/>
      <c r="HQ100" s="68"/>
      <c r="HR100" s="68"/>
      <c r="HS100" s="68"/>
      <c r="HT100" s="68"/>
      <c r="HU100" s="68"/>
      <c r="HV100" s="68"/>
      <c r="HW100" s="68"/>
      <c r="HX100" s="68"/>
      <c r="HY100" s="68"/>
      <c r="HZ100" s="68"/>
      <c r="IA100" s="68"/>
      <c r="IB100" s="68"/>
      <c r="IC100" s="68"/>
      <c r="ID100" s="68"/>
      <c r="IE100" s="68"/>
      <c r="IF100" s="68"/>
      <c r="IG100" s="68"/>
      <c r="IH100" s="68"/>
      <c r="II100" s="68"/>
      <c r="IJ100" s="68"/>
      <c r="IK100" s="68"/>
      <c r="IL100" s="68"/>
      <c r="IM100" s="68"/>
      <c r="IN100" s="68"/>
      <c r="IO100" s="68"/>
      <c r="IP100" s="68"/>
      <c r="IQ100" s="68"/>
      <c r="IR100" s="68"/>
      <c r="IS100" s="68"/>
      <c r="IT100" s="68"/>
      <c r="IU100" s="68"/>
      <c r="IV100" s="68"/>
      <c r="IW100" s="68"/>
      <c r="IX100" s="68"/>
      <c r="IY100" s="68"/>
      <c r="IZ100" s="68"/>
      <c r="JA100" s="68"/>
      <c r="JB100" s="68"/>
      <c r="JC100" s="68"/>
      <c r="JD100" s="68"/>
      <c r="JE100" s="68"/>
      <c r="JF100" s="68"/>
      <c r="JG100" s="68"/>
      <c r="JH100" s="68"/>
      <c r="JI100" s="68"/>
      <c r="JJ100" s="68"/>
      <c r="JK100" s="68"/>
      <c r="JL100" s="68"/>
      <c r="JM100" s="68"/>
      <c r="JN100" s="68"/>
      <c r="JO100" s="68"/>
      <c r="JP100" s="68"/>
      <c r="JQ100" s="68"/>
      <c r="JR100" s="68"/>
      <c r="JS100" s="68"/>
      <c r="JT100" s="68"/>
      <c r="JU100" s="68"/>
      <c r="JV100" s="68"/>
      <c r="JW100" s="68"/>
      <c r="JX100" s="68"/>
      <c r="JY100" s="68"/>
      <c r="JZ100" s="68"/>
      <c r="KA100" s="68"/>
      <c r="KB100" s="68"/>
      <c r="KC100" s="68"/>
      <c r="KD100" s="68"/>
      <c r="KE100" s="68"/>
      <c r="KF100" s="68"/>
      <c r="KG100" s="68"/>
      <c r="KH100" s="68"/>
      <c r="KI100" s="68"/>
      <c r="KJ100" s="68"/>
      <c r="KK100" s="68"/>
      <c r="KL100" s="68"/>
      <c r="KM100" s="68"/>
      <c r="KN100" s="68"/>
      <c r="KO100" s="68"/>
      <c r="KP100" s="68"/>
      <c r="KQ100" s="68"/>
      <c r="KR100" s="68"/>
      <c r="KS100" s="68"/>
      <c r="KT100" s="68"/>
      <c r="KU100" s="68"/>
      <c r="KV100" s="68"/>
      <c r="KW100" s="68"/>
      <c r="KX100" s="68"/>
      <c r="KY100" s="68"/>
      <c r="KZ100" s="68"/>
      <c r="LA100" s="68"/>
      <c r="LB100" s="68"/>
      <c r="LC100" s="68"/>
      <c r="LD100" s="68"/>
      <c r="LE100" s="68"/>
      <c r="LF100" s="68"/>
      <c r="LG100" s="68"/>
      <c r="LH100" s="68"/>
      <c r="LI100" s="68"/>
      <c r="LJ100" s="68"/>
      <c r="LK100" s="68"/>
      <c r="LL100" s="68"/>
      <c r="LM100" s="68"/>
      <c r="LN100" s="68"/>
      <c r="LO100" s="68"/>
      <c r="LP100" s="68"/>
      <c r="LQ100" s="68"/>
      <c r="LR100" s="68"/>
      <c r="LS100" s="68"/>
      <c r="LT100" s="68"/>
      <c r="LU100" s="68"/>
      <c r="LV100" s="68"/>
      <c r="LW100" s="68"/>
      <c r="LX100" s="68"/>
      <c r="LY100" s="68"/>
      <c r="LZ100" s="68"/>
      <c r="MA100" s="68"/>
      <c r="MB100" s="68"/>
      <c r="MC100" s="68"/>
      <c r="MD100" s="68"/>
      <c r="ME100" s="68"/>
      <c r="MF100" s="68"/>
      <c r="MG100" s="68"/>
      <c r="MH100" s="68"/>
      <c r="MI100" s="68"/>
      <c r="MJ100" s="68"/>
      <c r="MK100" s="68"/>
      <c r="ML100" s="68"/>
      <c r="MM100" s="68"/>
      <c r="MN100" s="68"/>
      <c r="MO100" s="68"/>
      <c r="MP100" s="68"/>
      <c r="MQ100" s="68"/>
      <c r="MR100" s="68"/>
      <c r="MS100" s="68"/>
      <c r="MT100" s="68"/>
      <c r="MU100" s="68"/>
      <c r="MV100" s="68"/>
      <c r="MW100" s="68"/>
      <c r="MX100" s="68"/>
      <c r="MY100" s="68"/>
      <c r="MZ100" s="68"/>
      <c r="NA100" s="68"/>
      <c r="NB100" s="68"/>
      <c r="NC100" s="68"/>
      <c r="ND100" s="68"/>
      <c r="NE100" s="68"/>
    </row>
    <row r="101" spans="1:369" s="73" customFormat="1" ht="13.5">
      <c r="A101" s="68"/>
      <c r="B101" s="62"/>
      <c r="C101" s="63">
        <v>35501</v>
      </c>
      <c r="D101" s="70" t="s">
        <v>182</v>
      </c>
      <c r="E101" s="65" t="s">
        <v>114</v>
      </c>
      <c r="F10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0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01" s="65">
        <f>ROUND((Tabla122[[#This Row],[Columna6]]*0.4),0)</f>
        <v>2</v>
      </c>
      <c r="I101" s="90">
        <v>4</v>
      </c>
      <c r="J101" s="90"/>
      <c r="K101" s="90"/>
      <c r="L101" s="90"/>
      <c r="M101" s="65">
        <f>ROUND((Tabla122[[#This Row],[Columna11]]*0.4),0)</f>
        <v>72</v>
      </c>
      <c r="N101" s="65">
        <v>180</v>
      </c>
      <c r="O101" s="65"/>
      <c r="P101" s="65"/>
      <c r="Q101" s="65"/>
      <c r="R101" s="65">
        <f>ROUND((Tabla122[[#This Row],[Columna16]]*0.4),0)</f>
        <v>6</v>
      </c>
      <c r="S101" s="65">
        <v>16</v>
      </c>
      <c r="T101" s="65"/>
      <c r="U101" s="65"/>
      <c r="V101" s="65"/>
      <c r="W101" s="65">
        <f>ROUND((Tabla122[[#This Row],[Columna21]]*0.4),0)</f>
        <v>3</v>
      </c>
      <c r="X101" s="65">
        <v>8</v>
      </c>
      <c r="Y101" s="65"/>
      <c r="Z101" s="65"/>
      <c r="AA101" s="65"/>
      <c r="AB101" s="65">
        <f>ROUND((Tabla122[[#This Row],[Columna26]]*0.4),0)</f>
        <v>24</v>
      </c>
      <c r="AC101" s="65">
        <v>60</v>
      </c>
      <c r="AD101" s="65"/>
      <c r="AE101" s="65"/>
      <c r="AF101" s="65"/>
      <c r="AG101" s="65">
        <f>ROUND((Tabla122[[#This Row],[Columna31]]*0.4),0)</f>
        <v>274</v>
      </c>
      <c r="AH101" s="65">
        <v>684</v>
      </c>
      <c r="AI101" s="65"/>
      <c r="AJ101" s="65"/>
      <c r="AK101" s="65"/>
      <c r="AL101" s="65">
        <f>ROUND((Tabla122[[#This Row],[Columna36]]*0.4),0)</f>
        <v>70</v>
      </c>
      <c r="AM101" s="65">
        <v>176</v>
      </c>
      <c r="AN101" s="65"/>
      <c r="AO101" s="65"/>
      <c r="AP101" s="65"/>
      <c r="AQ101" s="65">
        <f>ROUND((Tabla122[[#This Row],[Columna41]]*0.4),0)</f>
        <v>27</v>
      </c>
      <c r="AR101" s="65">
        <v>68</v>
      </c>
      <c r="AS101" s="65"/>
      <c r="AT101" s="65"/>
      <c r="AU101" s="65"/>
      <c r="AV101" s="65">
        <f>ROUND((Tabla122[[#This Row],[Columna46]]*0.4),0)</f>
        <v>16</v>
      </c>
      <c r="AW101" s="65">
        <v>40</v>
      </c>
      <c r="AX101" s="65"/>
      <c r="AY101" s="65"/>
      <c r="AZ101" s="65"/>
      <c r="BA101" s="65">
        <f>ROUND((Tabla122[[#This Row],[Columna51]]*0.4),0)</f>
        <v>3</v>
      </c>
      <c r="BB101" s="65">
        <v>8</v>
      </c>
      <c r="BC101" s="65"/>
      <c r="BD101" s="65"/>
      <c r="BE101" s="65"/>
      <c r="BF101" s="65">
        <f>ROUND((Tabla122[[#This Row],[Columna56]]*0.4),0)</f>
        <v>2</v>
      </c>
      <c r="BG101" s="65">
        <v>4</v>
      </c>
      <c r="BH101" s="65"/>
      <c r="BI101" s="65"/>
      <c r="BJ101" s="65"/>
      <c r="BK101" s="65">
        <f>ROUND((Tabla122[[#This Row],[Columna61]]*0.4),0)</f>
        <v>18</v>
      </c>
      <c r="BL101" s="65">
        <v>44</v>
      </c>
      <c r="BM101" s="65"/>
      <c r="BN101" s="65"/>
      <c r="BO101" s="65"/>
      <c r="BP101" s="65">
        <f>ROUND((Tabla122[[#This Row],[Columna66]]*0.4),0)</f>
        <v>16</v>
      </c>
      <c r="BQ101" s="65">
        <v>40</v>
      </c>
      <c r="BR101" s="65"/>
      <c r="BS101" s="65"/>
      <c r="BT101" s="65"/>
      <c r="BU101" s="65">
        <f>ROUND((Tabla122[[#This Row],[Columna71]]*0.4),0)</f>
        <v>46</v>
      </c>
      <c r="BV101" s="65">
        <v>116</v>
      </c>
      <c r="BW101" s="65"/>
      <c r="BX101" s="65"/>
      <c r="BY101" s="65"/>
      <c r="BZ101" s="65">
        <f>ROUND((Tabla122[[#This Row],[Columna76]]*0.4),0)</f>
        <v>14</v>
      </c>
      <c r="CA101" s="65">
        <v>36</v>
      </c>
      <c r="CB101" s="65"/>
      <c r="CC101" s="65"/>
      <c r="CD101" s="65"/>
      <c r="CE101" s="65">
        <f>ROUND((Tabla122[[#This Row],[Columna81]]*0.4),0)</f>
        <v>14</v>
      </c>
      <c r="CF101" s="65">
        <v>36</v>
      </c>
      <c r="CG101" s="65"/>
      <c r="CH101" s="65"/>
      <c r="CI101" s="65"/>
      <c r="CJ101" s="65">
        <f>ROUND((Tabla122[[#This Row],[Columna86]]*0.4),0)</f>
        <v>6</v>
      </c>
      <c r="CK101" s="65">
        <v>16</v>
      </c>
      <c r="CL101" s="65"/>
      <c r="CM101" s="65"/>
      <c r="CN101" s="65"/>
      <c r="CO101" s="65">
        <f>ROUND((Tabla122[[#This Row],[Columna91]]*0.4),0)</f>
        <v>22</v>
      </c>
      <c r="CP101" s="65">
        <v>56</v>
      </c>
      <c r="CQ101" s="65"/>
      <c r="CR101" s="65"/>
      <c r="CS101" s="65"/>
      <c r="CT101" s="65">
        <f>ROUND((Tabla122[[#This Row],[Columna96]]*0.4),0)</f>
        <v>40</v>
      </c>
      <c r="CU101" s="65">
        <v>100</v>
      </c>
      <c r="CV101" s="65"/>
      <c r="CW101" s="65"/>
      <c r="CX101" s="65"/>
      <c r="CY101" s="65">
        <f>ROUND((Tabla122[[#This Row],[Columna101]]*0.4),0)</f>
        <v>10</v>
      </c>
      <c r="CZ101" s="65">
        <v>24</v>
      </c>
      <c r="DA101" s="65"/>
      <c r="DB101" s="65"/>
      <c r="DC101" s="65"/>
      <c r="DD101" s="65">
        <f>ROUND((Tabla122[[#This Row],[Columna106]]*0.4),0)</f>
        <v>8</v>
      </c>
      <c r="DE101" s="65">
        <v>20</v>
      </c>
      <c r="DF101" s="65"/>
      <c r="DG101" s="65"/>
      <c r="DH101" s="65"/>
      <c r="DI101" s="65">
        <f>ROUND((Tabla122[[#This Row],[Columna111]]*0.4),0)</f>
        <v>8</v>
      </c>
      <c r="DJ101" s="65">
        <v>20</v>
      </c>
      <c r="DK101" s="65"/>
      <c r="DL101" s="65"/>
      <c r="DM101" s="65"/>
      <c r="DN101" s="65">
        <f>ROUND((Tabla122[[#This Row],[Columna116]]*0.4),0)</f>
        <v>2</v>
      </c>
      <c r="DO101" s="65">
        <v>4</v>
      </c>
      <c r="DP101" s="93"/>
      <c r="DQ101" s="93"/>
      <c r="DR101" s="93"/>
      <c r="DS101" s="72"/>
      <c r="DT101" s="68"/>
      <c r="DU101" s="68"/>
      <c r="DV101" s="68"/>
      <c r="DW101" s="68"/>
      <c r="DX101" s="68"/>
      <c r="DY101" s="68"/>
      <c r="DZ101" s="68"/>
      <c r="EA101" s="68"/>
      <c r="EB101" s="68"/>
      <c r="EC101" s="68"/>
      <c r="ED101" s="68"/>
      <c r="EE101" s="68"/>
      <c r="EF101" s="68"/>
      <c r="EG101" s="68"/>
      <c r="EH101" s="68"/>
      <c r="EI101" s="68"/>
      <c r="EJ101" s="68"/>
      <c r="EK101" s="68"/>
      <c r="EL101" s="68"/>
      <c r="EM101" s="68"/>
      <c r="EN101" s="68"/>
      <c r="EO101" s="68"/>
      <c r="EP101" s="68"/>
      <c r="EQ101" s="68"/>
      <c r="ER101" s="68"/>
      <c r="ES101" s="68"/>
      <c r="ET101" s="68"/>
      <c r="EU101" s="68"/>
      <c r="EV101" s="68"/>
      <c r="EW101" s="68"/>
      <c r="EX101" s="68"/>
      <c r="EY101" s="68"/>
      <c r="EZ101" s="68"/>
      <c r="FA101" s="68"/>
      <c r="FB101" s="68"/>
      <c r="FC101" s="68"/>
      <c r="FD101" s="68"/>
      <c r="FE101" s="68"/>
      <c r="FF101" s="68"/>
      <c r="FG101" s="68"/>
      <c r="FH101" s="68"/>
      <c r="FI101" s="68"/>
      <c r="FJ101" s="68"/>
      <c r="FK101" s="68"/>
      <c r="FL101" s="68"/>
      <c r="FM101" s="68"/>
      <c r="FN101" s="68"/>
      <c r="FO101" s="68"/>
      <c r="FP101" s="68"/>
      <c r="FQ101" s="68"/>
      <c r="FR101" s="68"/>
      <c r="FS101" s="68"/>
      <c r="FT101" s="68"/>
      <c r="FU101" s="68"/>
      <c r="FV101" s="68"/>
      <c r="FW101" s="68"/>
      <c r="FX101" s="68"/>
      <c r="FY101" s="68"/>
      <c r="FZ101" s="68"/>
      <c r="GA101" s="68"/>
      <c r="GB101" s="68"/>
      <c r="GC101" s="68"/>
      <c r="GD101" s="68"/>
      <c r="GE101" s="68"/>
      <c r="GF101" s="68"/>
      <c r="GG101" s="68"/>
      <c r="GH101" s="68"/>
      <c r="GI101" s="68"/>
      <c r="GJ101" s="68"/>
      <c r="GK101" s="68"/>
      <c r="GL101" s="68"/>
      <c r="GM101" s="68"/>
      <c r="GN101" s="68"/>
      <c r="GO101" s="68"/>
      <c r="GP101" s="68"/>
      <c r="GQ101" s="68"/>
      <c r="GR101" s="68"/>
      <c r="GS101" s="68"/>
      <c r="GT101" s="68"/>
      <c r="GU101" s="68"/>
      <c r="GV101" s="68"/>
      <c r="GW101" s="68"/>
      <c r="GX101" s="68"/>
      <c r="GY101" s="68"/>
      <c r="GZ101" s="68"/>
      <c r="HA101" s="68"/>
      <c r="HB101" s="68"/>
      <c r="HC101" s="68"/>
      <c r="HD101" s="68"/>
      <c r="HE101" s="68"/>
      <c r="HF101" s="68"/>
      <c r="HG101" s="68"/>
      <c r="HH101" s="68"/>
      <c r="HI101" s="68"/>
      <c r="HJ101" s="68"/>
      <c r="HK101" s="68"/>
      <c r="HL101" s="68"/>
      <c r="HM101" s="68"/>
      <c r="HN101" s="68"/>
      <c r="HO101" s="68"/>
      <c r="HP101" s="68"/>
      <c r="HQ101" s="68"/>
      <c r="HR101" s="68"/>
      <c r="HS101" s="68"/>
      <c r="HT101" s="68"/>
      <c r="HU101" s="68"/>
      <c r="HV101" s="68"/>
      <c r="HW101" s="68"/>
      <c r="HX101" s="68"/>
      <c r="HY101" s="68"/>
      <c r="HZ101" s="68"/>
      <c r="IA101" s="68"/>
      <c r="IB101" s="68"/>
      <c r="IC101" s="68"/>
      <c r="ID101" s="68"/>
      <c r="IE101" s="68"/>
      <c r="IF101" s="68"/>
      <c r="IG101" s="68"/>
      <c r="IH101" s="68"/>
      <c r="II101" s="68"/>
      <c r="IJ101" s="68"/>
      <c r="IK101" s="68"/>
      <c r="IL101" s="68"/>
      <c r="IM101" s="68"/>
      <c r="IN101" s="68"/>
      <c r="IO101" s="68"/>
      <c r="IP101" s="68"/>
      <c r="IQ101" s="68"/>
      <c r="IR101" s="68"/>
      <c r="IS101" s="68"/>
      <c r="IT101" s="68"/>
      <c r="IU101" s="68"/>
      <c r="IV101" s="68"/>
      <c r="IW101" s="68"/>
      <c r="IX101" s="68"/>
      <c r="IY101" s="68"/>
      <c r="IZ101" s="68"/>
      <c r="JA101" s="68"/>
      <c r="JB101" s="68"/>
      <c r="JC101" s="68"/>
      <c r="JD101" s="68"/>
      <c r="JE101" s="68"/>
      <c r="JF101" s="68"/>
      <c r="JG101" s="68"/>
      <c r="JH101" s="68"/>
      <c r="JI101" s="68"/>
      <c r="JJ101" s="68"/>
      <c r="JK101" s="68"/>
      <c r="JL101" s="68"/>
      <c r="JM101" s="68"/>
      <c r="JN101" s="68"/>
      <c r="JO101" s="68"/>
      <c r="JP101" s="68"/>
      <c r="JQ101" s="68"/>
      <c r="JR101" s="68"/>
      <c r="JS101" s="68"/>
      <c r="JT101" s="68"/>
      <c r="JU101" s="68"/>
      <c r="JV101" s="68"/>
      <c r="JW101" s="68"/>
      <c r="JX101" s="68"/>
      <c r="JY101" s="68"/>
      <c r="JZ101" s="68"/>
      <c r="KA101" s="68"/>
      <c r="KB101" s="68"/>
      <c r="KC101" s="68"/>
      <c r="KD101" s="68"/>
      <c r="KE101" s="68"/>
      <c r="KF101" s="68"/>
      <c r="KG101" s="68"/>
      <c r="KH101" s="68"/>
      <c r="KI101" s="68"/>
      <c r="KJ101" s="68"/>
      <c r="KK101" s="68"/>
      <c r="KL101" s="68"/>
      <c r="KM101" s="68"/>
      <c r="KN101" s="68"/>
      <c r="KO101" s="68"/>
      <c r="KP101" s="68"/>
      <c r="KQ101" s="68"/>
      <c r="KR101" s="68"/>
      <c r="KS101" s="68"/>
      <c r="KT101" s="68"/>
      <c r="KU101" s="68"/>
      <c r="KV101" s="68"/>
      <c r="KW101" s="68"/>
      <c r="KX101" s="68"/>
      <c r="KY101" s="68"/>
      <c r="KZ101" s="68"/>
      <c r="LA101" s="68"/>
      <c r="LB101" s="68"/>
      <c r="LC101" s="68"/>
      <c r="LD101" s="68"/>
      <c r="LE101" s="68"/>
      <c r="LF101" s="68"/>
      <c r="LG101" s="68"/>
      <c r="LH101" s="68"/>
      <c r="LI101" s="68"/>
      <c r="LJ101" s="68"/>
      <c r="LK101" s="68"/>
      <c r="LL101" s="68"/>
      <c r="LM101" s="68"/>
      <c r="LN101" s="68"/>
      <c r="LO101" s="68"/>
      <c r="LP101" s="68"/>
      <c r="LQ101" s="68"/>
      <c r="LR101" s="68"/>
      <c r="LS101" s="68"/>
      <c r="LT101" s="68"/>
      <c r="LU101" s="68"/>
      <c r="LV101" s="68"/>
      <c r="LW101" s="68"/>
      <c r="LX101" s="68"/>
      <c r="LY101" s="68"/>
      <c r="LZ101" s="68"/>
      <c r="MA101" s="68"/>
      <c r="MB101" s="68"/>
      <c r="MC101" s="68"/>
      <c r="MD101" s="68"/>
      <c r="ME101" s="68"/>
      <c r="MF101" s="68"/>
      <c r="MG101" s="68"/>
      <c r="MH101" s="68"/>
      <c r="MI101" s="68"/>
      <c r="MJ101" s="68"/>
      <c r="MK101" s="68"/>
      <c r="ML101" s="68"/>
      <c r="MM101" s="68"/>
      <c r="MN101" s="68"/>
      <c r="MO101" s="68"/>
      <c r="MP101" s="68"/>
      <c r="MQ101" s="68"/>
      <c r="MR101" s="68"/>
      <c r="MS101" s="68"/>
      <c r="MT101" s="68"/>
      <c r="MU101" s="68"/>
      <c r="MV101" s="68"/>
      <c r="MW101" s="68"/>
      <c r="MX101" s="68"/>
      <c r="MY101" s="68"/>
      <c r="MZ101" s="68"/>
      <c r="NA101" s="68"/>
      <c r="NB101" s="68"/>
      <c r="NC101" s="68"/>
      <c r="ND101" s="68"/>
      <c r="NE101" s="68"/>
    </row>
    <row r="102" spans="1:369" s="73" customFormat="1" ht="13.5">
      <c r="A102" s="68"/>
      <c r="B102" s="62"/>
      <c r="C102" s="63">
        <v>35501</v>
      </c>
      <c r="D102" s="70" t="s">
        <v>183</v>
      </c>
      <c r="E102" s="65" t="s">
        <v>114</v>
      </c>
      <c r="F10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0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02" s="65">
        <f>ROUND((Tabla122[[#This Row],[Columna6]]*0.4),0)</f>
        <v>2</v>
      </c>
      <c r="I102" s="90">
        <v>4</v>
      </c>
      <c r="J102" s="90"/>
      <c r="K102" s="90"/>
      <c r="L102" s="90"/>
      <c r="M102" s="65">
        <f>ROUND((Tabla122[[#This Row],[Columna11]]*0.4),0)</f>
        <v>72</v>
      </c>
      <c r="N102" s="65">
        <v>180</v>
      </c>
      <c r="O102" s="65"/>
      <c r="P102" s="65"/>
      <c r="Q102" s="65"/>
      <c r="R102" s="65">
        <f>ROUND((Tabla122[[#This Row],[Columna16]]*0.4),0)</f>
        <v>6</v>
      </c>
      <c r="S102" s="65">
        <v>16</v>
      </c>
      <c r="T102" s="65"/>
      <c r="U102" s="65"/>
      <c r="V102" s="65"/>
      <c r="W102" s="65">
        <f>ROUND((Tabla122[[#This Row],[Columna21]]*0.4),0)</f>
        <v>3</v>
      </c>
      <c r="X102" s="65">
        <v>8</v>
      </c>
      <c r="Y102" s="65"/>
      <c r="Z102" s="65"/>
      <c r="AA102" s="65"/>
      <c r="AB102" s="65">
        <f>ROUND((Tabla122[[#This Row],[Columna26]]*0.4),0)</f>
        <v>24</v>
      </c>
      <c r="AC102" s="65">
        <v>60</v>
      </c>
      <c r="AD102" s="65"/>
      <c r="AE102" s="65"/>
      <c r="AF102" s="65"/>
      <c r="AG102" s="65">
        <f>ROUND((Tabla122[[#This Row],[Columna31]]*0.4),0)</f>
        <v>274</v>
      </c>
      <c r="AH102" s="65">
        <v>684</v>
      </c>
      <c r="AI102" s="65"/>
      <c r="AJ102" s="65"/>
      <c r="AK102" s="65"/>
      <c r="AL102" s="65">
        <f>ROUND((Tabla122[[#This Row],[Columna36]]*0.4),0)</f>
        <v>70</v>
      </c>
      <c r="AM102" s="65">
        <v>176</v>
      </c>
      <c r="AN102" s="65"/>
      <c r="AO102" s="65"/>
      <c r="AP102" s="65"/>
      <c r="AQ102" s="65">
        <f>ROUND((Tabla122[[#This Row],[Columna41]]*0.4),0)</f>
        <v>27</v>
      </c>
      <c r="AR102" s="65">
        <v>68</v>
      </c>
      <c r="AS102" s="65"/>
      <c r="AT102" s="65"/>
      <c r="AU102" s="65"/>
      <c r="AV102" s="65">
        <f>ROUND((Tabla122[[#This Row],[Columna46]]*0.4),0)</f>
        <v>16</v>
      </c>
      <c r="AW102" s="65">
        <v>40</v>
      </c>
      <c r="AX102" s="65"/>
      <c r="AY102" s="65"/>
      <c r="AZ102" s="65"/>
      <c r="BA102" s="65">
        <f>ROUND((Tabla122[[#This Row],[Columna51]]*0.4),0)</f>
        <v>3</v>
      </c>
      <c r="BB102" s="65">
        <v>8</v>
      </c>
      <c r="BC102" s="65"/>
      <c r="BD102" s="65"/>
      <c r="BE102" s="65"/>
      <c r="BF102" s="65">
        <f>ROUND((Tabla122[[#This Row],[Columna56]]*0.4),0)</f>
        <v>2</v>
      </c>
      <c r="BG102" s="65">
        <v>4</v>
      </c>
      <c r="BH102" s="65"/>
      <c r="BI102" s="65"/>
      <c r="BJ102" s="65"/>
      <c r="BK102" s="65">
        <f>ROUND((Tabla122[[#This Row],[Columna61]]*0.4),0)</f>
        <v>18</v>
      </c>
      <c r="BL102" s="65">
        <v>44</v>
      </c>
      <c r="BM102" s="65"/>
      <c r="BN102" s="65"/>
      <c r="BO102" s="65"/>
      <c r="BP102" s="65">
        <f>ROUND((Tabla122[[#This Row],[Columna66]]*0.4),0)</f>
        <v>16</v>
      </c>
      <c r="BQ102" s="65">
        <v>40</v>
      </c>
      <c r="BR102" s="65"/>
      <c r="BS102" s="65"/>
      <c r="BT102" s="65"/>
      <c r="BU102" s="65">
        <f>ROUND((Tabla122[[#This Row],[Columna71]]*0.4),0)</f>
        <v>46</v>
      </c>
      <c r="BV102" s="65">
        <v>116</v>
      </c>
      <c r="BW102" s="65"/>
      <c r="BX102" s="65"/>
      <c r="BY102" s="65"/>
      <c r="BZ102" s="65">
        <f>ROUND((Tabla122[[#This Row],[Columna76]]*0.4),0)</f>
        <v>14</v>
      </c>
      <c r="CA102" s="65">
        <v>36</v>
      </c>
      <c r="CB102" s="65"/>
      <c r="CC102" s="65"/>
      <c r="CD102" s="65"/>
      <c r="CE102" s="65">
        <f>ROUND((Tabla122[[#This Row],[Columna81]]*0.4),0)</f>
        <v>14</v>
      </c>
      <c r="CF102" s="65">
        <v>36</v>
      </c>
      <c r="CG102" s="65"/>
      <c r="CH102" s="65"/>
      <c r="CI102" s="65"/>
      <c r="CJ102" s="65">
        <f>ROUND((Tabla122[[#This Row],[Columna86]]*0.4),0)</f>
        <v>6</v>
      </c>
      <c r="CK102" s="65">
        <v>16</v>
      </c>
      <c r="CL102" s="65"/>
      <c r="CM102" s="65"/>
      <c r="CN102" s="65"/>
      <c r="CO102" s="65">
        <f>ROUND((Tabla122[[#This Row],[Columna91]]*0.4),0)</f>
        <v>22</v>
      </c>
      <c r="CP102" s="65">
        <v>56</v>
      </c>
      <c r="CQ102" s="65"/>
      <c r="CR102" s="65"/>
      <c r="CS102" s="65"/>
      <c r="CT102" s="65">
        <f>ROUND((Tabla122[[#This Row],[Columna96]]*0.4),0)</f>
        <v>40</v>
      </c>
      <c r="CU102" s="65">
        <v>100</v>
      </c>
      <c r="CV102" s="65"/>
      <c r="CW102" s="65"/>
      <c r="CX102" s="65"/>
      <c r="CY102" s="65">
        <f>ROUND((Tabla122[[#This Row],[Columna101]]*0.4),0)</f>
        <v>10</v>
      </c>
      <c r="CZ102" s="65">
        <v>24</v>
      </c>
      <c r="DA102" s="65"/>
      <c r="DB102" s="65"/>
      <c r="DC102" s="65"/>
      <c r="DD102" s="65">
        <f>ROUND((Tabla122[[#This Row],[Columna106]]*0.4),0)</f>
        <v>8</v>
      </c>
      <c r="DE102" s="65">
        <v>20</v>
      </c>
      <c r="DF102" s="65"/>
      <c r="DG102" s="65"/>
      <c r="DH102" s="65"/>
      <c r="DI102" s="65">
        <f>ROUND((Tabla122[[#This Row],[Columna111]]*0.4),0)</f>
        <v>8</v>
      </c>
      <c r="DJ102" s="65">
        <v>20</v>
      </c>
      <c r="DK102" s="65"/>
      <c r="DL102" s="65"/>
      <c r="DM102" s="65"/>
      <c r="DN102" s="65">
        <f>ROUND((Tabla122[[#This Row],[Columna116]]*0.4),0)</f>
        <v>2</v>
      </c>
      <c r="DO102" s="65">
        <v>4</v>
      </c>
      <c r="DP102" s="93"/>
      <c r="DQ102" s="93"/>
      <c r="DR102" s="93"/>
      <c r="DS102" s="72"/>
      <c r="DT102" s="68"/>
      <c r="DU102" s="68"/>
      <c r="DV102" s="68"/>
      <c r="DW102" s="68"/>
      <c r="DX102" s="68"/>
      <c r="DY102" s="68"/>
      <c r="DZ102" s="68"/>
      <c r="EA102" s="68"/>
      <c r="EB102" s="68"/>
      <c r="EC102" s="68"/>
      <c r="ED102" s="68"/>
      <c r="EE102" s="68"/>
      <c r="EF102" s="68"/>
      <c r="EG102" s="68"/>
      <c r="EH102" s="68"/>
      <c r="EI102" s="68"/>
      <c r="EJ102" s="68"/>
      <c r="EK102" s="68"/>
      <c r="EL102" s="68"/>
      <c r="EM102" s="68"/>
      <c r="EN102" s="68"/>
      <c r="EO102" s="68"/>
      <c r="EP102" s="68"/>
      <c r="EQ102" s="68"/>
      <c r="ER102" s="68"/>
      <c r="ES102" s="68"/>
      <c r="ET102" s="68"/>
      <c r="EU102" s="68"/>
      <c r="EV102" s="68"/>
      <c r="EW102" s="68"/>
      <c r="EX102" s="68"/>
      <c r="EY102" s="68"/>
      <c r="EZ102" s="68"/>
      <c r="FA102" s="68"/>
      <c r="FB102" s="68"/>
      <c r="FC102" s="68"/>
      <c r="FD102" s="68"/>
      <c r="FE102" s="68"/>
      <c r="FF102" s="68"/>
      <c r="FG102" s="68"/>
      <c r="FH102" s="68"/>
      <c r="FI102" s="68"/>
      <c r="FJ102" s="68"/>
      <c r="FK102" s="68"/>
      <c r="FL102" s="68"/>
      <c r="FM102" s="68"/>
      <c r="FN102" s="68"/>
      <c r="FO102" s="68"/>
      <c r="FP102" s="68"/>
      <c r="FQ102" s="68"/>
      <c r="FR102" s="68"/>
      <c r="FS102" s="68"/>
      <c r="FT102" s="68"/>
      <c r="FU102" s="68"/>
      <c r="FV102" s="68"/>
      <c r="FW102" s="68"/>
      <c r="FX102" s="68"/>
      <c r="FY102" s="68"/>
      <c r="FZ102" s="68"/>
      <c r="GA102" s="68"/>
      <c r="GB102" s="68"/>
      <c r="GC102" s="68"/>
      <c r="GD102" s="68"/>
      <c r="GE102" s="68"/>
      <c r="GF102" s="68"/>
      <c r="GG102" s="68"/>
      <c r="GH102" s="68"/>
      <c r="GI102" s="68"/>
      <c r="GJ102" s="68"/>
      <c r="GK102" s="68"/>
      <c r="GL102" s="68"/>
      <c r="GM102" s="68"/>
      <c r="GN102" s="68"/>
      <c r="GO102" s="68"/>
      <c r="GP102" s="68"/>
      <c r="GQ102" s="68"/>
      <c r="GR102" s="68"/>
      <c r="GS102" s="68"/>
      <c r="GT102" s="68"/>
      <c r="GU102" s="68"/>
      <c r="GV102" s="68"/>
      <c r="GW102" s="68"/>
      <c r="GX102" s="68"/>
      <c r="GY102" s="68"/>
      <c r="GZ102" s="68"/>
      <c r="HA102" s="68"/>
      <c r="HB102" s="68"/>
      <c r="HC102" s="68"/>
      <c r="HD102" s="68"/>
      <c r="HE102" s="68"/>
      <c r="HF102" s="68"/>
      <c r="HG102" s="68"/>
      <c r="HH102" s="68"/>
      <c r="HI102" s="68"/>
      <c r="HJ102" s="68"/>
      <c r="HK102" s="68"/>
      <c r="HL102" s="68"/>
      <c r="HM102" s="68"/>
      <c r="HN102" s="68"/>
      <c r="HO102" s="68"/>
      <c r="HP102" s="68"/>
      <c r="HQ102" s="68"/>
      <c r="HR102" s="68"/>
      <c r="HS102" s="68"/>
      <c r="HT102" s="68"/>
      <c r="HU102" s="68"/>
      <c r="HV102" s="68"/>
      <c r="HW102" s="68"/>
      <c r="HX102" s="68"/>
      <c r="HY102" s="68"/>
      <c r="HZ102" s="68"/>
      <c r="IA102" s="68"/>
      <c r="IB102" s="68"/>
      <c r="IC102" s="68"/>
      <c r="ID102" s="68"/>
      <c r="IE102" s="68"/>
      <c r="IF102" s="68"/>
      <c r="IG102" s="68"/>
      <c r="IH102" s="68"/>
      <c r="II102" s="68"/>
      <c r="IJ102" s="68"/>
      <c r="IK102" s="68"/>
      <c r="IL102" s="68"/>
      <c r="IM102" s="68"/>
      <c r="IN102" s="68"/>
      <c r="IO102" s="68"/>
      <c r="IP102" s="68"/>
      <c r="IQ102" s="68"/>
      <c r="IR102" s="68"/>
      <c r="IS102" s="68"/>
      <c r="IT102" s="68"/>
      <c r="IU102" s="68"/>
      <c r="IV102" s="68"/>
      <c r="IW102" s="68"/>
      <c r="IX102" s="68"/>
      <c r="IY102" s="68"/>
      <c r="IZ102" s="68"/>
      <c r="JA102" s="68"/>
      <c r="JB102" s="68"/>
      <c r="JC102" s="68"/>
      <c r="JD102" s="68"/>
      <c r="JE102" s="68"/>
      <c r="JF102" s="68"/>
      <c r="JG102" s="68"/>
      <c r="JH102" s="68"/>
      <c r="JI102" s="68"/>
      <c r="JJ102" s="68"/>
      <c r="JK102" s="68"/>
      <c r="JL102" s="68"/>
      <c r="JM102" s="68"/>
      <c r="JN102" s="68"/>
      <c r="JO102" s="68"/>
      <c r="JP102" s="68"/>
      <c r="JQ102" s="68"/>
      <c r="JR102" s="68"/>
      <c r="JS102" s="68"/>
      <c r="JT102" s="68"/>
      <c r="JU102" s="68"/>
      <c r="JV102" s="68"/>
      <c r="JW102" s="68"/>
      <c r="JX102" s="68"/>
      <c r="JY102" s="68"/>
      <c r="JZ102" s="68"/>
      <c r="KA102" s="68"/>
      <c r="KB102" s="68"/>
      <c r="KC102" s="68"/>
      <c r="KD102" s="68"/>
      <c r="KE102" s="68"/>
      <c r="KF102" s="68"/>
      <c r="KG102" s="68"/>
      <c r="KH102" s="68"/>
      <c r="KI102" s="68"/>
      <c r="KJ102" s="68"/>
      <c r="KK102" s="68"/>
      <c r="KL102" s="68"/>
      <c r="KM102" s="68"/>
      <c r="KN102" s="68"/>
      <c r="KO102" s="68"/>
      <c r="KP102" s="68"/>
      <c r="KQ102" s="68"/>
      <c r="KR102" s="68"/>
      <c r="KS102" s="68"/>
      <c r="KT102" s="68"/>
      <c r="KU102" s="68"/>
      <c r="KV102" s="68"/>
      <c r="KW102" s="68"/>
      <c r="KX102" s="68"/>
      <c r="KY102" s="68"/>
      <c r="KZ102" s="68"/>
      <c r="LA102" s="68"/>
      <c r="LB102" s="68"/>
      <c r="LC102" s="68"/>
      <c r="LD102" s="68"/>
      <c r="LE102" s="68"/>
      <c r="LF102" s="68"/>
      <c r="LG102" s="68"/>
      <c r="LH102" s="68"/>
      <c r="LI102" s="68"/>
      <c r="LJ102" s="68"/>
      <c r="LK102" s="68"/>
      <c r="LL102" s="68"/>
      <c r="LM102" s="68"/>
      <c r="LN102" s="68"/>
      <c r="LO102" s="68"/>
      <c r="LP102" s="68"/>
      <c r="LQ102" s="68"/>
      <c r="LR102" s="68"/>
      <c r="LS102" s="68"/>
      <c r="LT102" s="68"/>
      <c r="LU102" s="68"/>
      <c r="LV102" s="68"/>
      <c r="LW102" s="68"/>
      <c r="LX102" s="68"/>
      <c r="LY102" s="68"/>
      <c r="LZ102" s="68"/>
      <c r="MA102" s="68"/>
      <c r="MB102" s="68"/>
      <c r="MC102" s="68"/>
      <c r="MD102" s="68"/>
      <c r="ME102" s="68"/>
      <c r="MF102" s="68"/>
      <c r="MG102" s="68"/>
      <c r="MH102" s="68"/>
      <c r="MI102" s="68"/>
      <c r="MJ102" s="68"/>
      <c r="MK102" s="68"/>
      <c r="ML102" s="68"/>
      <c r="MM102" s="68"/>
      <c r="MN102" s="68"/>
      <c r="MO102" s="68"/>
      <c r="MP102" s="68"/>
      <c r="MQ102" s="68"/>
      <c r="MR102" s="68"/>
      <c r="MS102" s="68"/>
      <c r="MT102" s="68"/>
      <c r="MU102" s="68"/>
      <c r="MV102" s="68"/>
      <c r="MW102" s="68"/>
      <c r="MX102" s="68"/>
      <c r="MY102" s="68"/>
      <c r="MZ102" s="68"/>
      <c r="NA102" s="68"/>
      <c r="NB102" s="68"/>
      <c r="NC102" s="68"/>
      <c r="ND102" s="68"/>
      <c r="NE102" s="68"/>
    </row>
    <row r="103" spans="1:369" s="73" customFormat="1" ht="13.5">
      <c r="A103" s="68"/>
      <c r="B103" s="62"/>
      <c r="C103" s="63">
        <v>35501</v>
      </c>
      <c r="D103" s="70" t="s">
        <v>184</v>
      </c>
      <c r="E103" s="65" t="s">
        <v>114</v>
      </c>
      <c r="F10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0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03" s="65">
        <f>ROUND((Tabla122[[#This Row],[Columna6]]*0.4),0)</f>
        <v>2</v>
      </c>
      <c r="I103" s="90">
        <v>4</v>
      </c>
      <c r="J103" s="90"/>
      <c r="K103" s="90"/>
      <c r="L103" s="90"/>
      <c r="M103" s="65">
        <f>ROUND((Tabla122[[#This Row],[Columna11]]*0.4),0)</f>
        <v>72</v>
      </c>
      <c r="N103" s="65">
        <v>180</v>
      </c>
      <c r="O103" s="65"/>
      <c r="P103" s="65"/>
      <c r="Q103" s="65"/>
      <c r="R103" s="65">
        <f>ROUND((Tabla122[[#This Row],[Columna16]]*0.4),0)</f>
        <v>6</v>
      </c>
      <c r="S103" s="65">
        <v>16</v>
      </c>
      <c r="T103" s="65"/>
      <c r="U103" s="65"/>
      <c r="V103" s="65"/>
      <c r="W103" s="65">
        <f>ROUND((Tabla122[[#This Row],[Columna21]]*0.4),0)</f>
        <v>3</v>
      </c>
      <c r="X103" s="65">
        <v>8</v>
      </c>
      <c r="Y103" s="65"/>
      <c r="Z103" s="65"/>
      <c r="AA103" s="65"/>
      <c r="AB103" s="65">
        <f>ROUND((Tabla122[[#This Row],[Columna26]]*0.4),0)</f>
        <v>24</v>
      </c>
      <c r="AC103" s="65">
        <v>60</v>
      </c>
      <c r="AD103" s="65"/>
      <c r="AE103" s="65"/>
      <c r="AF103" s="65"/>
      <c r="AG103" s="65">
        <f>ROUND((Tabla122[[#This Row],[Columna31]]*0.4),0)</f>
        <v>274</v>
      </c>
      <c r="AH103" s="65">
        <v>684</v>
      </c>
      <c r="AI103" s="65"/>
      <c r="AJ103" s="65"/>
      <c r="AK103" s="65"/>
      <c r="AL103" s="65">
        <f>ROUND((Tabla122[[#This Row],[Columna36]]*0.4),0)</f>
        <v>70</v>
      </c>
      <c r="AM103" s="65">
        <v>176</v>
      </c>
      <c r="AN103" s="65"/>
      <c r="AO103" s="65"/>
      <c r="AP103" s="65"/>
      <c r="AQ103" s="65">
        <f>ROUND((Tabla122[[#This Row],[Columna41]]*0.4),0)</f>
        <v>27</v>
      </c>
      <c r="AR103" s="65">
        <v>68</v>
      </c>
      <c r="AS103" s="65"/>
      <c r="AT103" s="65"/>
      <c r="AU103" s="65"/>
      <c r="AV103" s="65">
        <f>ROUND((Tabla122[[#This Row],[Columna46]]*0.4),0)</f>
        <v>16</v>
      </c>
      <c r="AW103" s="65">
        <v>40</v>
      </c>
      <c r="AX103" s="65"/>
      <c r="AY103" s="65"/>
      <c r="AZ103" s="65"/>
      <c r="BA103" s="65">
        <f>ROUND((Tabla122[[#This Row],[Columna51]]*0.4),0)</f>
        <v>3</v>
      </c>
      <c r="BB103" s="65">
        <v>8</v>
      </c>
      <c r="BC103" s="65"/>
      <c r="BD103" s="65"/>
      <c r="BE103" s="65"/>
      <c r="BF103" s="65">
        <f>ROUND((Tabla122[[#This Row],[Columna56]]*0.4),0)</f>
        <v>2</v>
      </c>
      <c r="BG103" s="65">
        <v>4</v>
      </c>
      <c r="BH103" s="65"/>
      <c r="BI103" s="65"/>
      <c r="BJ103" s="65"/>
      <c r="BK103" s="65">
        <f>ROUND((Tabla122[[#This Row],[Columna61]]*0.4),0)</f>
        <v>18</v>
      </c>
      <c r="BL103" s="65">
        <v>44</v>
      </c>
      <c r="BM103" s="65"/>
      <c r="BN103" s="65"/>
      <c r="BO103" s="65"/>
      <c r="BP103" s="65">
        <f>ROUND((Tabla122[[#This Row],[Columna66]]*0.4),0)</f>
        <v>16</v>
      </c>
      <c r="BQ103" s="65">
        <v>40</v>
      </c>
      <c r="BR103" s="65"/>
      <c r="BS103" s="65"/>
      <c r="BT103" s="65"/>
      <c r="BU103" s="65">
        <f>ROUND((Tabla122[[#This Row],[Columna71]]*0.4),0)</f>
        <v>46</v>
      </c>
      <c r="BV103" s="65">
        <v>116</v>
      </c>
      <c r="BW103" s="65"/>
      <c r="BX103" s="65"/>
      <c r="BY103" s="65"/>
      <c r="BZ103" s="65">
        <f>ROUND((Tabla122[[#This Row],[Columna76]]*0.4),0)</f>
        <v>14</v>
      </c>
      <c r="CA103" s="65">
        <v>36</v>
      </c>
      <c r="CB103" s="65"/>
      <c r="CC103" s="65"/>
      <c r="CD103" s="65"/>
      <c r="CE103" s="65">
        <f>ROUND((Tabla122[[#This Row],[Columna81]]*0.4),0)</f>
        <v>14</v>
      </c>
      <c r="CF103" s="65">
        <v>36</v>
      </c>
      <c r="CG103" s="65"/>
      <c r="CH103" s="65"/>
      <c r="CI103" s="65"/>
      <c r="CJ103" s="65">
        <f>ROUND((Tabla122[[#This Row],[Columna86]]*0.4),0)</f>
        <v>6</v>
      </c>
      <c r="CK103" s="65">
        <v>16</v>
      </c>
      <c r="CL103" s="65"/>
      <c r="CM103" s="65"/>
      <c r="CN103" s="65"/>
      <c r="CO103" s="65">
        <f>ROUND((Tabla122[[#This Row],[Columna91]]*0.4),0)</f>
        <v>22</v>
      </c>
      <c r="CP103" s="65">
        <v>56</v>
      </c>
      <c r="CQ103" s="65"/>
      <c r="CR103" s="65"/>
      <c r="CS103" s="65"/>
      <c r="CT103" s="65">
        <f>ROUND((Tabla122[[#This Row],[Columna96]]*0.4),0)</f>
        <v>40</v>
      </c>
      <c r="CU103" s="65">
        <v>100</v>
      </c>
      <c r="CV103" s="65"/>
      <c r="CW103" s="65"/>
      <c r="CX103" s="65"/>
      <c r="CY103" s="65">
        <f>ROUND((Tabla122[[#This Row],[Columna101]]*0.4),0)</f>
        <v>10</v>
      </c>
      <c r="CZ103" s="65">
        <v>24</v>
      </c>
      <c r="DA103" s="65"/>
      <c r="DB103" s="65"/>
      <c r="DC103" s="65"/>
      <c r="DD103" s="65">
        <f>ROUND((Tabla122[[#This Row],[Columna106]]*0.4),0)</f>
        <v>8</v>
      </c>
      <c r="DE103" s="65">
        <v>20</v>
      </c>
      <c r="DF103" s="65"/>
      <c r="DG103" s="65"/>
      <c r="DH103" s="65"/>
      <c r="DI103" s="65">
        <f>ROUND((Tabla122[[#This Row],[Columna111]]*0.4),0)</f>
        <v>8</v>
      </c>
      <c r="DJ103" s="65">
        <v>20</v>
      </c>
      <c r="DK103" s="65"/>
      <c r="DL103" s="65"/>
      <c r="DM103" s="65"/>
      <c r="DN103" s="65">
        <f>ROUND((Tabla122[[#This Row],[Columna116]]*0.4),0)</f>
        <v>2</v>
      </c>
      <c r="DO103" s="65">
        <v>4</v>
      </c>
      <c r="DP103" s="93"/>
      <c r="DQ103" s="93"/>
      <c r="DR103" s="93"/>
      <c r="DS103" s="72"/>
      <c r="DT103" s="68"/>
      <c r="DU103" s="68"/>
      <c r="DV103" s="68"/>
      <c r="DW103" s="68"/>
      <c r="DX103" s="68"/>
      <c r="DY103" s="68"/>
      <c r="DZ103" s="68"/>
      <c r="EA103" s="68"/>
      <c r="EB103" s="68"/>
      <c r="EC103" s="68"/>
      <c r="ED103" s="68"/>
      <c r="EE103" s="68"/>
      <c r="EF103" s="68"/>
      <c r="EG103" s="68"/>
      <c r="EH103" s="68"/>
      <c r="EI103" s="68"/>
      <c r="EJ103" s="68"/>
      <c r="EK103" s="68"/>
      <c r="EL103" s="68"/>
      <c r="EM103" s="68"/>
      <c r="EN103" s="68"/>
      <c r="EO103" s="68"/>
      <c r="EP103" s="68"/>
      <c r="EQ103" s="68"/>
      <c r="ER103" s="68"/>
      <c r="ES103" s="68"/>
      <c r="ET103" s="68"/>
      <c r="EU103" s="68"/>
      <c r="EV103" s="68"/>
      <c r="EW103" s="68"/>
      <c r="EX103" s="68"/>
      <c r="EY103" s="68"/>
      <c r="EZ103" s="68"/>
      <c r="FA103" s="68"/>
      <c r="FB103" s="68"/>
      <c r="FC103" s="68"/>
      <c r="FD103" s="68"/>
      <c r="FE103" s="68"/>
      <c r="FF103" s="68"/>
      <c r="FG103" s="68"/>
      <c r="FH103" s="68"/>
      <c r="FI103" s="68"/>
      <c r="FJ103" s="68"/>
      <c r="FK103" s="68"/>
      <c r="FL103" s="68"/>
      <c r="FM103" s="68"/>
      <c r="FN103" s="68"/>
      <c r="FO103" s="68"/>
      <c r="FP103" s="68"/>
      <c r="FQ103" s="68"/>
      <c r="FR103" s="68"/>
      <c r="FS103" s="68"/>
      <c r="FT103" s="68"/>
      <c r="FU103" s="68"/>
      <c r="FV103" s="68"/>
      <c r="FW103" s="68"/>
      <c r="FX103" s="68"/>
      <c r="FY103" s="68"/>
      <c r="FZ103" s="68"/>
      <c r="GA103" s="68"/>
      <c r="GB103" s="68"/>
      <c r="GC103" s="68"/>
      <c r="GD103" s="68"/>
      <c r="GE103" s="68"/>
      <c r="GF103" s="68"/>
      <c r="GG103" s="68"/>
      <c r="GH103" s="68"/>
      <c r="GI103" s="68"/>
      <c r="GJ103" s="68"/>
      <c r="GK103" s="68"/>
      <c r="GL103" s="68"/>
      <c r="GM103" s="68"/>
      <c r="GN103" s="68"/>
      <c r="GO103" s="68"/>
      <c r="GP103" s="68"/>
      <c r="GQ103" s="68"/>
      <c r="GR103" s="68"/>
      <c r="GS103" s="68"/>
      <c r="GT103" s="68"/>
      <c r="GU103" s="68"/>
      <c r="GV103" s="68"/>
      <c r="GW103" s="68"/>
      <c r="GX103" s="68"/>
      <c r="GY103" s="68"/>
      <c r="GZ103" s="68"/>
      <c r="HA103" s="68"/>
      <c r="HB103" s="68"/>
      <c r="HC103" s="68"/>
      <c r="HD103" s="68"/>
      <c r="HE103" s="68"/>
      <c r="HF103" s="68"/>
      <c r="HG103" s="68"/>
      <c r="HH103" s="68"/>
      <c r="HI103" s="68"/>
      <c r="HJ103" s="68"/>
      <c r="HK103" s="68"/>
      <c r="HL103" s="68"/>
      <c r="HM103" s="68"/>
      <c r="HN103" s="68"/>
      <c r="HO103" s="68"/>
      <c r="HP103" s="68"/>
      <c r="HQ103" s="68"/>
      <c r="HR103" s="68"/>
      <c r="HS103" s="68"/>
      <c r="HT103" s="68"/>
      <c r="HU103" s="68"/>
      <c r="HV103" s="68"/>
      <c r="HW103" s="68"/>
      <c r="HX103" s="68"/>
      <c r="HY103" s="68"/>
      <c r="HZ103" s="68"/>
      <c r="IA103" s="68"/>
      <c r="IB103" s="68"/>
      <c r="IC103" s="68"/>
      <c r="ID103" s="68"/>
      <c r="IE103" s="68"/>
      <c r="IF103" s="68"/>
      <c r="IG103" s="68"/>
      <c r="IH103" s="68"/>
      <c r="II103" s="68"/>
      <c r="IJ103" s="68"/>
      <c r="IK103" s="68"/>
      <c r="IL103" s="68"/>
      <c r="IM103" s="68"/>
      <c r="IN103" s="68"/>
      <c r="IO103" s="68"/>
      <c r="IP103" s="68"/>
      <c r="IQ103" s="68"/>
      <c r="IR103" s="68"/>
      <c r="IS103" s="68"/>
      <c r="IT103" s="68"/>
      <c r="IU103" s="68"/>
      <c r="IV103" s="68"/>
      <c r="IW103" s="68"/>
      <c r="IX103" s="68"/>
      <c r="IY103" s="68"/>
      <c r="IZ103" s="68"/>
      <c r="JA103" s="68"/>
      <c r="JB103" s="68"/>
      <c r="JC103" s="68"/>
      <c r="JD103" s="68"/>
      <c r="JE103" s="68"/>
      <c r="JF103" s="68"/>
      <c r="JG103" s="68"/>
      <c r="JH103" s="68"/>
      <c r="JI103" s="68"/>
      <c r="JJ103" s="68"/>
      <c r="JK103" s="68"/>
      <c r="JL103" s="68"/>
      <c r="JM103" s="68"/>
      <c r="JN103" s="68"/>
      <c r="JO103" s="68"/>
      <c r="JP103" s="68"/>
      <c r="JQ103" s="68"/>
      <c r="JR103" s="68"/>
      <c r="JS103" s="68"/>
      <c r="JT103" s="68"/>
      <c r="JU103" s="68"/>
      <c r="JV103" s="68"/>
      <c r="JW103" s="68"/>
      <c r="JX103" s="68"/>
      <c r="JY103" s="68"/>
      <c r="JZ103" s="68"/>
      <c r="KA103" s="68"/>
      <c r="KB103" s="68"/>
      <c r="KC103" s="68"/>
      <c r="KD103" s="68"/>
      <c r="KE103" s="68"/>
      <c r="KF103" s="68"/>
      <c r="KG103" s="68"/>
      <c r="KH103" s="68"/>
      <c r="KI103" s="68"/>
      <c r="KJ103" s="68"/>
      <c r="KK103" s="68"/>
      <c r="KL103" s="68"/>
      <c r="KM103" s="68"/>
      <c r="KN103" s="68"/>
      <c r="KO103" s="68"/>
      <c r="KP103" s="68"/>
      <c r="KQ103" s="68"/>
      <c r="KR103" s="68"/>
      <c r="KS103" s="68"/>
      <c r="KT103" s="68"/>
      <c r="KU103" s="68"/>
      <c r="KV103" s="68"/>
      <c r="KW103" s="68"/>
      <c r="KX103" s="68"/>
      <c r="KY103" s="68"/>
      <c r="KZ103" s="68"/>
      <c r="LA103" s="68"/>
      <c r="LB103" s="68"/>
      <c r="LC103" s="68"/>
      <c r="LD103" s="68"/>
      <c r="LE103" s="68"/>
      <c r="LF103" s="68"/>
      <c r="LG103" s="68"/>
      <c r="LH103" s="68"/>
      <c r="LI103" s="68"/>
      <c r="LJ103" s="68"/>
      <c r="LK103" s="68"/>
      <c r="LL103" s="68"/>
      <c r="LM103" s="68"/>
      <c r="LN103" s="68"/>
      <c r="LO103" s="68"/>
      <c r="LP103" s="68"/>
      <c r="LQ103" s="68"/>
      <c r="LR103" s="68"/>
      <c r="LS103" s="68"/>
      <c r="LT103" s="68"/>
      <c r="LU103" s="68"/>
      <c r="LV103" s="68"/>
      <c r="LW103" s="68"/>
      <c r="LX103" s="68"/>
      <c r="LY103" s="68"/>
      <c r="LZ103" s="68"/>
      <c r="MA103" s="68"/>
      <c r="MB103" s="68"/>
      <c r="MC103" s="68"/>
      <c r="MD103" s="68"/>
      <c r="ME103" s="68"/>
      <c r="MF103" s="68"/>
      <c r="MG103" s="68"/>
      <c r="MH103" s="68"/>
      <c r="MI103" s="68"/>
      <c r="MJ103" s="68"/>
      <c r="MK103" s="68"/>
      <c r="ML103" s="68"/>
      <c r="MM103" s="68"/>
      <c r="MN103" s="68"/>
      <c r="MO103" s="68"/>
      <c r="MP103" s="68"/>
      <c r="MQ103" s="68"/>
      <c r="MR103" s="68"/>
      <c r="MS103" s="68"/>
      <c r="MT103" s="68"/>
      <c r="MU103" s="68"/>
      <c r="MV103" s="68"/>
      <c r="MW103" s="68"/>
      <c r="MX103" s="68"/>
      <c r="MY103" s="68"/>
      <c r="MZ103" s="68"/>
      <c r="NA103" s="68"/>
      <c r="NB103" s="68"/>
      <c r="NC103" s="68"/>
      <c r="ND103" s="68"/>
      <c r="NE103" s="68"/>
    </row>
    <row r="104" spans="1:369" s="73" customFormat="1" ht="13.5">
      <c r="A104" s="68"/>
      <c r="B104" s="62"/>
      <c r="C104" s="63">
        <v>35501</v>
      </c>
      <c r="D104" s="70" t="s">
        <v>185</v>
      </c>
      <c r="E104" s="65" t="s">
        <v>114</v>
      </c>
      <c r="F10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0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04" s="65">
        <f>ROUND((Tabla122[[#This Row],[Columna6]]*0.4),0)</f>
        <v>2</v>
      </c>
      <c r="I104" s="90">
        <v>4</v>
      </c>
      <c r="J104" s="90"/>
      <c r="K104" s="90"/>
      <c r="L104" s="90"/>
      <c r="M104" s="65">
        <f>ROUND((Tabla122[[#This Row],[Columna11]]*0.4),0)</f>
        <v>72</v>
      </c>
      <c r="N104" s="65">
        <v>180</v>
      </c>
      <c r="O104" s="65"/>
      <c r="P104" s="65"/>
      <c r="Q104" s="65"/>
      <c r="R104" s="65">
        <f>ROUND((Tabla122[[#This Row],[Columna16]]*0.4),0)</f>
        <v>6</v>
      </c>
      <c r="S104" s="65">
        <v>16</v>
      </c>
      <c r="T104" s="65"/>
      <c r="U104" s="65"/>
      <c r="V104" s="65"/>
      <c r="W104" s="65">
        <f>ROUND((Tabla122[[#This Row],[Columna21]]*0.4),0)</f>
        <v>3</v>
      </c>
      <c r="X104" s="65">
        <v>8</v>
      </c>
      <c r="Y104" s="65"/>
      <c r="Z104" s="65"/>
      <c r="AA104" s="65"/>
      <c r="AB104" s="65">
        <f>ROUND((Tabla122[[#This Row],[Columna26]]*0.4),0)</f>
        <v>24</v>
      </c>
      <c r="AC104" s="65">
        <v>60</v>
      </c>
      <c r="AD104" s="65"/>
      <c r="AE104" s="65"/>
      <c r="AF104" s="65"/>
      <c r="AG104" s="65">
        <f>ROUND((Tabla122[[#This Row],[Columna31]]*0.4),0)</f>
        <v>274</v>
      </c>
      <c r="AH104" s="65">
        <v>684</v>
      </c>
      <c r="AI104" s="65"/>
      <c r="AJ104" s="65"/>
      <c r="AK104" s="65"/>
      <c r="AL104" s="65">
        <f>ROUND((Tabla122[[#This Row],[Columna36]]*0.4),0)</f>
        <v>70</v>
      </c>
      <c r="AM104" s="65">
        <v>176</v>
      </c>
      <c r="AN104" s="65"/>
      <c r="AO104" s="65"/>
      <c r="AP104" s="65"/>
      <c r="AQ104" s="65">
        <f>ROUND((Tabla122[[#This Row],[Columna41]]*0.4),0)</f>
        <v>27</v>
      </c>
      <c r="AR104" s="65">
        <v>68</v>
      </c>
      <c r="AS104" s="65"/>
      <c r="AT104" s="65"/>
      <c r="AU104" s="65"/>
      <c r="AV104" s="65">
        <f>ROUND((Tabla122[[#This Row],[Columna46]]*0.4),0)</f>
        <v>16</v>
      </c>
      <c r="AW104" s="65">
        <v>40</v>
      </c>
      <c r="AX104" s="65"/>
      <c r="AY104" s="65"/>
      <c r="AZ104" s="65"/>
      <c r="BA104" s="65">
        <f>ROUND((Tabla122[[#This Row],[Columna51]]*0.4),0)</f>
        <v>3</v>
      </c>
      <c r="BB104" s="65">
        <v>8</v>
      </c>
      <c r="BC104" s="65"/>
      <c r="BD104" s="65"/>
      <c r="BE104" s="65"/>
      <c r="BF104" s="65">
        <f>ROUND((Tabla122[[#This Row],[Columna56]]*0.4),0)</f>
        <v>2</v>
      </c>
      <c r="BG104" s="65">
        <v>4</v>
      </c>
      <c r="BH104" s="65"/>
      <c r="BI104" s="65"/>
      <c r="BJ104" s="65"/>
      <c r="BK104" s="65">
        <f>ROUND((Tabla122[[#This Row],[Columna61]]*0.4),0)</f>
        <v>18</v>
      </c>
      <c r="BL104" s="65">
        <v>44</v>
      </c>
      <c r="BM104" s="65"/>
      <c r="BN104" s="65"/>
      <c r="BO104" s="65"/>
      <c r="BP104" s="65">
        <f>ROUND((Tabla122[[#This Row],[Columna66]]*0.4),0)</f>
        <v>16</v>
      </c>
      <c r="BQ104" s="65">
        <v>40</v>
      </c>
      <c r="BR104" s="65"/>
      <c r="BS104" s="65"/>
      <c r="BT104" s="65"/>
      <c r="BU104" s="65">
        <f>ROUND((Tabla122[[#This Row],[Columna71]]*0.4),0)</f>
        <v>46</v>
      </c>
      <c r="BV104" s="65">
        <v>116</v>
      </c>
      <c r="BW104" s="65"/>
      <c r="BX104" s="65"/>
      <c r="BY104" s="65"/>
      <c r="BZ104" s="65">
        <f>ROUND((Tabla122[[#This Row],[Columna76]]*0.4),0)</f>
        <v>14</v>
      </c>
      <c r="CA104" s="65">
        <v>36</v>
      </c>
      <c r="CB104" s="65"/>
      <c r="CC104" s="65"/>
      <c r="CD104" s="65"/>
      <c r="CE104" s="65">
        <f>ROUND((Tabla122[[#This Row],[Columna81]]*0.4),0)</f>
        <v>14</v>
      </c>
      <c r="CF104" s="65">
        <v>36</v>
      </c>
      <c r="CG104" s="65"/>
      <c r="CH104" s="65"/>
      <c r="CI104" s="65"/>
      <c r="CJ104" s="65">
        <f>ROUND((Tabla122[[#This Row],[Columna86]]*0.4),0)</f>
        <v>6</v>
      </c>
      <c r="CK104" s="65">
        <v>16</v>
      </c>
      <c r="CL104" s="65"/>
      <c r="CM104" s="65"/>
      <c r="CN104" s="65"/>
      <c r="CO104" s="65">
        <f>ROUND((Tabla122[[#This Row],[Columna91]]*0.4),0)</f>
        <v>22</v>
      </c>
      <c r="CP104" s="65">
        <v>56</v>
      </c>
      <c r="CQ104" s="65"/>
      <c r="CR104" s="65"/>
      <c r="CS104" s="65"/>
      <c r="CT104" s="65">
        <f>ROUND((Tabla122[[#This Row],[Columna96]]*0.4),0)</f>
        <v>40</v>
      </c>
      <c r="CU104" s="65">
        <v>100</v>
      </c>
      <c r="CV104" s="65"/>
      <c r="CW104" s="65"/>
      <c r="CX104" s="65"/>
      <c r="CY104" s="65">
        <f>ROUND((Tabla122[[#This Row],[Columna101]]*0.4),0)</f>
        <v>10</v>
      </c>
      <c r="CZ104" s="65">
        <v>24</v>
      </c>
      <c r="DA104" s="65"/>
      <c r="DB104" s="65"/>
      <c r="DC104" s="65"/>
      <c r="DD104" s="65">
        <f>ROUND((Tabla122[[#This Row],[Columna106]]*0.4),0)</f>
        <v>8</v>
      </c>
      <c r="DE104" s="65">
        <v>20</v>
      </c>
      <c r="DF104" s="65"/>
      <c r="DG104" s="65"/>
      <c r="DH104" s="65"/>
      <c r="DI104" s="65">
        <f>ROUND((Tabla122[[#This Row],[Columna111]]*0.4),0)</f>
        <v>8</v>
      </c>
      <c r="DJ104" s="65">
        <v>20</v>
      </c>
      <c r="DK104" s="65"/>
      <c r="DL104" s="65"/>
      <c r="DM104" s="65"/>
      <c r="DN104" s="65">
        <f>ROUND((Tabla122[[#This Row],[Columna116]]*0.4),0)</f>
        <v>2</v>
      </c>
      <c r="DO104" s="65">
        <v>4</v>
      </c>
      <c r="DP104" s="93"/>
      <c r="DQ104" s="93"/>
      <c r="DR104" s="93"/>
      <c r="DS104" s="72"/>
      <c r="DT104" s="68"/>
      <c r="DU104" s="68"/>
      <c r="DV104" s="68"/>
      <c r="DW104" s="68"/>
      <c r="DX104" s="68"/>
      <c r="DY104" s="68"/>
      <c r="DZ104" s="68"/>
      <c r="EA104" s="68"/>
      <c r="EB104" s="68"/>
      <c r="EC104" s="68"/>
      <c r="ED104" s="68"/>
      <c r="EE104" s="68"/>
      <c r="EF104" s="68"/>
      <c r="EG104" s="68"/>
      <c r="EH104" s="68"/>
      <c r="EI104" s="68"/>
      <c r="EJ104" s="68"/>
      <c r="EK104" s="68"/>
      <c r="EL104" s="68"/>
      <c r="EM104" s="68"/>
      <c r="EN104" s="68"/>
      <c r="EO104" s="68"/>
      <c r="EP104" s="68"/>
      <c r="EQ104" s="68"/>
      <c r="ER104" s="68"/>
      <c r="ES104" s="68"/>
      <c r="ET104" s="68"/>
      <c r="EU104" s="68"/>
      <c r="EV104" s="68"/>
      <c r="EW104" s="68"/>
      <c r="EX104" s="68"/>
      <c r="EY104" s="68"/>
      <c r="EZ104" s="68"/>
      <c r="FA104" s="68"/>
      <c r="FB104" s="68"/>
      <c r="FC104" s="68"/>
      <c r="FD104" s="68"/>
      <c r="FE104" s="68"/>
      <c r="FF104" s="68"/>
      <c r="FG104" s="68"/>
      <c r="FH104" s="68"/>
      <c r="FI104" s="68"/>
      <c r="FJ104" s="68"/>
      <c r="FK104" s="68"/>
      <c r="FL104" s="68"/>
      <c r="FM104" s="68"/>
      <c r="FN104" s="68"/>
      <c r="FO104" s="68"/>
      <c r="FP104" s="68"/>
      <c r="FQ104" s="68"/>
      <c r="FR104" s="68"/>
      <c r="FS104" s="68"/>
      <c r="FT104" s="68"/>
      <c r="FU104" s="68"/>
      <c r="FV104" s="68"/>
      <c r="FW104" s="68"/>
      <c r="FX104" s="68"/>
      <c r="FY104" s="68"/>
      <c r="FZ104" s="68"/>
      <c r="GA104" s="68"/>
      <c r="GB104" s="68"/>
      <c r="GC104" s="68"/>
      <c r="GD104" s="68"/>
      <c r="GE104" s="68"/>
      <c r="GF104" s="68"/>
      <c r="GG104" s="68"/>
      <c r="GH104" s="68"/>
      <c r="GI104" s="68"/>
      <c r="GJ104" s="68"/>
      <c r="GK104" s="68"/>
      <c r="GL104" s="68"/>
      <c r="GM104" s="68"/>
      <c r="GN104" s="68"/>
      <c r="GO104" s="68"/>
      <c r="GP104" s="68"/>
      <c r="GQ104" s="68"/>
      <c r="GR104" s="68"/>
      <c r="GS104" s="68"/>
      <c r="GT104" s="68"/>
      <c r="GU104" s="68"/>
      <c r="GV104" s="68"/>
      <c r="GW104" s="68"/>
      <c r="GX104" s="68"/>
      <c r="GY104" s="68"/>
      <c r="GZ104" s="68"/>
      <c r="HA104" s="68"/>
      <c r="HB104" s="68"/>
      <c r="HC104" s="68"/>
      <c r="HD104" s="68"/>
      <c r="HE104" s="68"/>
      <c r="HF104" s="68"/>
      <c r="HG104" s="68"/>
      <c r="HH104" s="68"/>
      <c r="HI104" s="68"/>
      <c r="HJ104" s="68"/>
      <c r="HK104" s="68"/>
      <c r="HL104" s="68"/>
      <c r="HM104" s="68"/>
      <c r="HN104" s="68"/>
      <c r="HO104" s="68"/>
      <c r="HP104" s="68"/>
      <c r="HQ104" s="68"/>
      <c r="HR104" s="68"/>
      <c r="HS104" s="68"/>
      <c r="HT104" s="68"/>
      <c r="HU104" s="68"/>
      <c r="HV104" s="68"/>
      <c r="HW104" s="68"/>
      <c r="HX104" s="68"/>
      <c r="HY104" s="68"/>
      <c r="HZ104" s="68"/>
      <c r="IA104" s="68"/>
      <c r="IB104" s="68"/>
      <c r="IC104" s="68"/>
      <c r="ID104" s="68"/>
      <c r="IE104" s="68"/>
      <c r="IF104" s="68"/>
      <c r="IG104" s="68"/>
      <c r="IH104" s="68"/>
      <c r="II104" s="68"/>
      <c r="IJ104" s="68"/>
      <c r="IK104" s="68"/>
      <c r="IL104" s="68"/>
      <c r="IM104" s="68"/>
      <c r="IN104" s="68"/>
      <c r="IO104" s="68"/>
      <c r="IP104" s="68"/>
      <c r="IQ104" s="68"/>
      <c r="IR104" s="68"/>
      <c r="IS104" s="68"/>
      <c r="IT104" s="68"/>
      <c r="IU104" s="68"/>
      <c r="IV104" s="68"/>
      <c r="IW104" s="68"/>
      <c r="IX104" s="68"/>
      <c r="IY104" s="68"/>
      <c r="IZ104" s="68"/>
      <c r="JA104" s="68"/>
      <c r="JB104" s="68"/>
      <c r="JC104" s="68"/>
      <c r="JD104" s="68"/>
      <c r="JE104" s="68"/>
      <c r="JF104" s="68"/>
      <c r="JG104" s="68"/>
      <c r="JH104" s="68"/>
      <c r="JI104" s="68"/>
      <c r="JJ104" s="68"/>
      <c r="JK104" s="68"/>
      <c r="JL104" s="68"/>
      <c r="JM104" s="68"/>
      <c r="JN104" s="68"/>
      <c r="JO104" s="68"/>
      <c r="JP104" s="68"/>
      <c r="JQ104" s="68"/>
      <c r="JR104" s="68"/>
      <c r="JS104" s="68"/>
      <c r="JT104" s="68"/>
      <c r="JU104" s="68"/>
      <c r="JV104" s="68"/>
      <c r="JW104" s="68"/>
      <c r="JX104" s="68"/>
      <c r="JY104" s="68"/>
      <c r="JZ104" s="68"/>
      <c r="KA104" s="68"/>
      <c r="KB104" s="68"/>
      <c r="KC104" s="68"/>
      <c r="KD104" s="68"/>
      <c r="KE104" s="68"/>
      <c r="KF104" s="68"/>
      <c r="KG104" s="68"/>
      <c r="KH104" s="68"/>
      <c r="KI104" s="68"/>
      <c r="KJ104" s="68"/>
      <c r="KK104" s="68"/>
      <c r="KL104" s="68"/>
      <c r="KM104" s="68"/>
      <c r="KN104" s="68"/>
      <c r="KO104" s="68"/>
      <c r="KP104" s="68"/>
      <c r="KQ104" s="68"/>
      <c r="KR104" s="68"/>
      <c r="KS104" s="68"/>
      <c r="KT104" s="68"/>
      <c r="KU104" s="68"/>
      <c r="KV104" s="68"/>
      <c r="KW104" s="68"/>
      <c r="KX104" s="68"/>
      <c r="KY104" s="68"/>
      <c r="KZ104" s="68"/>
      <c r="LA104" s="68"/>
      <c r="LB104" s="68"/>
      <c r="LC104" s="68"/>
      <c r="LD104" s="68"/>
      <c r="LE104" s="68"/>
      <c r="LF104" s="68"/>
      <c r="LG104" s="68"/>
      <c r="LH104" s="68"/>
      <c r="LI104" s="68"/>
      <c r="LJ104" s="68"/>
      <c r="LK104" s="68"/>
      <c r="LL104" s="68"/>
      <c r="LM104" s="68"/>
      <c r="LN104" s="68"/>
      <c r="LO104" s="68"/>
      <c r="LP104" s="68"/>
      <c r="LQ104" s="68"/>
      <c r="LR104" s="68"/>
      <c r="LS104" s="68"/>
      <c r="LT104" s="68"/>
      <c r="LU104" s="68"/>
      <c r="LV104" s="68"/>
      <c r="LW104" s="68"/>
      <c r="LX104" s="68"/>
      <c r="LY104" s="68"/>
      <c r="LZ104" s="68"/>
      <c r="MA104" s="68"/>
      <c r="MB104" s="68"/>
      <c r="MC104" s="68"/>
      <c r="MD104" s="68"/>
      <c r="ME104" s="68"/>
      <c r="MF104" s="68"/>
      <c r="MG104" s="68"/>
      <c r="MH104" s="68"/>
      <c r="MI104" s="68"/>
      <c r="MJ104" s="68"/>
      <c r="MK104" s="68"/>
      <c r="ML104" s="68"/>
      <c r="MM104" s="68"/>
      <c r="MN104" s="68"/>
      <c r="MO104" s="68"/>
      <c r="MP104" s="68"/>
      <c r="MQ104" s="68"/>
      <c r="MR104" s="68"/>
      <c r="MS104" s="68"/>
      <c r="MT104" s="68"/>
      <c r="MU104" s="68"/>
      <c r="MV104" s="68"/>
      <c r="MW104" s="68"/>
      <c r="MX104" s="68"/>
      <c r="MY104" s="68"/>
      <c r="MZ104" s="68"/>
      <c r="NA104" s="68"/>
      <c r="NB104" s="68"/>
      <c r="NC104" s="68"/>
      <c r="ND104" s="68"/>
      <c r="NE104" s="68"/>
    </row>
    <row r="105" spans="1:369" s="73" customFormat="1" ht="13.5">
      <c r="A105" s="68"/>
      <c r="B105" s="62"/>
      <c r="C105" s="63">
        <v>35501</v>
      </c>
      <c r="D105" s="70" t="s">
        <v>186</v>
      </c>
      <c r="E105" s="65" t="s">
        <v>114</v>
      </c>
      <c r="F10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0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05" s="65">
        <f>ROUND((Tabla122[[#This Row],[Columna6]]*0.4),0)</f>
        <v>2</v>
      </c>
      <c r="I105" s="90">
        <v>4</v>
      </c>
      <c r="J105" s="90"/>
      <c r="K105" s="90"/>
      <c r="L105" s="90"/>
      <c r="M105" s="65">
        <f>ROUND((Tabla122[[#This Row],[Columna11]]*0.4),0)</f>
        <v>72</v>
      </c>
      <c r="N105" s="65">
        <v>180</v>
      </c>
      <c r="O105" s="65"/>
      <c r="P105" s="65"/>
      <c r="Q105" s="65"/>
      <c r="R105" s="65">
        <f>ROUND((Tabla122[[#This Row],[Columna16]]*0.4),0)</f>
        <v>6</v>
      </c>
      <c r="S105" s="65">
        <v>16</v>
      </c>
      <c r="T105" s="65"/>
      <c r="U105" s="65"/>
      <c r="V105" s="65"/>
      <c r="W105" s="65">
        <f>ROUND((Tabla122[[#This Row],[Columna21]]*0.4),0)</f>
        <v>3</v>
      </c>
      <c r="X105" s="65">
        <v>8</v>
      </c>
      <c r="Y105" s="65"/>
      <c r="Z105" s="65"/>
      <c r="AA105" s="65"/>
      <c r="AB105" s="65">
        <f>ROUND((Tabla122[[#This Row],[Columna26]]*0.4),0)</f>
        <v>24</v>
      </c>
      <c r="AC105" s="65">
        <v>60</v>
      </c>
      <c r="AD105" s="65"/>
      <c r="AE105" s="65"/>
      <c r="AF105" s="65"/>
      <c r="AG105" s="65">
        <f>ROUND((Tabla122[[#This Row],[Columna31]]*0.4),0)</f>
        <v>274</v>
      </c>
      <c r="AH105" s="65">
        <v>684</v>
      </c>
      <c r="AI105" s="65"/>
      <c r="AJ105" s="65"/>
      <c r="AK105" s="65"/>
      <c r="AL105" s="65">
        <f>ROUND((Tabla122[[#This Row],[Columna36]]*0.4),0)</f>
        <v>70</v>
      </c>
      <c r="AM105" s="65">
        <v>176</v>
      </c>
      <c r="AN105" s="65"/>
      <c r="AO105" s="65"/>
      <c r="AP105" s="65"/>
      <c r="AQ105" s="65">
        <f>ROUND((Tabla122[[#This Row],[Columna41]]*0.4),0)</f>
        <v>27</v>
      </c>
      <c r="AR105" s="65">
        <v>68</v>
      </c>
      <c r="AS105" s="65"/>
      <c r="AT105" s="65"/>
      <c r="AU105" s="65"/>
      <c r="AV105" s="65">
        <f>ROUND((Tabla122[[#This Row],[Columna46]]*0.4),0)</f>
        <v>16</v>
      </c>
      <c r="AW105" s="65">
        <v>40</v>
      </c>
      <c r="AX105" s="65"/>
      <c r="AY105" s="65"/>
      <c r="AZ105" s="65"/>
      <c r="BA105" s="65">
        <f>ROUND((Tabla122[[#This Row],[Columna51]]*0.4),0)</f>
        <v>3</v>
      </c>
      <c r="BB105" s="65">
        <v>8</v>
      </c>
      <c r="BC105" s="65"/>
      <c r="BD105" s="65"/>
      <c r="BE105" s="65"/>
      <c r="BF105" s="65">
        <f>ROUND((Tabla122[[#This Row],[Columna56]]*0.4),0)</f>
        <v>2</v>
      </c>
      <c r="BG105" s="65">
        <v>4</v>
      </c>
      <c r="BH105" s="65"/>
      <c r="BI105" s="65"/>
      <c r="BJ105" s="65"/>
      <c r="BK105" s="65">
        <f>ROUND((Tabla122[[#This Row],[Columna61]]*0.4),0)</f>
        <v>18</v>
      </c>
      <c r="BL105" s="65">
        <v>44</v>
      </c>
      <c r="BM105" s="65"/>
      <c r="BN105" s="65"/>
      <c r="BO105" s="65"/>
      <c r="BP105" s="65">
        <f>ROUND((Tabla122[[#This Row],[Columna66]]*0.4),0)</f>
        <v>16</v>
      </c>
      <c r="BQ105" s="65">
        <v>40</v>
      </c>
      <c r="BR105" s="65"/>
      <c r="BS105" s="65"/>
      <c r="BT105" s="65"/>
      <c r="BU105" s="65">
        <f>ROUND((Tabla122[[#This Row],[Columna71]]*0.4),0)</f>
        <v>46</v>
      </c>
      <c r="BV105" s="65">
        <v>116</v>
      </c>
      <c r="BW105" s="65"/>
      <c r="BX105" s="65"/>
      <c r="BY105" s="65"/>
      <c r="BZ105" s="65">
        <f>ROUND((Tabla122[[#This Row],[Columna76]]*0.4),0)</f>
        <v>14</v>
      </c>
      <c r="CA105" s="65">
        <v>36</v>
      </c>
      <c r="CB105" s="65"/>
      <c r="CC105" s="65"/>
      <c r="CD105" s="65"/>
      <c r="CE105" s="65">
        <f>ROUND((Tabla122[[#This Row],[Columna81]]*0.4),0)</f>
        <v>14</v>
      </c>
      <c r="CF105" s="65">
        <v>36</v>
      </c>
      <c r="CG105" s="65"/>
      <c r="CH105" s="65"/>
      <c r="CI105" s="65"/>
      <c r="CJ105" s="65">
        <f>ROUND((Tabla122[[#This Row],[Columna86]]*0.4),0)</f>
        <v>6</v>
      </c>
      <c r="CK105" s="65">
        <v>16</v>
      </c>
      <c r="CL105" s="65"/>
      <c r="CM105" s="65"/>
      <c r="CN105" s="65"/>
      <c r="CO105" s="65">
        <f>ROUND((Tabla122[[#This Row],[Columna91]]*0.4),0)</f>
        <v>22</v>
      </c>
      <c r="CP105" s="65">
        <v>56</v>
      </c>
      <c r="CQ105" s="65"/>
      <c r="CR105" s="65"/>
      <c r="CS105" s="65"/>
      <c r="CT105" s="65">
        <f>ROUND((Tabla122[[#This Row],[Columna96]]*0.4),0)</f>
        <v>40</v>
      </c>
      <c r="CU105" s="65">
        <v>100</v>
      </c>
      <c r="CV105" s="65"/>
      <c r="CW105" s="65"/>
      <c r="CX105" s="65"/>
      <c r="CY105" s="65">
        <f>ROUND((Tabla122[[#This Row],[Columna101]]*0.4),0)</f>
        <v>10</v>
      </c>
      <c r="CZ105" s="65">
        <v>24</v>
      </c>
      <c r="DA105" s="65"/>
      <c r="DB105" s="65"/>
      <c r="DC105" s="65"/>
      <c r="DD105" s="65">
        <f>ROUND((Tabla122[[#This Row],[Columna106]]*0.4),0)</f>
        <v>8</v>
      </c>
      <c r="DE105" s="65">
        <v>20</v>
      </c>
      <c r="DF105" s="65"/>
      <c r="DG105" s="65"/>
      <c r="DH105" s="65"/>
      <c r="DI105" s="65">
        <f>ROUND((Tabla122[[#This Row],[Columna111]]*0.4),0)</f>
        <v>8</v>
      </c>
      <c r="DJ105" s="65">
        <v>20</v>
      </c>
      <c r="DK105" s="65"/>
      <c r="DL105" s="65"/>
      <c r="DM105" s="65"/>
      <c r="DN105" s="65">
        <f>ROUND((Tabla122[[#This Row],[Columna116]]*0.4),0)</f>
        <v>2</v>
      </c>
      <c r="DO105" s="65">
        <v>4</v>
      </c>
      <c r="DP105" s="93"/>
      <c r="DQ105" s="93"/>
      <c r="DR105" s="93"/>
      <c r="DS105" s="72"/>
      <c r="DT105" s="68"/>
      <c r="DU105" s="68"/>
      <c r="DV105" s="68"/>
      <c r="DW105" s="68"/>
      <c r="DX105" s="68"/>
      <c r="DY105" s="68"/>
      <c r="DZ105" s="68"/>
      <c r="EA105" s="68"/>
      <c r="EB105" s="68"/>
      <c r="EC105" s="68"/>
      <c r="ED105" s="68"/>
      <c r="EE105" s="68"/>
      <c r="EF105" s="68"/>
      <c r="EG105" s="68"/>
      <c r="EH105" s="68"/>
      <c r="EI105" s="68"/>
      <c r="EJ105" s="68"/>
      <c r="EK105" s="68"/>
      <c r="EL105" s="68"/>
      <c r="EM105" s="68"/>
      <c r="EN105" s="68"/>
      <c r="EO105" s="68"/>
      <c r="EP105" s="68"/>
      <c r="EQ105" s="68"/>
      <c r="ER105" s="68"/>
      <c r="ES105" s="68"/>
      <c r="ET105" s="68"/>
      <c r="EU105" s="68"/>
      <c r="EV105" s="68"/>
      <c r="EW105" s="68"/>
      <c r="EX105" s="68"/>
      <c r="EY105" s="68"/>
      <c r="EZ105" s="68"/>
      <c r="FA105" s="68"/>
      <c r="FB105" s="68"/>
      <c r="FC105" s="68"/>
      <c r="FD105" s="68"/>
      <c r="FE105" s="68"/>
      <c r="FF105" s="68"/>
      <c r="FG105" s="68"/>
      <c r="FH105" s="68"/>
      <c r="FI105" s="68"/>
      <c r="FJ105" s="68"/>
      <c r="FK105" s="68"/>
      <c r="FL105" s="68"/>
      <c r="FM105" s="68"/>
      <c r="FN105" s="68"/>
      <c r="FO105" s="68"/>
      <c r="FP105" s="68"/>
      <c r="FQ105" s="68"/>
      <c r="FR105" s="68"/>
      <c r="FS105" s="68"/>
      <c r="FT105" s="68"/>
      <c r="FU105" s="68"/>
      <c r="FV105" s="68"/>
      <c r="FW105" s="68"/>
      <c r="FX105" s="68"/>
      <c r="FY105" s="68"/>
      <c r="FZ105" s="68"/>
      <c r="GA105" s="68"/>
      <c r="GB105" s="68"/>
      <c r="GC105" s="68"/>
      <c r="GD105" s="68"/>
      <c r="GE105" s="68"/>
      <c r="GF105" s="68"/>
      <c r="GG105" s="68"/>
      <c r="GH105" s="68"/>
      <c r="GI105" s="68"/>
      <c r="GJ105" s="68"/>
      <c r="GK105" s="68"/>
      <c r="GL105" s="68"/>
      <c r="GM105" s="68"/>
      <c r="GN105" s="68"/>
      <c r="GO105" s="68"/>
      <c r="GP105" s="68"/>
      <c r="GQ105" s="68"/>
      <c r="GR105" s="68"/>
      <c r="GS105" s="68"/>
      <c r="GT105" s="68"/>
      <c r="GU105" s="68"/>
      <c r="GV105" s="68"/>
      <c r="GW105" s="68"/>
      <c r="GX105" s="68"/>
      <c r="GY105" s="68"/>
      <c r="GZ105" s="68"/>
      <c r="HA105" s="68"/>
      <c r="HB105" s="68"/>
      <c r="HC105" s="68"/>
      <c r="HD105" s="68"/>
      <c r="HE105" s="68"/>
      <c r="HF105" s="68"/>
      <c r="HG105" s="68"/>
      <c r="HH105" s="68"/>
      <c r="HI105" s="68"/>
      <c r="HJ105" s="68"/>
      <c r="HK105" s="68"/>
      <c r="HL105" s="68"/>
      <c r="HM105" s="68"/>
      <c r="HN105" s="68"/>
      <c r="HO105" s="68"/>
      <c r="HP105" s="68"/>
      <c r="HQ105" s="68"/>
      <c r="HR105" s="68"/>
      <c r="HS105" s="68"/>
      <c r="HT105" s="68"/>
      <c r="HU105" s="68"/>
      <c r="HV105" s="68"/>
      <c r="HW105" s="68"/>
      <c r="HX105" s="68"/>
      <c r="HY105" s="68"/>
      <c r="HZ105" s="68"/>
      <c r="IA105" s="68"/>
      <c r="IB105" s="68"/>
      <c r="IC105" s="68"/>
      <c r="ID105" s="68"/>
      <c r="IE105" s="68"/>
      <c r="IF105" s="68"/>
      <c r="IG105" s="68"/>
      <c r="IH105" s="68"/>
      <c r="II105" s="68"/>
      <c r="IJ105" s="68"/>
      <c r="IK105" s="68"/>
      <c r="IL105" s="68"/>
      <c r="IM105" s="68"/>
      <c r="IN105" s="68"/>
      <c r="IO105" s="68"/>
      <c r="IP105" s="68"/>
      <c r="IQ105" s="68"/>
      <c r="IR105" s="68"/>
      <c r="IS105" s="68"/>
      <c r="IT105" s="68"/>
      <c r="IU105" s="68"/>
      <c r="IV105" s="68"/>
      <c r="IW105" s="68"/>
      <c r="IX105" s="68"/>
      <c r="IY105" s="68"/>
      <c r="IZ105" s="68"/>
      <c r="JA105" s="68"/>
      <c r="JB105" s="68"/>
      <c r="JC105" s="68"/>
      <c r="JD105" s="68"/>
      <c r="JE105" s="68"/>
      <c r="JF105" s="68"/>
      <c r="JG105" s="68"/>
      <c r="JH105" s="68"/>
      <c r="JI105" s="68"/>
      <c r="JJ105" s="68"/>
      <c r="JK105" s="68"/>
      <c r="JL105" s="68"/>
      <c r="JM105" s="68"/>
      <c r="JN105" s="68"/>
      <c r="JO105" s="68"/>
      <c r="JP105" s="68"/>
      <c r="JQ105" s="68"/>
      <c r="JR105" s="68"/>
      <c r="JS105" s="68"/>
      <c r="JT105" s="68"/>
      <c r="JU105" s="68"/>
      <c r="JV105" s="68"/>
      <c r="JW105" s="68"/>
      <c r="JX105" s="68"/>
      <c r="JY105" s="68"/>
      <c r="JZ105" s="68"/>
      <c r="KA105" s="68"/>
      <c r="KB105" s="68"/>
      <c r="KC105" s="68"/>
      <c r="KD105" s="68"/>
      <c r="KE105" s="68"/>
      <c r="KF105" s="68"/>
      <c r="KG105" s="68"/>
      <c r="KH105" s="68"/>
      <c r="KI105" s="68"/>
      <c r="KJ105" s="68"/>
      <c r="KK105" s="68"/>
      <c r="KL105" s="68"/>
      <c r="KM105" s="68"/>
      <c r="KN105" s="68"/>
      <c r="KO105" s="68"/>
      <c r="KP105" s="68"/>
      <c r="KQ105" s="68"/>
      <c r="KR105" s="68"/>
      <c r="KS105" s="68"/>
      <c r="KT105" s="68"/>
      <c r="KU105" s="68"/>
      <c r="KV105" s="68"/>
      <c r="KW105" s="68"/>
      <c r="KX105" s="68"/>
      <c r="KY105" s="68"/>
      <c r="KZ105" s="68"/>
      <c r="LA105" s="68"/>
      <c r="LB105" s="68"/>
      <c r="LC105" s="68"/>
      <c r="LD105" s="68"/>
      <c r="LE105" s="68"/>
      <c r="LF105" s="68"/>
      <c r="LG105" s="68"/>
      <c r="LH105" s="68"/>
      <c r="LI105" s="68"/>
      <c r="LJ105" s="68"/>
      <c r="LK105" s="68"/>
      <c r="LL105" s="68"/>
      <c r="LM105" s="68"/>
      <c r="LN105" s="68"/>
      <c r="LO105" s="68"/>
      <c r="LP105" s="68"/>
      <c r="LQ105" s="68"/>
      <c r="LR105" s="68"/>
      <c r="LS105" s="68"/>
      <c r="LT105" s="68"/>
      <c r="LU105" s="68"/>
      <c r="LV105" s="68"/>
      <c r="LW105" s="68"/>
      <c r="LX105" s="68"/>
      <c r="LY105" s="68"/>
      <c r="LZ105" s="68"/>
      <c r="MA105" s="68"/>
      <c r="MB105" s="68"/>
      <c r="MC105" s="68"/>
      <c r="MD105" s="68"/>
      <c r="ME105" s="68"/>
      <c r="MF105" s="68"/>
      <c r="MG105" s="68"/>
      <c r="MH105" s="68"/>
      <c r="MI105" s="68"/>
      <c r="MJ105" s="68"/>
      <c r="MK105" s="68"/>
      <c r="ML105" s="68"/>
      <c r="MM105" s="68"/>
      <c r="MN105" s="68"/>
      <c r="MO105" s="68"/>
      <c r="MP105" s="68"/>
      <c r="MQ105" s="68"/>
      <c r="MR105" s="68"/>
      <c r="MS105" s="68"/>
      <c r="MT105" s="68"/>
      <c r="MU105" s="68"/>
      <c r="MV105" s="68"/>
      <c r="MW105" s="68"/>
      <c r="MX105" s="68"/>
      <c r="MY105" s="68"/>
      <c r="MZ105" s="68"/>
      <c r="NA105" s="68"/>
      <c r="NB105" s="68"/>
      <c r="NC105" s="68"/>
      <c r="ND105" s="68"/>
      <c r="NE105" s="68"/>
    </row>
    <row r="106" spans="1:369" s="73" customFormat="1" ht="13.5">
      <c r="A106" s="68"/>
      <c r="B106" s="62"/>
      <c r="C106" s="63">
        <v>35501</v>
      </c>
      <c r="D106" s="70" t="s">
        <v>187</v>
      </c>
      <c r="E106" s="65" t="s">
        <v>114</v>
      </c>
      <c r="F10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0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06" s="65">
        <f>ROUND((Tabla122[[#This Row],[Columna6]]*0.4),0)</f>
        <v>2</v>
      </c>
      <c r="I106" s="90">
        <v>4</v>
      </c>
      <c r="J106" s="90"/>
      <c r="K106" s="90"/>
      <c r="L106" s="90"/>
      <c r="M106" s="65">
        <f>ROUND((Tabla122[[#This Row],[Columna11]]*0.4),0)</f>
        <v>72</v>
      </c>
      <c r="N106" s="65">
        <v>180</v>
      </c>
      <c r="O106" s="65"/>
      <c r="P106" s="65"/>
      <c r="Q106" s="65"/>
      <c r="R106" s="65">
        <f>ROUND((Tabla122[[#This Row],[Columna16]]*0.4),0)</f>
        <v>6</v>
      </c>
      <c r="S106" s="65">
        <v>16</v>
      </c>
      <c r="T106" s="65"/>
      <c r="U106" s="65"/>
      <c r="V106" s="65"/>
      <c r="W106" s="65">
        <f>ROUND((Tabla122[[#This Row],[Columna21]]*0.4),0)</f>
        <v>3</v>
      </c>
      <c r="X106" s="65">
        <v>8</v>
      </c>
      <c r="Y106" s="65"/>
      <c r="Z106" s="65"/>
      <c r="AA106" s="65"/>
      <c r="AB106" s="65">
        <f>ROUND((Tabla122[[#This Row],[Columna26]]*0.4),0)</f>
        <v>24</v>
      </c>
      <c r="AC106" s="65">
        <v>60</v>
      </c>
      <c r="AD106" s="65"/>
      <c r="AE106" s="65"/>
      <c r="AF106" s="65"/>
      <c r="AG106" s="65">
        <f>ROUND((Tabla122[[#This Row],[Columna31]]*0.4),0)</f>
        <v>274</v>
      </c>
      <c r="AH106" s="65">
        <v>684</v>
      </c>
      <c r="AI106" s="65"/>
      <c r="AJ106" s="65"/>
      <c r="AK106" s="65"/>
      <c r="AL106" s="65">
        <f>ROUND((Tabla122[[#This Row],[Columna36]]*0.4),0)</f>
        <v>70</v>
      </c>
      <c r="AM106" s="65">
        <v>176</v>
      </c>
      <c r="AN106" s="65"/>
      <c r="AO106" s="65"/>
      <c r="AP106" s="65"/>
      <c r="AQ106" s="65">
        <f>ROUND((Tabla122[[#This Row],[Columna41]]*0.4),0)</f>
        <v>27</v>
      </c>
      <c r="AR106" s="65">
        <v>68</v>
      </c>
      <c r="AS106" s="65"/>
      <c r="AT106" s="65"/>
      <c r="AU106" s="65"/>
      <c r="AV106" s="65">
        <f>ROUND((Tabla122[[#This Row],[Columna46]]*0.4),0)</f>
        <v>16</v>
      </c>
      <c r="AW106" s="65">
        <v>40</v>
      </c>
      <c r="AX106" s="65"/>
      <c r="AY106" s="65"/>
      <c r="AZ106" s="65"/>
      <c r="BA106" s="65">
        <f>ROUND((Tabla122[[#This Row],[Columna51]]*0.4),0)</f>
        <v>3</v>
      </c>
      <c r="BB106" s="65">
        <v>8</v>
      </c>
      <c r="BC106" s="65"/>
      <c r="BD106" s="65"/>
      <c r="BE106" s="65"/>
      <c r="BF106" s="65">
        <f>ROUND((Tabla122[[#This Row],[Columna56]]*0.4),0)</f>
        <v>2</v>
      </c>
      <c r="BG106" s="65">
        <v>4</v>
      </c>
      <c r="BH106" s="65"/>
      <c r="BI106" s="65"/>
      <c r="BJ106" s="65"/>
      <c r="BK106" s="65">
        <f>ROUND((Tabla122[[#This Row],[Columna61]]*0.4),0)</f>
        <v>18</v>
      </c>
      <c r="BL106" s="65">
        <v>44</v>
      </c>
      <c r="BM106" s="65"/>
      <c r="BN106" s="65"/>
      <c r="BO106" s="65"/>
      <c r="BP106" s="65">
        <f>ROUND((Tabla122[[#This Row],[Columna66]]*0.4),0)</f>
        <v>16</v>
      </c>
      <c r="BQ106" s="65">
        <v>40</v>
      </c>
      <c r="BR106" s="65"/>
      <c r="BS106" s="65"/>
      <c r="BT106" s="65"/>
      <c r="BU106" s="65">
        <f>ROUND((Tabla122[[#This Row],[Columna71]]*0.4),0)</f>
        <v>46</v>
      </c>
      <c r="BV106" s="65">
        <v>116</v>
      </c>
      <c r="BW106" s="65"/>
      <c r="BX106" s="65"/>
      <c r="BY106" s="65"/>
      <c r="BZ106" s="65">
        <f>ROUND((Tabla122[[#This Row],[Columna76]]*0.4),0)</f>
        <v>14</v>
      </c>
      <c r="CA106" s="65">
        <v>36</v>
      </c>
      <c r="CB106" s="65"/>
      <c r="CC106" s="65"/>
      <c r="CD106" s="65"/>
      <c r="CE106" s="65">
        <f>ROUND((Tabla122[[#This Row],[Columna81]]*0.4),0)</f>
        <v>14</v>
      </c>
      <c r="CF106" s="65">
        <v>36</v>
      </c>
      <c r="CG106" s="65"/>
      <c r="CH106" s="65"/>
      <c r="CI106" s="65"/>
      <c r="CJ106" s="65">
        <f>ROUND((Tabla122[[#This Row],[Columna86]]*0.4),0)</f>
        <v>6</v>
      </c>
      <c r="CK106" s="65">
        <v>16</v>
      </c>
      <c r="CL106" s="65"/>
      <c r="CM106" s="65"/>
      <c r="CN106" s="65"/>
      <c r="CO106" s="65">
        <f>ROUND((Tabla122[[#This Row],[Columna91]]*0.4),0)</f>
        <v>22</v>
      </c>
      <c r="CP106" s="65">
        <v>56</v>
      </c>
      <c r="CQ106" s="65"/>
      <c r="CR106" s="65"/>
      <c r="CS106" s="65"/>
      <c r="CT106" s="65">
        <f>ROUND((Tabla122[[#This Row],[Columna96]]*0.4),0)</f>
        <v>40</v>
      </c>
      <c r="CU106" s="65">
        <v>100</v>
      </c>
      <c r="CV106" s="65"/>
      <c r="CW106" s="65"/>
      <c r="CX106" s="65"/>
      <c r="CY106" s="65">
        <f>ROUND((Tabla122[[#This Row],[Columna101]]*0.4),0)</f>
        <v>10</v>
      </c>
      <c r="CZ106" s="65">
        <v>24</v>
      </c>
      <c r="DA106" s="65"/>
      <c r="DB106" s="65"/>
      <c r="DC106" s="65"/>
      <c r="DD106" s="65">
        <f>ROUND((Tabla122[[#This Row],[Columna106]]*0.4),0)</f>
        <v>8</v>
      </c>
      <c r="DE106" s="65">
        <v>20</v>
      </c>
      <c r="DF106" s="65"/>
      <c r="DG106" s="65"/>
      <c r="DH106" s="65"/>
      <c r="DI106" s="65">
        <f>ROUND((Tabla122[[#This Row],[Columna111]]*0.4),0)</f>
        <v>8</v>
      </c>
      <c r="DJ106" s="65">
        <v>20</v>
      </c>
      <c r="DK106" s="65"/>
      <c r="DL106" s="65"/>
      <c r="DM106" s="65"/>
      <c r="DN106" s="65">
        <f>ROUND((Tabla122[[#This Row],[Columna116]]*0.4),0)</f>
        <v>2</v>
      </c>
      <c r="DO106" s="65">
        <v>4</v>
      </c>
      <c r="DP106" s="93"/>
      <c r="DQ106" s="93"/>
      <c r="DR106" s="93"/>
      <c r="DS106" s="72"/>
      <c r="DT106" s="68"/>
      <c r="DU106" s="68"/>
      <c r="DV106" s="68"/>
      <c r="DW106" s="68"/>
      <c r="DX106" s="68"/>
      <c r="DY106" s="68"/>
      <c r="DZ106" s="68"/>
      <c r="EA106" s="68"/>
      <c r="EB106" s="68"/>
      <c r="EC106" s="68"/>
      <c r="ED106" s="68"/>
      <c r="EE106" s="68"/>
      <c r="EF106" s="68"/>
      <c r="EG106" s="68"/>
      <c r="EH106" s="68"/>
      <c r="EI106" s="68"/>
      <c r="EJ106" s="68"/>
      <c r="EK106" s="68"/>
      <c r="EL106" s="68"/>
      <c r="EM106" s="68"/>
      <c r="EN106" s="68"/>
      <c r="EO106" s="68"/>
      <c r="EP106" s="68"/>
      <c r="EQ106" s="68"/>
      <c r="ER106" s="68"/>
      <c r="ES106" s="68"/>
      <c r="ET106" s="68"/>
      <c r="EU106" s="68"/>
      <c r="EV106" s="68"/>
      <c r="EW106" s="68"/>
      <c r="EX106" s="68"/>
      <c r="EY106" s="68"/>
      <c r="EZ106" s="68"/>
      <c r="FA106" s="68"/>
      <c r="FB106" s="68"/>
      <c r="FC106" s="68"/>
      <c r="FD106" s="68"/>
      <c r="FE106" s="68"/>
      <c r="FF106" s="68"/>
      <c r="FG106" s="68"/>
      <c r="FH106" s="68"/>
      <c r="FI106" s="68"/>
      <c r="FJ106" s="68"/>
      <c r="FK106" s="68"/>
      <c r="FL106" s="68"/>
      <c r="FM106" s="68"/>
      <c r="FN106" s="68"/>
      <c r="FO106" s="68"/>
      <c r="FP106" s="68"/>
      <c r="FQ106" s="68"/>
      <c r="FR106" s="68"/>
      <c r="FS106" s="68"/>
      <c r="FT106" s="68"/>
      <c r="FU106" s="68"/>
      <c r="FV106" s="68"/>
      <c r="FW106" s="68"/>
      <c r="FX106" s="68"/>
      <c r="FY106" s="68"/>
      <c r="FZ106" s="68"/>
      <c r="GA106" s="68"/>
      <c r="GB106" s="68"/>
      <c r="GC106" s="68"/>
      <c r="GD106" s="68"/>
      <c r="GE106" s="68"/>
      <c r="GF106" s="68"/>
      <c r="GG106" s="68"/>
      <c r="GH106" s="68"/>
      <c r="GI106" s="68"/>
      <c r="GJ106" s="68"/>
      <c r="GK106" s="68"/>
      <c r="GL106" s="68"/>
      <c r="GM106" s="68"/>
      <c r="GN106" s="68"/>
      <c r="GO106" s="68"/>
      <c r="GP106" s="68"/>
      <c r="GQ106" s="68"/>
      <c r="GR106" s="68"/>
      <c r="GS106" s="68"/>
      <c r="GT106" s="68"/>
      <c r="GU106" s="68"/>
      <c r="GV106" s="68"/>
      <c r="GW106" s="68"/>
      <c r="GX106" s="68"/>
      <c r="GY106" s="68"/>
      <c r="GZ106" s="68"/>
      <c r="HA106" s="68"/>
      <c r="HB106" s="68"/>
      <c r="HC106" s="68"/>
      <c r="HD106" s="68"/>
      <c r="HE106" s="68"/>
      <c r="HF106" s="68"/>
      <c r="HG106" s="68"/>
      <c r="HH106" s="68"/>
      <c r="HI106" s="68"/>
      <c r="HJ106" s="68"/>
      <c r="HK106" s="68"/>
      <c r="HL106" s="68"/>
      <c r="HM106" s="68"/>
      <c r="HN106" s="68"/>
      <c r="HO106" s="68"/>
      <c r="HP106" s="68"/>
      <c r="HQ106" s="68"/>
      <c r="HR106" s="68"/>
      <c r="HS106" s="68"/>
      <c r="HT106" s="68"/>
      <c r="HU106" s="68"/>
      <c r="HV106" s="68"/>
      <c r="HW106" s="68"/>
      <c r="HX106" s="68"/>
      <c r="HY106" s="68"/>
      <c r="HZ106" s="68"/>
      <c r="IA106" s="68"/>
      <c r="IB106" s="68"/>
      <c r="IC106" s="68"/>
      <c r="ID106" s="68"/>
      <c r="IE106" s="68"/>
      <c r="IF106" s="68"/>
      <c r="IG106" s="68"/>
      <c r="IH106" s="68"/>
      <c r="II106" s="68"/>
      <c r="IJ106" s="68"/>
      <c r="IK106" s="68"/>
      <c r="IL106" s="68"/>
      <c r="IM106" s="68"/>
      <c r="IN106" s="68"/>
      <c r="IO106" s="68"/>
      <c r="IP106" s="68"/>
      <c r="IQ106" s="68"/>
      <c r="IR106" s="68"/>
      <c r="IS106" s="68"/>
      <c r="IT106" s="68"/>
      <c r="IU106" s="68"/>
      <c r="IV106" s="68"/>
      <c r="IW106" s="68"/>
      <c r="IX106" s="68"/>
      <c r="IY106" s="68"/>
      <c r="IZ106" s="68"/>
      <c r="JA106" s="68"/>
      <c r="JB106" s="68"/>
      <c r="JC106" s="68"/>
      <c r="JD106" s="68"/>
      <c r="JE106" s="68"/>
      <c r="JF106" s="68"/>
      <c r="JG106" s="68"/>
      <c r="JH106" s="68"/>
      <c r="JI106" s="68"/>
      <c r="JJ106" s="68"/>
      <c r="JK106" s="68"/>
      <c r="JL106" s="68"/>
      <c r="JM106" s="68"/>
      <c r="JN106" s="68"/>
      <c r="JO106" s="68"/>
      <c r="JP106" s="68"/>
      <c r="JQ106" s="68"/>
      <c r="JR106" s="68"/>
      <c r="JS106" s="68"/>
      <c r="JT106" s="68"/>
      <c r="JU106" s="68"/>
      <c r="JV106" s="68"/>
      <c r="JW106" s="68"/>
      <c r="JX106" s="68"/>
      <c r="JY106" s="68"/>
      <c r="JZ106" s="68"/>
      <c r="KA106" s="68"/>
      <c r="KB106" s="68"/>
      <c r="KC106" s="68"/>
      <c r="KD106" s="68"/>
      <c r="KE106" s="68"/>
      <c r="KF106" s="68"/>
      <c r="KG106" s="68"/>
      <c r="KH106" s="68"/>
      <c r="KI106" s="68"/>
      <c r="KJ106" s="68"/>
      <c r="KK106" s="68"/>
      <c r="KL106" s="68"/>
      <c r="KM106" s="68"/>
      <c r="KN106" s="68"/>
      <c r="KO106" s="68"/>
      <c r="KP106" s="68"/>
      <c r="KQ106" s="68"/>
      <c r="KR106" s="68"/>
      <c r="KS106" s="68"/>
      <c r="KT106" s="68"/>
      <c r="KU106" s="68"/>
      <c r="KV106" s="68"/>
      <c r="KW106" s="68"/>
      <c r="KX106" s="68"/>
      <c r="KY106" s="68"/>
      <c r="KZ106" s="68"/>
      <c r="LA106" s="68"/>
      <c r="LB106" s="68"/>
      <c r="LC106" s="68"/>
      <c r="LD106" s="68"/>
      <c r="LE106" s="68"/>
      <c r="LF106" s="68"/>
      <c r="LG106" s="68"/>
      <c r="LH106" s="68"/>
      <c r="LI106" s="68"/>
      <c r="LJ106" s="68"/>
      <c r="LK106" s="68"/>
      <c r="LL106" s="68"/>
      <c r="LM106" s="68"/>
      <c r="LN106" s="68"/>
      <c r="LO106" s="68"/>
      <c r="LP106" s="68"/>
      <c r="LQ106" s="68"/>
      <c r="LR106" s="68"/>
      <c r="LS106" s="68"/>
      <c r="LT106" s="68"/>
      <c r="LU106" s="68"/>
      <c r="LV106" s="68"/>
      <c r="LW106" s="68"/>
      <c r="LX106" s="68"/>
      <c r="LY106" s="68"/>
      <c r="LZ106" s="68"/>
      <c r="MA106" s="68"/>
      <c r="MB106" s="68"/>
      <c r="MC106" s="68"/>
      <c r="MD106" s="68"/>
      <c r="ME106" s="68"/>
      <c r="MF106" s="68"/>
      <c r="MG106" s="68"/>
      <c r="MH106" s="68"/>
      <c r="MI106" s="68"/>
      <c r="MJ106" s="68"/>
      <c r="MK106" s="68"/>
      <c r="ML106" s="68"/>
      <c r="MM106" s="68"/>
      <c r="MN106" s="68"/>
      <c r="MO106" s="68"/>
      <c r="MP106" s="68"/>
      <c r="MQ106" s="68"/>
      <c r="MR106" s="68"/>
      <c r="MS106" s="68"/>
      <c r="MT106" s="68"/>
      <c r="MU106" s="68"/>
      <c r="MV106" s="68"/>
      <c r="MW106" s="68"/>
      <c r="MX106" s="68"/>
      <c r="MY106" s="68"/>
      <c r="MZ106" s="68"/>
      <c r="NA106" s="68"/>
      <c r="NB106" s="68"/>
      <c r="NC106" s="68"/>
      <c r="ND106" s="68"/>
      <c r="NE106" s="68"/>
    </row>
    <row r="107" spans="1:369" s="73" customFormat="1" ht="13.5">
      <c r="A107" s="68"/>
      <c r="B107" s="62"/>
      <c r="C107" s="63">
        <v>35501</v>
      </c>
      <c r="D107" s="79" t="s">
        <v>313</v>
      </c>
      <c r="E107" s="65" t="s">
        <v>114</v>
      </c>
      <c r="F10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0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07" s="65">
        <f>ROUND((Tabla122[[#This Row],[Columna6]]*0.4),0)</f>
        <v>2</v>
      </c>
      <c r="I107" s="90">
        <v>4</v>
      </c>
      <c r="J107" s="90"/>
      <c r="K107" s="90"/>
      <c r="L107" s="90"/>
      <c r="M107" s="65">
        <f>ROUND((Tabla122[[#This Row],[Columna11]]*0.4),0)</f>
        <v>72</v>
      </c>
      <c r="N107" s="65">
        <v>180</v>
      </c>
      <c r="O107" s="65"/>
      <c r="P107" s="65"/>
      <c r="Q107" s="65"/>
      <c r="R107" s="65">
        <f>ROUND((Tabla122[[#This Row],[Columna16]]*0.4),0)</f>
        <v>6</v>
      </c>
      <c r="S107" s="65">
        <v>16</v>
      </c>
      <c r="T107" s="65"/>
      <c r="U107" s="65"/>
      <c r="V107" s="65"/>
      <c r="W107" s="65">
        <f>ROUND((Tabla122[[#This Row],[Columna21]]*0.4),0)</f>
        <v>3</v>
      </c>
      <c r="X107" s="65">
        <v>8</v>
      </c>
      <c r="Y107" s="65"/>
      <c r="Z107" s="65"/>
      <c r="AA107" s="65"/>
      <c r="AB107" s="65">
        <f>ROUND((Tabla122[[#This Row],[Columna26]]*0.4),0)</f>
        <v>24</v>
      </c>
      <c r="AC107" s="65">
        <v>60</v>
      </c>
      <c r="AD107" s="65"/>
      <c r="AE107" s="65"/>
      <c r="AF107" s="65"/>
      <c r="AG107" s="65">
        <f>ROUND((Tabla122[[#This Row],[Columna31]]*0.4),0)</f>
        <v>274</v>
      </c>
      <c r="AH107" s="65">
        <v>684</v>
      </c>
      <c r="AI107" s="65"/>
      <c r="AJ107" s="65"/>
      <c r="AK107" s="65"/>
      <c r="AL107" s="65">
        <f>ROUND((Tabla122[[#This Row],[Columna36]]*0.4),0)</f>
        <v>70</v>
      </c>
      <c r="AM107" s="65">
        <v>176</v>
      </c>
      <c r="AN107" s="65"/>
      <c r="AO107" s="65"/>
      <c r="AP107" s="65"/>
      <c r="AQ107" s="65">
        <f>ROUND((Tabla122[[#This Row],[Columna41]]*0.4),0)</f>
        <v>27</v>
      </c>
      <c r="AR107" s="65">
        <v>68</v>
      </c>
      <c r="AS107" s="65"/>
      <c r="AT107" s="65"/>
      <c r="AU107" s="65"/>
      <c r="AV107" s="65">
        <f>ROUND((Tabla122[[#This Row],[Columna46]]*0.4),0)</f>
        <v>16</v>
      </c>
      <c r="AW107" s="65">
        <v>40</v>
      </c>
      <c r="AX107" s="65"/>
      <c r="AY107" s="65"/>
      <c r="AZ107" s="65"/>
      <c r="BA107" s="65">
        <f>ROUND((Tabla122[[#This Row],[Columna51]]*0.4),0)</f>
        <v>3</v>
      </c>
      <c r="BB107" s="65">
        <v>8</v>
      </c>
      <c r="BC107" s="65"/>
      <c r="BD107" s="65"/>
      <c r="BE107" s="65"/>
      <c r="BF107" s="65">
        <f>ROUND((Tabla122[[#This Row],[Columna56]]*0.4),0)</f>
        <v>2</v>
      </c>
      <c r="BG107" s="65">
        <v>4</v>
      </c>
      <c r="BH107" s="65"/>
      <c r="BI107" s="65"/>
      <c r="BJ107" s="65"/>
      <c r="BK107" s="65">
        <f>ROUND((Tabla122[[#This Row],[Columna61]]*0.4),0)</f>
        <v>18</v>
      </c>
      <c r="BL107" s="65">
        <v>44</v>
      </c>
      <c r="BM107" s="65"/>
      <c r="BN107" s="65"/>
      <c r="BO107" s="65"/>
      <c r="BP107" s="65">
        <f>ROUND((Tabla122[[#This Row],[Columna66]]*0.4),0)</f>
        <v>16</v>
      </c>
      <c r="BQ107" s="65">
        <v>40</v>
      </c>
      <c r="BR107" s="65"/>
      <c r="BS107" s="65"/>
      <c r="BT107" s="65"/>
      <c r="BU107" s="65">
        <f>ROUND((Tabla122[[#This Row],[Columna71]]*0.4),0)</f>
        <v>46</v>
      </c>
      <c r="BV107" s="65">
        <v>116</v>
      </c>
      <c r="BW107" s="65"/>
      <c r="BX107" s="65"/>
      <c r="BY107" s="65"/>
      <c r="BZ107" s="65">
        <f>ROUND((Tabla122[[#This Row],[Columna76]]*0.4),0)</f>
        <v>14</v>
      </c>
      <c r="CA107" s="65">
        <v>36</v>
      </c>
      <c r="CB107" s="65"/>
      <c r="CC107" s="65"/>
      <c r="CD107" s="65"/>
      <c r="CE107" s="65">
        <f>ROUND((Tabla122[[#This Row],[Columna81]]*0.4),0)</f>
        <v>14</v>
      </c>
      <c r="CF107" s="65">
        <v>36</v>
      </c>
      <c r="CG107" s="65"/>
      <c r="CH107" s="65"/>
      <c r="CI107" s="65"/>
      <c r="CJ107" s="65">
        <f>ROUND((Tabla122[[#This Row],[Columna86]]*0.4),0)</f>
        <v>6</v>
      </c>
      <c r="CK107" s="65">
        <v>16</v>
      </c>
      <c r="CL107" s="65"/>
      <c r="CM107" s="65"/>
      <c r="CN107" s="65"/>
      <c r="CO107" s="65">
        <f>ROUND((Tabla122[[#This Row],[Columna91]]*0.4),0)</f>
        <v>22</v>
      </c>
      <c r="CP107" s="65">
        <v>56</v>
      </c>
      <c r="CQ107" s="65"/>
      <c r="CR107" s="65"/>
      <c r="CS107" s="65"/>
      <c r="CT107" s="65">
        <f>ROUND((Tabla122[[#This Row],[Columna96]]*0.4),0)</f>
        <v>40</v>
      </c>
      <c r="CU107" s="65">
        <v>100</v>
      </c>
      <c r="CV107" s="65"/>
      <c r="CW107" s="65"/>
      <c r="CX107" s="65"/>
      <c r="CY107" s="65">
        <f>ROUND((Tabla122[[#This Row],[Columna101]]*0.4),0)</f>
        <v>10</v>
      </c>
      <c r="CZ107" s="65">
        <v>24</v>
      </c>
      <c r="DA107" s="65"/>
      <c r="DB107" s="65"/>
      <c r="DC107" s="65"/>
      <c r="DD107" s="65">
        <f>ROUND((Tabla122[[#This Row],[Columna106]]*0.4),0)</f>
        <v>8</v>
      </c>
      <c r="DE107" s="65">
        <v>20</v>
      </c>
      <c r="DF107" s="65"/>
      <c r="DG107" s="65"/>
      <c r="DH107" s="65"/>
      <c r="DI107" s="65">
        <f>ROUND((Tabla122[[#This Row],[Columna111]]*0.4),0)</f>
        <v>8</v>
      </c>
      <c r="DJ107" s="65">
        <v>20</v>
      </c>
      <c r="DK107" s="65"/>
      <c r="DL107" s="65"/>
      <c r="DM107" s="65"/>
      <c r="DN107" s="65">
        <f>ROUND((Tabla122[[#This Row],[Columna116]]*0.4),0)</f>
        <v>2</v>
      </c>
      <c r="DO107" s="65">
        <v>4</v>
      </c>
      <c r="DP107" s="65"/>
      <c r="DQ107" s="65"/>
      <c r="DR107" s="65"/>
      <c r="DS107" s="72"/>
      <c r="DT107" s="68"/>
      <c r="DU107" s="68"/>
      <c r="DV107" s="68"/>
      <c r="DW107" s="68"/>
      <c r="DX107" s="68"/>
      <c r="DY107" s="68"/>
      <c r="DZ107" s="68"/>
      <c r="EA107" s="68"/>
      <c r="EB107" s="68"/>
      <c r="EC107" s="68"/>
      <c r="ED107" s="68"/>
      <c r="EE107" s="68"/>
      <c r="EF107" s="68"/>
      <c r="EG107" s="68"/>
      <c r="EH107" s="68"/>
      <c r="EI107" s="68"/>
      <c r="EJ107" s="68"/>
      <c r="EK107" s="68"/>
      <c r="EL107" s="68"/>
      <c r="EM107" s="68"/>
      <c r="EN107" s="68"/>
      <c r="EO107" s="68"/>
      <c r="EP107" s="68"/>
      <c r="EQ107" s="68"/>
      <c r="ER107" s="68"/>
      <c r="ES107" s="68"/>
      <c r="ET107" s="68"/>
      <c r="EU107" s="68"/>
      <c r="EV107" s="68"/>
      <c r="EW107" s="68"/>
      <c r="EX107" s="68"/>
      <c r="EY107" s="68"/>
      <c r="EZ107" s="68"/>
      <c r="FA107" s="68"/>
      <c r="FB107" s="68"/>
      <c r="FC107" s="68"/>
      <c r="FD107" s="68"/>
      <c r="FE107" s="68"/>
      <c r="FF107" s="68"/>
      <c r="FG107" s="68"/>
      <c r="FH107" s="68"/>
      <c r="FI107" s="68"/>
      <c r="FJ107" s="68"/>
      <c r="FK107" s="68"/>
      <c r="FL107" s="68"/>
      <c r="FM107" s="68"/>
      <c r="FN107" s="68"/>
      <c r="FO107" s="68"/>
      <c r="FP107" s="68"/>
      <c r="FQ107" s="68"/>
      <c r="FR107" s="68"/>
      <c r="FS107" s="68"/>
      <c r="FT107" s="68"/>
      <c r="FU107" s="68"/>
      <c r="FV107" s="68"/>
      <c r="FW107" s="68"/>
      <c r="FX107" s="68"/>
      <c r="FY107" s="68"/>
      <c r="FZ107" s="68"/>
      <c r="GA107" s="68"/>
      <c r="GB107" s="68"/>
      <c r="GC107" s="68"/>
      <c r="GD107" s="68"/>
      <c r="GE107" s="68"/>
      <c r="GF107" s="68"/>
      <c r="GG107" s="68"/>
      <c r="GH107" s="68"/>
      <c r="GI107" s="68"/>
      <c r="GJ107" s="68"/>
      <c r="GK107" s="68"/>
      <c r="GL107" s="68"/>
      <c r="GM107" s="68"/>
      <c r="GN107" s="68"/>
      <c r="GO107" s="68"/>
      <c r="GP107" s="68"/>
      <c r="GQ107" s="68"/>
      <c r="GR107" s="68"/>
      <c r="GS107" s="68"/>
      <c r="GT107" s="68"/>
      <c r="GU107" s="68"/>
      <c r="GV107" s="68"/>
      <c r="GW107" s="68"/>
      <c r="GX107" s="68"/>
      <c r="GY107" s="68"/>
      <c r="GZ107" s="68"/>
      <c r="HA107" s="68"/>
      <c r="HB107" s="68"/>
      <c r="HC107" s="68"/>
      <c r="HD107" s="68"/>
      <c r="HE107" s="68"/>
      <c r="HF107" s="68"/>
      <c r="HG107" s="68"/>
      <c r="HH107" s="68"/>
      <c r="HI107" s="68"/>
      <c r="HJ107" s="68"/>
      <c r="HK107" s="68"/>
      <c r="HL107" s="68"/>
      <c r="HM107" s="68"/>
      <c r="HN107" s="68"/>
      <c r="HO107" s="68"/>
      <c r="HP107" s="68"/>
      <c r="HQ107" s="68"/>
      <c r="HR107" s="68"/>
      <c r="HS107" s="68"/>
      <c r="HT107" s="68"/>
      <c r="HU107" s="68"/>
      <c r="HV107" s="68"/>
      <c r="HW107" s="68"/>
      <c r="HX107" s="68"/>
      <c r="HY107" s="68"/>
      <c r="HZ107" s="68"/>
      <c r="IA107" s="68"/>
      <c r="IB107" s="68"/>
      <c r="IC107" s="68"/>
      <c r="ID107" s="68"/>
      <c r="IE107" s="68"/>
      <c r="IF107" s="68"/>
      <c r="IG107" s="68"/>
      <c r="IH107" s="68"/>
      <c r="II107" s="68"/>
      <c r="IJ107" s="68"/>
      <c r="IK107" s="68"/>
      <c r="IL107" s="68"/>
      <c r="IM107" s="68"/>
      <c r="IN107" s="68"/>
      <c r="IO107" s="68"/>
      <c r="IP107" s="68"/>
      <c r="IQ107" s="68"/>
      <c r="IR107" s="68"/>
      <c r="IS107" s="68"/>
      <c r="IT107" s="68"/>
      <c r="IU107" s="68"/>
      <c r="IV107" s="68"/>
      <c r="IW107" s="68"/>
      <c r="IX107" s="68"/>
      <c r="IY107" s="68"/>
      <c r="IZ107" s="68"/>
      <c r="JA107" s="68"/>
      <c r="JB107" s="68"/>
      <c r="JC107" s="68"/>
      <c r="JD107" s="68"/>
      <c r="JE107" s="68"/>
      <c r="JF107" s="68"/>
      <c r="JG107" s="68"/>
      <c r="JH107" s="68"/>
      <c r="JI107" s="68"/>
      <c r="JJ107" s="68"/>
      <c r="JK107" s="68"/>
      <c r="JL107" s="68"/>
      <c r="JM107" s="68"/>
      <c r="JN107" s="68"/>
      <c r="JO107" s="68"/>
      <c r="JP107" s="68"/>
      <c r="JQ107" s="68"/>
      <c r="JR107" s="68"/>
      <c r="JS107" s="68"/>
      <c r="JT107" s="68"/>
      <c r="JU107" s="68"/>
      <c r="JV107" s="68"/>
      <c r="JW107" s="68"/>
      <c r="JX107" s="68"/>
      <c r="JY107" s="68"/>
      <c r="JZ107" s="68"/>
      <c r="KA107" s="68"/>
      <c r="KB107" s="68"/>
      <c r="KC107" s="68"/>
      <c r="KD107" s="68"/>
      <c r="KE107" s="68"/>
      <c r="KF107" s="68"/>
      <c r="KG107" s="68"/>
      <c r="KH107" s="68"/>
      <c r="KI107" s="68"/>
      <c r="KJ107" s="68"/>
      <c r="KK107" s="68"/>
      <c r="KL107" s="68"/>
      <c r="KM107" s="68"/>
      <c r="KN107" s="68"/>
      <c r="KO107" s="68"/>
      <c r="KP107" s="68"/>
      <c r="KQ107" s="68"/>
      <c r="KR107" s="68"/>
      <c r="KS107" s="68"/>
      <c r="KT107" s="68"/>
      <c r="KU107" s="68"/>
      <c r="KV107" s="68"/>
      <c r="KW107" s="68"/>
      <c r="KX107" s="68"/>
      <c r="KY107" s="68"/>
      <c r="KZ107" s="68"/>
      <c r="LA107" s="68"/>
      <c r="LB107" s="68"/>
      <c r="LC107" s="68"/>
      <c r="LD107" s="68"/>
      <c r="LE107" s="68"/>
      <c r="LF107" s="68"/>
      <c r="LG107" s="68"/>
      <c r="LH107" s="68"/>
      <c r="LI107" s="68"/>
      <c r="LJ107" s="68"/>
      <c r="LK107" s="68"/>
      <c r="LL107" s="68"/>
      <c r="LM107" s="68"/>
      <c r="LN107" s="68"/>
      <c r="LO107" s="68"/>
      <c r="LP107" s="68"/>
      <c r="LQ107" s="68"/>
      <c r="LR107" s="68"/>
      <c r="LS107" s="68"/>
      <c r="LT107" s="68"/>
      <c r="LU107" s="68"/>
      <c r="LV107" s="68"/>
      <c r="LW107" s="68"/>
      <c r="LX107" s="68"/>
      <c r="LY107" s="68"/>
      <c r="LZ107" s="68"/>
      <c r="MA107" s="68"/>
      <c r="MB107" s="68"/>
      <c r="MC107" s="68"/>
      <c r="MD107" s="68"/>
      <c r="ME107" s="68"/>
      <c r="MF107" s="68"/>
      <c r="MG107" s="68"/>
      <c r="MH107" s="68"/>
      <c r="MI107" s="68"/>
      <c r="MJ107" s="68"/>
      <c r="MK107" s="68"/>
      <c r="ML107" s="68"/>
      <c r="MM107" s="68"/>
      <c r="MN107" s="68"/>
      <c r="MO107" s="68"/>
      <c r="MP107" s="68"/>
      <c r="MQ107" s="68"/>
      <c r="MR107" s="68"/>
      <c r="MS107" s="68"/>
      <c r="MT107" s="68"/>
      <c r="MU107" s="68"/>
      <c r="MV107" s="68"/>
      <c r="MW107" s="68"/>
      <c r="MX107" s="68"/>
      <c r="MY107" s="68"/>
      <c r="MZ107" s="68"/>
      <c r="NA107" s="68"/>
      <c r="NB107" s="68"/>
      <c r="NC107" s="68"/>
      <c r="ND107" s="68"/>
      <c r="NE107" s="68"/>
    </row>
    <row r="108" spans="1:369" s="73" customFormat="1" ht="13.5">
      <c r="A108" s="68"/>
      <c r="B108" s="62"/>
      <c r="C108" s="63">
        <v>35501</v>
      </c>
      <c r="D108" s="79" t="s">
        <v>321</v>
      </c>
      <c r="E108" s="65" t="s">
        <v>114</v>
      </c>
      <c r="F10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0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08" s="65">
        <f>ROUND((Tabla122[[#This Row],[Columna6]]*0.4),0)</f>
        <v>2</v>
      </c>
      <c r="I108" s="90">
        <v>4</v>
      </c>
      <c r="J108" s="90"/>
      <c r="K108" s="90"/>
      <c r="L108" s="90"/>
      <c r="M108" s="65">
        <f>ROUND((Tabla122[[#This Row],[Columna11]]*0.4),0)</f>
        <v>72</v>
      </c>
      <c r="N108" s="65">
        <v>180</v>
      </c>
      <c r="O108" s="65"/>
      <c r="P108" s="65"/>
      <c r="Q108" s="65"/>
      <c r="R108" s="65">
        <f>ROUND((Tabla122[[#This Row],[Columna16]]*0.4),0)</f>
        <v>6</v>
      </c>
      <c r="S108" s="65">
        <v>16</v>
      </c>
      <c r="T108" s="65"/>
      <c r="U108" s="65"/>
      <c r="V108" s="65"/>
      <c r="W108" s="65">
        <f>ROUND((Tabla122[[#This Row],[Columna21]]*0.4),0)</f>
        <v>3</v>
      </c>
      <c r="X108" s="65">
        <v>8</v>
      </c>
      <c r="Y108" s="65"/>
      <c r="Z108" s="65"/>
      <c r="AA108" s="65"/>
      <c r="AB108" s="65">
        <f>ROUND((Tabla122[[#This Row],[Columna26]]*0.4),0)</f>
        <v>24</v>
      </c>
      <c r="AC108" s="65">
        <v>60</v>
      </c>
      <c r="AD108" s="65"/>
      <c r="AE108" s="65"/>
      <c r="AF108" s="65"/>
      <c r="AG108" s="65">
        <f>ROUND((Tabla122[[#This Row],[Columna31]]*0.4),0)</f>
        <v>274</v>
      </c>
      <c r="AH108" s="65">
        <v>684</v>
      </c>
      <c r="AI108" s="65"/>
      <c r="AJ108" s="65"/>
      <c r="AK108" s="65"/>
      <c r="AL108" s="65">
        <f>ROUND((Tabla122[[#This Row],[Columna36]]*0.4),0)</f>
        <v>70</v>
      </c>
      <c r="AM108" s="65">
        <v>176</v>
      </c>
      <c r="AN108" s="65"/>
      <c r="AO108" s="65"/>
      <c r="AP108" s="65"/>
      <c r="AQ108" s="65">
        <f>ROUND((Tabla122[[#This Row],[Columna41]]*0.4),0)</f>
        <v>27</v>
      </c>
      <c r="AR108" s="65">
        <v>68</v>
      </c>
      <c r="AS108" s="65"/>
      <c r="AT108" s="65"/>
      <c r="AU108" s="65"/>
      <c r="AV108" s="65">
        <f>ROUND((Tabla122[[#This Row],[Columna46]]*0.4),0)</f>
        <v>16</v>
      </c>
      <c r="AW108" s="65">
        <v>40</v>
      </c>
      <c r="AX108" s="65"/>
      <c r="AY108" s="65"/>
      <c r="AZ108" s="65"/>
      <c r="BA108" s="65">
        <f>ROUND((Tabla122[[#This Row],[Columna51]]*0.4),0)</f>
        <v>3</v>
      </c>
      <c r="BB108" s="65">
        <v>8</v>
      </c>
      <c r="BC108" s="65"/>
      <c r="BD108" s="65"/>
      <c r="BE108" s="65"/>
      <c r="BF108" s="65">
        <f>ROUND((Tabla122[[#This Row],[Columna56]]*0.4),0)</f>
        <v>2</v>
      </c>
      <c r="BG108" s="65">
        <v>4</v>
      </c>
      <c r="BH108" s="65"/>
      <c r="BI108" s="65"/>
      <c r="BJ108" s="65"/>
      <c r="BK108" s="65">
        <f>ROUND((Tabla122[[#This Row],[Columna61]]*0.4),0)</f>
        <v>18</v>
      </c>
      <c r="BL108" s="65">
        <v>44</v>
      </c>
      <c r="BM108" s="65"/>
      <c r="BN108" s="65"/>
      <c r="BO108" s="65"/>
      <c r="BP108" s="65">
        <f>ROUND((Tabla122[[#This Row],[Columna66]]*0.4),0)</f>
        <v>16</v>
      </c>
      <c r="BQ108" s="65">
        <v>40</v>
      </c>
      <c r="BR108" s="65"/>
      <c r="BS108" s="65"/>
      <c r="BT108" s="65"/>
      <c r="BU108" s="65">
        <f>ROUND((Tabla122[[#This Row],[Columna71]]*0.4),0)</f>
        <v>46</v>
      </c>
      <c r="BV108" s="65">
        <v>116</v>
      </c>
      <c r="BW108" s="65"/>
      <c r="BX108" s="65"/>
      <c r="BY108" s="65"/>
      <c r="BZ108" s="65">
        <f>ROUND((Tabla122[[#This Row],[Columna76]]*0.4),0)</f>
        <v>14</v>
      </c>
      <c r="CA108" s="65">
        <v>36</v>
      </c>
      <c r="CB108" s="65"/>
      <c r="CC108" s="65"/>
      <c r="CD108" s="65"/>
      <c r="CE108" s="65">
        <f>ROUND((Tabla122[[#This Row],[Columna81]]*0.4),0)</f>
        <v>14</v>
      </c>
      <c r="CF108" s="65">
        <v>36</v>
      </c>
      <c r="CG108" s="65"/>
      <c r="CH108" s="65"/>
      <c r="CI108" s="65"/>
      <c r="CJ108" s="65">
        <f>ROUND((Tabla122[[#This Row],[Columna86]]*0.4),0)</f>
        <v>6</v>
      </c>
      <c r="CK108" s="65">
        <v>16</v>
      </c>
      <c r="CL108" s="65"/>
      <c r="CM108" s="65"/>
      <c r="CN108" s="65"/>
      <c r="CO108" s="65">
        <f>ROUND((Tabla122[[#This Row],[Columna91]]*0.4),0)</f>
        <v>22</v>
      </c>
      <c r="CP108" s="65">
        <v>56</v>
      </c>
      <c r="CQ108" s="65"/>
      <c r="CR108" s="65"/>
      <c r="CS108" s="65"/>
      <c r="CT108" s="65">
        <f>ROUND((Tabla122[[#This Row],[Columna96]]*0.4),0)</f>
        <v>40</v>
      </c>
      <c r="CU108" s="65">
        <v>100</v>
      </c>
      <c r="CV108" s="65"/>
      <c r="CW108" s="65"/>
      <c r="CX108" s="65"/>
      <c r="CY108" s="65">
        <f>ROUND((Tabla122[[#This Row],[Columna101]]*0.4),0)</f>
        <v>10</v>
      </c>
      <c r="CZ108" s="65">
        <v>24</v>
      </c>
      <c r="DA108" s="65"/>
      <c r="DB108" s="65"/>
      <c r="DC108" s="65"/>
      <c r="DD108" s="65">
        <f>ROUND((Tabla122[[#This Row],[Columna106]]*0.4),0)</f>
        <v>8</v>
      </c>
      <c r="DE108" s="65">
        <v>20</v>
      </c>
      <c r="DF108" s="65"/>
      <c r="DG108" s="65"/>
      <c r="DH108" s="65"/>
      <c r="DI108" s="65">
        <f>ROUND((Tabla122[[#This Row],[Columna111]]*0.4),0)</f>
        <v>8</v>
      </c>
      <c r="DJ108" s="65">
        <v>20</v>
      </c>
      <c r="DK108" s="65"/>
      <c r="DL108" s="65"/>
      <c r="DM108" s="65"/>
      <c r="DN108" s="65">
        <f>ROUND((Tabla122[[#This Row],[Columna116]]*0.4),0)</f>
        <v>2</v>
      </c>
      <c r="DO108" s="65">
        <v>4</v>
      </c>
      <c r="DP108" s="65"/>
      <c r="DQ108" s="65"/>
      <c r="DR108" s="65"/>
      <c r="DS108" s="72"/>
      <c r="DT108" s="68"/>
      <c r="DU108" s="68"/>
      <c r="DV108" s="68"/>
      <c r="DW108" s="68"/>
      <c r="DX108" s="68"/>
      <c r="DY108" s="68"/>
      <c r="DZ108" s="68"/>
      <c r="EA108" s="68"/>
      <c r="EB108" s="68"/>
      <c r="EC108" s="68"/>
      <c r="ED108" s="68"/>
      <c r="EE108" s="68"/>
      <c r="EF108" s="68"/>
      <c r="EG108" s="68"/>
      <c r="EH108" s="68"/>
      <c r="EI108" s="68"/>
      <c r="EJ108" s="68"/>
      <c r="EK108" s="68"/>
      <c r="EL108" s="68"/>
      <c r="EM108" s="68"/>
      <c r="EN108" s="68"/>
      <c r="EO108" s="68"/>
      <c r="EP108" s="68"/>
      <c r="EQ108" s="68"/>
      <c r="ER108" s="68"/>
      <c r="ES108" s="68"/>
      <c r="ET108" s="68"/>
      <c r="EU108" s="68"/>
      <c r="EV108" s="68"/>
      <c r="EW108" s="68"/>
      <c r="EX108" s="68"/>
      <c r="EY108" s="68"/>
      <c r="EZ108" s="68"/>
      <c r="FA108" s="68"/>
      <c r="FB108" s="68"/>
      <c r="FC108" s="68"/>
      <c r="FD108" s="68"/>
      <c r="FE108" s="68"/>
      <c r="FF108" s="68"/>
      <c r="FG108" s="68"/>
      <c r="FH108" s="68"/>
      <c r="FI108" s="68"/>
      <c r="FJ108" s="68"/>
      <c r="FK108" s="68"/>
      <c r="FL108" s="68"/>
      <c r="FM108" s="68"/>
      <c r="FN108" s="68"/>
      <c r="FO108" s="68"/>
      <c r="FP108" s="68"/>
      <c r="FQ108" s="68"/>
      <c r="FR108" s="68"/>
      <c r="FS108" s="68"/>
      <c r="FT108" s="68"/>
      <c r="FU108" s="68"/>
      <c r="FV108" s="68"/>
      <c r="FW108" s="68"/>
      <c r="FX108" s="68"/>
      <c r="FY108" s="68"/>
      <c r="FZ108" s="68"/>
      <c r="GA108" s="68"/>
      <c r="GB108" s="68"/>
      <c r="GC108" s="68"/>
      <c r="GD108" s="68"/>
      <c r="GE108" s="68"/>
      <c r="GF108" s="68"/>
      <c r="GG108" s="68"/>
      <c r="GH108" s="68"/>
      <c r="GI108" s="68"/>
      <c r="GJ108" s="68"/>
      <c r="GK108" s="68"/>
      <c r="GL108" s="68"/>
      <c r="GM108" s="68"/>
      <c r="GN108" s="68"/>
      <c r="GO108" s="68"/>
      <c r="GP108" s="68"/>
      <c r="GQ108" s="68"/>
      <c r="GR108" s="68"/>
      <c r="GS108" s="68"/>
      <c r="GT108" s="68"/>
      <c r="GU108" s="68"/>
      <c r="GV108" s="68"/>
      <c r="GW108" s="68"/>
      <c r="GX108" s="68"/>
      <c r="GY108" s="68"/>
      <c r="GZ108" s="68"/>
      <c r="HA108" s="68"/>
      <c r="HB108" s="68"/>
      <c r="HC108" s="68"/>
      <c r="HD108" s="68"/>
      <c r="HE108" s="68"/>
      <c r="HF108" s="68"/>
      <c r="HG108" s="68"/>
      <c r="HH108" s="68"/>
      <c r="HI108" s="68"/>
      <c r="HJ108" s="68"/>
      <c r="HK108" s="68"/>
      <c r="HL108" s="68"/>
      <c r="HM108" s="68"/>
      <c r="HN108" s="68"/>
      <c r="HO108" s="68"/>
      <c r="HP108" s="68"/>
      <c r="HQ108" s="68"/>
      <c r="HR108" s="68"/>
      <c r="HS108" s="68"/>
      <c r="HT108" s="68"/>
      <c r="HU108" s="68"/>
      <c r="HV108" s="68"/>
      <c r="HW108" s="68"/>
      <c r="HX108" s="68"/>
      <c r="HY108" s="68"/>
      <c r="HZ108" s="68"/>
      <c r="IA108" s="68"/>
      <c r="IB108" s="68"/>
      <c r="IC108" s="68"/>
      <c r="ID108" s="68"/>
      <c r="IE108" s="68"/>
      <c r="IF108" s="68"/>
      <c r="IG108" s="68"/>
      <c r="IH108" s="68"/>
      <c r="II108" s="68"/>
      <c r="IJ108" s="68"/>
      <c r="IK108" s="68"/>
      <c r="IL108" s="68"/>
      <c r="IM108" s="68"/>
      <c r="IN108" s="68"/>
      <c r="IO108" s="68"/>
      <c r="IP108" s="68"/>
      <c r="IQ108" s="68"/>
      <c r="IR108" s="68"/>
      <c r="IS108" s="68"/>
      <c r="IT108" s="68"/>
      <c r="IU108" s="68"/>
      <c r="IV108" s="68"/>
      <c r="IW108" s="68"/>
      <c r="IX108" s="68"/>
      <c r="IY108" s="68"/>
      <c r="IZ108" s="68"/>
      <c r="JA108" s="68"/>
      <c r="JB108" s="68"/>
      <c r="JC108" s="68"/>
      <c r="JD108" s="68"/>
      <c r="JE108" s="68"/>
      <c r="JF108" s="68"/>
      <c r="JG108" s="68"/>
      <c r="JH108" s="68"/>
      <c r="JI108" s="68"/>
      <c r="JJ108" s="68"/>
      <c r="JK108" s="68"/>
      <c r="JL108" s="68"/>
      <c r="JM108" s="68"/>
      <c r="JN108" s="68"/>
      <c r="JO108" s="68"/>
      <c r="JP108" s="68"/>
      <c r="JQ108" s="68"/>
      <c r="JR108" s="68"/>
      <c r="JS108" s="68"/>
      <c r="JT108" s="68"/>
      <c r="JU108" s="68"/>
      <c r="JV108" s="68"/>
      <c r="JW108" s="68"/>
      <c r="JX108" s="68"/>
      <c r="JY108" s="68"/>
      <c r="JZ108" s="68"/>
      <c r="KA108" s="68"/>
      <c r="KB108" s="68"/>
      <c r="KC108" s="68"/>
      <c r="KD108" s="68"/>
      <c r="KE108" s="68"/>
      <c r="KF108" s="68"/>
      <c r="KG108" s="68"/>
      <c r="KH108" s="68"/>
      <c r="KI108" s="68"/>
      <c r="KJ108" s="68"/>
      <c r="KK108" s="68"/>
      <c r="KL108" s="68"/>
      <c r="KM108" s="68"/>
      <c r="KN108" s="68"/>
      <c r="KO108" s="68"/>
      <c r="KP108" s="68"/>
      <c r="KQ108" s="68"/>
      <c r="KR108" s="68"/>
      <c r="KS108" s="68"/>
      <c r="KT108" s="68"/>
      <c r="KU108" s="68"/>
      <c r="KV108" s="68"/>
      <c r="KW108" s="68"/>
      <c r="KX108" s="68"/>
      <c r="KY108" s="68"/>
      <c r="KZ108" s="68"/>
      <c r="LA108" s="68"/>
      <c r="LB108" s="68"/>
      <c r="LC108" s="68"/>
      <c r="LD108" s="68"/>
      <c r="LE108" s="68"/>
      <c r="LF108" s="68"/>
      <c r="LG108" s="68"/>
      <c r="LH108" s="68"/>
      <c r="LI108" s="68"/>
      <c r="LJ108" s="68"/>
      <c r="LK108" s="68"/>
      <c r="LL108" s="68"/>
      <c r="LM108" s="68"/>
      <c r="LN108" s="68"/>
      <c r="LO108" s="68"/>
      <c r="LP108" s="68"/>
      <c r="LQ108" s="68"/>
      <c r="LR108" s="68"/>
      <c r="LS108" s="68"/>
      <c r="LT108" s="68"/>
      <c r="LU108" s="68"/>
      <c r="LV108" s="68"/>
      <c r="LW108" s="68"/>
      <c r="LX108" s="68"/>
      <c r="LY108" s="68"/>
      <c r="LZ108" s="68"/>
      <c r="MA108" s="68"/>
      <c r="MB108" s="68"/>
      <c r="MC108" s="68"/>
      <c r="MD108" s="68"/>
      <c r="ME108" s="68"/>
      <c r="MF108" s="68"/>
      <c r="MG108" s="68"/>
      <c r="MH108" s="68"/>
      <c r="MI108" s="68"/>
      <c r="MJ108" s="68"/>
      <c r="MK108" s="68"/>
      <c r="ML108" s="68"/>
      <c r="MM108" s="68"/>
      <c r="MN108" s="68"/>
      <c r="MO108" s="68"/>
      <c r="MP108" s="68"/>
      <c r="MQ108" s="68"/>
      <c r="MR108" s="68"/>
      <c r="MS108" s="68"/>
      <c r="MT108" s="68"/>
      <c r="MU108" s="68"/>
      <c r="MV108" s="68"/>
      <c r="MW108" s="68"/>
      <c r="MX108" s="68"/>
      <c r="MY108" s="68"/>
      <c r="MZ108" s="68"/>
      <c r="NA108" s="68"/>
      <c r="NB108" s="68"/>
      <c r="NC108" s="68"/>
      <c r="ND108" s="68"/>
      <c r="NE108" s="68"/>
    </row>
    <row r="109" spans="1:369" s="73" customFormat="1" ht="13.5">
      <c r="A109" s="68"/>
      <c r="B109" s="62"/>
      <c r="C109" s="63">
        <v>35501</v>
      </c>
      <c r="D109" s="70" t="s">
        <v>188</v>
      </c>
      <c r="E109" s="65" t="s">
        <v>114</v>
      </c>
      <c r="F10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0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09" s="65">
        <f>ROUND((Tabla122[[#This Row],[Columna6]]*0.4),0)</f>
        <v>2</v>
      </c>
      <c r="I109" s="90">
        <v>4</v>
      </c>
      <c r="J109" s="90"/>
      <c r="K109" s="90"/>
      <c r="L109" s="90"/>
      <c r="M109" s="65">
        <f>ROUND((Tabla122[[#This Row],[Columna11]]*0.4),0)</f>
        <v>72</v>
      </c>
      <c r="N109" s="65">
        <v>180</v>
      </c>
      <c r="O109" s="65"/>
      <c r="P109" s="65"/>
      <c r="Q109" s="65"/>
      <c r="R109" s="65">
        <f>ROUND((Tabla122[[#This Row],[Columna16]]*0.4),0)</f>
        <v>6</v>
      </c>
      <c r="S109" s="65">
        <v>16</v>
      </c>
      <c r="T109" s="65"/>
      <c r="U109" s="65"/>
      <c r="V109" s="65"/>
      <c r="W109" s="65">
        <f>ROUND((Tabla122[[#This Row],[Columna21]]*0.4),0)</f>
        <v>3</v>
      </c>
      <c r="X109" s="65">
        <v>8</v>
      </c>
      <c r="Y109" s="65"/>
      <c r="Z109" s="65"/>
      <c r="AA109" s="65"/>
      <c r="AB109" s="65">
        <f>ROUND((Tabla122[[#This Row],[Columna26]]*0.4),0)</f>
        <v>24</v>
      </c>
      <c r="AC109" s="65">
        <v>60</v>
      </c>
      <c r="AD109" s="65"/>
      <c r="AE109" s="65"/>
      <c r="AF109" s="65"/>
      <c r="AG109" s="65">
        <f>ROUND((Tabla122[[#This Row],[Columna31]]*0.4),0)</f>
        <v>274</v>
      </c>
      <c r="AH109" s="65">
        <v>684</v>
      </c>
      <c r="AI109" s="65"/>
      <c r="AJ109" s="65"/>
      <c r="AK109" s="65"/>
      <c r="AL109" s="65">
        <f>ROUND((Tabla122[[#This Row],[Columna36]]*0.4),0)</f>
        <v>70</v>
      </c>
      <c r="AM109" s="65">
        <v>176</v>
      </c>
      <c r="AN109" s="65"/>
      <c r="AO109" s="65"/>
      <c r="AP109" s="65"/>
      <c r="AQ109" s="65">
        <f>ROUND((Tabla122[[#This Row],[Columna41]]*0.4),0)</f>
        <v>27</v>
      </c>
      <c r="AR109" s="65">
        <v>68</v>
      </c>
      <c r="AS109" s="65"/>
      <c r="AT109" s="65"/>
      <c r="AU109" s="65"/>
      <c r="AV109" s="65">
        <f>ROUND((Tabla122[[#This Row],[Columna46]]*0.4),0)</f>
        <v>16</v>
      </c>
      <c r="AW109" s="65">
        <v>40</v>
      </c>
      <c r="AX109" s="65"/>
      <c r="AY109" s="65"/>
      <c r="AZ109" s="65"/>
      <c r="BA109" s="65">
        <f>ROUND((Tabla122[[#This Row],[Columna51]]*0.4),0)</f>
        <v>3</v>
      </c>
      <c r="BB109" s="65">
        <v>8</v>
      </c>
      <c r="BC109" s="65"/>
      <c r="BD109" s="65"/>
      <c r="BE109" s="65"/>
      <c r="BF109" s="65">
        <f>ROUND((Tabla122[[#This Row],[Columna56]]*0.4),0)</f>
        <v>2</v>
      </c>
      <c r="BG109" s="65">
        <v>4</v>
      </c>
      <c r="BH109" s="65"/>
      <c r="BI109" s="65"/>
      <c r="BJ109" s="65"/>
      <c r="BK109" s="65">
        <f>ROUND((Tabla122[[#This Row],[Columna61]]*0.4),0)</f>
        <v>18</v>
      </c>
      <c r="BL109" s="65">
        <v>44</v>
      </c>
      <c r="BM109" s="65"/>
      <c r="BN109" s="65"/>
      <c r="BO109" s="65"/>
      <c r="BP109" s="65">
        <f>ROUND((Tabla122[[#This Row],[Columna66]]*0.4),0)</f>
        <v>16</v>
      </c>
      <c r="BQ109" s="65">
        <v>40</v>
      </c>
      <c r="BR109" s="65"/>
      <c r="BS109" s="65"/>
      <c r="BT109" s="65"/>
      <c r="BU109" s="65">
        <f>ROUND((Tabla122[[#This Row],[Columna71]]*0.4),0)</f>
        <v>46</v>
      </c>
      <c r="BV109" s="65">
        <v>116</v>
      </c>
      <c r="BW109" s="65"/>
      <c r="BX109" s="65"/>
      <c r="BY109" s="65"/>
      <c r="BZ109" s="65">
        <f>ROUND((Tabla122[[#This Row],[Columna76]]*0.4),0)</f>
        <v>14</v>
      </c>
      <c r="CA109" s="65">
        <v>36</v>
      </c>
      <c r="CB109" s="65"/>
      <c r="CC109" s="65"/>
      <c r="CD109" s="65"/>
      <c r="CE109" s="65">
        <f>ROUND((Tabla122[[#This Row],[Columna81]]*0.4),0)</f>
        <v>14</v>
      </c>
      <c r="CF109" s="65">
        <v>36</v>
      </c>
      <c r="CG109" s="65"/>
      <c r="CH109" s="65"/>
      <c r="CI109" s="65"/>
      <c r="CJ109" s="65">
        <f>ROUND((Tabla122[[#This Row],[Columna86]]*0.4),0)</f>
        <v>6</v>
      </c>
      <c r="CK109" s="65">
        <v>16</v>
      </c>
      <c r="CL109" s="65"/>
      <c r="CM109" s="65"/>
      <c r="CN109" s="65"/>
      <c r="CO109" s="65">
        <f>ROUND((Tabla122[[#This Row],[Columna91]]*0.4),0)</f>
        <v>22</v>
      </c>
      <c r="CP109" s="65">
        <v>56</v>
      </c>
      <c r="CQ109" s="65"/>
      <c r="CR109" s="65"/>
      <c r="CS109" s="65"/>
      <c r="CT109" s="65">
        <f>ROUND((Tabla122[[#This Row],[Columna96]]*0.4),0)</f>
        <v>40</v>
      </c>
      <c r="CU109" s="65">
        <v>100</v>
      </c>
      <c r="CV109" s="65"/>
      <c r="CW109" s="65"/>
      <c r="CX109" s="65"/>
      <c r="CY109" s="65">
        <f>ROUND((Tabla122[[#This Row],[Columna101]]*0.4),0)</f>
        <v>10</v>
      </c>
      <c r="CZ109" s="65">
        <v>24</v>
      </c>
      <c r="DA109" s="65"/>
      <c r="DB109" s="65"/>
      <c r="DC109" s="65"/>
      <c r="DD109" s="65">
        <f>ROUND((Tabla122[[#This Row],[Columna106]]*0.4),0)</f>
        <v>8</v>
      </c>
      <c r="DE109" s="65">
        <v>20</v>
      </c>
      <c r="DF109" s="65"/>
      <c r="DG109" s="65"/>
      <c r="DH109" s="65"/>
      <c r="DI109" s="65">
        <f>ROUND((Tabla122[[#This Row],[Columna111]]*0.4),0)</f>
        <v>8</v>
      </c>
      <c r="DJ109" s="65">
        <v>20</v>
      </c>
      <c r="DK109" s="65"/>
      <c r="DL109" s="65"/>
      <c r="DM109" s="65"/>
      <c r="DN109" s="65">
        <f>ROUND((Tabla122[[#This Row],[Columna116]]*0.4),0)</f>
        <v>2</v>
      </c>
      <c r="DO109" s="65">
        <v>4</v>
      </c>
      <c r="DP109" s="93"/>
      <c r="DQ109" s="93"/>
      <c r="DR109" s="93"/>
      <c r="DS109" s="72"/>
      <c r="DT109" s="68"/>
      <c r="DU109" s="68"/>
      <c r="DV109" s="68"/>
      <c r="DW109" s="68"/>
      <c r="DX109" s="68"/>
      <c r="DY109" s="68"/>
      <c r="DZ109" s="68"/>
      <c r="EA109" s="68"/>
      <c r="EB109" s="68"/>
      <c r="EC109" s="68"/>
      <c r="ED109" s="68"/>
      <c r="EE109" s="68"/>
      <c r="EF109" s="68"/>
      <c r="EG109" s="68"/>
      <c r="EH109" s="68"/>
      <c r="EI109" s="68"/>
      <c r="EJ109" s="68"/>
      <c r="EK109" s="68"/>
      <c r="EL109" s="68"/>
      <c r="EM109" s="68"/>
      <c r="EN109" s="68"/>
      <c r="EO109" s="68"/>
      <c r="EP109" s="68"/>
      <c r="EQ109" s="68"/>
      <c r="ER109" s="68"/>
      <c r="ES109" s="68"/>
      <c r="ET109" s="68"/>
      <c r="EU109" s="68"/>
      <c r="EV109" s="68"/>
      <c r="EW109" s="68"/>
      <c r="EX109" s="68"/>
      <c r="EY109" s="68"/>
      <c r="EZ109" s="68"/>
      <c r="FA109" s="68"/>
      <c r="FB109" s="68"/>
      <c r="FC109" s="68"/>
      <c r="FD109" s="68"/>
      <c r="FE109" s="68"/>
      <c r="FF109" s="68"/>
      <c r="FG109" s="68"/>
      <c r="FH109" s="68"/>
      <c r="FI109" s="68"/>
      <c r="FJ109" s="68"/>
      <c r="FK109" s="68"/>
      <c r="FL109" s="68"/>
      <c r="FM109" s="68"/>
      <c r="FN109" s="68"/>
      <c r="FO109" s="68"/>
      <c r="FP109" s="68"/>
      <c r="FQ109" s="68"/>
      <c r="FR109" s="68"/>
      <c r="FS109" s="68"/>
      <c r="FT109" s="68"/>
      <c r="FU109" s="68"/>
      <c r="FV109" s="68"/>
      <c r="FW109" s="68"/>
      <c r="FX109" s="68"/>
      <c r="FY109" s="68"/>
      <c r="FZ109" s="68"/>
      <c r="GA109" s="68"/>
      <c r="GB109" s="68"/>
      <c r="GC109" s="68"/>
      <c r="GD109" s="68"/>
      <c r="GE109" s="68"/>
      <c r="GF109" s="68"/>
      <c r="GG109" s="68"/>
      <c r="GH109" s="68"/>
      <c r="GI109" s="68"/>
      <c r="GJ109" s="68"/>
      <c r="GK109" s="68"/>
      <c r="GL109" s="68"/>
      <c r="GM109" s="68"/>
      <c r="GN109" s="68"/>
      <c r="GO109" s="68"/>
      <c r="GP109" s="68"/>
      <c r="GQ109" s="68"/>
      <c r="GR109" s="68"/>
      <c r="GS109" s="68"/>
      <c r="GT109" s="68"/>
      <c r="GU109" s="68"/>
      <c r="GV109" s="68"/>
      <c r="GW109" s="68"/>
      <c r="GX109" s="68"/>
      <c r="GY109" s="68"/>
      <c r="GZ109" s="68"/>
      <c r="HA109" s="68"/>
      <c r="HB109" s="68"/>
      <c r="HC109" s="68"/>
      <c r="HD109" s="68"/>
      <c r="HE109" s="68"/>
      <c r="HF109" s="68"/>
      <c r="HG109" s="68"/>
      <c r="HH109" s="68"/>
      <c r="HI109" s="68"/>
      <c r="HJ109" s="68"/>
      <c r="HK109" s="68"/>
      <c r="HL109" s="68"/>
      <c r="HM109" s="68"/>
      <c r="HN109" s="68"/>
      <c r="HO109" s="68"/>
      <c r="HP109" s="68"/>
      <c r="HQ109" s="68"/>
      <c r="HR109" s="68"/>
      <c r="HS109" s="68"/>
      <c r="HT109" s="68"/>
      <c r="HU109" s="68"/>
      <c r="HV109" s="68"/>
      <c r="HW109" s="68"/>
      <c r="HX109" s="68"/>
      <c r="HY109" s="68"/>
      <c r="HZ109" s="68"/>
      <c r="IA109" s="68"/>
      <c r="IB109" s="68"/>
      <c r="IC109" s="68"/>
      <c r="ID109" s="68"/>
      <c r="IE109" s="68"/>
      <c r="IF109" s="68"/>
      <c r="IG109" s="68"/>
      <c r="IH109" s="68"/>
      <c r="II109" s="68"/>
      <c r="IJ109" s="68"/>
      <c r="IK109" s="68"/>
      <c r="IL109" s="68"/>
      <c r="IM109" s="68"/>
      <c r="IN109" s="68"/>
      <c r="IO109" s="68"/>
      <c r="IP109" s="68"/>
      <c r="IQ109" s="68"/>
      <c r="IR109" s="68"/>
      <c r="IS109" s="68"/>
      <c r="IT109" s="68"/>
      <c r="IU109" s="68"/>
      <c r="IV109" s="68"/>
      <c r="IW109" s="68"/>
      <c r="IX109" s="68"/>
      <c r="IY109" s="68"/>
      <c r="IZ109" s="68"/>
      <c r="JA109" s="68"/>
      <c r="JB109" s="68"/>
      <c r="JC109" s="68"/>
      <c r="JD109" s="68"/>
      <c r="JE109" s="68"/>
      <c r="JF109" s="68"/>
      <c r="JG109" s="68"/>
      <c r="JH109" s="68"/>
      <c r="JI109" s="68"/>
      <c r="JJ109" s="68"/>
      <c r="JK109" s="68"/>
      <c r="JL109" s="68"/>
      <c r="JM109" s="68"/>
      <c r="JN109" s="68"/>
      <c r="JO109" s="68"/>
      <c r="JP109" s="68"/>
      <c r="JQ109" s="68"/>
      <c r="JR109" s="68"/>
      <c r="JS109" s="68"/>
      <c r="JT109" s="68"/>
      <c r="JU109" s="68"/>
      <c r="JV109" s="68"/>
      <c r="JW109" s="68"/>
      <c r="JX109" s="68"/>
      <c r="JY109" s="68"/>
      <c r="JZ109" s="68"/>
      <c r="KA109" s="68"/>
      <c r="KB109" s="68"/>
      <c r="KC109" s="68"/>
      <c r="KD109" s="68"/>
      <c r="KE109" s="68"/>
      <c r="KF109" s="68"/>
      <c r="KG109" s="68"/>
      <c r="KH109" s="68"/>
      <c r="KI109" s="68"/>
      <c r="KJ109" s="68"/>
      <c r="KK109" s="68"/>
      <c r="KL109" s="68"/>
      <c r="KM109" s="68"/>
      <c r="KN109" s="68"/>
      <c r="KO109" s="68"/>
      <c r="KP109" s="68"/>
      <c r="KQ109" s="68"/>
      <c r="KR109" s="68"/>
      <c r="KS109" s="68"/>
      <c r="KT109" s="68"/>
      <c r="KU109" s="68"/>
      <c r="KV109" s="68"/>
      <c r="KW109" s="68"/>
      <c r="KX109" s="68"/>
      <c r="KY109" s="68"/>
      <c r="KZ109" s="68"/>
      <c r="LA109" s="68"/>
      <c r="LB109" s="68"/>
      <c r="LC109" s="68"/>
      <c r="LD109" s="68"/>
      <c r="LE109" s="68"/>
      <c r="LF109" s="68"/>
      <c r="LG109" s="68"/>
      <c r="LH109" s="68"/>
      <c r="LI109" s="68"/>
      <c r="LJ109" s="68"/>
      <c r="LK109" s="68"/>
      <c r="LL109" s="68"/>
      <c r="LM109" s="68"/>
      <c r="LN109" s="68"/>
      <c r="LO109" s="68"/>
      <c r="LP109" s="68"/>
      <c r="LQ109" s="68"/>
      <c r="LR109" s="68"/>
      <c r="LS109" s="68"/>
      <c r="LT109" s="68"/>
      <c r="LU109" s="68"/>
      <c r="LV109" s="68"/>
      <c r="LW109" s="68"/>
      <c r="LX109" s="68"/>
      <c r="LY109" s="68"/>
      <c r="LZ109" s="68"/>
      <c r="MA109" s="68"/>
      <c r="MB109" s="68"/>
      <c r="MC109" s="68"/>
      <c r="MD109" s="68"/>
      <c r="ME109" s="68"/>
      <c r="MF109" s="68"/>
      <c r="MG109" s="68"/>
      <c r="MH109" s="68"/>
      <c r="MI109" s="68"/>
      <c r="MJ109" s="68"/>
      <c r="MK109" s="68"/>
      <c r="ML109" s="68"/>
      <c r="MM109" s="68"/>
      <c r="MN109" s="68"/>
      <c r="MO109" s="68"/>
      <c r="MP109" s="68"/>
      <c r="MQ109" s="68"/>
      <c r="MR109" s="68"/>
      <c r="MS109" s="68"/>
      <c r="MT109" s="68"/>
      <c r="MU109" s="68"/>
      <c r="MV109" s="68"/>
      <c r="MW109" s="68"/>
      <c r="MX109" s="68"/>
      <c r="MY109" s="68"/>
      <c r="MZ109" s="68"/>
      <c r="NA109" s="68"/>
      <c r="NB109" s="68"/>
      <c r="NC109" s="68"/>
      <c r="ND109" s="68"/>
      <c r="NE109" s="68"/>
    </row>
    <row r="110" spans="1:369" s="73" customFormat="1" ht="13.5">
      <c r="A110" s="68"/>
      <c r="B110" s="62"/>
      <c r="C110" s="63">
        <v>35501</v>
      </c>
      <c r="D110" s="70" t="s">
        <v>189</v>
      </c>
      <c r="E110" s="65" t="s">
        <v>114</v>
      </c>
      <c r="F11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1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10" s="65">
        <f>ROUND((Tabla122[[#This Row],[Columna6]]*0.4),0)</f>
        <v>2</v>
      </c>
      <c r="I110" s="90">
        <v>4</v>
      </c>
      <c r="J110" s="90"/>
      <c r="K110" s="90"/>
      <c r="L110" s="90"/>
      <c r="M110" s="65">
        <f>ROUND((Tabla122[[#This Row],[Columna11]]*0.4),0)</f>
        <v>72</v>
      </c>
      <c r="N110" s="65">
        <v>180</v>
      </c>
      <c r="O110" s="65"/>
      <c r="P110" s="65"/>
      <c r="Q110" s="65"/>
      <c r="R110" s="65">
        <f>ROUND((Tabla122[[#This Row],[Columna16]]*0.4),0)</f>
        <v>6</v>
      </c>
      <c r="S110" s="65">
        <v>16</v>
      </c>
      <c r="T110" s="65"/>
      <c r="U110" s="65"/>
      <c r="V110" s="65"/>
      <c r="W110" s="65">
        <f>ROUND((Tabla122[[#This Row],[Columna21]]*0.4),0)</f>
        <v>3</v>
      </c>
      <c r="X110" s="65">
        <v>8</v>
      </c>
      <c r="Y110" s="65"/>
      <c r="Z110" s="65"/>
      <c r="AA110" s="65"/>
      <c r="AB110" s="65">
        <f>ROUND((Tabla122[[#This Row],[Columna26]]*0.4),0)</f>
        <v>24</v>
      </c>
      <c r="AC110" s="65">
        <v>60</v>
      </c>
      <c r="AD110" s="65"/>
      <c r="AE110" s="65"/>
      <c r="AF110" s="65"/>
      <c r="AG110" s="65">
        <f>ROUND((Tabla122[[#This Row],[Columna31]]*0.4),0)</f>
        <v>274</v>
      </c>
      <c r="AH110" s="65">
        <v>684</v>
      </c>
      <c r="AI110" s="65"/>
      <c r="AJ110" s="65"/>
      <c r="AK110" s="65"/>
      <c r="AL110" s="65">
        <f>ROUND((Tabla122[[#This Row],[Columna36]]*0.4),0)</f>
        <v>70</v>
      </c>
      <c r="AM110" s="65">
        <v>176</v>
      </c>
      <c r="AN110" s="65"/>
      <c r="AO110" s="65"/>
      <c r="AP110" s="65"/>
      <c r="AQ110" s="65">
        <f>ROUND((Tabla122[[#This Row],[Columna41]]*0.4),0)</f>
        <v>27</v>
      </c>
      <c r="AR110" s="65">
        <v>68</v>
      </c>
      <c r="AS110" s="65"/>
      <c r="AT110" s="65"/>
      <c r="AU110" s="65"/>
      <c r="AV110" s="65">
        <f>ROUND((Tabla122[[#This Row],[Columna46]]*0.4),0)</f>
        <v>16</v>
      </c>
      <c r="AW110" s="65">
        <v>40</v>
      </c>
      <c r="AX110" s="65"/>
      <c r="AY110" s="65"/>
      <c r="AZ110" s="65"/>
      <c r="BA110" s="65">
        <f>ROUND((Tabla122[[#This Row],[Columna51]]*0.4),0)</f>
        <v>3</v>
      </c>
      <c r="BB110" s="65">
        <v>8</v>
      </c>
      <c r="BC110" s="65"/>
      <c r="BD110" s="65"/>
      <c r="BE110" s="65"/>
      <c r="BF110" s="65">
        <f>ROUND((Tabla122[[#This Row],[Columna56]]*0.4),0)</f>
        <v>2</v>
      </c>
      <c r="BG110" s="65">
        <v>4</v>
      </c>
      <c r="BH110" s="65"/>
      <c r="BI110" s="65"/>
      <c r="BJ110" s="65"/>
      <c r="BK110" s="65">
        <f>ROUND((Tabla122[[#This Row],[Columna61]]*0.4),0)</f>
        <v>18</v>
      </c>
      <c r="BL110" s="65">
        <v>44</v>
      </c>
      <c r="BM110" s="65"/>
      <c r="BN110" s="65"/>
      <c r="BO110" s="65"/>
      <c r="BP110" s="65">
        <f>ROUND((Tabla122[[#This Row],[Columna66]]*0.4),0)</f>
        <v>16</v>
      </c>
      <c r="BQ110" s="65">
        <v>40</v>
      </c>
      <c r="BR110" s="65"/>
      <c r="BS110" s="65"/>
      <c r="BT110" s="65"/>
      <c r="BU110" s="65">
        <f>ROUND((Tabla122[[#This Row],[Columna71]]*0.4),0)</f>
        <v>46</v>
      </c>
      <c r="BV110" s="65">
        <v>116</v>
      </c>
      <c r="BW110" s="65"/>
      <c r="BX110" s="65"/>
      <c r="BY110" s="65"/>
      <c r="BZ110" s="65">
        <f>ROUND((Tabla122[[#This Row],[Columna76]]*0.4),0)</f>
        <v>14</v>
      </c>
      <c r="CA110" s="65">
        <v>36</v>
      </c>
      <c r="CB110" s="65"/>
      <c r="CC110" s="65"/>
      <c r="CD110" s="65"/>
      <c r="CE110" s="65">
        <f>ROUND((Tabla122[[#This Row],[Columna81]]*0.4),0)</f>
        <v>14</v>
      </c>
      <c r="CF110" s="65">
        <v>36</v>
      </c>
      <c r="CG110" s="65"/>
      <c r="CH110" s="65"/>
      <c r="CI110" s="65"/>
      <c r="CJ110" s="65">
        <f>ROUND((Tabla122[[#This Row],[Columna86]]*0.4),0)</f>
        <v>6</v>
      </c>
      <c r="CK110" s="65">
        <v>16</v>
      </c>
      <c r="CL110" s="65"/>
      <c r="CM110" s="65"/>
      <c r="CN110" s="65"/>
      <c r="CO110" s="65">
        <f>ROUND((Tabla122[[#This Row],[Columna91]]*0.4),0)</f>
        <v>22</v>
      </c>
      <c r="CP110" s="65">
        <v>56</v>
      </c>
      <c r="CQ110" s="65"/>
      <c r="CR110" s="65"/>
      <c r="CS110" s="65"/>
      <c r="CT110" s="65">
        <f>ROUND((Tabla122[[#This Row],[Columna96]]*0.4),0)</f>
        <v>40</v>
      </c>
      <c r="CU110" s="65">
        <v>100</v>
      </c>
      <c r="CV110" s="65"/>
      <c r="CW110" s="65"/>
      <c r="CX110" s="65"/>
      <c r="CY110" s="65">
        <f>ROUND((Tabla122[[#This Row],[Columna101]]*0.4),0)</f>
        <v>10</v>
      </c>
      <c r="CZ110" s="65">
        <v>24</v>
      </c>
      <c r="DA110" s="65"/>
      <c r="DB110" s="65"/>
      <c r="DC110" s="65"/>
      <c r="DD110" s="65">
        <f>ROUND((Tabla122[[#This Row],[Columna106]]*0.4),0)</f>
        <v>8</v>
      </c>
      <c r="DE110" s="65">
        <v>20</v>
      </c>
      <c r="DF110" s="65"/>
      <c r="DG110" s="65"/>
      <c r="DH110" s="65"/>
      <c r="DI110" s="65">
        <f>ROUND((Tabla122[[#This Row],[Columna111]]*0.4),0)</f>
        <v>8</v>
      </c>
      <c r="DJ110" s="65">
        <v>20</v>
      </c>
      <c r="DK110" s="65"/>
      <c r="DL110" s="65"/>
      <c r="DM110" s="65"/>
      <c r="DN110" s="65">
        <f>ROUND((Tabla122[[#This Row],[Columna116]]*0.4),0)</f>
        <v>2</v>
      </c>
      <c r="DO110" s="65">
        <v>4</v>
      </c>
      <c r="DP110" s="93"/>
      <c r="DQ110" s="93"/>
      <c r="DR110" s="93"/>
      <c r="DS110" s="72"/>
      <c r="DT110" s="68"/>
      <c r="DU110" s="68"/>
      <c r="DV110" s="68"/>
      <c r="DW110" s="68"/>
      <c r="DX110" s="68"/>
      <c r="DY110" s="68"/>
      <c r="DZ110" s="68"/>
      <c r="EA110" s="68"/>
      <c r="EB110" s="68"/>
      <c r="EC110" s="68"/>
      <c r="ED110" s="68"/>
      <c r="EE110" s="68"/>
      <c r="EF110" s="68"/>
      <c r="EG110" s="68"/>
      <c r="EH110" s="68"/>
      <c r="EI110" s="68"/>
      <c r="EJ110" s="68"/>
      <c r="EK110" s="68"/>
      <c r="EL110" s="68"/>
      <c r="EM110" s="68"/>
      <c r="EN110" s="68"/>
      <c r="EO110" s="68"/>
      <c r="EP110" s="68"/>
      <c r="EQ110" s="68"/>
      <c r="ER110" s="68"/>
      <c r="ES110" s="68"/>
      <c r="ET110" s="68"/>
      <c r="EU110" s="68"/>
      <c r="EV110" s="68"/>
      <c r="EW110" s="68"/>
      <c r="EX110" s="68"/>
      <c r="EY110" s="68"/>
      <c r="EZ110" s="68"/>
      <c r="FA110" s="68"/>
      <c r="FB110" s="68"/>
      <c r="FC110" s="68"/>
      <c r="FD110" s="68"/>
      <c r="FE110" s="68"/>
      <c r="FF110" s="68"/>
      <c r="FG110" s="68"/>
      <c r="FH110" s="68"/>
      <c r="FI110" s="68"/>
      <c r="FJ110" s="68"/>
      <c r="FK110" s="68"/>
      <c r="FL110" s="68"/>
      <c r="FM110" s="68"/>
      <c r="FN110" s="68"/>
      <c r="FO110" s="68"/>
      <c r="FP110" s="68"/>
      <c r="FQ110" s="68"/>
      <c r="FR110" s="68"/>
      <c r="FS110" s="68"/>
      <c r="FT110" s="68"/>
      <c r="FU110" s="68"/>
      <c r="FV110" s="68"/>
      <c r="FW110" s="68"/>
      <c r="FX110" s="68"/>
      <c r="FY110" s="68"/>
      <c r="FZ110" s="68"/>
      <c r="GA110" s="68"/>
      <c r="GB110" s="68"/>
      <c r="GC110" s="68"/>
      <c r="GD110" s="68"/>
      <c r="GE110" s="68"/>
      <c r="GF110" s="68"/>
      <c r="GG110" s="68"/>
      <c r="GH110" s="68"/>
      <c r="GI110" s="68"/>
      <c r="GJ110" s="68"/>
      <c r="GK110" s="68"/>
      <c r="GL110" s="68"/>
      <c r="GM110" s="68"/>
      <c r="GN110" s="68"/>
      <c r="GO110" s="68"/>
      <c r="GP110" s="68"/>
      <c r="GQ110" s="68"/>
      <c r="GR110" s="68"/>
      <c r="GS110" s="68"/>
      <c r="GT110" s="68"/>
      <c r="GU110" s="68"/>
      <c r="GV110" s="68"/>
      <c r="GW110" s="68"/>
      <c r="GX110" s="68"/>
      <c r="GY110" s="68"/>
      <c r="GZ110" s="68"/>
      <c r="HA110" s="68"/>
      <c r="HB110" s="68"/>
      <c r="HC110" s="68"/>
      <c r="HD110" s="68"/>
      <c r="HE110" s="68"/>
      <c r="HF110" s="68"/>
      <c r="HG110" s="68"/>
      <c r="HH110" s="68"/>
      <c r="HI110" s="68"/>
      <c r="HJ110" s="68"/>
      <c r="HK110" s="68"/>
      <c r="HL110" s="68"/>
      <c r="HM110" s="68"/>
      <c r="HN110" s="68"/>
      <c r="HO110" s="68"/>
      <c r="HP110" s="68"/>
      <c r="HQ110" s="68"/>
      <c r="HR110" s="68"/>
      <c r="HS110" s="68"/>
      <c r="HT110" s="68"/>
      <c r="HU110" s="68"/>
      <c r="HV110" s="68"/>
      <c r="HW110" s="68"/>
      <c r="HX110" s="68"/>
      <c r="HY110" s="68"/>
      <c r="HZ110" s="68"/>
      <c r="IA110" s="68"/>
      <c r="IB110" s="68"/>
      <c r="IC110" s="68"/>
      <c r="ID110" s="68"/>
      <c r="IE110" s="68"/>
      <c r="IF110" s="68"/>
      <c r="IG110" s="68"/>
      <c r="IH110" s="68"/>
      <c r="II110" s="68"/>
      <c r="IJ110" s="68"/>
      <c r="IK110" s="68"/>
      <c r="IL110" s="68"/>
      <c r="IM110" s="68"/>
      <c r="IN110" s="68"/>
      <c r="IO110" s="68"/>
      <c r="IP110" s="68"/>
      <c r="IQ110" s="68"/>
      <c r="IR110" s="68"/>
      <c r="IS110" s="68"/>
      <c r="IT110" s="68"/>
      <c r="IU110" s="68"/>
      <c r="IV110" s="68"/>
      <c r="IW110" s="68"/>
      <c r="IX110" s="68"/>
      <c r="IY110" s="68"/>
      <c r="IZ110" s="68"/>
      <c r="JA110" s="68"/>
      <c r="JB110" s="68"/>
      <c r="JC110" s="68"/>
      <c r="JD110" s="68"/>
      <c r="JE110" s="68"/>
      <c r="JF110" s="68"/>
      <c r="JG110" s="68"/>
      <c r="JH110" s="68"/>
      <c r="JI110" s="68"/>
      <c r="JJ110" s="68"/>
      <c r="JK110" s="68"/>
      <c r="JL110" s="68"/>
      <c r="JM110" s="68"/>
      <c r="JN110" s="68"/>
      <c r="JO110" s="68"/>
      <c r="JP110" s="68"/>
      <c r="JQ110" s="68"/>
      <c r="JR110" s="68"/>
      <c r="JS110" s="68"/>
      <c r="JT110" s="68"/>
      <c r="JU110" s="68"/>
      <c r="JV110" s="68"/>
      <c r="JW110" s="68"/>
      <c r="JX110" s="68"/>
      <c r="JY110" s="68"/>
      <c r="JZ110" s="68"/>
      <c r="KA110" s="68"/>
      <c r="KB110" s="68"/>
      <c r="KC110" s="68"/>
      <c r="KD110" s="68"/>
      <c r="KE110" s="68"/>
      <c r="KF110" s="68"/>
      <c r="KG110" s="68"/>
      <c r="KH110" s="68"/>
      <c r="KI110" s="68"/>
      <c r="KJ110" s="68"/>
      <c r="KK110" s="68"/>
      <c r="KL110" s="68"/>
      <c r="KM110" s="68"/>
      <c r="KN110" s="68"/>
      <c r="KO110" s="68"/>
      <c r="KP110" s="68"/>
      <c r="KQ110" s="68"/>
      <c r="KR110" s="68"/>
      <c r="KS110" s="68"/>
      <c r="KT110" s="68"/>
      <c r="KU110" s="68"/>
      <c r="KV110" s="68"/>
      <c r="KW110" s="68"/>
      <c r="KX110" s="68"/>
      <c r="KY110" s="68"/>
      <c r="KZ110" s="68"/>
      <c r="LA110" s="68"/>
      <c r="LB110" s="68"/>
      <c r="LC110" s="68"/>
      <c r="LD110" s="68"/>
      <c r="LE110" s="68"/>
      <c r="LF110" s="68"/>
      <c r="LG110" s="68"/>
      <c r="LH110" s="68"/>
      <c r="LI110" s="68"/>
      <c r="LJ110" s="68"/>
      <c r="LK110" s="68"/>
      <c r="LL110" s="68"/>
      <c r="LM110" s="68"/>
      <c r="LN110" s="68"/>
      <c r="LO110" s="68"/>
      <c r="LP110" s="68"/>
      <c r="LQ110" s="68"/>
      <c r="LR110" s="68"/>
      <c r="LS110" s="68"/>
      <c r="LT110" s="68"/>
      <c r="LU110" s="68"/>
      <c r="LV110" s="68"/>
      <c r="LW110" s="68"/>
      <c r="LX110" s="68"/>
      <c r="LY110" s="68"/>
      <c r="LZ110" s="68"/>
      <c r="MA110" s="68"/>
      <c r="MB110" s="68"/>
      <c r="MC110" s="68"/>
      <c r="MD110" s="68"/>
      <c r="ME110" s="68"/>
      <c r="MF110" s="68"/>
      <c r="MG110" s="68"/>
      <c r="MH110" s="68"/>
      <c r="MI110" s="68"/>
      <c r="MJ110" s="68"/>
      <c r="MK110" s="68"/>
      <c r="ML110" s="68"/>
      <c r="MM110" s="68"/>
      <c r="MN110" s="68"/>
      <c r="MO110" s="68"/>
      <c r="MP110" s="68"/>
      <c r="MQ110" s="68"/>
      <c r="MR110" s="68"/>
      <c r="MS110" s="68"/>
      <c r="MT110" s="68"/>
      <c r="MU110" s="68"/>
      <c r="MV110" s="68"/>
      <c r="MW110" s="68"/>
      <c r="MX110" s="68"/>
      <c r="MY110" s="68"/>
      <c r="MZ110" s="68"/>
      <c r="NA110" s="68"/>
      <c r="NB110" s="68"/>
      <c r="NC110" s="68"/>
      <c r="ND110" s="68"/>
      <c r="NE110" s="68"/>
    </row>
    <row r="111" spans="1:369" s="73" customFormat="1" ht="13.5">
      <c r="A111" s="68"/>
      <c r="B111" s="62"/>
      <c r="C111" s="63">
        <v>35501</v>
      </c>
      <c r="D111" s="70" t="s">
        <v>304</v>
      </c>
      <c r="E111" s="65" t="s">
        <v>114</v>
      </c>
      <c r="F11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1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11" s="65">
        <f>ROUND((Tabla122[[#This Row],[Columna6]]*0.4),0)</f>
        <v>2</v>
      </c>
      <c r="I111" s="90">
        <v>4</v>
      </c>
      <c r="J111" s="90"/>
      <c r="K111" s="90"/>
      <c r="L111" s="90"/>
      <c r="M111" s="65">
        <f>ROUND((Tabla122[[#This Row],[Columna11]]*0.4),0)</f>
        <v>72</v>
      </c>
      <c r="N111" s="65">
        <v>180</v>
      </c>
      <c r="O111" s="65"/>
      <c r="P111" s="65"/>
      <c r="Q111" s="65"/>
      <c r="R111" s="65">
        <f>ROUND((Tabla122[[#This Row],[Columna16]]*0.4),0)</f>
        <v>6</v>
      </c>
      <c r="S111" s="65">
        <v>16</v>
      </c>
      <c r="T111" s="65"/>
      <c r="U111" s="65"/>
      <c r="V111" s="65"/>
      <c r="W111" s="65">
        <f>ROUND((Tabla122[[#This Row],[Columna21]]*0.4),0)</f>
        <v>3</v>
      </c>
      <c r="X111" s="65">
        <v>8</v>
      </c>
      <c r="Y111" s="65"/>
      <c r="Z111" s="65"/>
      <c r="AA111" s="65"/>
      <c r="AB111" s="65">
        <f>ROUND((Tabla122[[#This Row],[Columna26]]*0.4),0)</f>
        <v>24</v>
      </c>
      <c r="AC111" s="65">
        <v>60</v>
      </c>
      <c r="AD111" s="65"/>
      <c r="AE111" s="65"/>
      <c r="AF111" s="65"/>
      <c r="AG111" s="65">
        <f>ROUND((Tabla122[[#This Row],[Columna31]]*0.4),0)</f>
        <v>274</v>
      </c>
      <c r="AH111" s="65">
        <v>684</v>
      </c>
      <c r="AI111" s="65"/>
      <c r="AJ111" s="65"/>
      <c r="AK111" s="65"/>
      <c r="AL111" s="65">
        <f>ROUND((Tabla122[[#This Row],[Columna36]]*0.4),0)</f>
        <v>70</v>
      </c>
      <c r="AM111" s="65">
        <v>176</v>
      </c>
      <c r="AN111" s="65"/>
      <c r="AO111" s="65"/>
      <c r="AP111" s="65"/>
      <c r="AQ111" s="65">
        <f>ROUND((Tabla122[[#This Row],[Columna41]]*0.4),0)</f>
        <v>27</v>
      </c>
      <c r="AR111" s="65">
        <v>68</v>
      </c>
      <c r="AS111" s="65"/>
      <c r="AT111" s="65"/>
      <c r="AU111" s="65"/>
      <c r="AV111" s="65">
        <f>ROUND((Tabla122[[#This Row],[Columna46]]*0.4),0)</f>
        <v>16</v>
      </c>
      <c r="AW111" s="65">
        <v>40</v>
      </c>
      <c r="AX111" s="65"/>
      <c r="AY111" s="65"/>
      <c r="AZ111" s="65"/>
      <c r="BA111" s="65">
        <f>ROUND((Tabla122[[#This Row],[Columna51]]*0.4),0)</f>
        <v>3</v>
      </c>
      <c r="BB111" s="65">
        <v>8</v>
      </c>
      <c r="BC111" s="65"/>
      <c r="BD111" s="65"/>
      <c r="BE111" s="65"/>
      <c r="BF111" s="65">
        <f>ROUND((Tabla122[[#This Row],[Columna56]]*0.4),0)</f>
        <v>2</v>
      </c>
      <c r="BG111" s="65">
        <v>4</v>
      </c>
      <c r="BH111" s="65"/>
      <c r="BI111" s="65"/>
      <c r="BJ111" s="65"/>
      <c r="BK111" s="65">
        <f>ROUND((Tabla122[[#This Row],[Columna61]]*0.4),0)</f>
        <v>18</v>
      </c>
      <c r="BL111" s="65">
        <v>44</v>
      </c>
      <c r="BM111" s="65"/>
      <c r="BN111" s="65"/>
      <c r="BO111" s="65"/>
      <c r="BP111" s="65">
        <f>ROUND((Tabla122[[#This Row],[Columna66]]*0.4),0)</f>
        <v>16</v>
      </c>
      <c r="BQ111" s="65">
        <v>40</v>
      </c>
      <c r="BR111" s="65"/>
      <c r="BS111" s="65"/>
      <c r="BT111" s="65"/>
      <c r="BU111" s="65">
        <f>ROUND((Tabla122[[#This Row],[Columna71]]*0.4),0)</f>
        <v>46</v>
      </c>
      <c r="BV111" s="65">
        <v>116</v>
      </c>
      <c r="BW111" s="65"/>
      <c r="BX111" s="65"/>
      <c r="BY111" s="65"/>
      <c r="BZ111" s="65">
        <f>ROUND((Tabla122[[#This Row],[Columna76]]*0.4),0)</f>
        <v>14</v>
      </c>
      <c r="CA111" s="65">
        <v>36</v>
      </c>
      <c r="CB111" s="65"/>
      <c r="CC111" s="65"/>
      <c r="CD111" s="65"/>
      <c r="CE111" s="65">
        <f>ROUND((Tabla122[[#This Row],[Columna81]]*0.4),0)</f>
        <v>14</v>
      </c>
      <c r="CF111" s="65">
        <v>36</v>
      </c>
      <c r="CG111" s="65"/>
      <c r="CH111" s="65"/>
      <c r="CI111" s="65"/>
      <c r="CJ111" s="65">
        <f>ROUND((Tabla122[[#This Row],[Columna86]]*0.4),0)</f>
        <v>6</v>
      </c>
      <c r="CK111" s="65">
        <v>16</v>
      </c>
      <c r="CL111" s="65"/>
      <c r="CM111" s="65"/>
      <c r="CN111" s="65"/>
      <c r="CO111" s="65">
        <f>ROUND((Tabla122[[#This Row],[Columna91]]*0.4),0)</f>
        <v>22</v>
      </c>
      <c r="CP111" s="65">
        <v>56</v>
      </c>
      <c r="CQ111" s="65"/>
      <c r="CR111" s="65"/>
      <c r="CS111" s="65"/>
      <c r="CT111" s="65">
        <f>ROUND((Tabla122[[#This Row],[Columna96]]*0.4),0)</f>
        <v>40</v>
      </c>
      <c r="CU111" s="65">
        <v>100</v>
      </c>
      <c r="CV111" s="65"/>
      <c r="CW111" s="65"/>
      <c r="CX111" s="65"/>
      <c r="CY111" s="65">
        <f>ROUND((Tabla122[[#This Row],[Columna101]]*0.4),0)</f>
        <v>10</v>
      </c>
      <c r="CZ111" s="65">
        <v>24</v>
      </c>
      <c r="DA111" s="65"/>
      <c r="DB111" s="65"/>
      <c r="DC111" s="65"/>
      <c r="DD111" s="65">
        <f>ROUND((Tabla122[[#This Row],[Columna106]]*0.4),0)</f>
        <v>8</v>
      </c>
      <c r="DE111" s="65">
        <v>20</v>
      </c>
      <c r="DF111" s="65"/>
      <c r="DG111" s="65"/>
      <c r="DH111" s="65"/>
      <c r="DI111" s="65">
        <f>ROUND((Tabla122[[#This Row],[Columna111]]*0.4),0)</f>
        <v>8</v>
      </c>
      <c r="DJ111" s="65">
        <v>20</v>
      </c>
      <c r="DK111" s="65"/>
      <c r="DL111" s="65"/>
      <c r="DM111" s="65"/>
      <c r="DN111" s="65">
        <f>ROUND((Tabla122[[#This Row],[Columna116]]*0.4),0)</f>
        <v>2</v>
      </c>
      <c r="DO111" s="65">
        <v>4</v>
      </c>
      <c r="DP111" s="93"/>
      <c r="DQ111" s="93"/>
      <c r="DR111" s="93"/>
      <c r="DS111" s="72"/>
      <c r="DT111" s="68"/>
      <c r="DU111" s="68"/>
      <c r="DV111" s="68"/>
      <c r="DW111" s="68"/>
      <c r="DX111" s="68"/>
      <c r="DY111" s="68"/>
      <c r="DZ111" s="68"/>
      <c r="EA111" s="68"/>
      <c r="EB111" s="68"/>
      <c r="EC111" s="68"/>
      <c r="ED111" s="68"/>
      <c r="EE111" s="68"/>
      <c r="EF111" s="68"/>
      <c r="EG111" s="68"/>
      <c r="EH111" s="68"/>
      <c r="EI111" s="68"/>
      <c r="EJ111" s="68"/>
      <c r="EK111" s="68"/>
      <c r="EL111" s="68"/>
      <c r="EM111" s="68"/>
      <c r="EN111" s="68"/>
      <c r="EO111" s="68"/>
      <c r="EP111" s="68"/>
      <c r="EQ111" s="68"/>
      <c r="ER111" s="68"/>
      <c r="ES111" s="68"/>
      <c r="ET111" s="68"/>
      <c r="EU111" s="68"/>
      <c r="EV111" s="68"/>
      <c r="EW111" s="68"/>
      <c r="EX111" s="68"/>
      <c r="EY111" s="68"/>
      <c r="EZ111" s="68"/>
      <c r="FA111" s="68"/>
      <c r="FB111" s="68"/>
      <c r="FC111" s="68"/>
      <c r="FD111" s="68"/>
      <c r="FE111" s="68"/>
      <c r="FF111" s="68"/>
      <c r="FG111" s="68"/>
      <c r="FH111" s="68"/>
      <c r="FI111" s="68"/>
      <c r="FJ111" s="68"/>
      <c r="FK111" s="68"/>
      <c r="FL111" s="68"/>
      <c r="FM111" s="68"/>
      <c r="FN111" s="68"/>
      <c r="FO111" s="68"/>
      <c r="FP111" s="68"/>
      <c r="FQ111" s="68"/>
      <c r="FR111" s="68"/>
      <c r="FS111" s="68"/>
      <c r="FT111" s="68"/>
      <c r="FU111" s="68"/>
      <c r="FV111" s="68"/>
      <c r="FW111" s="68"/>
      <c r="FX111" s="68"/>
      <c r="FY111" s="68"/>
      <c r="FZ111" s="68"/>
      <c r="GA111" s="68"/>
      <c r="GB111" s="68"/>
      <c r="GC111" s="68"/>
      <c r="GD111" s="68"/>
      <c r="GE111" s="68"/>
      <c r="GF111" s="68"/>
      <c r="GG111" s="68"/>
      <c r="GH111" s="68"/>
      <c r="GI111" s="68"/>
      <c r="GJ111" s="68"/>
      <c r="GK111" s="68"/>
      <c r="GL111" s="68"/>
      <c r="GM111" s="68"/>
      <c r="GN111" s="68"/>
      <c r="GO111" s="68"/>
      <c r="GP111" s="68"/>
      <c r="GQ111" s="68"/>
      <c r="GR111" s="68"/>
      <c r="GS111" s="68"/>
      <c r="GT111" s="68"/>
      <c r="GU111" s="68"/>
      <c r="GV111" s="68"/>
      <c r="GW111" s="68"/>
      <c r="GX111" s="68"/>
      <c r="GY111" s="68"/>
      <c r="GZ111" s="68"/>
      <c r="HA111" s="68"/>
      <c r="HB111" s="68"/>
      <c r="HC111" s="68"/>
      <c r="HD111" s="68"/>
      <c r="HE111" s="68"/>
      <c r="HF111" s="68"/>
      <c r="HG111" s="68"/>
      <c r="HH111" s="68"/>
      <c r="HI111" s="68"/>
      <c r="HJ111" s="68"/>
      <c r="HK111" s="68"/>
      <c r="HL111" s="68"/>
      <c r="HM111" s="68"/>
      <c r="HN111" s="68"/>
      <c r="HO111" s="68"/>
      <c r="HP111" s="68"/>
      <c r="HQ111" s="68"/>
      <c r="HR111" s="68"/>
      <c r="HS111" s="68"/>
      <c r="HT111" s="68"/>
      <c r="HU111" s="68"/>
      <c r="HV111" s="68"/>
      <c r="HW111" s="68"/>
      <c r="HX111" s="68"/>
      <c r="HY111" s="68"/>
      <c r="HZ111" s="68"/>
      <c r="IA111" s="68"/>
      <c r="IB111" s="68"/>
      <c r="IC111" s="68"/>
      <c r="ID111" s="68"/>
      <c r="IE111" s="68"/>
      <c r="IF111" s="68"/>
      <c r="IG111" s="68"/>
      <c r="IH111" s="68"/>
      <c r="II111" s="68"/>
      <c r="IJ111" s="68"/>
      <c r="IK111" s="68"/>
      <c r="IL111" s="68"/>
      <c r="IM111" s="68"/>
      <c r="IN111" s="68"/>
      <c r="IO111" s="68"/>
      <c r="IP111" s="68"/>
      <c r="IQ111" s="68"/>
      <c r="IR111" s="68"/>
      <c r="IS111" s="68"/>
      <c r="IT111" s="68"/>
      <c r="IU111" s="68"/>
      <c r="IV111" s="68"/>
      <c r="IW111" s="68"/>
      <c r="IX111" s="68"/>
      <c r="IY111" s="68"/>
      <c r="IZ111" s="68"/>
      <c r="JA111" s="68"/>
      <c r="JB111" s="68"/>
      <c r="JC111" s="68"/>
      <c r="JD111" s="68"/>
      <c r="JE111" s="68"/>
      <c r="JF111" s="68"/>
      <c r="JG111" s="68"/>
      <c r="JH111" s="68"/>
      <c r="JI111" s="68"/>
      <c r="JJ111" s="68"/>
      <c r="JK111" s="68"/>
      <c r="JL111" s="68"/>
      <c r="JM111" s="68"/>
      <c r="JN111" s="68"/>
      <c r="JO111" s="68"/>
      <c r="JP111" s="68"/>
      <c r="JQ111" s="68"/>
      <c r="JR111" s="68"/>
      <c r="JS111" s="68"/>
      <c r="JT111" s="68"/>
      <c r="JU111" s="68"/>
      <c r="JV111" s="68"/>
      <c r="JW111" s="68"/>
      <c r="JX111" s="68"/>
      <c r="JY111" s="68"/>
      <c r="JZ111" s="68"/>
      <c r="KA111" s="68"/>
      <c r="KB111" s="68"/>
      <c r="KC111" s="68"/>
      <c r="KD111" s="68"/>
      <c r="KE111" s="68"/>
      <c r="KF111" s="68"/>
      <c r="KG111" s="68"/>
      <c r="KH111" s="68"/>
      <c r="KI111" s="68"/>
      <c r="KJ111" s="68"/>
      <c r="KK111" s="68"/>
      <c r="KL111" s="68"/>
      <c r="KM111" s="68"/>
      <c r="KN111" s="68"/>
      <c r="KO111" s="68"/>
      <c r="KP111" s="68"/>
      <c r="KQ111" s="68"/>
      <c r="KR111" s="68"/>
      <c r="KS111" s="68"/>
      <c r="KT111" s="68"/>
      <c r="KU111" s="68"/>
      <c r="KV111" s="68"/>
      <c r="KW111" s="68"/>
      <c r="KX111" s="68"/>
      <c r="KY111" s="68"/>
      <c r="KZ111" s="68"/>
      <c r="LA111" s="68"/>
      <c r="LB111" s="68"/>
      <c r="LC111" s="68"/>
      <c r="LD111" s="68"/>
      <c r="LE111" s="68"/>
      <c r="LF111" s="68"/>
      <c r="LG111" s="68"/>
      <c r="LH111" s="68"/>
      <c r="LI111" s="68"/>
      <c r="LJ111" s="68"/>
      <c r="LK111" s="68"/>
      <c r="LL111" s="68"/>
      <c r="LM111" s="68"/>
      <c r="LN111" s="68"/>
      <c r="LO111" s="68"/>
      <c r="LP111" s="68"/>
      <c r="LQ111" s="68"/>
      <c r="LR111" s="68"/>
      <c r="LS111" s="68"/>
      <c r="LT111" s="68"/>
      <c r="LU111" s="68"/>
      <c r="LV111" s="68"/>
      <c r="LW111" s="68"/>
      <c r="LX111" s="68"/>
      <c r="LY111" s="68"/>
      <c r="LZ111" s="68"/>
      <c r="MA111" s="68"/>
      <c r="MB111" s="68"/>
      <c r="MC111" s="68"/>
      <c r="MD111" s="68"/>
      <c r="ME111" s="68"/>
      <c r="MF111" s="68"/>
      <c r="MG111" s="68"/>
      <c r="MH111" s="68"/>
      <c r="MI111" s="68"/>
      <c r="MJ111" s="68"/>
      <c r="MK111" s="68"/>
      <c r="ML111" s="68"/>
      <c r="MM111" s="68"/>
      <c r="MN111" s="68"/>
      <c r="MO111" s="68"/>
      <c r="MP111" s="68"/>
      <c r="MQ111" s="68"/>
      <c r="MR111" s="68"/>
      <c r="MS111" s="68"/>
      <c r="MT111" s="68"/>
      <c r="MU111" s="68"/>
      <c r="MV111" s="68"/>
      <c r="MW111" s="68"/>
      <c r="MX111" s="68"/>
      <c r="MY111" s="68"/>
      <c r="MZ111" s="68"/>
      <c r="NA111" s="68"/>
      <c r="NB111" s="68"/>
      <c r="NC111" s="68"/>
      <c r="ND111" s="68"/>
      <c r="NE111" s="68"/>
    </row>
    <row r="112" spans="1:369" s="73" customFormat="1" ht="13.5">
      <c r="A112" s="68"/>
      <c r="B112" s="62"/>
      <c r="C112" s="63">
        <v>35501</v>
      </c>
      <c r="D112" s="70" t="s">
        <v>190</v>
      </c>
      <c r="E112" s="65" t="s">
        <v>114</v>
      </c>
      <c r="F11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1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12" s="65">
        <f>ROUND((Tabla122[[#This Row],[Columna6]]*0.4),0)</f>
        <v>2</v>
      </c>
      <c r="I112" s="90">
        <v>4</v>
      </c>
      <c r="J112" s="90"/>
      <c r="K112" s="90"/>
      <c r="L112" s="90"/>
      <c r="M112" s="65">
        <f>ROUND((Tabla122[[#This Row],[Columna11]]*0.4),0)</f>
        <v>72</v>
      </c>
      <c r="N112" s="65">
        <v>180</v>
      </c>
      <c r="O112" s="65"/>
      <c r="P112" s="65"/>
      <c r="Q112" s="65"/>
      <c r="R112" s="65">
        <f>ROUND((Tabla122[[#This Row],[Columna16]]*0.4),0)</f>
        <v>6</v>
      </c>
      <c r="S112" s="65">
        <v>16</v>
      </c>
      <c r="T112" s="65"/>
      <c r="U112" s="65"/>
      <c r="V112" s="65"/>
      <c r="W112" s="65">
        <f>ROUND((Tabla122[[#This Row],[Columna21]]*0.4),0)</f>
        <v>3</v>
      </c>
      <c r="X112" s="65">
        <v>8</v>
      </c>
      <c r="Y112" s="65"/>
      <c r="Z112" s="65"/>
      <c r="AA112" s="65"/>
      <c r="AB112" s="65">
        <f>ROUND((Tabla122[[#This Row],[Columna26]]*0.4),0)</f>
        <v>24</v>
      </c>
      <c r="AC112" s="65">
        <v>60</v>
      </c>
      <c r="AD112" s="65"/>
      <c r="AE112" s="65"/>
      <c r="AF112" s="65"/>
      <c r="AG112" s="65">
        <f>ROUND((Tabla122[[#This Row],[Columna31]]*0.4),0)</f>
        <v>274</v>
      </c>
      <c r="AH112" s="65">
        <v>684</v>
      </c>
      <c r="AI112" s="65"/>
      <c r="AJ112" s="65"/>
      <c r="AK112" s="65"/>
      <c r="AL112" s="65">
        <f>ROUND((Tabla122[[#This Row],[Columna36]]*0.4),0)</f>
        <v>70</v>
      </c>
      <c r="AM112" s="65">
        <v>176</v>
      </c>
      <c r="AN112" s="65"/>
      <c r="AO112" s="65"/>
      <c r="AP112" s="65"/>
      <c r="AQ112" s="65">
        <f>ROUND((Tabla122[[#This Row],[Columna41]]*0.4),0)</f>
        <v>27</v>
      </c>
      <c r="AR112" s="65">
        <v>68</v>
      </c>
      <c r="AS112" s="65"/>
      <c r="AT112" s="65"/>
      <c r="AU112" s="65"/>
      <c r="AV112" s="65">
        <f>ROUND((Tabla122[[#This Row],[Columna46]]*0.4),0)</f>
        <v>16</v>
      </c>
      <c r="AW112" s="65">
        <v>40</v>
      </c>
      <c r="AX112" s="65"/>
      <c r="AY112" s="65"/>
      <c r="AZ112" s="65"/>
      <c r="BA112" s="65">
        <f>ROUND((Tabla122[[#This Row],[Columna51]]*0.4),0)</f>
        <v>3</v>
      </c>
      <c r="BB112" s="65">
        <v>8</v>
      </c>
      <c r="BC112" s="65"/>
      <c r="BD112" s="65"/>
      <c r="BE112" s="65"/>
      <c r="BF112" s="65">
        <f>ROUND((Tabla122[[#This Row],[Columna56]]*0.4),0)</f>
        <v>2</v>
      </c>
      <c r="BG112" s="65">
        <v>4</v>
      </c>
      <c r="BH112" s="65"/>
      <c r="BI112" s="65"/>
      <c r="BJ112" s="65"/>
      <c r="BK112" s="65">
        <f>ROUND((Tabla122[[#This Row],[Columna61]]*0.4),0)</f>
        <v>18</v>
      </c>
      <c r="BL112" s="65">
        <v>44</v>
      </c>
      <c r="BM112" s="65"/>
      <c r="BN112" s="65"/>
      <c r="BO112" s="65"/>
      <c r="BP112" s="65">
        <f>ROUND((Tabla122[[#This Row],[Columna66]]*0.4),0)</f>
        <v>16</v>
      </c>
      <c r="BQ112" s="65">
        <v>40</v>
      </c>
      <c r="BR112" s="65"/>
      <c r="BS112" s="65"/>
      <c r="BT112" s="65"/>
      <c r="BU112" s="65">
        <f>ROUND((Tabla122[[#This Row],[Columna71]]*0.4),0)</f>
        <v>46</v>
      </c>
      <c r="BV112" s="65">
        <v>116</v>
      </c>
      <c r="BW112" s="65"/>
      <c r="BX112" s="65"/>
      <c r="BY112" s="65"/>
      <c r="BZ112" s="65">
        <f>ROUND((Tabla122[[#This Row],[Columna76]]*0.4),0)</f>
        <v>14</v>
      </c>
      <c r="CA112" s="65">
        <v>36</v>
      </c>
      <c r="CB112" s="65"/>
      <c r="CC112" s="65"/>
      <c r="CD112" s="65"/>
      <c r="CE112" s="65">
        <f>ROUND((Tabla122[[#This Row],[Columna81]]*0.4),0)</f>
        <v>14</v>
      </c>
      <c r="CF112" s="65">
        <v>36</v>
      </c>
      <c r="CG112" s="65"/>
      <c r="CH112" s="65"/>
      <c r="CI112" s="65"/>
      <c r="CJ112" s="65">
        <f>ROUND((Tabla122[[#This Row],[Columna86]]*0.4),0)</f>
        <v>6</v>
      </c>
      <c r="CK112" s="65">
        <v>16</v>
      </c>
      <c r="CL112" s="65"/>
      <c r="CM112" s="65"/>
      <c r="CN112" s="65"/>
      <c r="CO112" s="65">
        <f>ROUND((Tabla122[[#This Row],[Columna91]]*0.4),0)</f>
        <v>22</v>
      </c>
      <c r="CP112" s="65">
        <v>56</v>
      </c>
      <c r="CQ112" s="65"/>
      <c r="CR112" s="65"/>
      <c r="CS112" s="65"/>
      <c r="CT112" s="65">
        <f>ROUND((Tabla122[[#This Row],[Columna96]]*0.4),0)</f>
        <v>40</v>
      </c>
      <c r="CU112" s="65">
        <v>100</v>
      </c>
      <c r="CV112" s="65"/>
      <c r="CW112" s="65"/>
      <c r="CX112" s="65"/>
      <c r="CY112" s="65">
        <f>ROUND((Tabla122[[#This Row],[Columna101]]*0.4),0)</f>
        <v>10</v>
      </c>
      <c r="CZ112" s="65">
        <v>24</v>
      </c>
      <c r="DA112" s="65"/>
      <c r="DB112" s="65"/>
      <c r="DC112" s="65"/>
      <c r="DD112" s="65">
        <f>ROUND((Tabla122[[#This Row],[Columna106]]*0.4),0)</f>
        <v>8</v>
      </c>
      <c r="DE112" s="65">
        <v>20</v>
      </c>
      <c r="DF112" s="65"/>
      <c r="DG112" s="65"/>
      <c r="DH112" s="65"/>
      <c r="DI112" s="65">
        <f>ROUND((Tabla122[[#This Row],[Columna111]]*0.4),0)</f>
        <v>8</v>
      </c>
      <c r="DJ112" s="65">
        <v>20</v>
      </c>
      <c r="DK112" s="65"/>
      <c r="DL112" s="65"/>
      <c r="DM112" s="65"/>
      <c r="DN112" s="65">
        <f>ROUND((Tabla122[[#This Row],[Columna116]]*0.4),0)</f>
        <v>2</v>
      </c>
      <c r="DO112" s="65">
        <v>4</v>
      </c>
      <c r="DP112" s="93"/>
      <c r="DQ112" s="93"/>
      <c r="DR112" s="93"/>
      <c r="DS112" s="72"/>
      <c r="DT112" s="68"/>
      <c r="DU112" s="68"/>
      <c r="DV112" s="68"/>
      <c r="DW112" s="68"/>
      <c r="DX112" s="68"/>
      <c r="DY112" s="68"/>
      <c r="DZ112" s="68"/>
      <c r="EA112" s="68"/>
      <c r="EB112" s="68"/>
      <c r="EC112" s="68"/>
      <c r="ED112" s="68"/>
      <c r="EE112" s="68"/>
      <c r="EF112" s="68"/>
      <c r="EG112" s="68"/>
      <c r="EH112" s="68"/>
      <c r="EI112" s="68"/>
      <c r="EJ112" s="68"/>
      <c r="EK112" s="68"/>
      <c r="EL112" s="68"/>
      <c r="EM112" s="68"/>
      <c r="EN112" s="68"/>
      <c r="EO112" s="68"/>
      <c r="EP112" s="68"/>
      <c r="EQ112" s="68"/>
      <c r="ER112" s="68"/>
      <c r="ES112" s="68"/>
      <c r="ET112" s="68"/>
      <c r="EU112" s="68"/>
      <c r="EV112" s="68"/>
      <c r="EW112" s="68"/>
      <c r="EX112" s="68"/>
      <c r="EY112" s="68"/>
      <c r="EZ112" s="68"/>
      <c r="FA112" s="68"/>
      <c r="FB112" s="68"/>
      <c r="FC112" s="68"/>
      <c r="FD112" s="68"/>
      <c r="FE112" s="68"/>
      <c r="FF112" s="68"/>
      <c r="FG112" s="68"/>
      <c r="FH112" s="68"/>
      <c r="FI112" s="68"/>
      <c r="FJ112" s="68"/>
      <c r="FK112" s="68"/>
      <c r="FL112" s="68"/>
      <c r="FM112" s="68"/>
      <c r="FN112" s="68"/>
      <c r="FO112" s="68"/>
      <c r="FP112" s="68"/>
      <c r="FQ112" s="68"/>
      <c r="FR112" s="68"/>
      <c r="FS112" s="68"/>
      <c r="FT112" s="68"/>
      <c r="FU112" s="68"/>
      <c r="FV112" s="68"/>
      <c r="FW112" s="68"/>
      <c r="FX112" s="68"/>
      <c r="FY112" s="68"/>
      <c r="FZ112" s="68"/>
      <c r="GA112" s="68"/>
      <c r="GB112" s="68"/>
      <c r="GC112" s="68"/>
      <c r="GD112" s="68"/>
      <c r="GE112" s="68"/>
      <c r="GF112" s="68"/>
      <c r="GG112" s="68"/>
      <c r="GH112" s="68"/>
      <c r="GI112" s="68"/>
      <c r="GJ112" s="68"/>
      <c r="GK112" s="68"/>
      <c r="GL112" s="68"/>
      <c r="GM112" s="68"/>
      <c r="GN112" s="68"/>
      <c r="GO112" s="68"/>
      <c r="GP112" s="68"/>
      <c r="GQ112" s="68"/>
      <c r="GR112" s="68"/>
      <c r="GS112" s="68"/>
      <c r="GT112" s="68"/>
      <c r="GU112" s="68"/>
      <c r="GV112" s="68"/>
      <c r="GW112" s="68"/>
      <c r="GX112" s="68"/>
      <c r="GY112" s="68"/>
      <c r="GZ112" s="68"/>
      <c r="HA112" s="68"/>
      <c r="HB112" s="68"/>
      <c r="HC112" s="68"/>
      <c r="HD112" s="68"/>
      <c r="HE112" s="68"/>
      <c r="HF112" s="68"/>
      <c r="HG112" s="68"/>
      <c r="HH112" s="68"/>
      <c r="HI112" s="68"/>
      <c r="HJ112" s="68"/>
      <c r="HK112" s="68"/>
      <c r="HL112" s="68"/>
      <c r="HM112" s="68"/>
      <c r="HN112" s="68"/>
      <c r="HO112" s="68"/>
      <c r="HP112" s="68"/>
      <c r="HQ112" s="68"/>
      <c r="HR112" s="68"/>
      <c r="HS112" s="68"/>
      <c r="HT112" s="68"/>
      <c r="HU112" s="68"/>
      <c r="HV112" s="68"/>
      <c r="HW112" s="68"/>
      <c r="HX112" s="68"/>
      <c r="HY112" s="68"/>
      <c r="HZ112" s="68"/>
      <c r="IA112" s="68"/>
      <c r="IB112" s="68"/>
      <c r="IC112" s="68"/>
      <c r="ID112" s="68"/>
      <c r="IE112" s="68"/>
      <c r="IF112" s="68"/>
      <c r="IG112" s="68"/>
      <c r="IH112" s="68"/>
      <c r="II112" s="68"/>
      <c r="IJ112" s="68"/>
      <c r="IK112" s="68"/>
      <c r="IL112" s="68"/>
      <c r="IM112" s="68"/>
      <c r="IN112" s="68"/>
      <c r="IO112" s="68"/>
      <c r="IP112" s="68"/>
      <c r="IQ112" s="68"/>
      <c r="IR112" s="68"/>
      <c r="IS112" s="68"/>
      <c r="IT112" s="68"/>
      <c r="IU112" s="68"/>
      <c r="IV112" s="68"/>
      <c r="IW112" s="68"/>
      <c r="IX112" s="68"/>
      <c r="IY112" s="68"/>
      <c r="IZ112" s="68"/>
      <c r="JA112" s="68"/>
      <c r="JB112" s="68"/>
      <c r="JC112" s="68"/>
      <c r="JD112" s="68"/>
      <c r="JE112" s="68"/>
      <c r="JF112" s="68"/>
      <c r="JG112" s="68"/>
      <c r="JH112" s="68"/>
      <c r="JI112" s="68"/>
      <c r="JJ112" s="68"/>
      <c r="JK112" s="68"/>
      <c r="JL112" s="68"/>
      <c r="JM112" s="68"/>
      <c r="JN112" s="68"/>
      <c r="JO112" s="68"/>
      <c r="JP112" s="68"/>
      <c r="JQ112" s="68"/>
      <c r="JR112" s="68"/>
      <c r="JS112" s="68"/>
      <c r="JT112" s="68"/>
      <c r="JU112" s="68"/>
      <c r="JV112" s="68"/>
      <c r="JW112" s="68"/>
      <c r="JX112" s="68"/>
      <c r="JY112" s="68"/>
      <c r="JZ112" s="68"/>
      <c r="KA112" s="68"/>
      <c r="KB112" s="68"/>
      <c r="KC112" s="68"/>
      <c r="KD112" s="68"/>
      <c r="KE112" s="68"/>
      <c r="KF112" s="68"/>
      <c r="KG112" s="68"/>
      <c r="KH112" s="68"/>
      <c r="KI112" s="68"/>
      <c r="KJ112" s="68"/>
      <c r="KK112" s="68"/>
      <c r="KL112" s="68"/>
      <c r="KM112" s="68"/>
      <c r="KN112" s="68"/>
      <c r="KO112" s="68"/>
      <c r="KP112" s="68"/>
      <c r="KQ112" s="68"/>
      <c r="KR112" s="68"/>
      <c r="KS112" s="68"/>
      <c r="KT112" s="68"/>
      <c r="KU112" s="68"/>
      <c r="KV112" s="68"/>
      <c r="KW112" s="68"/>
      <c r="KX112" s="68"/>
      <c r="KY112" s="68"/>
      <c r="KZ112" s="68"/>
      <c r="LA112" s="68"/>
      <c r="LB112" s="68"/>
      <c r="LC112" s="68"/>
      <c r="LD112" s="68"/>
      <c r="LE112" s="68"/>
      <c r="LF112" s="68"/>
      <c r="LG112" s="68"/>
      <c r="LH112" s="68"/>
      <c r="LI112" s="68"/>
      <c r="LJ112" s="68"/>
      <c r="LK112" s="68"/>
      <c r="LL112" s="68"/>
      <c r="LM112" s="68"/>
      <c r="LN112" s="68"/>
      <c r="LO112" s="68"/>
      <c r="LP112" s="68"/>
      <c r="LQ112" s="68"/>
      <c r="LR112" s="68"/>
      <c r="LS112" s="68"/>
      <c r="LT112" s="68"/>
      <c r="LU112" s="68"/>
      <c r="LV112" s="68"/>
      <c r="LW112" s="68"/>
      <c r="LX112" s="68"/>
      <c r="LY112" s="68"/>
      <c r="LZ112" s="68"/>
      <c r="MA112" s="68"/>
      <c r="MB112" s="68"/>
      <c r="MC112" s="68"/>
      <c r="MD112" s="68"/>
      <c r="ME112" s="68"/>
      <c r="MF112" s="68"/>
      <c r="MG112" s="68"/>
      <c r="MH112" s="68"/>
      <c r="MI112" s="68"/>
      <c r="MJ112" s="68"/>
      <c r="MK112" s="68"/>
      <c r="ML112" s="68"/>
      <c r="MM112" s="68"/>
      <c r="MN112" s="68"/>
      <c r="MO112" s="68"/>
      <c r="MP112" s="68"/>
      <c r="MQ112" s="68"/>
      <c r="MR112" s="68"/>
      <c r="MS112" s="68"/>
      <c r="MT112" s="68"/>
      <c r="MU112" s="68"/>
      <c r="MV112" s="68"/>
      <c r="MW112" s="68"/>
      <c r="MX112" s="68"/>
      <c r="MY112" s="68"/>
      <c r="MZ112" s="68"/>
      <c r="NA112" s="68"/>
      <c r="NB112" s="68"/>
      <c r="NC112" s="68"/>
      <c r="ND112" s="68"/>
      <c r="NE112" s="68"/>
    </row>
    <row r="113" spans="1:369" s="73" customFormat="1" ht="13.5">
      <c r="A113" s="68"/>
      <c r="B113" s="62"/>
      <c r="C113" s="63">
        <v>35501</v>
      </c>
      <c r="D113" s="70" t="s">
        <v>191</v>
      </c>
      <c r="E113" s="65" t="s">
        <v>114</v>
      </c>
      <c r="F11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1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13" s="65">
        <f>ROUND((Tabla122[[#This Row],[Columna6]]*0.4),0)</f>
        <v>2</v>
      </c>
      <c r="I113" s="90">
        <v>4</v>
      </c>
      <c r="J113" s="90"/>
      <c r="K113" s="90"/>
      <c r="L113" s="90"/>
      <c r="M113" s="65">
        <f>ROUND((Tabla122[[#This Row],[Columna11]]*0.4),0)</f>
        <v>72</v>
      </c>
      <c r="N113" s="65">
        <v>180</v>
      </c>
      <c r="O113" s="65"/>
      <c r="P113" s="65"/>
      <c r="Q113" s="65"/>
      <c r="R113" s="65">
        <f>ROUND((Tabla122[[#This Row],[Columna16]]*0.4),0)</f>
        <v>6</v>
      </c>
      <c r="S113" s="65">
        <v>16</v>
      </c>
      <c r="T113" s="65"/>
      <c r="U113" s="65"/>
      <c r="V113" s="65"/>
      <c r="W113" s="65">
        <f>ROUND((Tabla122[[#This Row],[Columna21]]*0.4),0)</f>
        <v>3</v>
      </c>
      <c r="X113" s="65">
        <v>8</v>
      </c>
      <c r="Y113" s="65"/>
      <c r="Z113" s="65"/>
      <c r="AA113" s="65"/>
      <c r="AB113" s="65">
        <f>ROUND((Tabla122[[#This Row],[Columna26]]*0.4),0)</f>
        <v>24</v>
      </c>
      <c r="AC113" s="65">
        <v>60</v>
      </c>
      <c r="AD113" s="65"/>
      <c r="AE113" s="65"/>
      <c r="AF113" s="65"/>
      <c r="AG113" s="65">
        <f>ROUND((Tabla122[[#This Row],[Columna31]]*0.4),0)</f>
        <v>274</v>
      </c>
      <c r="AH113" s="65">
        <v>684</v>
      </c>
      <c r="AI113" s="65"/>
      <c r="AJ113" s="65"/>
      <c r="AK113" s="65"/>
      <c r="AL113" s="65">
        <f>ROUND((Tabla122[[#This Row],[Columna36]]*0.4),0)</f>
        <v>70</v>
      </c>
      <c r="AM113" s="65">
        <v>176</v>
      </c>
      <c r="AN113" s="65"/>
      <c r="AO113" s="65"/>
      <c r="AP113" s="65"/>
      <c r="AQ113" s="65">
        <f>ROUND((Tabla122[[#This Row],[Columna41]]*0.4),0)</f>
        <v>27</v>
      </c>
      <c r="AR113" s="65">
        <v>68</v>
      </c>
      <c r="AS113" s="65"/>
      <c r="AT113" s="65"/>
      <c r="AU113" s="65"/>
      <c r="AV113" s="65">
        <f>ROUND((Tabla122[[#This Row],[Columna46]]*0.4),0)</f>
        <v>16</v>
      </c>
      <c r="AW113" s="65">
        <v>40</v>
      </c>
      <c r="AX113" s="65"/>
      <c r="AY113" s="65"/>
      <c r="AZ113" s="65"/>
      <c r="BA113" s="65">
        <f>ROUND((Tabla122[[#This Row],[Columna51]]*0.4),0)</f>
        <v>3</v>
      </c>
      <c r="BB113" s="65">
        <v>8</v>
      </c>
      <c r="BC113" s="65"/>
      <c r="BD113" s="65"/>
      <c r="BE113" s="65"/>
      <c r="BF113" s="65">
        <f>ROUND((Tabla122[[#This Row],[Columna56]]*0.4),0)</f>
        <v>2</v>
      </c>
      <c r="BG113" s="65">
        <v>4</v>
      </c>
      <c r="BH113" s="65"/>
      <c r="BI113" s="65"/>
      <c r="BJ113" s="65"/>
      <c r="BK113" s="65">
        <f>ROUND((Tabla122[[#This Row],[Columna61]]*0.4),0)</f>
        <v>18</v>
      </c>
      <c r="BL113" s="65">
        <v>44</v>
      </c>
      <c r="BM113" s="65"/>
      <c r="BN113" s="65"/>
      <c r="BO113" s="65"/>
      <c r="BP113" s="65">
        <f>ROUND((Tabla122[[#This Row],[Columna66]]*0.4),0)</f>
        <v>16</v>
      </c>
      <c r="BQ113" s="65">
        <v>40</v>
      </c>
      <c r="BR113" s="65"/>
      <c r="BS113" s="65"/>
      <c r="BT113" s="65"/>
      <c r="BU113" s="65">
        <f>ROUND((Tabla122[[#This Row],[Columna71]]*0.4),0)</f>
        <v>46</v>
      </c>
      <c r="BV113" s="65">
        <v>116</v>
      </c>
      <c r="BW113" s="65"/>
      <c r="BX113" s="65"/>
      <c r="BY113" s="65"/>
      <c r="BZ113" s="65">
        <f>ROUND((Tabla122[[#This Row],[Columna76]]*0.4),0)</f>
        <v>14</v>
      </c>
      <c r="CA113" s="65">
        <v>36</v>
      </c>
      <c r="CB113" s="65"/>
      <c r="CC113" s="65"/>
      <c r="CD113" s="65"/>
      <c r="CE113" s="65">
        <f>ROUND((Tabla122[[#This Row],[Columna81]]*0.4),0)</f>
        <v>14</v>
      </c>
      <c r="CF113" s="65">
        <v>36</v>
      </c>
      <c r="CG113" s="65"/>
      <c r="CH113" s="65"/>
      <c r="CI113" s="65"/>
      <c r="CJ113" s="65">
        <f>ROUND((Tabla122[[#This Row],[Columna86]]*0.4),0)</f>
        <v>6</v>
      </c>
      <c r="CK113" s="65">
        <v>16</v>
      </c>
      <c r="CL113" s="65"/>
      <c r="CM113" s="65"/>
      <c r="CN113" s="65"/>
      <c r="CO113" s="65">
        <f>ROUND((Tabla122[[#This Row],[Columna91]]*0.4),0)</f>
        <v>22</v>
      </c>
      <c r="CP113" s="65">
        <v>56</v>
      </c>
      <c r="CQ113" s="65"/>
      <c r="CR113" s="65"/>
      <c r="CS113" s="65"/>
      <c r="CT113" s="65">
        <f>ROUND((Tabla122[[#This Row],[Columna96]]*0.4),0)</f>
        <v>40</v>
      </c>
      <c r="CU113" s="65">
        <v>100</v>
      </c>
      <c r="CV113" s="65"/>
      <c r="CW113" s="65"/>
      <c r="CX113" s="65"/>
      <c r="CY113" s="65">
        <f>ROUND((Tabla122[[#This Row],[Columna101]]*0.4),0)</f>
        <v>10</v>
      </c>
      <c r="CZ113" s="65">
        <v>24</v>
      </c>
      <c r="DA113" s="65"/>
      <c r="DB113" s="65"/>
      <c r="DC113" s="65"/>
      <c r="DD113" s="65">
        <f>ROUND((Tabla122[[#This Row],[Columna106]]*0.4),0)</f>
        <v>8</v>
      </c>
      <c r="DE113" s="65">
        <v>20</v>
      </c>
      <c r="DF113" s="65"/>
      <c r="DG113" s="65"/>
      <c r="DH113" s="65"/>
      <c r="DI113" s="65">
        <f>ROUND((Tabla122[[#This Row],[Columna111]]*0.4),0)</f>
        <v>8</v>
      </c>
      <c r="DJ113" s="65">
        <v>20</v>
      </c>
      <c r="DK113" s="65"/>
      <c r="DL113" s="65"/>
      <c r="DM113" s="65"/>
      <c r="DN113" s="65">
        <f>ROUND((Tabla122[[#This Row],[Columna116]]*0.4),0)</f>
        <v>2</v>
      </c>
      <c r="DO113" s="65">
        <v>4</v>
      </c>
      <c r="DP113" s="93"/>
      <c r="DQ113" s="93"/>
      <c r="DR113" s="93"/>
      <c r="DS113" s="72"/>
      <c r="DT113" s="68"/>
      <c r="DU113" s="68"/>
      <c r="DV113" s="68"/>
      <c r="DW113" s="68"/>
      <c r="DX113" s="68"/>
      <c r="DY113" s="68"/>
      <c r="DZ113" s="68"/>
      <c r="EA113" s="68"/>
      <c r="EB113" s="68"/>
      <c r="EC113" s="68"/>
      <c r="ED113" s="68"/>
      <c r="EE113" s="68"/>
      <c r="EF113" s="68"/>
      <c r="EG113" s="68"/>
      <c r="EH113" s="68"/>
      <c r="EI113" s="68"/>
      <c r="EJ113" s="68"/>
      <c r="EK113" s="68"/>
      <c r="EL113" s="68"/>
      <c r="EM113" s="68"/>
      <c r="EN113" s="68"/>
      <c r="EO113" s="68"/>
      <c r="EP113" s="68"/>
      <c r="EQ113" s="68"/>
      <c r="ER113" s="68"/>
      <c r="ES113" s="68"/>
      <c r="ET113" s="68"/>
      <c r="EU113" s="68"/>
      <c r="EV113" s="68"/>
      <c r="EW113" s="68"/>
      <c r="EX113" s="68"/>
      <c r="EY113" s="68"/>
      <c r="EZ113" s="68"/>
      <c r="FA113" s="68"/>
      <c r="FB113" s="68"/>
      <c r="FC113" s="68"/>
      <c r="FD113" s="68"/>
      <c r="FE113" s="68"/>
      <c r="FF113" s="68"/>
      <c r="FG113" s="68"/>
      <c r="FH113" s="68"/>
      <c r="FI113" s="68"/>
      <c r="FJ113" s="68"/>
      <c r="FK113" s="68"/>
      <c r="FL113" s="68"/>
      <c r="FM113" s="68"/>
      <c r="FN113" s="68"/>
      <c r="FO113" s="68"/>
      <c r="FP113" s="68"/>
      <c r="FQ113" s="68"/>
      <c r="FR113" s="68"/>
      <c r="FS113" s="68"/>
      <c r="FT113" s="68"/>
      <c r="FU113" s="68"/>
      <c r="FV113" s="68"/>
      <c r="FW113" s="68"/>
      <c r="FX113" s="68"/>
      <c r="FY113" s="68"/>
      <c r="FZ113" s="68"/>
      <c r="GA113" s="68"/>
      <c r="GB113" s="68"/>
      <c r="GC113" s="68"/>
      <c r="GD113" s="68"/>
      <c r="GE113" s="68"/>
      <c r="GF113" s="68"/>
      <c r="GG113" s="68"/>
      <c r="GH113" s="68"/>
      <c r="GI113" s="68"/>
      <c r="GJ113" s="68"/>
      <c r="GK113" s="68"/>
      <c r="GL113" s="68"/>
      <c r="GM113" s="68"/>
      <c r="GN113" s="68"/>
      <c r="GO113" s="68"/>
      <c r="GP113" s="68"/>
      <c r="GQ113" s="68"/>
      <c r="GR113" s="68"/>
      <c r="GS113" s="68"/>
      <c r="GT113" s="68"/>
      <c r="GU113" s="68"/>
      <c r="GV113" s="68"/>
      <c r="GW113" s="68"/>
      <c r="GX113" s="68"/>
      <c r="GY113" s="68"/>
      <c r="GZ113" s="68"/>
      <c r="HA113" s="68"/>
      <c r="HB113" s="68"/>
      <c r="HC113" s="68"/>
      <c r="HD113" s="68"/>
      <c r="HE113" s="68"/>
      <c r="HF113" s="68"/>
      <c r="HG113" s="68"/>
      <c r="HH113" s="68"/>
      <c r="HI113" s="68"/>
      <c r="HJ113" s="68"/>
      <c r="HK113" s="68"/>
      <c r="HL113" s="68"/>
      <c r="HM113" s="68"/>
      <c r="HN113" s="68"/>
      <c r="HO113" s="68"/>
      <c r="HP113" s="68"/>
      <c r="HQ113" s="68"/>
      <c r="HR113" s="68"/>
      <c r="HS113" s="68"/>
      <c r="HT113" s="68"/>
      <c r="HU113" s="68"/>
      <c r="HV113" s="68"/>
      <c r="HW113" s="68"/>
      <c r="HX113" s="68"/>
      <c r="HY113" s="68"/>
      <c r="HZ113" s="68"/>
      <c r="IA113" s="68"/>
      <c r="IB113" s="68"/>
      <c r="IC113" s="68"/>
      <c r="ID113" s="68"/>
      <c r="IE113" s="68"/>
      <c r="IF113" s="68"/>
      <c r="IG113" s="68"/>
      <c r="IH113" s="68"/>
      <c r="II113" s="68"/>
      <c r="IJ113" s="68"/>
      <c r="IK113" s="68"/>
      <c r="IL113" s="68"/>
      <c r="IM113" s="68"/>
      <c r="IN113" s="68"/>
      <c r="IO113" s="68"/>
      <c r="IP113" s="68"/>
      <c r="IQ113" s="68"/>
      <c r="IR113" s="68"/>
      <c r="IS113" s="68"/>
      <c r="IT113" s="68"/>
      <c r="IU113" s="68"/>
      <c r="IV113" s="68"/>
      <c r="IW113" s="68"/>
      <c r="IX113" s="68"/>
      <c r="IY113" s="68"/>
      <c r="IZ113" s="68"/>
      <c r="JA113" s="68"/>
      <c r="JB113" s="68"/>
      <c r="JC113" s="68"/>
      <c r="JD113" s="68"/>
      <c r="JE113" s="68"/>
      <c r="JF113" s="68"/>
      <c r="JG113" s="68"/>
      <c r="JH113" s="68"/>
      <c r="JI113" s="68"/>
      <c r="JJ113" s="68"/>
      <c r="JK113" s="68"/>
      <c r="JL113" s="68"/>
      <c r="JM113" s="68"/>
      <c r="JN113" s="68"/>
      <c r="JO113" s="68"/>
      <c r="JP113" s="68"/>
      <c r="JQ113" s="68"/>
      <c r="JR113" s="68"/>
      <c r="JS113" s="68"/>
      <c r="JT113" s="68"/>
      <c r="JU113" s="68"/>
      <c r="JV113" s="68"/>
      <c r="JW113" s="68"/>
      <c r="JX113" s="68"/>
      <c r="JY113" s="68"/>
      <c r="JZ113" s="68"/>
      <c r="KA113" s="68"/>
      <c r="KB113" s="68"/>
      <c r="KC113" s="68"/>
      <c r="KD113" s="68"/>
      <c r="KE113" s="68"/>
      <c r="KF113" s="68"/>
      <c r="KG113" s="68"/>
      <c r="KH113" s="68"/>
      <c r="KI113" s="68"/>
      <c r="KJ113" s="68"/>
      <c r="KK113" s="68"/>
      <c r="KL113" s="68"/>
      <c r="KM113" s="68"/>
      <c r="KN113" s="68"/>
      <c r="KO113" s="68"/>
      <c r="KP113" s="68"/>
      <c r="KQ113" s="68"/>
      <c r="KR113" s="68"/>
      <c r="KS113" s="68"/>
      <c r="KT113" s="68"/>
      <c r="KU113" s="68"/>
      <c r="KV113" s="68"/>
      <c r="KW113" s="68"/>
      <c r="KX113" s="68"/>
      <c r="KY113" s="68"/>
      <c r="KZ113" s="68"/>
      <c r="LA113" s="68"/>
      <c r="LB113" s="68"/>
      <c r="LC113" s="68"/>
      <c r="LD113" s="68"/>
      <c r="LE113" s="68"/>
      <c r="LF113" s="68"/>
      <c r="LG113" s="68"/>
      <c r="LH113" s="68"/>
      <c r="LI113" s="68"/>
      <c r="LJ113" s="68"/>
      <c r="LK113" s="68"/>
      <c r="LL113" s="68"/>
      <c r="LM113" s="68"/>
      <c r="LN113" s="68"/>
      <c r="LO113" s="68"/>
      <c r="LP113" s="68"/>
      <c r="LQ113" s="68"/>
      <c r="LR113" s="68"/>
      <c r="LS113" s="68"/>
      <c r="LT113" s="68"/>
      <c r="LU113" s="68"/>
      <c r="LV113" s="68"/>
      <c r="LW113" s="68"/>
      <c r="LX113" s="68"/>
      <c r="LY113" s="68"/>
      <c r="LZ113" s="68"/>
      <c r="MA113" s="68"/>
      <c r="MB113" s="68"/>
      <c r="MC113" s="68"/>
      <c r="MD113" s="68"/>
      <c r="ME113" s="68"/>
      <c r="MF113" s="68"/>
      <c r="MG113" s="68"/>
      <c r="MH113" s="68"/>
      <c r="MI113" s="68"/>
      <c r="MJ113" s="68"/>
      <c r="MK113" s="68"/>
      <c r="ML113" s="68"/>
      <c r="MM113" s="68"/>
      <c r="MN113" s="68"/>
      <c r="MO113" s="68"/>
      <c r="MP113" s="68"/>
      <c r="MQ113" s="68"/>
      <c r="MR113" s="68"/>
      <c r="MS113" s="68"/>
      <c r="MT113" s="68"/>
      <c r="MU113" s="68"/>
      <c r="MV113" s="68"/>
      <c r="MW113" s="68"/>
      <c r="MX113" s="68"/>
      <c r="MY113" s="68"/>
      <c r="MZ113" s="68"/>
      <c r="NA113" s="68"/>
      <c r="NB113" s="68"/>
      <c r="NC113" s="68"/>
      <c r="ND113" s="68"/>
      <c r="NE113" s="68"/>
    </row>
    <row r="114" spans="1:369" s="73" customFormat="1" ht="13.5">
      <c r="A114" s="68"/>
      <c r="B114" s="62"/>
      <c r="C114" s="63">
        <v>35501</v>
      </c>
      <c r="D114" s="70" t="s">
        <v>192</v>
      </c>
      <c r="E114" s="65" t="s">
        <v>114</v>
      </c>
      <c r="F11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1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14" s="65">
        <f>ROUND((Tabla122[[#This Row],[Columna6]]*0.4),0)</f>
        <v>2</v>
      </c>
      <c r="I114" s="90">
        <v>4</v>
      </c>
      <c r="J114" s="90"/>
      <c r="K114" s="90"/>
      <c r="L114" s="90"/>
      <c r="M114" s="65">
        <f>ROUND((Tabla122[[#This Row],[Columna11]]*0.4),0)</f>
        <v>72</v>
      </c>
      <c r="N114" s="65">
        <v>180</v>
      </c>
      <c r="O114" s="65"/>
      <c r="P114" s="65"/>
      <c r="Q114" s="65"/>
      <c r="R114" s="65">
        <f>ROUND((Tabla122[[#This Row],[Columna16]]*0.4),0)</f>
        <v>6</v>
      </c>
      <c r="S114" s="65">
        <v>16</v>
      </c>
      <c r="T114" s="65"/>
      <c r="U114" s="65"/>
      <c r="V114" s="65"/>
      <c r="W114" s="65">
        <f>ROUND((Tabla122[[#This Row],[Columna21]]*0.4),0)</f>
        <v>3</v>
      </c>
      <c r="X114" s="65">
        <v>8</v>
      </c>
      <c r="Y114" s="65"/>
      <c r="Z114" s="65"/>
      <c r="AA114" s="65"/>
      <c r="AB114" s="65">
        <f>ROUND((Tabla122[[#This Row],[Columna26]]*0.4),0)</f>
        <v>24</v>
      </c>
      <c r="AC114" s="65">
        <v>60</v>
      </c>
      <c r="AD114" s="65"/>
      <c r="AE114" s="65"/>
      <c r="AF114" s="65"/>
      <c r="AG114" s="65">
        <f>ROUND((Tabla122[[#This Row],[Columna31]]*0.4),0)</f>
        <v>274</v>
      </c>
      <c r="AH114" s="65">
        <v>684</v>
      </c>
      <c r="AI114" s="65"/>
      <c r="AJ114" s="65"/>
      <c r="AK114" s="65"/>
      <c r="AL114" s="65">
        <f>ROUND((Tabla122[[#This Row],[Columna36]]*0.4),0)</f>
        <v>70</v>
      </c>
      <c r="AM114" s="65">
        <v>176</v>
      </c>
      <c r="AN114" s="65"/>
      <c r="AO114" s="65"/>
      <c r="AP114" s="65"/>
      <c r="AQ114" s="65">
        <f>ROUND((Tabla122[[#This Row],[Columna41]]*0.4),0)</f>
        <v>27</v>
      </c>
      <c r="AR114" s="65">
        <v>68</v>
      </c>
      <c r="AS114" s="65"/>
      <c r="AT114" s="65"/>
      <c r="AU114" s="65"/>
      <c r="AV114" s="65">
        <f>ROUND((Tabla122[[#This Row],[Columna46]]*0.4),0)</f>
        <v>16</v>
      </c>
      <c r="AW114" s="65">
        <v>40</v>
      </c>
      <c r="AX114" s="65"/>
      <c r="AY114" s="65"/>
      <c r="AZ114" s="65"/>
      <c r="BA114" s="65">
        <f>ROUND((Tabla122[[#This Row],[Columna51]]*0.4),0)</f>
        <v>3</v>
      </c>
      <c r="BB114" s="65">
        <v>8</v>
      </c>
      <c r="BC114" s="65"/>
      <c r="BD114" s="65"/>
      <c r="BE114" s="65"/>
      <c r="BF114" s="65">
        <f>ROUND((Tabla122[[#This Row],[Columna56]]*0.4),0)</f>
        <v>2</v>
      </c>
      <c r="BG114" s="65">
        <v>4</v>
      </c>
      <c r="BH114" s="65"/>
      <c r="BI114" s="65"/>
      <c r="BJ114" s="65"/>
      <c r="BK114" s="65">
        <f>ROUND((Tabla122[[#This Row],[Columna61]]*0.4),0)</f>
        <v>18</v>
      </c>
      <c r="BL114" s="65">
        <v>44</v>
      </c>
      <c r="BM114" s="65"/>
      <c r="BN114" s="65"/>
      <c r="BO114" s="65"/>
      <c r="BP114" s="65">
        <f>ROUND((Tabla122[[#This Row],[Columna66]]*0.4),0)</f>
        <v>16</v>
      </c>
      <c r="BQ114" s="65">
        <v>40</v>
      </c>
      <c r="BR114" s="65"/>
      <c r="BS114" s="65"/>
      <c r="BT114" s="65"/>
      <c r="BU114" s="65">
        <f>ROUND((Tabla122[[#This Row],[Columna71]]*0.4),0)</f>
        <v>46</v>
      </c>
      <c r="BV114" s="65">
        <v>116</v>
      </c>
      <c r="BW114" s="65"/>
      <c r="BX114" s="65"/>
      <c r="BY114" s="65"/>
      <c r="BZ114" s="65">
        <f>ROUND((Tabla122[[#This Row],[Columna76]]*0.4),0)</f>
        <v>14</v>
      </c>
      <c r="CA114" s="65">
        <v>36</v>
      </c>
      <c r="CB114" s="65"/>
      <c r="CC114" s="65"/>
      <c r="CD114" s="65"/>
      <c r="CE114" s="65">
        <f>ROUND((Tabla122[[#This Row],[Columna81]]*0.4),0)</f>
        <v>14</v>
      </c>
      <c r="CF114" s="65">
        <v>36</v>
      </c>
      <c r="CG114" s="65"/>
      <c r="CH114" s="65"/>
      <c r="CI114" s="65"/>
      <c r="CJ114" s="65">
        <f>ROUND((Tabla122[[#This Row],[Columna86]]*0.4),0)</f>
        <v>6</v>
      </c>
      <c r="CK114" s="65">
        <v>16</v>
      </c>
      <c r="CL114" s="65"/>
      <c r="CM114" s="65"/>
      <c r="CN114" s="65"/>
      <c r="CO114" s="65">
        <f>ROUND((Tabla122[[#This Row],[Columna91]]*0.4),0)</f>
        <v>22</v>
      </c>
      <c r="CP114" s="65">
        <v>56</v>
      </c>
      <c r="CQ114" s="65"/>
      <c r="CR114" s="65"/>
      <c r="CS114" s="65"/>
      <c r="CT114" s="65">
        <f>ROUND((Tabla122[[#This Row],[Columna96]]*0.4),0)</f>
        <v>40</v>
      </c>
      <c r="CU114" s="65">
        <v>100</v>
      </c>
      <c r="CV114" s="65"/>
      <c r="CW114" s="65"/>
      <c r="CX114" s="65"/>
      <c r="CY114" s="65">
        <f>ROUND((Tabla122[[#This Row],[Columna101]]*0.4),0)</f>
        <v>10</v>
      </c>
      <c r="CZ114" s="65">
        <v>24</v>
      </c>
      <c r="DA114" s="65"/>
      <c r="DB114" s="65"/>
      <c r="DC114" s="65"/>
      <c r="DD114" s="65">
        <f>ROUND((Tabla122[[#This Row],[Columna106]]*0.4),0)</f>
        <v>8</v>
      </c>
      <c r="DE114" s="65">
        <v>20</v>
      </c>
      <c r="DF114" s="65"/>
      <c r="DG114" s="65"/>
      <c r="DH114" s="65"/>
      <c r="DI114" s="65">
        <f>ROUND((Tabla122[[#This Row],[Columna111]]*0.4),0)</f>
        <v>8</v>
      </c>
      <c r="DJ114" s="65">
        <v>20</v>
      </c>
      <c r="DK114" s="65"/>
      <c r="DL114" s="65"/>
      <c r="DM114" s="65"/>
      <c r="DN114" s="65">
        <f>ROUND((Tabla122[[#This Row],[Columna116]]*0.4),0)</f>
        <v>2</v>
      </c>
      <c r="DO114" s="65">
        <v>4</v>
      </c>
      <c r="DP114" s="93"/>
      <c r="DQ114" s="93"/>
      <c r="DR114" s="93"/>
      <c r="DS114" s="72"/>
      <c r="DT114" s="68"/>
      <c r="DU114" s="68"/>
      <c r="DV114" s="68"/>
      <c r="DW114" s="68"/>
      <c r="DX114" s="68"/>
      <c r="DY114" s="68"/>
      <c r="DZ114" s="68"/>
      <c r="EA114" s="68"/>
      <c r="EB114" s="68"/>
      <c r="EC114" s="68"/>
      <c r="ED114" s="68"/>
      <c r="EE114" s="68"/>
      <c r="EF114" s="68"/>
      <c r="EG114" s="68"/>
      <c r="EH114" s="68"/>
      <c r="EI114" s="68"/>
      <c r="EJ114" s="68"/>
      <c r="EK114" s="68"/>
      <c r="EL114" s="68"/>
      <c r="EM114" s="68"/>
      <c r="EN114" s="68"/>
      <c r="EO114" s="68"/>
      <c r="EP114" s="68"/>
      <c r="EQ114" s="68"/>
      <c r="ER114" s="68"/>
      <c r="ES114" s="68"/>
      <c r="ET114" s="68"/>
      <c r="EU114" s="68"/>
      <c r="EV114" s="68"/>
      <c r="EW114" s="68"/>
      <c r="EX114" s="68"/>
      <c r="EY114" s="68"/>
      <c r="EZ114" s="68"/>
      <c r="FA114" s="68"/>
      <c r="FB114" s="68"/>
      <c r="FC114" s="68"/>
      <c r="FD114" s="68"/>
      <c r="FE114" s="68"/>
      <c r="FF114" s="68"/>
      <c r="FG114" s="68"/>
      <c r="FH114" s="68"/>
      <c r="FI114" s="68"/>
      <c r="FJ114" s="68"/>
      <c r="FK114" s="68"/>
      <c r="FL114" s="68"/>
      <c r="FM114" s="68"/>
      <c r="FN114" s="68"/>
      <c r="FO114" s="68"/>
      <c r="FP114" s="68"/>
      <c r="FQ114" s="68"/>
      <c r="FR114" s="68"/>
      <c r="FS114" s="68"/>
      <c r="FT114" s="68"/>
      <c r="FU114" s="68"/>
      <c r="FV114" s="68"/>
      <c r="FW114" s="68"/>
      <c r="FX114" s="68"/>
      <c r="FY114" s="68"/>
      <c r="FZ114" s="68"/>
      <c r="GA114" s="68"/>
      <c r="GB114" s="68"/>
      <c r="GC114" s="68"/>
      <c r="GD114" s="68"/>
      <c r="GE114" s="68"/>
      <c r="GF114" s="68"/>
      <c r="GG114" s="68"/>
      <c r="GH114" s="68"/>
      <c r="GI114" s="68"/>
      <c r="GJ114" s="68"/>
      <c r="GK114" s="68"/>
      <c r="GL114" s="68"/>
      <c r="GM114" s="68"/>
      <c r="GN114" s="68"/>
      <c r="GO114" s="68"/>
      <c r="GP114" s="68"/>
      <c r="GQ114" s="68"/>
      <c r="GR114" s="68"/>
      <c r="GS114" s="68"/>
      <c r="GT114" s="68"/>
      <c r="GU114" s="68"/>
      <c r="GV114" s="68"/>
      <c r="GW114" s="68"/>
      <c r="GX114" s="68"/>
      <c r="GY114" s="68"/>
      <c r="GZ114" s="68"/>
      <c r="HA114" s="68"/>
      <c r="HB114" s="68"/>
      <c r="HC114" s="68"/>
      <c r="HD114" s="68"/>
      <c r="HE114" s="68"/>
      <c r="HF114" s="68"/>
      <c r="HG114" s="68"/>
      <c r="HH114" s="68"/>
      <c r="HI114" s="68"/>
      <c r="HJ114" s="68"/>
      <c r="HK114" s="68"/>
      <c r="HL114" s="68"/>
      <c r="HM114" s="68"/>
      <c r="HN114" s="68"/>
      <c r="HO114" s="68"/>
      <c r="HP114" s="68"/>
      <c r="HQ114" s="68"/>
      <c r="HR114" s="68"/>
      <c r="HS114" s="68"/>
      <c r="HT114" s="68"/>
      <c r="HU114" s="68"/>
      <c r="HV114" s="68"/>
      <c r="HW114" s="68"/>
      <c r="HX114" s="68"/>
      <c r="HY114" s="68"/>
      <c r="HZ114" s="68"/>
      <c r="IA114" s="68"/>
      <c r="IB114" s="68"/>
      <c r="IC114" s="68"/>
      <c r="ID114" s="68"/>
      <c r="IE114" s="68"/>
      <c r="IF114" s="68"/>
      <c r="IG114" s="68"/>
      <c r="IH114" s="68"/>
      <c r="II114" s="68"/>
      <c r="IJ114" s="68"/>
      <c r="IK114" s="68"/>
      <c r="IL114" s="68"/>
      <c r="IM114" s="68"/>
      <c r="IN114" s="68"/>
      <c r="IO114" s="68"/>
      <c r="IP114" s="68"/>
      <c r="IQ114" s="68"/>
      <c r="IR114" s="68"/>
      <c r="IS114" s="68"/>
      <c r="IT114" s="68"/>
      <c r="IU114" s="68"/>
      <c r="IV114" s="68"/>
      <c r="IW114" s="68"/>
      <c r="IX114" s="68"/>
      <c r="IY114" s="68"/>
      <c r="IZ114" s="68"/>
      <c r="JA114" s="68"/>
      <c r="JB114" s="68"/>
      <c r="JC114" s="68"/>
      <c r="JD114" s="68"/>
      <c r="JE114" s="68"/>
      <c r="JF114" s="68"/>
      <c r="JG114" s="68"/>
      <c r="JH114" s="68"/>
      <c r="JI114" s="68"/>
      <c r="JJ114" s="68"/>
      <c r="JK114" s="68"/>
      <c r="JL114" s="68"/>
      <c r="JM114" s="68"/>
      <c r="JN114" s="68"/>
      <c r="JO114" s="68"/>
      <c r="JP114" s="68"/>
      <c r="JQ114" s="68"/>
      <c r="JR114" s="68"/>
      <c r="JS114" s="68"/>
      <c r="JT114" s="68"/>
      <c r="JU114" s="68"/>
      <c r="JV114" s="68"/>
      <c r="JW114" s="68"/>
      <c r="JX114" s="68"/>
      <c r="JY114" s="68"/>
      <c r="JZ114" s="68"/>
      <c r="KA114" s="68"/>
      <c r="KB114" s="68"/>
      <c r="KC114" s="68"/>
      <c r="KD114" s="68"/>
      <c r="KE114" s="68"/>
      <c r="KF114" s="68"/>
      <c r="KG114" s="68"/>
      <c r="KH114" s="68"/>
      <c r="KI114" s="68"/>
      <c r="KJ114" s="68"/>
      <c r="KK114" s="68"/>
      <c r="KL114" s="68"/>
      <c r="KM114" s="68"/>
      <c r="KN114" s="68"/>
      <c r="KO114" s="68"/>
      <c r="KP114" s="68"/>
      <c r="KQ114" s="68"/>
      <c r="KR114" s="68"/>
      <c r="KS114" s="68"/>
      <c r="KT114" s="68"/>
      <c r="KU114" s="68"/>
      <c r="KV114" s="68"/>
      <c r="KW114" s="68"/>
      <c r="KX114" s="68"/>
      <c r="KY114" s="68"/>
      <c r="KZ114" s="68"/>
      <c r="LA114" s="68"/>
      <c r="LB114" s="68"/>
      <c r="LC114" s="68"/>
      <c r="LD114" s="68"/>
      <c r="LE114" s="68"/>
      <c r="LF114" s="68"/>
      <c r="LG114" s="68"/>
      <c r="LH114" s="68"/>
      <c r="LI114" s="68"/>
      <c r="LJ114" s="68"/>
      <c r="LK114" s="68"/>
      <c r="LL114" s="68"/>
      <c r="LM114" s="68"/>
      <c r="LN114" s="68"/>
      <c r="LO114" s="68"/>
      <c r="LP114" s="68"/>
      <c r="LQ114" s="68"/>
      <c r="LR114" s="68"/>
      <c r="LS114" s="68"/>
      <c r="LT114" s="68"/>
      <c r="LU114" s="68"/>
      <c r="LV114" s="68"/>
      <c r="LW114" s="68"/>
      <c r="LX114" s="68"/>
      <c r="LY114" s="68"/>
      <c r="LZ114" s="68"/>
      <c r="MA114" s="68"/>
      <c r="MB114" s="68"/>
      <c r="MC114" s="68"/>
      <c r="MD114" s="68"/>
      <c r="ME114" s="68"/>
      <c r="MF114" s="68"/>
      <c r="MG114" s="68"/>
      <c r="MH114" s="68"/>
      <c r="MI114" s="68"/>
      <c r="MJ114" s="68"/>
      <c r="MK114" s="68"/>
      <c r="ML114" s="68"/>
      <c r="MM114" s="68"/>
      <c r="MN114" s="68"/>
      <c r="MO114" s="68"/>
      <c r="MP114" s="68"/>
      <c r="MQ114" s="68"/>
      <c r="MR114" s="68"/>
      <c r="MS114" s="68"/>
      <c r="MT114" s="68"/>
      <c r="MU114" s="68"/>
      <c r="MV114" s="68"/>
      <c r="MW114" s="68"/>
      <c r="MX114" s="68"/>
      <c r="MY114" s="68"/>
      <c r="MZ114" s="68"/>
      <c r="NA114" s="68"/>
      <c r="NB114" s="68"/>
      <c r="NC114" s="68"/>
      <c r="ND114" s="68"/>
      <c r="NE114" s="68"/>
    </row>
    <row r="115" spans="1:369" s="73" customFormat="1" ht="13.5">
      <c r="A115" s="68"/>
      <c r="B115" s="62"/>
      <c r="C115" s="63">
        <v>35501</v>
      </c>
      <c r="D115" s="70" t="s">
        <v>193</v>
      </c>
      <c r="E115" s="65" t="s">
        <v>114</v>
      </c>
      <c r="F11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1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15" s="65">
        <f>ROUND((Tabla122[[#This Row],[Columna6]]*0.4),0)</f>
        <v>2</v>
      </c>
      <c r="I115" s="90">
        <v>4</v>
      </c>
      <c r="J115" s="90"/>
      <c r="K115" s="90"/>
      <c r="L115" s="90"/>
      <c r="M115" s="65">
        <f>ROUND((Tabla122[[#This Row],[Columna11]]*0.4),0)</f>
        <v>72</v>
      </c>
      <c r="N115" s="65">
        <v>180</v>
      </c>
      <c r="O115" s="65"/>
      <c r="P115" s="65"/>
      <c r="Q115" s="65"/>
      <c r="R115" s="65">
        <f>ROUND((Tabla122[[#This Row],[Columna16]]*0.4),0)</f>
        <v>6</v>
      </c>
      <c r="S115" s="65">
        <v>16</v>
      </c>
      <c r="T115" s="65"/>
      <c r="U115" s="65"/>
      <c r="V115" s="65"/>
      <c r="W115" s="65">
        <f>ROUND((Tabla122[[#This Row],[Columna21]]*0.4),0)</f>
        <v>3</v>
      </c>
      <c r="X115" s="65">
        <v>8</v>
      </c>
      <c r="Y115" s="65"/>
      <c r="Z115" s="65"/>
      <c r="AA115" s="65"/>
      <c r="AB115" s="65">
        <f>ROUND((Tabla122[[#This Row],[Columna26]]*0.4),0)</f>
        <v>24</v>
      </c>
      <c r="AC115" s="65">
        <v>60</v>
      </c>
      <c r="AD115" s="65"/>
      <c r="AE115" s="65"/>
      <c r="AF115" s="65"/>
      <c r="AG115" s="65">
        <f>ROUND((Tabla122[[#This Row],[Columna31]]*0.4),0)</f>
        <v>274</v>
      </c>
      <c r="AH115" s="65">
        <v>684</v>
      </c>
      <c r="AI115" s="65"/>
      <c r="AJ115" s="65"/>
      <c r="AK115" s="65"/>
      <c r="AL115" s="65">
        <f>ROUND((Tabla122[[#This Row],[Columna36]]*0.4),0)</f>
        <v>70</v>
      </c>
      <c r="AM115" s="65">
        <v>176</v>
      </c>
      <c r="AN115" s="65"/>
      <c r="AO115" s="65"/>
      <c r="AP115" s="65"/>
      <c r="AQ115" s="65">
        <f>ROUND((Tabla122[[#This Row],[Columna41]]*0.4),0)</f>
        <v>27</v>
      </c>
      <c r="AR115" s="65">
        <v>68</v>
      </c>
      <c r="AS115" s="65"/>
      <c r="AT115" s="65"/>
      <c r="AU115" s="65"/>
      <c r="AV115" s="65">
        <f>ROUND((Tabla122[[#This Row],[Columna46]]*0.4),0)</f>
        <v>16</v>
      </c>
      <c r="AW115" s="65">
        <v>40</v>
      </c>
      <c r="AX115" s="65"/>
      <c r="AY115" s="65"/>
      <c r="AZ115" s="65"/>
      <c r="BA115" s="65">
        <f>ROUND((Tabla122[[#This Row],[Columna51]]*0.4),0)</f>
        <v>3</v>
      </c>
      <c r="BB115" s="65">
        <v>8</v>
      </c>
      <c r="BC115" s="65"/>
      <c r="BD115" s="65"/>
      <c r="BE115" s="65"/>
      <c r="BF115" s="65">
        <f>ROUND((Tabla122[[#This Row],[Columna56]]*0.4),0)</f>
        <v>2</v>
      </c>
      <c r="BG115" s="65">
        <v>4</v>
      </c>
      <c r="BH115" s="65"/>
      <c r="BI115" s="65"/>
      <c r="BJ115" s="65"/>
      <c r="BK115" s="65">
        <f>ROUND((Tabla122[[#This Row],[Columna61]]*0.4),0)</f>
        <v>18</v>
      </c>
      <c r="BL115" s="65">
        <v>44</v>
      </c>
      <c r="BM115" s="65"/>
      <c r="BN115" s="65"/>
      <c r="BO115" s="65"/>
      <c r="BP115" s="65">
        <f>ROUND((Tabla122[[#This Row],[Columna66]]*0.4),0)</f>
        <v>16</v>
      </c>
      <c r="BQ115" s="65">
        <v>40</v>
      </c>
      <c r="BR115" s="65"/>
      <c r="BS115" s="65"/>
      <c r="BT115" s="65"/>
      <c r="BU115" s="65">
        <f>ROUND((Tabla122[[#This Row],[Columna71]]*0.4),0)</f>
        <v>46</v>
      </c>
      <c r="BV115" s="65">
        <v>116</v>
      </c>
      <c r="BW115" s="65"/>
      <c r="BX115" s="65"/>
      <c r="BY115" s="65"/>
      <c r="BZ115" s="65">
        <f>ROUND((Tabla122[[#This Row],[Columna76]]*0.4),0)</f>
        <v>14</v>
      </c>
      <c r="CA115" s="65">
        <v>36</v>
      </c>
      <c r="CB115" s="65"/>
      <c r="CC115" s="65"/>
      <c r="CD115" s="65"/>
      <c r="CE115" s="65">
        <f>ROUND((Tabla122[[#This Row],[Columna81]]*0.4),0)</f>
        <v>14</v>
      </c>
      <c r="CF115" s="65">
        <v>36</v>
      </c>
      <c r="CG115" s="65"/>
      <c r="CH115" s="65"/>
      <c r="CI115" s="65"/>
      <c r="CJ115" s="65">
        <f>ROUND((Tabla122[[#This Row],[Columna86]]*0.4),0)</f>
        <v>6</v>
      </c>
      <c r="CK115" s="65">
        <v>16</v>
      </c>
      <c r="CL115" s="65"/>
      <c r="CM115" s="65"/>
      <c r="CN115" s="65"/>
      <c r="CO115" s="65">
        <f>ROUND((Tabla122[[#This Row],[Columna91]]*0.4),0)</f>
        <v>22</v>
      </c>
      <c r="CP115" s="65">
        <v>56</v>
      </c>
      <c r="CQ115" s="65"/>
      <c r="CR115" s="65"/>
      <c r="CS115" s="65"/>
      <c r="CT115" s="65">
        <f>ROUND((Tabla122[[#This Row],[Columna96]]*0.4),0)</f>
        <v>40</v>
      </c>
      <c r="CU115" s="65">
        <v>100</v>
      </c>
      <c r="CV115" s="65"/>
      <c r="CW115" s="65"/>
      <c r="CX115" s="65"/>
      <c r="CY115" s="65">
        <f>ROUND((Tabla122[[#This Row],[Columna101]]*0.4),0)</f>
        <v>10</v>
      </c>
      <c r="CZ115" s="65">
        <v>24</v>
      </c>
      <c r="DA115" s="65"/>
      <c r="DB115" s="65"/>
      <c r="DC115" s="65"/>
      <c r="DD115" s="65">
        <f>ROUND((Tabla122[[#This Row],[Columna106]]*0.4),0)</f>
        <v>8</v>
      </c>
      <c r="DE115" s="65">
        <v>20</v>
      </c>
      <c r="DF115" s="65"/>
      <c r="DG115" s="65"/>
      <c r="DH115" s="65"/>
      <c r="DI115" s="65">
        <f>ROUND((Tabla122[[#This Row],[Columna111]]*0.4),0)</f>
        <v>8</v>
      </c>
      <c r="DJ115" s="65">
        <v>20</v>
      </c>
      <c r="DK115" s="65"/>
      <c r="DL115" s="65"/>
      <c r="DM115" s="65"/>
      <c r="DN115" s="65">
        <f>ROUND((Tabla122[[#This Row],[Columna116]]*0.4),0)</f>
        <v>2</v>
      </c>
      <c r="DO115" s="65">
        <v>4</v>
      </c>
      <c r="DP115" s="93"/>
      <c r="DQ115" s="93"/>
      <c r="DR115" s="93"/>
      <c r="DS115" s="72"/>
      <c r="DT115" s="68"/>
      <c r="DU115" s="68"/>
      <c r="DV115" s="68"/>
      <c r="DW115" s="68"/>
      <c r="DX115" s="68"/>
      <c r="DY115" s="68"/>
      <c r="DZ115" s="68"/>
      <c r="EA115" s="68"/>
      <c r="EB115" s="68"/>
      <c r="EC115" s="68"/>
      <c r="ED115" s="68"/>
      <c r="EE115" s="68"/>
      <c r="EF115" s="68"/>
      <c r="EG115" s="68"/>
      <c r="EH115" s="68"/>
      <c r="EI115" s="68"/>
      <c r="EJ115" s="68"/>
      <c r="EK115" s="68"/>
      <c r="EL115" s="68"/>
      <c r="EM115" s="68"/>
      <c r="EN115" s="68"/>
      <c r="EO115" s="68"/>
      <c r="EP115" s="68"/>
      <c r="EQ115" s="68"/>
      <c r="ER115" s="68"/>
      <c r="ES115" s="68"/>
      <c r="ET115" s="68"/>
      <c r="EU115" s="68"/>
      <c r="EV115" s="68"/>
      <c r="EW115" s="68"/>
      <c r="EX115" s="68"/>
      <c r="EY115" s="68"/>
      <c r="EZ115" s="68"/>
      <c r="FA115" s="68"/>
      <c r="FB115" s="68"/>
      <c r="FC115" s="68"/>
      <c r="FD115" s="68"/>
      <c r="FE115" s="68"/>
      <c r="FF115" s="68"/>
      <c r="FG115" s="68"/>
      <c r="FH115" s="68"/>
      <c r="FI115" s="68"/>
      <c r="FJ115" s="68"/>
      <c r="FK115" s="68"/>
      <c r="FL115" s="68"/>
      <c r="FM115" s="68"/>
      <c r="FN115" s="68"/>
      <c r="FO115" s="68"/>
      <c r="FP115" s="68"/>
      <c r="FQ115" s="68"/>
      <c r="FR115" s="68"/>
      <c r="FS115" s="68"/>
      <c r="FT115" s="68"/>
      <c r="FU115" s="68"/>
      <c r="FV115" s="68"/>
      <c r="FW115" s="68"/>
      <c r="FX115" s="68"/>
      <c r="FY115" s="68"/>
      <c r="FZ115" s="68"/>
      <c r="GA115" s="68"/>
      <c r="GB115" s="68"/>
      <c r="GC115" s="68"/>
      <c r="GD115" s="68"/>
      <c r="GE115" s="68"/>
      <c r="GF115" s="68"/>
      <c r="GG115" s="68"/>
      <c r="GH115" s="68"/>
      <c r="GI115" s="68"/>
      <c r="GJ115" s="68"/>
      <c r="GK115" s="68"/>
      <c r="GL115" s="68"/>
      <c r="GM115" s="68"/>
      <c r="GN115" s="68"/>
      <c r="GO115" s="68"/>
      <c r="GP115" s="68"/>
      <c r="GQ115" s="68"/>
      <c r="GR115" s="68"/>
      <c r="GS115" s="68"/>
      <c r="GT115" s="68"/>
      <c r="GU115" s="68"/>
      <c r="GV115" s="68"/>
      <c r="GW115" s="68"/>
      <c r="GX115" s="68"/>
      <c r="GY115" s="68"/>
      <c r="GZ115" s="68"/>
      <c r="HA115" s="68"/>
      <c r="HB115" s="68"/>
      <c r="HC115" s="68"/>
      <c r="HD115" s="68"/>
      <c r="HE115" s="68"/>
      <c r="HF115" s="68"/>
      <c r="HG115" s="68"/>
      <c r="HH115" s="68"/>
      <c r="HI115" s="68"/>
      <c r="HJ115" s="68"/>
      <c r="HK115" s="68"/>
      <c r="HL115" s="68"/>
      <c r="HM115" s="68"/>
      <c r="HN115" s="68"/>
      <c r="HO115" s="68"/>
      <c r="HP115" s="68"/>
      <c r="HQ115" s="68"/>
      <c r="HR115" s="68"/>
      <c r="HS115" s="68"/>
      <c r="HT115" s="68"/>
      <c r="HU115" s="68"/>
      <c r="HV115" s="68"/>
      <c r="HW115" s="68"/>
      <c r="HX115" s="68"/>
      <c r="HY115" s="68"/>
      <c r="HZ115" s="68"/>
      <c r="IA115" s="68"/>
      <c r="IB115" s="68"/>
      <c r="IC115" s="68"/>
      <c r="ID115" s="68"/>
      <c r="IE115" s="68"/>
      <c r="IF115" s="68"/>
      <c r="IG115" s="68"/>
      <c r="IH115" s="68"/>
      <c r="II115" s="68"/>
      <c r="IJ115" s="68"/>
      <c r="IK115" s="68"/>
      <c r="IL115" s="68"/>
      <c r="IM115" s="68"/>
      <c r="IN115" s="68"/>
      <c r="IO115" s="68"/>
      <c r="IP115" s="68"/>
      <c r="IQ115" s="68"/>
      <c r="IR115" s="68"/>
      <c r="IS115" s="68"/>
      <c r="IT115" s="68"/>
      <c r="IU115" s="68"/>
      <c r="IV115" s="68"/>
      <c r="IW115" s="68"/>
      <c r="IX115" s="68"/>
      <c r="IY115" s="68"/>
      <c r="IZ115" s="68"/>
      <c r="JA115" s="68"/>
      <c r="JB115" s="68"/>
      <c r="JC115" s="68"/>
      <c r="JD115" s="68"/>
      <c r="JE115" s="68"/>
      <c r="JF115" s="68"/>
      <c r="JG115" s="68"/>
      <c r="JH115" s="68"/>
      <c r="JI115" s="68"/>
      <c r="JJ115" s="68"/>
      <c r="JK115" s="68"/>
      <c r="JL115" s="68"/>
      <c r="JM115" s="68"/>
      <c r="JN115" s="68"/>
      <c r="JO115" s="68"/>
      <c r="JP115" s="68"/>
      <c r="JQ115" s="68"/>
      <c r="JR115" s="68"/>
      <c r="JS115" s="68"/>
      <c r="JT115" s="68"/>
      <c r="JU115" s="68"/>
      <c r="JV115" s="68"/>
      <c r="JW115" s="68"/>
      <c r="JX115" s="68"/>
      <c r="JY115" s="68"/>
      <c r="JZ115" s="68"/>
      <c r="KA115" s="68"/>
      <c r="KB115" s="68"/>
      <c r="KC115" s="68"/>
      <c r="KD115" s="68"/>
      <c r="KE115" s="68"/>
      <c r="KF115" s="68"/>
      <c r="KG115" s="68"/>
      <c r="KH115" s="68"/>
      <c r="KI115" s="68"/>
      <c r="KJ115" s="68"/>
      <c r="KK115" s="68"/>
      <c r="KL115" s="68"/>
      <c r="KM115" s="68"/>
      <c r="KN115" s="68"/>
      <c r="KO115" s="68"/>
      <c r="KP115" s="68"/>
      <c r="KQ115" s="68"/>
      <c r="KR115" s="68"/>
      <c r="KS115" s="68"/>
      <c r="KT115" s="68"/>
      <c r="KU115" s="68"/>
      <c r="KV115" s="68"/>
      <c r="KW115" s="68"/>
      <c r="KX115" s="68"/>
      <c r="KY115" s="68"/>
      <c r="KZ115" s="68"/>
      <c r="LA115" s="68"/>
      <c r="LB115" s="68"/>
      <c r="LC115" s="68"/>
      <c r="LD115" s="68"/>
      <c r="LE115" s="68"/>
      <c r="LF115" s="68"/>
      <c r="LG115" s="68"/>
      <c r="LH115" s="68"/>
      <c r="LI115" s="68"/>
      <c r="LJ115" s="68"/>
      <c r="LK115" s="68"/>
      <c r="LL115" s="68"/>
      <c r="LM115" s="68"/>
      <c r="LN115" s="68"/>
      <c r="LO115" s="68"/>
      <c r="LP115" s="68"/>
      <c r="LQ115" s="68"/>
      <c r="LR115" s="68"/>
      <c r="LS115" s="68"/>
      <c r="LT115" s="68"/>
      <c r="LU115" s="68"/>
      <c r="LV115" s="68"/>
      <c r="LW115" s="68"/>
      <c r="LX115" s="68"/>
      <c r="LY115" s="68"/>
      <c r="LZ115" s="68"/>
      <c r="MA115" s="68"/>
      <c r="MB115" s="68"/>
      <c r="MC115" s="68"/>
      <c r="MD115" s="68"/>
      <c r="ME115" s="68"/>
      <c r="MF115" s="68"/>
      <c r="MG115" s="68"/>
      <c r="MH115" s="68"/>
      <c r="MI115" s="68"/>
      <c r="MJ115" s="68"/>
      <c r="MK115" s="68"/>
      <c r="ML115" s="68"/>
      <c r="MM115" s="68"/>
      <c r="MN115" s="68"/>
      <c r="MO115" s="68"/>
      <c r="MP115" s="68"/>
      <c r="MQ115" s="68"/>
      <c r="MR115" s="68"/>
      <c r="MS115" s="68"/>
      <c r="MT115" s="68"/>
      <c r="MU115" s="68"/>
      <c r="MV115" s="68"/>
      <c r="MW115" s="68"/>
      <c r="MX115" s="68"/>
      <c r="MY115" s="68"/>
      <c r="MZ115" s="68"/>
      <c r="NA115" s="68"/>
      <c r="NB115" s="68"/>
      <c r="NC115" s="68"/>
      <c r="ND115" s="68"/>
      <c r="NE115" s="68"/>
    </row>
    <row r="116" spans="1:369" s="73" customFormat="1" ht="13.5">
      <c r="A116" s="68"/>
      <c r="B116" s="62"/>
      <c r="C116" s="63">
        <v>35501</v>
      </c>
      <c r="D116" s="70" t="s">
        <v>194</v>
      </c>
      <c r="E116" s="65" t="s">
        <v>114</v>
      </c>
      <c r="F11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1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16" s="65">
        <f>ROUND((Tabla122[[#This Row],[Columna6]]*0.4),0)</f>
        <v>2</v>
      </c>
      <c r="I116" s="90">
        <v>4</v>
      </c>
      <c r="J116" s="90"/>
      <c r="K116" s="90"/>
      <c r="L116" s="90"/>
      <c r="M116" s="65">
        <f>ROUND((Tabla122[[#This Row],[Columna11]]*0.4),0)</f>
        <v>72</v>
      </c>
      <c r="N116" s="65">
        <v>180</v>
      </c>
      <c r="O116" s="65"/>
      <c r="P116" s="65"/>
      <c r="Q116" s="65"/>
      <c r="R116" s="65">
        <f>ROUND((Tabla122[[#This Row],[Columna16]]*0.4),0)</f>
        <v>6</v>
      </c>
      <c r="S116" s="65">
        <v>16</v>
      </c>
      <c r="T116" s="65"/>
      <c r="U116" s="65"/>
      <c r="V116" s="65"/>
      <c r="W116" s="65">
        <f>ROUND((Tabla122[[#This Row],[Columna21]]*0.4),0)</f>
        <v>3</v>
      </c>
      <c r="X116" s="65">
        <v>8</v>
      </c>
      <c r="Y116" s="65"/>
      <c r="Z116" s="65"/>
      <c r="AA116" s="65"/>
      <c r="AB116" s="65">
        <f>ROUND((Tabla122[[#This Row],[Columna26]]*0.4),0)</f>
        <v>24</v>
      </c>
      <c r="AC116" s="65">
        <v>60</v>
      </c>
      <c r="AD116" s="65"/>
      <c r="AE116" s="65"/>
      <c r="AF116" s="65"/>
      <c r="AG116" s="65">
        <f>ROUND((Tabla122[[#This Row],[Columna31]]*0.4),0)</f>
        <v>274</v>
      </c>
      <c r="AH116" s="65">
        <v>684</v>
      </c>
      <c r="AI116" s="65"/>
      <c r="AJ116" s="65"/>
      <c r="AK116" s="65"/>
      <c r="AL116" s="65">
        <f>ROUND((Tabla122[[#This Row],[Columna36]]*0.4),0)</f>
        <v>70</v>
      </c>
      <c r="AM116" s="65">
        <v>176</v>
      </c>
      <c r="AN116" s="65"/>
      <c r="AO116" s="65"/>
      <c r="AP116" s="65"/>
      <c r="AQ116" s="65">
        <f>ROUND((Tabla122[[#This Row],[Columna41]]*0.4),0)</f>
        <v>27</v>
      </c>
      <c r="AR116" s="65">
        <v>68</v>
      </c>
      <c r="AS116" s="65"/>
      <c r="AT116" s="65"/>
      <c r="AU116" s="65"/>
      <c r="AV116" s="65">
        <f>ROUND((Tabla122[[#This Row],[Columna46]]*0.4),0)</f>
        <v>16</v>
      </c>
      <c r="AW116" s="65">
        <v>40</v>
      </c>
      <c r="AX116" s="65"/>
      <c r="AY116" s="65"/>
      <c r="AZ116" s="65"/>
      <c r="BA116" s="65">
        <f>ROUND((Tabla122[[#This Row],[Columna51]]*0.4),0)</f>
        <v>3</v>
      </c>
      <c r="BB116" s="65">
        <v>8</v>
      </c>
      <c r="BC116" s="65"/>
      <c r="BD116" s="65"/>
      <c r="BE116" s="65"/>
      <c r="BF116" s="65">
        <f>ROUND((Tabla122[[#This Row],[Columna56]]*0.4),0)</f>
        <v>2</v>
      </c>
      <c r="BG116" s="65">
        <v>4</v>
      </c>
      <c r="BH116" s="65"/>
      <c r="BI116" s="65"/>
      <c r="BJ116" s="65"/>
      <c r="BK116" s="65">
        <f>ROUND((Tabla122[[#This Row],[Columna61]]*0.4),0)</f>
        <v>18</v>
      </c>
      <c r="BL116" s="65">
        <v>44</v>
      </c>
      <c r="BM116" s="65"/>
      <c r="BN116" s="65"/>
      <c r="BO116" s="65"/>
      <c r="BP116" s="65">
        <f>ROUND((Tabla122[[#This Row],[Columna66]]*0.4),0)</f>
        <v>16</v>
      </c>
      <c r="BQ116" s="65">
        <v>40</v>
      </c>
      <c r="BR116" s="65"/>
      <c r="BS116" s="65"/>
      <c r="BT116" s="65"/>
      <c r="BU116" s="65">
        <f>ROUND((Tabla122[[#This Row],[Columna71]]*0.4),0)</f>
        <v>46</v>
      </c>
      <c r="BV116" s="65">
        <v>116</v>
      </c>
      <c r="BW116" s="65"/>
      <c r="BX116" s="65"/>
      <c r="BY116" s="65"/>
      <c r="BZ116" s="65">
        <f>ROUND((Tabla122[[#This Row],[Columna76]]*0.4),0)</f>
        <v>14</v>
      </c>
      <c r="CA116" s="65">
        <v>36</v>
      </c>
      <c r="CB116" s="65"/>
      <c r="CC116" s="65"/>
      <c r="CD116" s="65"/>
      <c r="CE116" s="65">
        <f>ROUND((Tabla122[[#This Row],[Columna81]]*0.4),0)</f>
        <v>14</v>
      </c>
      <c r="CF116" s="65">
        <v>36</v>
      </c>
      <c r="CG116" s="65"/>
      <c r="CH116" s="65"/>
      <c r="CI116" s="65"/>
      <c r="CJ116" s="65">
        <f>ROUND((Tabla122[[#This Row],[Columna86]]*0.4),0)</f>
        <v>6</v>
      </c>
      <c r="CK116" s="65">
        <v>16</v>
      </c>
      <c r="CL116" s="65"/>
      <c r="CM116" s="65"/>
      <c r="CN116" s="65"/>
      <c r="CO116" s="65">
        <f>ROUND((Tabla122[[#This Row],[Columna91]]*0.4),0)</f>
        <v>22</v>
      </c>
      <c r="CP116" s="65">
        <v>56</v>
      </c>
      <c r="CQ116" s="65"/>
      <c r="CR116" s="65"/>
      <c r="CS116" s="65"/>
      <c r="CT116" s="65">
        <f>ROUND((Tabla122[[#This Row],[Columna96]]*0.4),0)</f>
        <v>40</v>
      </c>
      <c r="CU116" s="65">
        <v>100</v>
      </c>
      <c r="CV116" s="65"/>
      <c r="CW116" s="65"/>
      <c r="CX116" s="65"/>
      <c r="CY116" s="65">
        <f>ROUND((Tabla122[[#This Row],[Columna101]]*0.4),0)</f>
        <v>10</v>
      </c>
      <c r="CZ116" s="65">
        <v>24</v>
      </c>
      <c r="DA116" s="65"/>
      <c r="DB116" s="65"/>
      <c r="DC116" s="65"/>
      <c r="DD116" s="65">
        <f>ROUND((Tabla122[[#This Row],[Columna106]]*0.4),0)</f>
        <v>8</v>
      </c>
      <c r="DE116" s="65">
        <v>20</v>
      </c>
      <c r="DF116" s="65"/>
      <c r="DG116" s="65"/>
      <c r="DH116" s="65"/>
      <c r="DI116" s="65">
        <f>ROUND((Tabla122[[#This Row],[Columna111]]*0.4),0)</f>
        <v>8</v>
      </c>
      <c r="DJ116" s="65">
        <v>20</v>
      </c>
      <c r="DK116" s="65"/>
      <c r="DL116" s="65"/>
      <c r="DM116" s="65"/>
      <c r="DN116" s="65">
        <f>ROUND((Tabla122[[#This Row],[Columna116]]*0.4),0)</f>
        <v>2</v>
      </c>
      <c r="DO116" s="65">
        <v>4</v>
      </c>
      <c r="DP116" s="93"/>
      <c r="DQ116" s="93"/>
      <c r="DR116" s="93"/>
      <c r="DS116" s="72"/>
      <c r="DT116" s="68"/>
      <c r="DU116" s="68"/>
      <c r="DV116" s="68"/>
      <c r="DW116" s="68"/>
      <c r="DX116" s="68"/>
      <c r="DY116" s="68"/>
      <c r="DZ116" s="68"/>
      <c r="EA116" s="68"/>
      <c r="EB116" s="68"/>
      <c r="EC116" s="68"/>
      <c r="ED116" s="68"/>
      <c r="EE116" s="68"/>
      <c r="EF116" s="68"/>
      <c r="EG116" s="68"/>
      <c r="EH116" s="68"/>
      <c r="EI116" s="68"/>
      <c r="EJ116" s="68"/>
      <c r="EK116" s="68"/>
      <c r="EL116" s="68"/>
      <c r="EM116" s="68"/>
      <c r="EN116" s="68"/>
      <c r="EO116" s="68"/>
      <c r="EP116" s="68"/>
      <c r="EQ116" s="68"/>
      <c r="ER116" s="68"/>
      <c r="ES116" s="68"/>
      <c r="ET116" s="68"/>
      <c r="EU116" s="68"/>
      <c r="EV116" s="68"/>
      <c r="EW116" s="68"/>
      <c r="EX116" s="68"/>
      <c r="EY116" s="68"/>
      <c r="EZ116" s="68"/>
      <c r="FA116" s="68"/>
      <c r="FB116" s="68"/>
      <c r="FC116" s="68"/>
      <c r="FD116" s="68"/>
      <c r="FE116" s="68"/>
      <c r="FF116" s="68"/>
      <c r="FG116" s="68"/>
      <c r="FH116" s="68"/>
      <c r="FI116" s="68"/>
      <c r="FJ116" s="68"/>
      <c r="FK116" s="68"/>
      <c r="FL116" s="68"/>
      <c r="FM116" s="68"/>
      <c r="FN116" s="68"/>
      <c r="FO116" s="68"/>
      <c r="FP116" s="68"/>
      <c r="FQ116" s="68"/>
      <c r="FR116" s="68"/>
      <c r="FS116" s="68"/>
      <c r="FT116" s="68"/>
      <c r="FU116" s="68"/>
      <c r="FV116" s="68"/>
      <c r="FW116" s="68"/>
      <c r="FX116" s="68"/>
      <c r="FY116" s="68"/>
      <c r="FZ116" s="68"/>
      <c r="GA116" s="68"/>
      <c r="GB116" s="68"/>
      <c r="GC116" s="68"/>
      <c r="GD116" s="68"/>
      <c r="GE116" s="68"/>
      <c r="GF116" s="68"/>
      <c r="GG116" s="68"/>
      <c r="GH116" s="68"/>
      <c r="GI116" s="68"/>
      <c r="GJ116" s="68"/>
      <c r="GK116" s="68"/>
      <c r="GL116" s="68"/>
      <c r="GM116" s="68"/>
      <c r="GN116" s="68"/>
      <c r="GO116" s="68"/>
      <c r="GP116" s="68"/>
      <c r="GQ116" s="68"/>
      <c r="GR116" s="68"/>
      <c r="GS116" s="68"/>
      <c r="GT116" s="68"/>
      <c r="GU116" s="68"/>
      <c r="GV116" s="68"/>
      <c r="GW116" s="68"/>
      <c r="GX116" s="68"/>
      <c r="GY116" s="68"/>
      <c r="GZ116" s="68"/>
      <c r="HA116" s="68"/>
      <c r="HB116" s="68"/>
      <c r="HC116" s="68"/>
      <c r="HD116" s="68"/>
      <c r="HE116" s="68"/>
      <c r="HF116" s="68"/>
      <c r="HG116" s="68"/>
      <c r="HH116" s="68"/>
      <c r="HI116" s="68"/>
      <c r="HJ116" s="68"/>
      <c r="HK116" s="68"/>
      <c r="HL116" s="68"/>
      <c r="HM116" s="68"/>
      <c r="HN116" s="68"/>
      <c r="HO116" s="68"/>
      <c r="HP116" s="68"/>
      <c r="HQ116" s="68"/>
      <c r="HR116" s="68"/>
      <c r="HS116" s="68"/>
      <c r="HT116" s="68"/>
      <c r="HU116" s="68"/>
      <c r="HV116" s="68"/>
      <c r="HW116" s="68"/>
      <c r="HX116" s="68"/>
      <c r="HY116" s="68"/>
      <c r="HZ116" s="68"/>
      <c r="IA116" s="68"/>
      <c r="IB116" s="68"/>
      <c r="IC116" s="68"/>
      <c r="ID116" s="68"/>
      <c r="IE116" s="68"/>
      <c r="IF116" s="68"/>
      <c r="IG116" s="68"/>
      <c r="IH116" s="68"/>
      <c r="II116" s="68"/>
      <c r="IJ116" s="68"/>
      <c r="IK116" s="68"/>
      <c r="IL116" s="68"/>
      <c r="IM116" s="68"/>
      <c r="IN116" s="68"/>
      <c r="IO116" s="68"/>
      <c r="IP116" s="68"/>
      <c r="IQ116" s="68"/>
      <c r="IR116" s="68"/>
      <c r="IS116" s="68"/>
      <c r="IT116" s="68"/>
      <c r="IU116" s="68"/>
      <c r="IV116" s="68"/>
      <c r="IW116" s="68"/>
      <c r="IX116" s="68"/>
      <c r="IY116" s="68"/>
      <c r="IZ116" s="68"/>
      <c r="JA116" s="68"/>
      <c r="JB116" s="68"/>
      <c r="JC116" s="68"/>
      <c r="JD116" s="68"/>
      <c r="JE116" s="68"/>
      <c r="JF116" s="68"/>
      <c r="JG116" s="68"/>
      <c r="JH116" s="68"/>
      <c r="JI116" s="68"/>
      <c r="JJ116" s="68"/>
      <c r="JK116" s="68"/>
      <c r="JL116" s="68"/>
      <c r="JM116" s="68"/>
      <c r="JN116" s="68"/>
      <c r="JO116" s="68"/>
      <c r="JP116" s="68"/>
      <c r="JQ116" s="68"/>
      <c r="JR116" s="68"/>
      <c r="JS116" s="68"/>
      <c r="JT116" s="68"/>
      <c r="JU116" s="68"/>
      <c r="JV116" s="68"/>
      <c r="JW116" s="68"/>
      <c r="JX116" s="68"/>
      <c r="JY116" s="68"/>
      <c r="JZ116" s="68"/>
      <c r="KA116" s="68"/>
      <c r="KB116" s="68"/>
      <c r="KC116" s="68"/>
      <c r="KD116" s="68"/>
      <c r="KE116" s="68"/>
      <c r="KF116" s="68"/>
      <c r="KG116" s="68"/>
      <c r="KH116" s="68"/>
      <c r="KI116" s="68"/>
      <c r="KJ116" s="68"/>
      <c r="KK116" s="68"/>
      <c r="KL116" s="68"/>
      <c r="KM116" s="68"/>
      <c r="KN116" s="68"/>
      <c r="KO116" s="68"/>
      <c r="KP116" s="68"/>
      <c r="KQ116" s="68"/>
      <c r="KR116" s="68"/>
      <c r="KS116" s="68"/>
      <c r="KT116" s="68"/>
      <c r="KU116" s="68"/>
      <c r="KV116" s="68"/>
      <c r="KW116" s="68"/>
      <c r="KX116" s="68"/>
      <c r="KY116" s="68"/>
      <c r="KZ116" s="68"/>
      <c r="LA116" s="68"/>
      <c r="LB116" s="68"/>
      <c r="LC116" s="68"/>
      <c r="LD116" s="68"/>
      <c r="LE116" s="68"/>
      <c r="LF116" s="68"/>
      <c r="LG116" s="68"/>
      <c r="LH116" s="68"/>
      <c r="LI116" s="68"/>
      <c r="LJ116" s="68"/>
      <c r="LK116" s="68"/>
      <c r="LL116" s="68"/>
      <c r="LM116" s="68"/>
      <c r="LN116" s="68"/>
      <c r="LO116" s="68"/>
      <c r="LP116" s="68"/>
      <c r="LQ116" s="68"/>
      <c r="LR116" s="68"/>
      <c r="LS116" s="68"/>
      <c r="LT116" s="68"/>
      <c r="LU116" s="68"/>
      <c r="LV116" s="68"/>
      <c r="LW116" s="68"/>
      <c r="LX116" s="68"/>
      <c r="LY116" s="68"/>
      <c r="LZ116" s="68"/>
      <c r="MA116" s="68"/>
      <c r="MB116" s="68"/>
      <c r="MC116" s="68"/>
      <c r="MD116" s="68"/>
      <c r="ME116" s="68"/>
      <c r="MF116" s="68"/>
      <c r="MG116" s="68"/>
      <c r="MH116" s="68"/>
      <c r="MI116" s="68"/>
      <c r="MJ116" s="68"/>
      <c r="MK116" s="68"/>
      <c r="ML116" s="68"/>
      <c r="MM116" s="68"/>
      <c r="MN116" s="68"/>
      <c r="MO116" s="68"/>
      <c r="MP116" s="68"/>
      <c r="MQ116" s="68"/>
      <c r="MR116" s="68"/>
      <c r="MS116" s="68"/>
      <c r="MT116" s="68"/>
      <c r="MU116" s="68"/>
      <c r="MV116" s="68"/>
      <c r="MW116" s="68"/>
      <c r="MX116" s="68"/>
      <c r="MY116" s="68"/>
      <c r="MZ116" s="68"/>
      <c r="NA116" s="68"/>
      <c r="NB116" s="68"/>
      <c r="NC116" s="68"/>
      <c r="ND116" s="68"/>
      <c r="NE116" s="68"/>
    </row>
    <row r="117" spans="1:369" s="73" customFormat="1" ht="13.5">
      <c r="A117" s="68"/>
      <c r="B117" s="62"/>
      <c r="C117" s="63">
        <v>35501</v>
      </c>
      <c r="D117" s="70" t="s">
        <v>195</v>
      </c>
      <c r="E117" s="65" t="s">
        <v>114</v>
      </c>
      <c r="F11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1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17" s="65">
        <f>ROUND((Tabla122[[#This Row],[Columna6]]*0.4),0)</f>
        <v>2</v>
      </c>
      <c r="I117" s="90">
        <v>4</v>
      </c>
      <c r="J117" s="90"/>
      <c r="K117" s="90"/>
      <c r="L117" s="90"/>
      <c r="M117" s="65">
        <f>ROUND((Tabla122[[#This Row],[Columna11]]*0.4),0)</f>
        <v>72</v>
      </c>
      <c r="N117" s="65">
        <v>180</v>
      </c>
      <c r="O117" s="65"/>
      <c r="P117" s="65"/>
      <c r="Q117" s="65"/>
      <c r="R117" s="65">
        <f>ROUND((Tabla122[[#This Row],[Columna16]]*0.4),0)</f>
        <v>6</v>
      </c>
      <c r="S117" s="65">
        <v>16</v>
      </c>
      <c r="T117" s="65"/>
      <c r="U117" s="65"/>
      <c r="V117" s="65"/>
      <c r="W117" s="65">
        <f>ROUND((Tabla122[[#This Row],[Columna21]]*0.4),0)</f>
        <v>3</v>
      </c>
      <c r="X117" s="65">
        <v>8</v>
      </c>
      <c r="Y117" s="65"/>
      <c r="Z117" s="65"/>
      <c r="AA117" s="65"/>
      <c r="AB117" s="65">
        <f>ROUND((Tabla122[[#This Row],[Columna26]]*0.4),0)</f>
        <v>24</v>
      </c>
      <c r="AC117" s="65">
        <v>60</v>
      </c>
      <c r="AD117" s="65"/>
      <c r="AE117" s="65"/>
      <c r="AF117" s="65"/>
      <c r="AG117" s="65">
        <f>ROUND((Tabla122[[#This Row],[Columna31]]*0.4),0)</f>
        <v>274</v>
      </c>
      <c r="AH117" s="65">
        <v>684</v>
      </c>
      <c r="AI117" s="65"/>
      <c r="AJ117" s="65"/>
      <c r="AK117" s="65"/>
      <c r="AL117" s="65">
        <f>ROUND((Tabla122[[#This Row],[Columna36]]*0.4),0)</f>
        <v>70</v>
      </c>
      <c r="AM117" s="65">
        <v>176</v>
      </c>
      <c r="AN117" s="65"/>
      <c r="AO117" s="65"/>
      <c r="AP117" s="65"/>
      <c r="AQ117" s="65">
        <f>ROUND((Tabla122[[#This Row],[Columna41]]*0.4),0)</f>
        <v>27</v>
      </c>
      <c r="AR117" s="65">
        <v>68</v>
      </c>
      <c r="AS117" s="65"/>
      <c r="AT117" s="65"/>
      <c r="AU117" s="65"/>
      <c r="AV117" s="65">
        <f>ROUND((Tabla122[[#This Row],[Columna46]]*0.4),0)</f>
        <v>16</v>
      </c>
      <c r="AW117" s="65">
        <v>40</v>
      </c>
      <c r="AX117" s="65"/>
      <c r="AY117" s="65"/>
      <c r="AZ117" s="65"/>
      <c r="BA117" s="65">
        <f>ROUND((Tabla122[[#This Row],[Columna51]]*0.4),0)</f>
        <v>3</v>
      </c>
      <c r="BB117" s="65">
        <v>8</v>
      </c>
      <c r="BC117" s="65"/>
      <c r="BD117" s="65"/>
      <c r="BE117" s="65"/>
      <c r="BF117" s="65">
        <f>ROUND((Tabla122[[#This Row],[Columna56]]*0.4),0)</f>
        <v>2</v>
      </c>
      <c r="BG117" s="65">
        <v>4</v>
      </c>
      <c r="BH117" s="65"/>
      <c r="BI117" s="65"/>
      <c r="BJ117" s="65"/>
      <c r="BK117" s="65">
        <f>ROUND((Tabla122[[#This Row],[Columna61]]*0.4),0)</f>
        <v>18</v>
      </c>
      <c r="BL117" s="65">
        <v>44</v>
      </c>
      <c r="BM117" s="65"/>
      <c r="BN117" s="65"/>
      <c r="BO117" s="65"/>
      <c r="BP117" s="65">
        <f>ROUND((Tabla122[[#This Row],[Columna66]]*0.4),0)</f>
        <v>16</v>
      </c>
      <c r="BQ117" s="65">
        <v>40</v>
      </c>
      <c r="BR117" s="65"/>
      <c r="BS117" s="65"/>
      <c r="BT117" s="65"/>
      <c r="BU117" s="65">
        <f>ROUND((Tabla122[[#This Row],[Columna71]]*0.4),0)</f>
        <v>46</v>
      </c>
      <c r="BV117" s="65">
        <v>116</v>
      </c>
      <c r="BW117" s="65"/>
      <c r="BX117" s="65"/>
      <c r="BY117" s="65"/>
      <c r="BZ117" s="65">
        <f>ROUND((Tabla122[[#This Row],[Columna76]]*0.4),0)</f>
        <v>14</v>
      </c>
      <c r="CA117" s="65">
        <v>36</v>
      </c>
      <c r="CB117" s="65"/>
      <c r="CC117" s="65"/>
      <c r="CD117" s="65"/>
      <c r="CE117" s="65">
        <f>ROUND((Tabla122[[#This Row],[Columna81]]*0.4),0)</f>
        <v>14</v>
      </c>
      <c r="CF117" s="65">
        <v>36</v>
      </c>
      <c r="CG117" s="65"/>
      <c r="CH117" s="65"/>
      <c r="CI117" s="65"/>
      <c r="CJ117" s="65">
        <f>ROUND((Tabla122[[#This Row],[Columna86]]*0.4),0)</f>
        <v>6</v>
      </c>
      <c r="CK117" s="65">
        <v>16</v>
      </c>
      <c r="CL117" s="65"/>
      <c r="CM117" s="65"/>
      <c r="CN117" s="65"/>
      <c r="CO117" s="65">
        <f>ROUND((Tabla122[[#This Row],[Columna91]]*0.4),0)</f>
        <v>22</v>
      </c>
      <c r="CP117" s="65">
        <v>56</v>
      </c>
      <c r="CQ117" s="65"/>
      <c r="CR117" s="65"/>
      <c r="CS117" s="65"/>
      <c r="CT117" s="65">
        <f>ROUND((Tabla122[[#This Row],[Columna96]]*0.4),0)</f>
        <v>40</v>
      </c>
      <c r="CU117" s="65">
        <v>100</v>
      </c>
      <c r="CV117" s="65"/>
      <c r="CW117" s="65"/>
      <c r="CX117" s="65"/>
      <c r="CY117" s="65">
        <f>ROUND((Tabla122[[#This Row],[Columna101]]*0.4),0)</f>
        <v>10</v>
      </c>
      <c r="CZ117" s="65">
        <v>24</v>
      </c>
      <c r="DA117" s="65"/>
      <c r="DB117" s="65"/>
      <c r="DC117" s="65"/>
      <c r="DD117" s="65">
        <f>ROUND((Tabla122[[#This Row],[Columna106]]*0.4),0)</f>
        <v>8</v>
      </c>
      <c r="DE117" s="65">
        <v>20</v>
      </c>
      <c r="DF117" s="65"/>
      <c r="DG117" s="65"/>
      <c r="DH117" s="65"/>
      <c r="DI117" s="65">
        <f>ROUND((Tabla122[[#This Row],[Columna111]]*0.4),0)</f>
        <v>8</v>
      </c>
      <c r="DJ117" s="65">
        <v>20</v>
      </c>
      <c r="DK117" s="65"/>
      <c r="DL117" s="65"/>
      <c r="DM117" s="65"/>
      <c r="DN117" s="65">
        <f>ROUND((Tabla122[[#This Row],[Columna116]]*0.4),0)</f>
        <v>2</v>
      </c>
      <c r="DO117" s="65">
        <v>4</v>
      </c>
      <c r="DP117" s="93"/>
      <c r="DQ117" s="93"/>
      <c r="DR117" s="93"/>
      <c r="DS117" s="72"/>
      <c r="DT117" s="68"/>
      <c r="DU117" s="68"/>
      <c r="DV117" s="68"/>
      <c r="DW117" s="68"/>
      <c r="DX117" s="68"/>
      <c r="DY117" s="68"/>
      <c r="DZ117" s="68"/>
      <c r="EA117" s="68"/>
      <c r="EB117" s="68"/>
      <c r="EC117" s="68"/>
      <c r="ED117" s="68"/>
      <c r="EE117" s="68"/>
      <c r="EF117" s="68"/>
      <c r="EG117" s="68"/>
      <c r="EH117" s="68"/>
      <c r="EI117" s="68"/>
      <c r="EJ117" s="68"/>
      <c r="EK117" s="68"/>
      <c r="EL117" s="68"/>
      <c r="EM117" s="68"/>
      <c r="EN117" s="68"/>
      <c r="EO117" s="68"/>
      <c r="EP117" s="68"/>
      <c r="EQ117" s="68"/>
      <c r="ER117" s="68"/>
      <c r="ES117" s="68"/>
      <c r="ET117" s="68"/>
      <c r="EU117" s="68"/>
      <c r="EV117" s="68"/>
      <c r="EW117" s="68"/>
      <c r="EX117" s="68"/>
      <c r="EY117" s="68"/>
      <c r="EZ117" s="68"/>
      <c r="FA117" s="68"/>
      <c r="FB117" s="68"/>
      <c r="FC117" s="68"/>
      <c r="FD117" s="68"/>
      <c r="FE117" s="68"/>
      <c r="FF117" s="68"/>
      <c r="FG117" s="68"/>
      <c r="FH117" s="68"/>
      <c r="FI117" s="68"/>
      <c r="FJ117" s="68"/>
      <c r="FK117" s="68"/>
      <c r="FL117" s="68"/>
      <c r="FM117" s="68"/>
      <c r="FN117" s="68"/>
      <c r="FO117" s="68"/>
      <c r="FP117" s="68"/>
      <c r="FQ117" s="68"/>
      <c r="FR117" s="68"/>
      <c r="FS117" s="68"/>
      <c r="FT117" s="68"/>
      <c r="FU117" s="68"/>
      <c r="FV117" s="68"/>
      <c r="FW117" s="68"/>
      <c r="FX117" s="68"/>
      <c r="FY117" s="68"/>
      <c r="FZ117" s="68"/>
      <c r="GA117" s="68"/>
      <c r="GB117" s="68"/>
      <c r="GC117" s="68"/>
      <c r="GD117" s="68"/>
      <c r="GE117" s="68"/>
      <c r="GF117" s="68"/>
      <c r="GG117" s="68"/>
      <c r="GH117" s="68"/>
      <c r="GI117" s="68"/>
      <c r="GJ117" s="68"/>
      <c r="GK117" s="68"/>
      <c r="GL117" s="68"/>
      <c r="GM117" s="68"/>
      <c r="GN117" s="68"/>
      <c r="GO117" s="68"/>
      <c r="GP117" s="68"/>
      <c r="GQ117" s="68"/>
      <c r="GR117" s="68"/>
      <c r="GS117" s="68"/>
      <c r="GT117" s="68"/>
      <c r="GU117" s="68"/>
      <c r="GV117" s="68"/>
      <c r="GW117" s="68"/>
      <c r="GX117" s="68"/>
      <c r="GY117" s="68"/>
      <c r="GZ117" s="68"/>
      <c r="HA117" s="68"/>
      <c r="HB117" s="68"/>
      <c r="HC117" s="68"/>
      <c r="HD117" s="68"/>
      <c r="HE117" s="68"/>
      <c r="HF117" s="68"/>
      <c r="HG117" s="68"/>
      <c r="HH117" s="68"/>
      <c r="HI117" s="68"/>
      <c r="HJ117" s="68"/>
      <c r="HK117" s="68"/>
      <c r="HL117" s="68"/>
      <c r="HM117" s="68"/>
      <c r="HN117" s="68"/>
      <c r="HO117" s="68"/>
      <c r="HP117" s="68"/>
      <c r="HQ117" s="68"/>
      <c r="HR117" s="68"/>
      <c r="HS117" s="68"/>
      <c r="HT117" s="68"/>
      <c r="HU117" s="68"/>
      <c r="HV117" s="68"/>
      <c r="HW117" s="68"/>
      <c r="HX117" s="68"/>
      <c r="HY117" s="68"/>
      <c r="HZ117" s="68"/>
      <c r="IA117" s="68"/>
      <c r="IB117" s="68"/>
      <c r="IC117" s="68"/>
      <c r="ID117" s="68"/>
      <c r="IE117" s="68"/>
      <c r="IF117" s="68"/>
      <c r="IG117" s="68"/>
      <c r="IH117" s="68"/>
      <c r="II117" s="68"/>
      <c r="IJ117" s="68"/>
      <c r="IK117" s="68"/>
      <c r="IL117" s="68"/>
      <c r="IM117" s="68"/>
      <c r="IN117" s="68"/>
      <c r="IO117" s="68"/>
      <c r="IP117" s="68"/>
      <c r="IQ117" s="68"/>
      <c r="IR117" s="68"/>
      <c r="IS117" s="68"/>
      <c r="IT117" s="68"/>
      <c r="IU117" s="68"/>
      <c r="IV117" s="68"/>
      <c r="IW117" s="68"/>
      <c r="IX117" s="68"/>
      <c r="IY117" s="68"/>
      <c r="IZ117" s="68"/>
      <c r="JA117" s="68"/>
      <c r="JB117" s="68"/>
      <c r="JC117" s="68"/>
      <c r="JD117" s="68"/>
      <c r="JE117" s="68"/>
      <c r="JF117" s="68"/>
      <c r="JG117" s="68"/>
      <c r="JH117" s="68"/>
      <c r="JI117" s="68"/>
      <c r="JJ117" s="68"/>
      <c r="JK117" s="68"/>
      <c r="JL117" s="68"/>
      <c r="JM117" s="68"/>
      <c r="JN117" s="68"/>
      <c r="JO117" s="68"/>
      <c r="JP117" s="68"/>
      <c r="JQ117" s="68"/>
      <c r="JR117" s="68"/>
      <c r="JS117" s="68"/>
      <c r="JT117" s="68"/>
      <c r="JU117" s="68"/>
      <c r="JV117" s="68"/>
      <c r="JW117" s="68"/>
      <c r="JX117" s="68"/>
      <c r="JY117" s="68"/>
      <c r="JZ117" s="68"/>
      <c r="KA117" s="68"/>
      <c r="KB117" s="68"/>
      <c r="KC117" s="68"/>
      <c r="KD117" s="68"/>
      <c r="KE117" s="68"/>
      <c r="KF117" s="68"/>
      <c r="KG117" s="68"/>
      <c r="KH117" s="68"/>
      <c r="KI117" s="68"/>
      <c r="KJ117" s="68"/>
      <c r="KK117" s="68"/>
      <c r="KL117" s="68"/>
      <c r="KM117" s="68"/>
      <c r="KN117" s="68"/>
      <c r="KO117" s="68"/>
      <c r="KP117" s="68"/>
      <c r="KQ117" s="68"/>
      <c r="KR117" s="68"/>
      <c r="KS117" s="68"/>
      <c r="KT117" s="68"/>
      <c r="KU117" s="68"/>
      <c r="KV117" s="68"/>
      <c r="KW117" s="68"/>
      <c r="KX117" s="68"/>
      <c r="KY117" s="68"/>
      <c r="KZ117" s="68"/>
      <c r="LA117" s="68"/>
      <c r="LB117" s="68"/>
      <c r="LC117" s="68"/>
      <c r="LD117" s="68"/>
      <c r="LE117" s="68"/>
      <c r="LF117" s="68"/>
      <c r="LG117" s="68"/>
      <c r="LH117" s="68"/>
      <c r="LI117" s="68"/>
      <c r="LJ117" s="68"/>
      <c r="LK117" s="68"/>
      <c r="LL117" s="68"/>
      <c r="LM117" s="68"/>
      <c r="LN117" s="68"/>
      <c r="LO117" s="68"/>
      <c r="LP117" s="68"/>
      <c r="LQ117" s="68"/>
      <c r="LR117" s="68"/>
      <c r="LS117" s="68"/>
      <c r="LT117" s="68"/>
      <c r="LU117" s="68"/>
      <c r="LV117" s="68"/>
      <c r="LW117" s="68"/>
      <c r="LX117" s="68"/>
      <c r="LY117" s="68"/>
      <c r="LZ117" s="68"/>
      <c r="MA117" s="68"/>
      <c r="MB117" s="68"/>
      <c r="MC117" s="68"/>
      <c r="MD117" s="68"/>
      <c r="ME117" s="68"/>
      <c r="MF117" s="68"/>
      <c r="MG117" s="68"/>
      <c r="MH117" s="68"/>
      <c r="MI117" s="68"/>
      <c r="MJ117" s="68"/>
      <c r="MK117" s="68"/>
      <c r="ML117" s="68"/>
      <c r="MM117" s="68"/>
      <c r="MN117" s="68"/>
      <c r="MO117" s="68"/>
      <c r="MP117" s="68"/>
      <c r="MQ117" s="68"/>
      <c r="MR117" s="68"/>
      <c r="MS117" s="68"/>
      <c r="MT117" s="68"/>
      <c r="MU117" s="68"/>
      <c r="MV117" s="68"/>
      <c r="MW117" s="68"/>
      <c r="MX117" s="68"/>
      <c r="MY117" s="68"/>
      <c r="MZ117" s="68"/>
      <c r="NA117" s="68"/>
      <c r="NB117" s="68"/>
      <c r="NC117" s="68"/>
      <c r="ND117" s="68"/>
      <c r="NE117" s="68"/>
    </row>
    <row r="118" spans="1:369" s="73" customFormat="1" ht="13.5">
      <c r="A118" s="68"/>
      <c r="B118" s="62"/>
      <c r="C118" s="63">
        <v>35501</v>
      </c>
      <c r="D118" s="70" t="s">
        <v>196</v>
      </c>
      <c r="E118" s="65" t="s">
        <v>114</v>
      </c>
      <c r="F11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1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18" s="65">
        <f>ROUND((Tabla122[[#This Row],[Columna6]]*0.4),0)</f>
        <v>2</v>
      </c>
      <c r="I118" s="90">
        <v>4</v>
      </c>
      <c r="J118" s="90"/>
      <c r="K118" s="90"/>
      <c r="L118" s="90"/>
      <c r="M118" s="65">
        <f>ROUND((Tabla122[[#This Row],[Columna11]]*0.4),0)</f>
        <v>72</v>
      </c>
      <c r="N118" s="65">
        <v>180</v>
      </c>
      <c r="O118" s="65"/>
      <c r="P118" s="65"/>
      <c r="Q118" s="65"/>
      <c r="R118" s="65">
        <f>ROUND((Tabla122[[#This Row],[Columna16]]*0.4),0)</f>
        <v>6</v>
      </c>
      <c r="S118" s="65">
        <v>16</v>
      </c>
      <c r="T118" s="65"/>
      <c r="U118" s="65"/>
      <c r="V118" s="65"/>
      <c r="W118" s="65">
        <f>ROUND((Tabla122[[#This Row],[Columna21]]*0.4),0)</f>
        <v>3</v>
      </c>
      <c r="X118" s="65">
        <v>8</v>
      </c>
      <c r="Y118" s="65"/>
      <c r="Z118" s="65"/>
      <c r="AA118" s="65"/>
      <c r="AB118" s="65">
        <f>ROUND((Tabla122[[#This Row],[Columna26]]*0.4),0)</f>
        <v>24</v>
      </c>
      <c r="AC118" s="65">
        <v>60</v>
      </c>
      <c r="AD118" s="65"/>
      <c r="AE118" s="65"/>
      <c r="AF118" s="65"/>
      <c r="AG118" s="65">
        <f>ROUND((Tabla122[[#This Row],[Columna31]]*0.4),0)</f>
        <v>274</v>
      </c>
      <c r="AH118" s="65">
        <v>684</v>
      </c>
      <c r="AI118" s="65"/>
      <c r="AJ118" s="65"/>
      <c r="AK118" s="65"/>
      <c r="AL118" s="65">
        <f>ROUND((Tabla122[[#This Row],[Columna36]]*0.4),0)</f>
        <v>70</v>
      </c>
      <c r="AM118" s="65">
        <v>176</v>
      </c>
      <c r="AN118" s="65"/>
      <c r="AO118" s="65"/>
      <c r="AP118" s="65"/>
      <c r="AQ118" s="65">
        <f>ROUND((Tabla122[[#This Row],[Columna41]]*0.4),0)</f>
        <v>27</v>
      </c>
      <c r="AR118" s="65">
        <v>68</v>
      </c>
      <c r="AS118" s="65"/>
      <c r="AT118" s="65"/>
      <c r="AU118" s="65"/>
      <c r="AV118" s="65">
        <f>ROUND((Tabla122[[#This Row],[Columna46]]*0.4),0)</f>
        <v>16</v>
      </c>
      <c r="AW118" s="65">
        <v>40</v>
      </c>
      <c r="AX118" s="65"/>
      <c r="AY118" s="65"/>
      <c r="AZ118" s="65"/>
      <c r="BA118" s="65">
        <f>ROUND((Tabla122[[#This Row],[Columna51]]*0.4),0)</f>
        <v>3</v>
      </c>
      <c r="BB118" s="65">
        <v>8</v>
      </c>
      <c r="BC118" s="65"/>
      <c r="BD118" s="65"/>
      <c r="BE118" s="65"/>
      <c r="BF118" s="65">
        <f>ROUND((Tabla122[[#This Row],[Columna56]]*0.4),0)</f>
        <v>2</v>
      </c>
      <c r="BG118" s="65">
        <v>4</v>
      </c>
      <c r="BH118" s="65"/>
      <c r="BI118" s="65"/>
      <c r="BJ118" s="65"/>
      <c r="BK118" s="65">
        <f>ROUND((Tabla122[[#This Row],[Columna61]]*0.4),0)</f>
        <v>18</v>
      </c>
      <c r="BL118" s="65">
        <v>44</v>
      </c>
      <c r="BM118" s="65"/>
      <c r="BN118" s="65"/>
      <c r="BO118" s="65"/>
      <c r="BP118" s="65">
        <f>ROUND((Tabla122[[#This Row],[Columna66]]*0.4),0)</f>
        <v>16</v>
      </c>
      <c r="BQ118" s="65">
        <v>40</v>
      </c>
      <c r="BR118" s="65"/>
      <c r="BS118" s="65"/>
      <c r="BT118" s="65"/>
      <c r="BU118" s="65">
        <f>ROUND((Tabla122[[#This Row],[Columna71]]*0.4),0)</f>
        <v>46</v>
      </c>
      <c r="BV118" s="65">
        <v>116</v>
      </c>
      <c r="BW118" s="65"/>
      <c r="BX118" s="65"/>
      <c r="BY118" s="65"/>
      <c r="BZ118" s="65">
        <f>ROUND((Tabla122[[#This Row],[Columna76]]*0.4),0)</f>
        <v>14</v>
      </c>
      <c r="CA118" s="65">
        <v>36</v>
      </c>
      <c r="CB118" s="65"/>
      <c r="CC118" s="65"/>
      <c r="CD118" s="65"/>
      <c r="CE118" s="65">
        <f>ROUND((Tabla122[[#This Row],[Columna81]]*0.4),0)</f>
        <v>14</v>
      </c>
      <c r="CF118" s="65">
        <v>36</v>
      </c>
      <c r="CG118" s="65"/>
      <c r="CH118" s="65"/>
      <c r="CI118" s="65"/>
      <c r="CJ118" s="65">
        <f>ROUND((Tabla122[[#This Row],[Columna86]]*0.4),0)</f>
        <v>6</v>
      </c>
      <c r="CK118" s="65">
        <v>16</v>
      </c>
      <c r="CL118" s="65"/>
      <c r="CM118" s="65"/>
      <c r="CN118" s="65"/>
      <c r="CO118" s="65">
        <f>ROUND((Tabla122[[#This Row],[Columna91]]*0.4),0)</f>
        <v>22</v>
      </c>
      <c r="CP118" s="65">
        <v>56</v>
      </c>
      <c r="CQ118" s="65"/>
      <c r="CR118" s="65"/>
      <c r="CS118" s="65"/>
      <c r="CT118" s="65">
        <f>ROUND((Tabla122[[#This Row],[Columna96]]*0.4),0)</f>
        <v>40</v>
      </c>
      <c r="CU118" s="65">
        <v>100</v>
      </c>
      <c r="CV118" s="65"/>
      <c r="CW118" s="65"/>
      <c r="CX118" s="65"/>
      <c r="CY118" s="65">
        <f>ROUND((Tabla122[[#This Row],[Columna101]]*0.4),0)</f>
        <v>10</v>
      </c>
      <c r="CZ118" s="65">
        <v>24</v>
      </c>
      <c r="DA118" s="65"/>
      <c r="DB118" s="65"/>
      <c r="DC118" s="65"/>
      <c r="DD118" s="65">
        <f>ROUND((Tabla122[[#This Row],[Columna106]]*0.4),0)</f>
        <v>8</v>
      </c>
      <c r="DE118" s="65">
        <v>20</v>
      </c>
      <c r="DF118" s="65"/>
      <c r="DG118" s="65"/>
      <c r="DH118" s="65"/>
      <c r="DI118" s="65">
        <f>ROUND((Tabla122[[#This Row],[Columna111]]*0.4),0)</f>
        <v>8</v>
      </c>
      <c r="DJ118" s="65">
        <v>20</v>
      </c>
      <c r="DK118" s="65"/>
      <c r="DL118" s="65"/>
      <c r="DM118" s="65"/>
      <c r="DN118" s="65">
        <f>ROUND((Tabla122[[#This Row],[Columna116]]*0.4),0)</f>
        <v>2</v>
      </c>
      <c r="DO118" s="65">
        <v>4</v>
      </c>
      <c r="DP118" s="93"/>
      <c r="DQ118" s="93"/>
      <c r="DR118" s="93"/>
      <c r="DS118" s="72"/>
      <c r="DT118" s="68"/>
      <c r="DU118" s="68"/>
      <c r="DV118" s="68"/>
      <c r="DW118" s="68"/>
      <c r="DX118" s="68"/>
      <c r="DY118" s="68"/>
      <c r="DZ118" s="68"/>
      <c r="EA118" s="68"/>
      <c r="EB118" s="68"/>
      <c r="EC118" s="68"/>
      <c r="ED118" s="68"/>
      <c r="EE118" s="68"/>
      <c r="EF118" s="68"/>
      <c r="EG118" s="68"/>
      <c r="EH118" s="68"/>
      <c r="EI118" s="68"/>
      <c r="EJ118" s="68"/>
      <c r="EK118" s="68"/>
      <c r="EL118" s="68"/>
      <c r="EM118" s="68"/>
      <c r="EN118" s="68"/>
      <c r="EO118" s="68"/>
      <c r="EP118" s="68"/>
      <c r="EQ118" s="68"/>
      <c r="ER118" s="68"/>
      <c r="ES118" s="68"/>
      <c r="ET118" s="68"/>
      <c r="EU118" s="68"/>
      <c r="EV118" s="68"/>
      <c r="EW118" s="68"/>
      <c r="EX118" s="68"/>
      <c r="EY118" s="68"/>
      <c r="EZ118" s="68"/>
      <c r="FA118" s="68"/>
      <c r="FB118" s="68"/>
      <c r="FC118" s="68"/>
      <c r="FD118" s="68"/>
      <c r="FE118" s="68"/>
      <c r="FF118" s="68"/>
      <c r="FG118" s="68"/>
      <c r="FH118" s="68"/>
      <c r="FI118" s="68"/>
      <c r="FJ118" s="68"/>
      <c r="FK118" s="68"/>
      <c r="FL118" s="68"/>
      <c r="FM118" s="68"/>
      <c r="FN118" s="68"/>
      <c r="FO118" s="68"/>
      <c r="FP118" s="68"/>
      <c r="FQ118" s="68"/>
      <c r="FR118" s="68"/>
      <c r="FS118" s="68"/>
      <c r="FT118" s="68"/>
      <c r="FU118" s="68"/>
      <c r="FV118" s="68"/>
      <c r="FW118" s="68"/>
      <c r="FX118" s="68"/>
      <c r="FY118" s="68"/>
      <c r="FZ118" s="68"/>
      <c r="GA118" s="68"/>
      <c r="GB118" s="68"/>
      <c r="GC118" s="68"/>
      <c r="GD118" s="68"/>
      <c r="GE118" s="68"/>
      <c r="GF118" s="68"/>
      <c r="GG118" s="68"/>
      <c r="GH118" s="68"/>
      <c r="GI118" s="68"/>
      <c r="GJ118" s="68"/>
      <c r="GK118" s="68"/>
      <c r="GL118" s="68"/>
      <c r="GM118" s="68"/>
      <c r="GN118" s="68"/>
      <c r="GO118" s="68"/>
      <c r="GP118" s="68"/>
      <c r="GQ118" s="68"/>
      <c r="GR118" s="68"/>
      <c r="GS118" s="68"/>
      <c r="GT118" s="68"/>
      <c r="GU118" s="68"/>
      <c r="GV118" s="68"/>
      <c r="GW118" s="68"/>
      <c r="GX118" s="68"/>
      <c r="GY118" s="68"/>
      <c r="GZ118" s="68"/>
      <c r="HA118" s="68"/>
      <c r="HB118" s="68"/>
      <c r="HC118" s="68"/>
      <c r="HD118" s="68"/>
      <c r="HE118" s="68"/>
      <c r="HF118" s="68"/>
      <c r="HG118" s="68"/>
      <c r="HH118" s="68"/>
      <c r="HI118" s="68"/>
      <c r="HJ118" s="68"/>
      <c r="HK118" s="68"/>
      <c r="HL118" s="68"/>
      <c r="HM118" s="68"/>
      <c r="HN118" s="68"/>
      <c r="HO118" s="68"/>
      <c r="HP118" s="68"/>
      <c r="HQ118" s="68"/>
      <c r="HR118" s="68"/>
      <c r="HS118" s="68"/>
      <c r="HT118" s="68"/>
      <c r="HU118" s="68"/>
      <c r="HV118" s="68"/>
      <c r="HW118" s="68"/>
      <c r="HX118" s="68"/>
      <c r="HY118" s="68"/>
      <c r="HZ118" s="68"/>
      <c r="IA118" s="68"/>
      <c r="IB118" s="68"/>
      <c r="IC118" s="68"/>
      <c r="ID118" s="68"/>
      <c r="IE118" s="68"/>
      <c r="IF118" s="68"/>
      <c r="IG118" s="68"/>
      <c r="IH118" s="68"/>
      <c r="II118" s="68"/>
      <c r="IJ118" s="68"/>
      <c r="IK118" s="68"/>
      <c r="IL118" s="68"/>
      <c r="IM118" s="68"/>
      <c r="IN118" s="68"/>
      <c r="IO118" s="68"/>
      <c r="IP118" s="68"/>
      <c r="IQ118" s="68"/>
      <c r="IR118" s="68"/>
      <c r="IS118" s="68"/>
      <c r="IT118" s="68"/>
      <c r="IU118" s="68"/>
      <c r="IV118" s="68"/>
      <c r="IW118" s="68"/>
      <c r="IX118" s="68"/>
      <c r="IY118" s="68"/>
      <c r="IZ118" s="68"/>
      <c r="JA118" s="68"/>
      <c r="JB118" s="68"/>
      <c r="JC118" s="68"/>
      <c r="JD118" s="68"/>
      <c r="JE118" s="68"/>
      <c r="JF118" s="68"/>
      <c r="JG118" s="68"/>
      <c r="JH118" s="68"/>
      <c r="JI118" s="68"/>
      <c r="JJ118" s="68"/>
      <c r="JK118" s="68"/>
      <c r="JL118" s="68"/>
      <c r="JM118" s="68"/>
      <c r="JN118" s="68"/>
      <c r="JO118" s="68"/>
      <c r="JP118" s="68"/>
      <c r="JQ118" s="68"/>
      <c r="JR118" s="68"/>
      <c r="JS118" s="68"/>
      <c r="JT118" s="68"/>
      <c r="JU118" s="68"/>
      <c r="JV118" s="68"/>
      <c r="JW118" s="68"/>
      <c r="JX118" s="68"/>
      <c r="JY118" s="68"/>
      <c r="JZ118" s="68"/>
      <c r="KA118" s="68"/>
      <c r="KB118" s="68"/>
      <c r="KC118" s="68"/>
      <c r="KD118" s="68"/>
      <c r="KE118" s="68"/>
      <c r="KF118" s="68"/>
      <c r="KG118" s="68"/>
      <c r="KH118" s="68"/>
      <c r="KI118" s="68"/>
      <c r="KJ118" s="68"/>
      <c r="KK118" s="68"/>
      <c r="KL118" s="68"/>
      <c r="KM118" s="68"/>
      <c r="KN118" s="68"/>
      <c r="KO118" s="68"/>
      <c r="KP118" s="68"/>
      <c r="KQ118" s="68"/>
      <c r="KR118" s="68"/>
      <c r="KS118" s="68"/>
      <c r="KT118" s="68"/>
      <c r="KU118" s="68"/>
      <c r="KV118" s="68"/>
      <c r="KW118" s="68"/>
      <c r="KX118" s="68"/>
      <c r="KY118" s="68"/>
      <c r="KZ118" s="68"/>
      <c r="LA118" s="68"/>
      <c r="LB118" s="68"/>
      <c r="LC118" s="68"/>
      <c r="LD118" s="68"/>
      <c r="LE118" s="68"/>
      <c r="LF118" s="68"/>
      <c r="LG118" s="68"/>
      <c r="LH118" s="68"/>
      <c r="LI118" s="68"/>
      <c r="LJ118" s="68"/>
      <c r="LK118" s="68"/>
      <c r="LL118" s="68"/>
      <c r="LM118" s="68"/>
      <c r="LN118" s="68"/>
      <c r="LO118" s="68"/>
      <c r="LP118" s="68"/>
      <c r="LQ118" s="68"/>
      <c r="LR118" s="68"/>
      <c r="LS118" s="68"/>
      <c r="LT118" s="68"/>
      <c r="LU118" s="68"/>
      <c r="LV118" s="68"/>
      <c r="LW118" s="68"/>
      <c r="LX118" s="68"/>
      <c r="LY118" s="68"/>
      <c r="LZ118" s="68"/>
      <c r="MA118" s="68"/>
      <c r="MB118" s="68"/>
      <c r="MC118" s="68"/>
      <c r="MD118" s="68"/>
      <c r="ME118" s="68"/>
      <c r="MF118" s="68"/>
      <c r="MG118" s="68"/>
      <c r="MH118" s="68"/>
      <c r="MI118" s="68"/>
      <c r="MJ118" s="68"/>
      <c r="MK118" s="68"/>
      <c r="ML118" s="68"/>
      <c r="MM118" s="68"/>
      <c r="MN118" s="68"/>
      <c r="MO118" s="68"/>
      <c r="MP118" s="68"/>
      <c r="MQ118" s="68"/>
      <c r="MR118" s="68"/>
      <c r="MS118" s="68"/>
      <c r="MT118" s="68"/>
      <c r="MU118" s="68"/>
      <c r="MV118" s="68"/>
      <c r="MW118" s="68"/>
      <c r="MX118" s="68"/>
      <c r="MY118" s="68"/>
      <c r="MZ118" s="68"/>
      <c r="NA118" s="68"/>
      <c r="NB118" s="68"/>
      <c r="NC118" s="68"/>
      <c r="ND118" s="68"/>
      <c r="NE118" s="68"/>
    </row>
    <row r="119" spans="1:369" s="73" customFormat="1" ht="13.5">
      <c r="A119" s="68"/>
      <c r="B119" s="62"/>
      <c r="C119" s="63">
        <v>35501</v>
      </c>
      <c r="D119" s="70" t="s">
        <v>197</v>
      </c>
      <c r="E119" s="65" t="s">
        <v>114</v>
      </c>
      <c r="F11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1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19" s="65">
        <f>ROUND((Tabla122[[#This Row],[Columna6]]*0.4),0)</f>
        <v>2</v>
      </c>
      <c r="I119" s="90">
        <v>4</v>
      </c>
      <c r="J119" s="90"/>
      <c r="K119" s="90"/>
      <c r="L119" s="90"/>
      <c r="M119" s="65">
        <f>ROUND((Tabla122[[#This Row],[Columna11]]*0.4),0)</f>
        <v>72</v>
      </c>
      <c r="N119" s="65">
        <v>180</v>
      </c>
      <c r="O119" s="65"/>
      <c r="P119" s="65"/>
      <c r="Q119" s="65"/>
      <c r="R119" s="65">
        <f>ROUND((Tabla122[[#This Row],[Columna16]]*0.4),0)</f>
        <v>6</v>
      </c>
      <c r="S119" s="65">
        <v>16</v>
      </c>
      <c r="T119" s="65"/>
      <c r="U119" s="65"/>
      <c r="V119" s="65"/>
      <c r="W119" s="65">
        <f>ROUND((Tabla122[[#This Row],[Columna21]]*0.4),0)</f>
        <v>3</v>
      </c>
      <c r="X119" s="65">
        <v>8</v>
      </c>
      <c r="Y119" s="65"/>
      <c r="Z119" s="65"/>
      <c r="AA119" s="65"/>
      <c r="AB119" s="65">
        <f>ROUND((Tabla122[[#This Row],[Columna26]]*0.4),0)</f>
        <v>24</v>
      </c>
      <c r="AC119" s="65">
        <v>60</v>
      </c>
      <c r="AD119" s="65"/>
      <c r="AE119" s="65"/>
      <c r="AF119" s="65"/>
      <c r="AG119" s="65">
        <f>ROUND((Tabla122[[#This Row],[Columna31]]*0.4),0)</f>
        <v>274</v>
      </c>
      <c r="AH119" s="65">
        <v>684</v>
      </c>
      <c r="AI119" s="65"/>
      <c r="AJ119" s="65"/>
      <c r="AK119" s="65"/>
      <c r="AL119" s="65">
        <f>ROUND((Tabla122[[#This Row],[Columna36]]*0.4),0)</f>
        <v>70</v>
      </c>
      <c r="AM119" s="65">
        <v>176</v>
      </c>
      <c r="AN119" s="65"/>
      <c r="AO119" s="65"/>
      <c r="AP119" s="65"/>
      <c r="AQ119" s="65">
        <f>ROUND((Tabla122[[#This Row],[Columna41]]*0.4),0)</f>
        <v>27</v>
      </c>
      <c r="AR119" s="65">
        <v>68</v>
      </c>
      <c r="AS119" s="65"/>
      <c r="AT119" s="65"/>
      <c r="AU119" s="65"/>
      <c r="AV119" s="65">
        <f>ROUND((Tabla122[[#This Row],[Columna46]]*0.4),0)</f>
        <v>16</v>
      </c>
      <c r="AW119" s="65">
        <v>40</v>
      </c>
      <c r="AX119" s="65"/>
      <c r="AY119" s="65"/>
      <c r="AZ119" s="65"/>
      <c r="BA119" s="65">
        <f>ROUND((Tabla122[[#This Row],[Columna51]]*0.4),0)</f>
        <v>3</v>
      </c>
      <c r="BB119" s="65">
        <v>8</v>
      </c>
      <c r="BC119" s="65"/>
      <c r="BD119" s="65"/>
      <c r="BE119" s="65"/>
      <c r="BF119" s="65">
        <f>ROUND((Tabla122[[#This Row],[Columna56]]*0.4),0)</f>
        <v>2</v>
      </c>
      <c r="BG119" s="65">
        <v>4</v>
      </c>
      <c r="BH119" s="65"/>
      <c r="BI119" s="65"/>
      <c r="BJ119" s="65"/>
      <c r="BK119" s="65">
        <f>ROUND((Tabla122[[#This Row],[Columna61]]*0.4),0)</f>
        <v>18</v>
      </c>
      <c r="BL119" s="65">
        <v>44</v>
      </c>
      <c r="BM119" s="65"/>
      <c r="BN119" s="65"/>
      <c r="BO119" s="65"/>
      <c r="BP119" s="65">
        <f>ROUND((Tabla122[[#This Row],[Columna66]]*0.4),0)</f>
        <v>16</v>
      </c>
      <c r="BQ119" s="65">
        <v>40</v>
      </c>
      <c r="BR119" s="65"/>
      <c r="BS119" s="65"/>
      <c r="BT119" s="65"/>
      <c r="BU119" s="65">
        <f>ROUND((Tabla122[[#This Row],[Columna71]]*0.4),0)</f>
        <v>46</v>
      </c>
      <c r="BV119" s="65">
        <v>116</v>
      </c>
      <c r="BW119" s="65"/>
      <c r="BX119" s="65"/>
      <c r="BY119" s="65"/>
      <c r="BZ119" s="65">
        <f>ROUND((Tabla122[[#This Row],[Columna76]]*0.4),0)</f>
        <v>14</v>
      </c>
      <c r="CA119" s="65">
        <v>36</v>
      </c>
      <c r="CB119" s="65"/>
      <c r="CC119" s="65"/>
      <c r="CD119" s="65"/>
      <c r="CE119" s="65">
        <f>ROUND((Tabla122[[#This Row],[Columna81]]*0.4),0)</f>
        <v>14</v>
      </c>
      <c r="CF119" s="65">
        <v>36</v>
      </c>
      <c r="CG119" s="65"/>
      <c r="CH119" s="65"/>
      <c r="CI119" s="65"/>
      <c r="CJ119" s="65">
        <f>ROUND((Tabla122[[#This Row],[Columna86]]*0.4),0)</f>
        <v>6</v>
      </c>
      <c r="CK119" s="65">
        <v>16</v>
      </c>
      <c r="CL119" s="65"/>
      <c r="CM119" s="65"/>
      <c r="CN119" s="65"/>
      <c r="CO119" s="65">
        <f>ROUND((Tabla122[[#This Row],[Columna91]]*0.4),0)</f>
        <v>22</v>
      </c>
      <c r="CP119" s="65">
        <v>56</v>
      </c>
      <c r="CQ119" s="65"/>
      <c r="CR119" s="65"/>
      <c r="CS119" s="65"/>
      <c r="CT119" s="65">
        <f>ROUND((Tabla122[[#This Row],[Columna96]]*0.4),0)</f>
        <v>40</v>
      </c>
      <c r="CU119" s="65">
        <v>100</v>
      </c>
      <c r="CV119" s="65"/>
      <c r="CW119" s="65"/>
      <c r="CX119" s="65"/>
      <c r="CY119" s="65">
        <f>ROUND((Tabla122[[#This Row],[Columna101]]*0.4),0)</f>
        <v>10</v>
      </c>
      <c r="CZ119" s="65">
        <v>24</v>
      </c>
      <c r="DA119" s="65"/>
      <c r="DB119" s="65"/>
      <c r="DC119" s="65"/>
      <c r="DD119" s="65">
        <f>ROUND((Tabla122[[#This Row],[Columna106]]*0.4),0)</f>
        <v>8</v>
      </c>
      <c r="DE119" s="65">
        <v>20</v>
      </c>
      <c r="DF119" s="65"/>
      <c r="DG119" s="65"/>
      <c r="DH119" s="65"/>
      <c r="DI119" s="65">
        <f>ROUND((Tabla122[[#This Row],[Columna111]]*0.4),0)</f>
        <v>8</v>
      </c>
      <c r="DJ119" s="65">
        <v>20</v>
      </c>
      <c r="DK119" s="65"/>
      <c r="DL119" s="65"/>
      <c r="DM119" s="65"/>
      <c r="DN119" s="65">
        <f>ROUND((Tabla122[[#This Row],[Columna116]]*0.4),0)</f>
        <v>2</v>
      </c>
      <c r="DO119" s="65">
        <v>4</v>
      </c>
      <c r="DP119" s="93"/>
      <c r="DQ119" s="93"/>
      <c r="DR119" s="93"/>
      <c r="DS119" s="72"/>
      <c r="DT119" s="68"/>
      <c r="DU119" s="68"/>
      <c r="DV119" s="68"/>
      <c r="DW119" s="68"/>
      <c r="DX119" s="68"/>
      <c r="DY119" s="68"/>
      <c r="DZ119" s="68"/>
      <c r="EA119" s="68"/>
      <c r="EB119" s="68"/>
      <c r="EC119" s="68"/>
      <c r="ED119" s="68"/>
      <c r="EE119" s="68"/>
      <c r="EF119" s="68"/>
      <c r="EG119" s="68"/>
      <c r="EH119" s="68"/>
      <c r="EI119" s="68"/>
      <c r="EJ119" s="68"/>
      <c r="EK119" s="68"/>
      <c r="EL119" s="68"/>
      <c r="EM119" s="68"/>
      <c r="EN119" s="68"/>
      <c r="EO119" s="68"/>
      <c r="EP119" s="68"/>
      <c r="EQ119" s="68"/>
      <c r="ER119" s="68"/>
      <c r="ES119" s="68"/>
      <c r="ET119" s="68"/>
      <c r="EU119" s="68"/>
      <c r="EV119" s="68"/>
      <c r="EW119" s="68"/>
      <c r="EX119" s="68"/>
      <c r="EY119" s="68"/>
      <c r="EZ119" s="68"/>
      <c r="FA119" s="68"/>
      <c r="FB119" s="68"/>
      <c r="FC119" s="68"/>
      <c r="FD119" s="68"/>
      <c r="FE119" s="68"/>
      <c r="FF119" s="68"/>
      <c r="FG119" s="68"/>
      <c r="FH119" s="68"/>
      <c r="FI119" s="68"/>
      <c r="FJ119" s="68"/>
      <c r="FK119" s="68"/>
      <c r="FL119" s="68"/>
      <c r="FM119" s="68"/>
      <c r="FN119" s="68"/>
      <c r="FO119" s="68"/>
      <c r="FP119" s="68"/>
      <c r="FQ119" s="68"/>
      <c r="FR119" s="68"/>
      <c r="FS119" s="68"/>
      <c r="FT119" s="68"/>
      <c r="FU119" s="68"/>
      <c r="FV119" s="68"/>
      <c r="FW119" s="68"/>
      <c r="FX119" s="68"/>
      <c r="FY119" s="68"/>
      <c r="FZ119" s="68"/>
      <c r="GA119" s="68"/>
      <c r="GB119" s="68"/>
      <c r="GC119" s="68"/>
      <c r="GD119" s="68"/>
      <c r="GE119" s="68"/>
      <c r="GF119" s="68"/>
      <c r="GG119" s="68"/>
      <c r="GH119" s="68"/>
      <c r="GI119" s="68"/>
      <c r="GJ119" s="68"/>
      <c r="GK119" s="68"/>
      <c r="GL119" s="68"/>
      <c r="GM119" s="68"/>
      <c r="GN119" s="68"/>
      <c r="GO119" s="68"/>
      <c r="GP119" s="68"/>
      <c r="GQ119" s="68"/>
      <c r="GR119" s="68"/>
      <c r="GS119" s="68"/>
      <c r="GT119" s="68"/>
      <c r="GU119" s="68"/>
      <c r="GV119" s="68"/>
      <c r="GW119" s="68"/>
      <c r="GX119" s="68"/>
      <c r="GY119" s="68"/>
      <c r="GZ119" s="68"/>
      <c r="HA119" s="68"/>
      <c r="HB119" s="68"/>
      <c r="HC119" s="68"/>
      <c r="HD119" s="68"/>
      <c r="HE119" s="68"/>
      <c r="HF119" s="68"/>
      <c r="HG119" s="68"/>
      <c r="HH119" s="68"/>
      <c r="HI119" s="68"/>
      <c r="HJ119" s="68"/>
      <c r="HK119" s="68"/>
      <c r="HL119" s="68"/>
      <c r="HM119" s="68"/>
      <c r="HN119" s="68"/>
      <c r="HO119" s="68"/>
      <c r="HP119" s="68"/>
      <c r="HQ119" s="68"/>
      <c r="HR119" s="68"/>
      <c r="HS119" s="68"/>
      <c r="HT119" s="68"/>
      <c r="HU119" s="68"/>
      <c r="HV119" s="68"/>
      <c r="HW119" s="68"/>
      <c r="HX119" s="68"/>
      <c r="HY119" s="68"/>
      <c r="HZ119" s="68"/>
      <c r="IA119" s="68"/>
      <c r="IB119" s="68"/>
      <c r="IC119" s="68"/>
      <c r="ID119" s="68"/>
      <c r="IE119" s="68"/>
      <c r="IF119" s="68"/>
      <c r="IG119" s="68"/>
      <c r="IH119" s="68"/>
      <c r="II119" s="68"/>
      <c r="IJ119" s="68"/>
      <c r="IK119" s="68"/>
      <c r="IL119" s="68"/>
      <c r="IM119" s="68"/>
      <c r="IN119" s="68"/>
      <c r="IO119" s="68"/>
      <c r="IP119" s="68"/>
      <c r="IQ119" s="68"/>
      <c r="IR119" s="68"/>
      <c r="IS119" s="68"/>
      <c r="IT119" s="68"/>
      <c r="IU119" s="68"/>
      <c r="IV119" s="68"/>
      <c r="IW119" s="68"/>
      <c r="IX119" s="68"/>
      <c r="IY119" s="68"/>
      <c r="IZ119" s="68"/>
      <c r="JA119" s="68"/>
      <c r="JB119" s="68"/>
      <c r="JC119" s="68"/>
      <c r="JD119" s="68"/>
      <c r="JE119" s="68"/>
      <c r="JF119" s="68"/>
      <c r="JG119" s="68"/>
      <c r="JH119" s="68"/>
      <c r="JI119" s="68"/>
      <c r="JJ119" s="68"/>
      <c r="JK119" s="68"/>
      <c r="JL119" s="68"/>
      <c r="JM119" s="68"/>
      <c r="JN119" s="68"/>
      <c r="JO119" s="68"/>
      <c r="JP119" s="68"/>
      <c r="JQ119" s="68"/>
      <c r="JR119" s="68"/>
      <c r="JS119" s="68"/>
      <c r="JT119" s="68"/>
      <c r="JU119" s="68"/>
      <c r="JV119" s="68"/>
      <c r="JW119" s="68"/>
      <c r="JX119" s="68"/>
      <c r="JY119" s="68"/>
      <c r="JZ119" s="68"/>
      <c r="KA119" s="68"/>
      <c r="KB119" s="68"/>
      <c r="KC119" s="68"/>
      <c r="KD119" s="68"/>
      <c r="KE119" s="68"/>
      <c r="KF119" s="68"/>
      <c r="KG119" s="68"/>
      <c r="KH119" s="68"/>
      <c r="KI119" s="68"/>
      <c r="KJ119" s="68"/>
      <c r="KK119" s="68"/>
      <c r="KL119" s="68"/>
      <c r="KM119" s="68"/>
      <c r="KN119" s="68"/>
      <c r="KO119" s="68"/>
      <c r="KP119" s="68"/>
      <c r="KQ119" s="68"/>
      <c r="KR119" s="68"/>
      <c r="KS119" s="68"/>
      <c r="KT119" s="68"/>
      <c r="KU119" s="68"/>
      <c r="KV119" s="68"/>
      <c r="KW119" s="68"/>
      <c r="KX119" s="68"/>
      <c r="KY119" s="68"/>
      <c r="KZ119" s="68"/>
      <c r="LA119" s="68"/>
      <c r="LB119" s="68"/>
      <c r="LC119" s="68"/>
      <c r="LD119" s="68"/>
      <c r="LE119" s="68"/>
      <c r="LF119" s="68"/>
      <c r="LG119" s="68"/>
      <c r="LH119" s="68"/>
      <c r="LI119" s="68"/>
      <c r="LJ119" s="68"/>
      <c r="LK119" s="68"/>
      <c r="LL119" s="68"/>
      <c r="LM119" s="68"/>
      <c r="LN119" s="68"/>
      <c r="LO119" s="68"/>
      <c r="LP119" s="68"/>
      <c r="LQ119" s="68"/>
      <c r="LR119" s="68"/>
      <c r="LS119" s="68"/>
      <c r="LT119" s="68"/>
      <c r="LU119" s="68"/>
      <c r="LV119" s="68"/>
      <c r="LW119" s="68"/>
      <c r="LX119" s="68"/>
      <c r="LY119" s="68"/>
      <c r="LZ119" s="68"/>
      <c r="MA119" s="68"/>
      <c r="MB119" s="68"/>
      <c r="MC119" s="68"/>
      <c r="MD119" s="68"/>
      <c r="ME119" s="68"/>
      <c r="MF119" s="68"/>
      <c r="MG119" s="68"/>
      <c r="MH119" s="68"/>
      <c r="MI119" s="68"/>
      <c r="MJ119" s="68"/>
      <c r="MK119" s="68"/>
      <c r="ML119" s="68"/>
      <c r="MM119" s="68"/>
      <c r="MN119" s="68"/>
      <c r="MO119" s="68"/>
      <c r="MP119" s="68"/>
      <c r="MQ119" s="68"/>
      <c r="MR119" s="68"/>
      <c r="MS119" s="68"/>
      <c r="MT119" s="68"/>
      <c r="MU119" s="68"/>
      <c r="MV119" s="68"/>
      <c r="MW119" s="68"/>
      <c r="MX119" s="68"/>
      <c r="MY119" s="68"/>
      <c r="MZ119" s="68"/>
      <c r="NA119" s="68"/>
      <c r="NB119" s="68"/>
      <c r="NC119" s="68"/>
      <c r="ND119" s="68"/>
      <c r="NE119" s="68"/>
    </row>
    <row r="120" spans="1:369" s="73" customFormat="1" ht="13.5">
      <c r="A120" s="68"/>
      <c r="B120" s="62"/>
      <c r="C120" s="63">
        <v>35501</v>
      </c>
      <c r="D120" s="70" t="s">
        <v>306</v>
      </c>
      <c r="E120" s="65" t="s">
        <v>114</v>
      </c>
      <c r="F12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2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20" s="65">
        <f>ROUND((Tabla122[[#This Row],[Columna6]]*0.4),0)</f>
        <v>2</v>
      </c>
      <c r="I120" s="90">
        <v>4</v>
      </c>
      <c r="J120" s="90"/>
      <c r="K120" s="90"/>
      <c r="L120" s="90"/>
      <c r="M120" s="65">
        <f>ROUND((Tabla122[[#This Row],[Columna11]]*0.4),0)</f>
        <v>72</v>
      </c>
      <c r="N120" s="65">
        <v>180</v>
      </c>
      <c r="O120" s="65"/>
      <c r="P120" s="65"/>
      <c r="Q120" s="65"/>
      <c r="R120" s="65">
        <f>ROUND((Tabla122[[#This Row],[Columna16]]*0.4),0)</f>
        <v>6</v>
      </c>
      <c r="S120" s="65">
        <v>16</v>
      </c>
      <c r="T120" s="65"/>
      <c r="U120" s="65"/>
      <c r="V120" s="65"/>
      <c r="W120" s="65">
        <f>ROUND((Tabla122[[#This Row],[Columna21]]*0.4),0)</f>
        <v>3</v>
      </c>
      <c r="X120" s="65">
        <v>8</v>
      </c>
      <c r="Y120" s="65"/>
      <c r="Z120" s="65"/>
      <c r="AA120" s="65"/>
      <c r="AB120" s="65">
        <f>ROUND((Tabla122[[#This Row],[Columna26]]*0.4),0)</f>
        <v>24</v>
      </c>
      <c r="AC120" s="65">
        <v>60</v>
      </c>
      <c r="AD120" s="65"/>
      <c r="AE120" s="65"/>
      <c r="AF120" s="65"/>
      <c r="AG120" s="65">
        <f>ROUND((Tabla122[[#This Row],[Columna31]]*0.4),0)</f>
        <v>274</v>
      </c>
      <c r="AH120" s="65">
        <v>684</v>
      </c>
      <c r="AI120" s="65"/>
      <c r="AJ120" s="65"/>
      <c r="AK120" s="65"/>
      <c r="AL120" s="65">
        <f>ROUND((Tabla122[[#This Row],[Columna36]]*0.4),0)</f>
        <v>70</v>
      </c>
      <c r="AM120" s="65">
        <v>176</v>
      </c>
      <c r="AN120" s="65"/>
      <c r="AO120" s="65"/>
      <c r="AP120" s="65"/>
      <c r="AQ120" s="65">
        <f>ROUND((Tabla122[[#This Row],[Columna41]]*0.4),0)</f>
        <v>27</v>
      </c>
      <c r="AR120" s="65">
        <v>68</v>
      </c>
      <c r="AS120" s="65"/>
      <c r="AT120" s="65"/>
      <c r="AU120" s="65"/>
      <c r="AV120" s="65">
        <f>ROUND((Tabla122[[#This Row],[Columna46]]*0.4),0)</f>
        <v>16</v>
      </c>
      <c r="AW120" s="65">
        <v>40</v>
      </c>
      <c r="AX120" s="65"/>
      <c r="AY120" s="65"/>
      <c r="AZ120" s="65"/>
      <c r="BA120" s="65">
        <f>ROUND((Tabla122[[#This Row],[Columna51]]*0.4),0)</f>
        <v>3</v>
      </c>
      <c r="BB120" s="65">
        <v>8</v>
      </c>
      <c r="BC120" s="65"/>
      <c r="BD120" s="65"/>
      <c r="BE120" s="65"/>
      <c r="BF120" s="65">
        <f>ROUND((Tabla122[[#This Row],[Columna56]]*0.4),0)</f>
        <v>2</v>
      </c>
      <c r="BG120" s="65">
        <v>4</v>
      </c>
      <c r="BH120" s="65"/>
      <c r="BI120" s="65"/>
      <c r="BJ120" s="65"/>
      <c r="BK120" s="65">
        <f>ROUND((Tabla122[[#This Row],[Columna61]]*0.4),0)</f>
        <v>18</v>
      </c>
      <c r="BL120" s="65">
        <v>44</v>
      </c>
      <c r="BM120" s="65"/>
      <c r="BN120" s="65"/>
      <c r="BO120" s="65"/>
      <c r="BP120" s="65">
        <f>ROUND((Tabla122[[#This Row],[Columna66]]*0.4),0)</f>
        <v>16</v>
      </c>
      <c r="BQ120" s="65">
        <v>40</v>
      </c>
      <c r="BR120" s="65"/>
      <c r="BS120" s="65"/>
      <c r="BT120" s="65"/>
      <c r="BU120" s="65">
        <f>ROUND((Tabla122[[#This Row],[Columna71]]*0.4),0)</f>
        <v>46</v>
      </c>
      <c r="BV120" s="65">
        <v>116</v>
      </c>
      <c r="BW120" s="65"/>
      <c r="BX120" s="65"/>
      <c r="BY120" s="65"/>
      <c r="BZ120" s="65">
        <f>ROUND((Tabla122[[#This Row],[Columna76]]*0.4),0)</f>
        <v>14</v>
      </c>
      <c r="CA120" s="65">
        <v>36</v>
      </c>
      <c r="CB120" s="65"/>
      <c r="CC120" s="65"/>
      <c r="CD120" s="65"/>
      <c r="CE120" s="65">
        <f>ROUND((Tabla122[[#This Row],[Columna81]]*0.4),0)</f>
        <v>14</v>
      </c>
      <c r="CF120" s="65">
        <v>36</v>
      </c>
      <c r="CG120" s="65"/>
      <c r="CH120" s="65"/>
      <c r="CI120" s="65"/>
      <c r="CJ120" s="65">
        <f>ROUND((Tabla122[[#This Row],[Columna86]]*0.4),0)</f>
        <v>6</v>
      </c>
      <c r="CK120" s="65">
        <v>16</v>
      </c>
      <c r="CL120" s="65"/>
      <c r="CM120" s="65"/>
      <c r="CN120" s="65"/>
      <c r="CO120" s="65">
        <f>ROUND((Tabla122[[#This Row],[Columna91]]*0.4),0)</f>
        <v>22</v>
      </c>
      <c r="CP120" s="65">
        <v>56</v>
      </c>
      <c r="CQ120" s="65"/>
      <c r="CR120" s="65"/>
      <c r="CS120" s="65"/>
      <c r="CT120" s="65">
        <f>ROUND((Tabla122[[#This Row],[Columna96]]*0.4),0)</f>
        <v>40</v>
      </c>
      <c r="CU120" s="65">
        <v>100</v>
      </c>
      <c r="CV120" s="65"/>
      <c r="CW120" s="65"/>
      <c r="CX120" s="65"/>
      <c r="CY120" s="65">
        <f>ROUND((Tabla122[[#This Row],[Columna101]]*0.4),0)</f>
        <v>10</v>
      </c>
      <c r="CZ120" s="65">
        <v>24</v>
      </c>
      <c r="DA120" s="65"/>
      <c r="DB120" s="65"/>
      <c r="DC120" s="65"/>
      <c r="DD120" s="65">
        <f>ROUND((Tabla122[[#This Row],[Columna106]]*0.4),0)</f>
        <v>8</v>
      </c>
      <c r="DE120" s="65">
        <v>20</v>
      </c>
      <c r="DF120" s="65"/>
      <c r="DG120" s="65"/>
      <c r="DH120" s="65"/>
      <c r="DI120" s="65">
        <f>ROUND((Tabla122[[#This Row],[Columna111]]*0.4),0)</f>
        <v>8</v>
      </c>
      <c r="DJ120" s="65">
        <v>20</v>
      </c>
      <c r="DK120" s="65"/>
      <c r="DL120" s="65"/>
      <c r="DM120" s="65"/>
      <c r="DN120" s="65">
        <f>ROUND((Tabla122[[#This Row],[Columna116]]*0.4),0)</f>
        <v>2</v>
      </c>
      <c r="DO120" s="65">
        <v>4</v>
      </c>
      <c r="DP120" s="93"/>
      <c r="DQ120" s="93"/>
      <c r="DR120" s="93"/>
      <c r="DS120" s="72"/>
      <c r="DT120" s="68"/>
      <c r="DU120" s="68"/>
      <c r="DV120" s="68"/>
      <c r="DW120" s="68"/>
      <c r="DX120" s="68"/>
      <c r="DY120" s="68"/>
      <c r="DZ120" s="68"/>
      <c r="EA120" s="68"/>
      <c r="EB120" s="68"/>
      <c r="EC120" s="68"/>
      <c r="ED120" s="68"/>
      <c r="EE120" s="68"/>
      <c r="EF120" s="68"/>
      <c r="EG120" s="68"/>
      <c r="EH120" s="68"/>
      <c r="EI120" s="68"/>
      <c r="EJ120" s="68"/>
      <c r="EK120" s="68"/>
      <c r="EL120" s="68"/>
      <c r="EM120" s="68"/>
      <c r="EN120" s="68"/>
      <c r="EO120" s="68"/>
      <c r="EP120" s="68"/>
      <c r="EQ120" s="68"/>
      <c r="ER120" s="68"/>
      <c r="ES120" s="68"/>
      <c r="ET120" s="68"/>
      <c r="EU120" s="68"/>
      <c r="EV120" s="68"/>
      <c r="EW120" s="68"/>
      <c r="EX120" s="68"/>
      <c r="EY120" s="68"/>
      <c r="EZ120" s="68"/>
      <c r="FA120" s="68"/>
      <c r="FB120" s="68"/>
      <c r="FC120" s="68"/>
      <c r="FD120" s="68"/>
      <c r="FE120" s="68"/>
      <c r="FF120" s="68"/>
      <c r="FG120" s="68"/>
      <c r="FH120" s="68"/>
      <c r="FI120" s="68"/>
      <c r="FJ120" s="68"/>
      <c r="FK120" s="68"/>
      <c r="FL120" s="68"/>
      <c r="FM120" s="68"/>
      <c r="FN120" s="68"/>
      <c r="FO120" s="68"/>
      <c r="FP120" s="68"/>
      <c r="FQ120" s="68"/>
      <c r="FR120" s="68"/>
      <c r="FS120" s="68"/>
      <c r="FT120" s="68"/>
      <c r="FU120" s="68"/>
      <c r="FV120" s="68"/>
      <c r="FW120" s="68"/>
      <c r="FX120" s="68"/>
      <c r="FY120" s="68"/>
      <c r="FZ120" s="68"/>
      <c r="GA120" s="68"/>
      <c r="GB120" s="68"/>
      <c r="GC120" s="68"/>
      <c r="GD120" s="68"/>
      <c r="GE120" s="68"/>
      <c r="GF120" s="68"/>
      <c r="GG120" s="68"/>
      <c r="GH120" s="68"/>
      <c r="GI120" s="68"/>
      <c r="GJ120" s="68"/>
      <c r="GK120" s="68"/>
      <c r="GL120" s="68"/>
      <c r="GM120" s="68"/>
      <c r="GN120" s="68"/>
      <c r="GO120" s="68"/>
      <c r="GP120" s="68"/>
      <c r="GQ120" s="68"/>
      <c r="GR120" s="68"/>
      <c r="GS120" s="68"/>
      <c r="GT120" s="68"/>
      <c r="GU120" s="68"/>
      <c r="GV120" s="68"/>
      <c r="GW120" s="68"/>
      <c r="GX120" s="68"/>
      <c r="GY120" s="68"/>
      <c r="GZ120" s="68"/>
      <c r="HA120" s="68"/>
      <c r="HB120" s="68"/>
      <c r="HC120" s="68"/>
      <c r="HD120" s="68"/>
      <c r="HE120" s="68"/>
      <c r="HF120" s="68"/>
      <c r="HG120" s="68"/>
      <c r="HH120" s="68"/>
      <c r="HI120" s="68"/>
      <c r="HJ120" s="68"/>
      <c r="HK120" s="68"/>
      <c r="HL120" s="68"/>
      <c r="HM120" s="68"/>
      <c r="HN120" s="68"/>
      <c r="HO120" s="68"/>
      <c r="HP120" s="68"/>
      <c r="HQ120" s="68"/>
      <c r="HR120" s="68"/>
      <c r="HS120" s="68"/>
      <c r="HT120" s="68"/>
      <c r="HU120" s="68"/>
      <c r="HV120" s="68"/>
      <c r="HW120" s="68"/>
      <c r="HX120" s="68"/>
      <c r="HY120" s="68"/>
      <c r="HZ120" s="68"/>
      <c r="IA120" s="68"/>
      <c r="IB120" s="68"/>
      <c r="IC120" s="68"/>
      <c r="ID120" s="68"/>
      <c r="IE120" s="68"/>
      <c r="IF120" s="68"/>
      <c r="IG120" s="68"/>
      <c r="IH120" s="68"/>
      <c r="II120" s="68"/>
      <c r="IJ120" s="68"/>
      <c r="IK120" s="68"/>
      <c r="IL120" s="68"/>
      <c r="IM120" s="68"/>
      <c r="IN120" s="68"/>
      <c r="IO120" s="68"/>
      <c r="IP120" s="68"/>
      <c r="IQ120" s="68"/>
      <c r="IR120" s="68"/>
      <c r="IS120" s="68"/>
      <c r="IT120" s="68"/>
      <c r="IU120" s="68"/>
      <c r="IV120" s="68"/>
      <c r="IW120" s="68"/>
      <c r="IX120" s="68"/>
      <c r="IY120" s="68"/>
      <c r="IZ120" s="68"/>
      <c r="JA120" s="68"/>
      <c r="JB120" s="68"/>
      <c r="JC120" s="68"/>
      <c r="JD120" s="68"/>
      <c r="JE120" s="68"/>
      <c r="JF120" s="68"/>
      <c r="JG120" s="68"/>
      <c r="JH120" s="68"/>
      <c r="JI120" s="68"/>
      <c r="JJ120" s="68"/>
      <c r="JK120" s="68"/>
      <c r="JL120" s="68"/>
      <c r="JM120" s="68"/>
      <c r="JN120" s="68"/>
      <c r="JO120" s="68"/>
      <c r="JP120" s="68"/>
      <c r="JQ120" s="68"/>
      <c r="JR120" s="68"/>
      <c r="JS120" s="68"/>
      <c r="JT120" s="68"/>
      <c r="JU120" s="68"/>
      <c r="JV120" s="68"/>
      <c r="JW120" s="68"/>
      <c r="JX120" s="68"/>
      <c r="JY120" s="68"/>
      <c r="JZ120" s="68"/>
      <c r="KA120" s="68"/>
      <c r="KB120" s="68"/>
      <c r="KC120" s="68"/>
      <c r="KD120" s="68"/>
      <c r="KE120" s="68"/>
      <c r="KF120" s="68"/>
      <c r="KG120" s="68"/>
      <c r="KH120" s="68"/>
      <c r="KI120" s="68"/>
      <c r="KJ120" s="68"/>
      <c r="KK120" s="68"/>
      <c r="KL120" s="68"/>
      <c r="KM120" s="68"/>
      <c r="KN120" s="68"/>
      <c r="KO120" s="68"/>
      <c r="KP120" s="68"/>
      <c r="KQ120" s="68"/>
      <c r="KR120" s="68"/>
      <c r="KS120" s="68"/>
      <c r="KT120" s="68"/>
      <c r="KU120" s="68"/>
      <c r="KV120" s="68"/>
      <c r="KW120" s="68"/>
      <c r="KX120" s="68"/>
      <c r="KY120" s="68"/>
      <c r="KZ120" s="68"/>
      <c r="LA120" s="68"/>
      <c r="LB120" s="68"/>
      <c r="LC120" s="68"/>
      <c r="LD120" s="68"/>
      <c r="LE120" s="68"/>
      <c r="LF120" s="68"/>
      <c r="LG120" s="68"/>
      <c r="LH120" s="68"/>
      <c r="LI120" s="68"/>
      <c r="LJ120" s="68"/>
      <c r="LK120" s="68"/>
      <c r="LL120" s="68"/>
      <c r="LM120" s="68"/>
      <c r="LN120" s="68"/>
      <c r="LO120" s="68"/>
      <c r="LP120" s="68"/>
      <c r="LQ120" s="68"/>
      <c r="LR120" s="68"/>
      <c r="LS120" s="68"/>
      <c r="LT120" s="68"/>
      <c r="LU120" s="68"/>
      <c r="LV120" s="68"/>
      <c r="LW120" s="68"/>
      <c r="LX120" s="68"/>
      <c r="LY120" s="68"/>
      <c r="LZ120" s="68"/>
      <c r="MA120" s="68"/>
      <c r="MB120" s="68"/>
      <c r="MC120" s="68"/>
      <c r="MD120" s="68"/>
      <c r="ME120" s="68"/>
      <c r="MF120" s="68"/>
      <c r="MG120" s="68"/>
      <c r="MH120" s="68"/>
      <c r="MI120" s="68"/>
      <c r="MJ120" s="68"/>
      <c r="MK120" s="68"/>
      <c r="ML120" s="68"/>
      <c r="MM120" s="68"/>
      <c r="MN120" s="68"/>
      <c r="MO120" s="68"/>
      <c r="MP120" s="68"/>
      <c r="MQ120" s="68"/>
      <c r="MR120" s="68"/>
      <c r="MS120" s="68"/>
      <c r="MT120" s="68"/>
      <c r="MU120" s="68"/>
      <c r="MV120" s="68"/>
      <c r="MW120" s="68"/>
      <c r="MX120" s="68"/>
      <c r="MY120" s="68"/>
      <c r="MZ120" s="68"/>
      <c r="NA120" s="68"/>
      <c r="NB120" s="68"/>
      <c r="NC120" s="68"/>
      <c r="ND120" s="68"/>
      <c r="NE120" s="68"/>
    </row>
    <row r="121" spans="1:369" s="73" customFormat="1" ht="13.5">
      <c r="A121" s="68"/>
      <c r="B121" s="62"/>
      <c r="C121" s="63">
        <v>35501</v>
      </c>
      <c r="D121" s="79" t="s">
        <v>305</v>
      </c>
      <c r="E121" s="65" t="s">
        <v>114</v>
      </c>
      <c r="F12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2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21" s="65">
        <f>ROUND((Tabla122[[#This Row],[Columna6]]*0.4),0)</f>
        <v>2</v>
      </c>
      <c r="I121" s="90">
        <v>4</v>
      </c>
      <c r="J121" s="90"/>
      <c r="K121" s="90"/>
      <c r="L121" s="90"/>
      <c r="M121" s="65">
        <f>ROUND((Tabla122[[#This Row],[Columna11]]*0.4),0)</f>
        <v>72</v>
      </c>
      <c r="N121" s="65">
        <v>180</v>
      </c>
      <c r="O121" s="65"/>
      <c r="P121" s="65"/>
      <c r="Q121" s="65"/>
      <c r="R121" s="65">
        <f>ROUND((Tabla122[[#This Row],[Columna16]]*0.4),0)</f>
        <v>6</v>
      </c>
      <c r="S121" s="65">
        <v>16</v>
      </c>
      <c r="T121" s="65"/>
      <c r="U121" s="65"/>
      <c r="V121" s="65"/>
      <c r="W121" s="65">
        <f>ROUND((Tabla122[[#This Row],[Columna21]]*0.4),0)</f>
        <v>3</v>
      </c>
      <c r="X121" s="65">
        <v>8</v>
      </c>
      <c r="Y121" s="65"/>
      <c r="Z121" s="65"/>
      <c r="AA121" s="65"/>
      <c r="AB121" s="65">
        <f>ROUND((Tabla122[[#This Row],[Columna26]]*0.4),0)</f>
        <v>24</v>
      </c>
      <c r="AC121" s="65">
        <v>60</v>
      </c>
      <c r="AD121" s="65"/>
      <c r="AE121" s="65"/>
      <c r="AF121" s="65"/>
      <c r="AG121" s="65">
        <f>ROUND((Tabla122[[#This Row],[Columna31]]*0.4),0)</f>
        <v>274</v>
      </c>
      <c r="AH121" s="65">
        <v>684</v>
      </c>
      <c r="AI121" s="65"/>
      <c r="AJ121" s="65"/>
      <c r="AK121" s="65"/>
      <c r="AL121" s="65">
        <f>ROUND((Tabla122[[#This Row],[Columna36]]*0.4),0)</f>
        <v>70</v>
      </c>
      <c r="AM121" s="65">
        <v>176</v>
      </c>
      <c r="AN121" s="65"/>
      <c r="AO121" s="65"/>
      <c r="AP121" s="65"/>
      <c r="AQ121" s="65">
        <f>ROUND((Tabla122[[#This Row],[Columna41]]*0.4),0)</f>
        <v>27</v>
      </c>
      <c r="AR121" s="65">
        <v>68</v>
      </c>
      <c r="AS121" s="65"/>
      <c r="AT121" s="65"/>
      <c r="AU121" s="65"/>
      <c r="AV121" s="65">
        <f>ROUND((Tabla122[[#This Row],[Columna46]]*0.4),0)</f>
        <v>16</v>
      </c>
      <c r="AW121" s="65">
        <v>40</v>
      </c>
      <c r="AX121" s="65"/>
      <c r="AY121" s="65"/>
      <c r="AZ121" s="65"/>
      <c r="BA121" s="65">
        <f>ROUND((Tabla122[[#This Row],[Columna51]]*0.4),0)</f>
        <v>3</v>
      </c>
      <c r="BB121" s="65">
        <v>8</v>
      </c>
      <c r="BC121" s="65"/>
      <c r="BD121" s="65"/>
      <c r="BE121" s="65"/>
      <c r="BF121" s="65">
        <f>ROUND((Tabla122[[#This Row],[Columna56]]*0.4),0)</f>
        <v>2</v>
      </c>
      <c r="BG121" s="65">
        <v>4</v>
      </c>
      <c r="BH121" s="65"/>
      <c r="BI121" s="65"/>
      <c r="BJ121" s="65"/>
      <c r="BK121" s="65">
        <f>ROUND((Tabla122[[#This Row],[Columna61]]*0.4),0)</f>
        <v>18</v>
      </c>
      <c r="BL121" s="65">
        <v>44</v>
      </c>
      <c r="BM121" s="65"/>
      <c r="BN121" s="65"/>
      <c r="BO121" s="65"/>
      <c r="BP121" s="65">
        <f>ROUND((Tabla122[[#This Row],[Columna66]]*0.4),0)</f>
        <v>16</v>
      </c>
      <c r="BQ121" s="65">
        <v>40</v>
      </c>
      <c r="BR121" s="65"/>
      <c r="BS121" s="65"/>
      <c r="BT121" s="65"/>
      <c r="BU121" s="65">
        <f>ROUND((Tabla122[[#This Row],[Columna71]]*0.4),0)</f>
        <v>46</v>
      </c>
      <c r="BV121" s="65">
        <v>116</v>
      </c>
      <c r="BW121" s="65"/>
      <c r="BX121" s="65"/>
      <c r="BY121" s="65"/>
      <c r="BZ121" s="65">
        <f>ROUND((Tabla122[[#This Row],[Columna76]]*0.4),0)</f>
        <v>14</v>
      </c>
      <c r="CA121" s="65">
        <v>36</v>
      </c>
      <c r="CB121" s="65"/>
      <c r="CC121" s="65"/>
      <c r="CD121" s="65"/>
      <c r="CE121" s="65">
        <f>ROUND((Tabla122[[#This Row],[Columna81]]*0.4),0)</f>
        <v>14</v>
      </c>
      <c r="CF121" s="65">
        <v>36</v>
      </c>
      <c r="CG121" s="65"/>
      <c r="CH121" s="65"/>
      <c r="CI121" s="65"/>
      <c r="CJ121" s="65">
        <f>ROUND((Tabla122[[#This Row],[Columna86]]*0.4),0)</f>
        <v>6</v>
      </c>
      <c r="CK121" s="65">
        <v>16</v>
      </c>
      <c r="CL121" s="65"/>
      <c r="CM121" s="65"/>
      <c r="CN121" s="65"/>
      <c r="CO121" s="65">
        <f>ROUND((Tabla122[[#This Row],[Columna91]]*0.4),0)</f>
        <v>22</v>
      </c>
      <c r="CP121" s="65">
        <v>56</v>
      </c>
      <c r="CQ121" s="65"/>
      <c r="CR121" s="65"/>
      <c r="CS121" s="65"/>
      <c r="CT121" s="65">
        <f>ROUND((Tabla122[[#This Row],[Columna96]]*0.4),0)</f>
        <v>40</v>
      </c>
      <c r="CU121" s="65">
        <v>100</v>
      </c>
      <c r="CV121" s="65"/>
      <c r="CW121" s="65"/>
      <c r="CX121" s="65"/>
      <c r="CY121" s="65">
        <f>ROUND((Tabla122[[#This Row],[Columna101]]*0.4),0)</f>
        <v>10</v>
      </c>
      <c r="CZ121" s="65">
        <v>24</v>
      </c>
      <c r="DA121" s="65"/>
      <c r="DB121" s="65"/>
      <c r="DC121" s="65"/>
      <c r="DD121" s="65">
        <f>ROUND((Tabla122[[#This Row],[Columna106]]*0.4),0)</f>
        <v>8</v>
      </c>
      <c r="DE121" s="65">
        <v>20</v>
      </c>
      <c r="DF121" s="65"/>
      <c r="DG121" s="65"/>
      <c r="DH121" s="65"/>
      <c r="DI121" s="65">
        <f>ROUND((Tabla122[[#This Row],[Columna111]]*0.4),0)</f>
        <v>8</v>
      </c>
      <c r="DJ121" s="65">
        <v>20</v>
      </c>
      <c r="DK121" s="65"/>
      <c r="DL121" s="65"/>
      <c r="DM121" s="65"/>
      <c r="DN121" s="65">
        <f>ROUND((Tabla122[[#This Row],[Columna116]]*0.4),0)</f>
        <v>2</v>
      </c>
      <c r="DO121" s="65">
        <v>4</v>
      </c>
      <c r="DP121" s="65"/>
      <c r="DQ121" s="65"/>
      <c r="DR121" s="65"/>
      <c r="DS121" s="72"/>
      <c r="DT121" s="68"/>
      <c r="DU121" s="68"/>
      <c r="DV121" s="68"/>
      <c r="DW121" s="68"/>
      <c r="DX121" s="68"/>
      <c r="DY121" s="68"/>
      <c r="DZ121" s="68"/>
      <c r="EA121" s="68"/>
      <c r="EB121" s="68"/>
      <c r="EC121" s="68"/>
      <c r="ED121" s="68"/>
      <c r="EE121" s="68"/>
      <c r="EF121" s="68"/>
      <c r="EG121" s="68"/>
      <c r="EH121" s="68"/>
      <c r="EI121" s="68"/>
      <c r="EJ121" s="68"/>
      <c r="EK121" s="68"/>
      <c r="EL121" s="68"/>
      <c r="EM121" s="68"/>
      <c r="EN121" s="68"/>
      <c r="EO121" s="68"/>
      <c r="EP121" s="68"/>
      <c r="EQ121" s="68"/>
      <c r="ER121" s="68"/>
      <c r="ES121" s="68"/>
      <c r="ET121" s="68"/>
      <c r="EU121" s="68"/>
      <c r="EV121" s="68"/>
      <c r="EW121" s="68"/>
      <c r="EX121" s="68"/>
      <c r="EY121" s="68"/>
      <c r="EZ121" s="68"/>
      <c r="FA121" s="68"/>
      <c r="FB121" s="68"/>
      <c r="FC121" s="68"/>
      <c r="FD121" s="68"/>
      <c r="FE121" s="68"/>
      <c r="FF121" s="68"/>
      <c r="FG121" s="68"/>
      <c r="FH121" s="68"/>
      <c r="FI121" s="68"/>
      <c r="FJ121" s="68"/>
      <c r="FK121" s="68"/>
      <c r="FL121" s="68"/>
      <c r="FM121" s="68"/>
      <c r="FN121" s="68"/>
      <c r="FO121" s="68"/>
      <c r="FP121" s="68"/>
      <c r="FQ121" s="68"/>
      <c r="FR121" s="68"/>
      <c r="FS121" s="68"/>
      <c r="FT121" s="68"/>
      <c r="FU121" s="68"/>
      <c r="FV121" s="68"/>
      <c r="FW121" s="68"/>
      <c r="FX121" s="68"/>
      <c r="FY121" s="68"/>
      <c r="FZ121" s="68"/>
      <c r="GA121" s="68"/>
      <c r="GB121" s="68"/>
      <c r="GC121" s="68"/>
      <c r="GD121" s="68"/>
      <c r="GE121" s="68"/>
      <c r="GF121" s="68"/>
      <c r="GG121" s="68"/>
      <c r="GH121" s="68"/>
      <c r="GI121" s="68"/>
      <c r="GJ121" s="68"/>
      <c r="GK121" s="68"/>
      <c r="GL121" s="68"/>
      <c r="GM121" s="68"/>
      <c r="GN121" s="68"/>
      <c r="GO121" s="68"/>
      <c r="GP121" s="68"/>
      <c r="GQ121" s="68"/>
      <c r="GR121" s="68"/>
      <c r="GS121" s="68"/>
      <c r="GT121" s="68"/>
      <c r="GU121" s="68"/>
      <c r="GV121" s="68"/>
      <c r="GW121" s="68"/>
      <c r="GX121" s="68"/>
      <c r="GY121" s="68"/>
      <c r="GZ121" s="68"/>
      <c r="HA121" s="68"/>
      <c r="HB121" s="68"/>
      <c r="HC121" s="68"/>
      <c r="HD121" s="68"/>
      <c r="HE121" s="68"/>
      <c r="HF121" s="68"/>
      <c r="HG121" s="68"/>
      <c r="HH121" s="68"/>
      <c r="HI121" s="68"/>
      <c r="HJ121" s="68"/>
      <c r="HK121" s="68"/>
      <c r="HL121" s="68"/>
      <c r="HM121" s="68"/>
      <c r="HN121" s="68"/>
      <c r="HO121" s="68"/>
      <c r="HP121" s="68"/>
      <c r="HQ121" s="68"/>
      <c r="HR121" s="68"/>
      <c r="HS121" s="68"/>
      <c r="HT121" s="68"/>
      <c r="HU121" s="68"/>
      <c r="HV121" s="68"/>
      <c r="HW121" s="68"/>
      <c r="HX121" s="68"/>
      <c r="HY121" s="68"/>
      <c r="HZ121" s="68"/>
      <c r="IA121" s="68"/>
      <c r="IB121" s="68"/>
      <c r="IC121" s="68"/>
      <c r="ID121" s="68"/>
      <c r="IE121" s="68"/>
      <c r="IF121" s="68"/>
      <c r="IG121" s="68"/>
      <c r="IH121" s="68"/>
      <c r="II121" s="68"/>
      <c r="IJ121" s="68"/>
      <c r="IK121" s="68"/>
      <c r="IL121" s="68"/>
      <c r="IM121" s="68"/>
      <c r="IN121" s="68"/>
      <c r="IO121" s="68"/>
      <c r="IP121" s="68"/>
      <c r="IQ121" s="68"/>
      <c r="IR121" s="68"/>
      <c r="IS121" s="68"/>
      <c r="IT121" s="68"/>
      <c r="IU121" s="68"/>
      <c r="IV121" s="68"/>
      <c r="IW121" s="68"/>
      <c r="IX121" s="68"/>
      <c r="IY121" s="68"/>
      <c r="IZ121" s="68"/>
      <c r="JA121" s="68"/>
      <c r="JB121" s="68"/>
      <c r="JC121" s="68"/>
      <c r="JD121" s="68"/>
      <c r="JE121" s="68"/>
      <c r="JF121" s="68"/>
      <c r="JG121" s="68"/>
      <c r="JH121" s="68"/>
      <c r="JI121" s="68"/>
      <c r="JJ121" s="68"/>
      <c r="JK121" s="68"/>
      <c r="JL121" s="68"/>
      <c r="JM121" s="68"/>
      <c r="JN121" s="68"/>
      <c r="JO121" s="68"/>
      <c r="JP121" s="68"/>
      <c r="JQ121" s="68"/>
      <c r="JR121" s="68"/>
      <c r="JS121" s="68"/>
      <c r="JT121" s="68"/>
      <c r="JU121" s="68"/>
      <c r="JV121" s="68"/>
      <c r="JW121" s="68"/>
      <c r="JX121" s="68"/>
      <c r="JY121" s="68"/>
      <c r="JZ121" s="68"/>
      <c r="KA121" s="68"/>
      <c r="KB121" s="68"/>
      <c r="KC121" s="68"/>
      <c r="KD121" s="68"/>
      <c r="KE121" s="68"/>
      <c r="KF121" s="68"/>
      <c r="KG121" s="68"/>
      <c r="KH121" s="68"/>
      <c r="KI121" s="68"/>
      <c r="KJ121" s="68"/>
      <c r="KK121" s="68"/>
      <c r="KL121" s="68"/>
      <c r="KM121" s="68"/>
      <c r="KN121" s="68"/>
      <c r="KO121" s="68"/>
      <c r="KP121" s="68"/>
      <c r="KQ121" s="68"/>
      <c r="KR121" s="68"/>
      <c r="KS121" s="68"/>
      <c r="KT121" s="68"/>
      <c r="KU121" s="68"/>
      <c r="KV121" s="68"/>
      <c r="KW121" s="68"/>
      <c r="KX121" s="68"/>
      <c r="KY121" s="68"/>
      <c r="KZ121" s="68"/>
      <c r="LA121" s="68"/>
      <c r="LB121" s="68"/>
      <c r="LC121" s="68"/>
      <c r="LD121" s="68"/>
      <c r="LE121" s="68"/>
      <c r="LF121" s="68"/>
      <c r="LG121" s="68"/>
      <c r="LH121" s="68"/>
      <c r="LI121" s="68"/>
      <c r="LJ121" s="68"/>
      <c r="LK121" s="68"/>
      <c r="LL121" s="68"/>
      <c r="LM121" s="68"/>
      <c r="LN121" s="68"/>
      <c r="LO121" s="68"/>
      <c r="LP121" s="68"/>
      <c r="LQ121" s="68"/>
      <c r="LR121" s="68"/>
      <c r="LS121" s="68"/>
      <c r="LT121" s="68"/>
      <c r="LU121" s="68"/>
      <c r="LV121" s="68"/>
      <c r="LW121" s="68"/>
      <c r="LX121" s="68"/>
      <c r="LY121" s="68"/>
      <c r="LZ121" s="68"/>
      <c r="MA121" s="68"/>
      <c r="MB121" s="68"/>
      <c r="MC121" s="68"/>
      <c r="MD121" s="68"/>
      <c r="ME121" s="68"/>
      <c r="MF121" s="68"/>
      <c r="MG121" s="68"/>
      <c r="MH121" s="68"/>
      <c r="MI121" s="68"/>
      <c r="MJ121" s="68"/>
      <c r="MK121" s="68"/>
      <c r="ML121" s="68"/>
      <c r="MM121" s="68"/>
      <c r="MN121" s="68"/>
      <c r="MO121" s="68"/>
      <c r="MP121" s="68"/>
      <c r="MQ121" s="68"/>
      <c r="MR121" s="68"/>
      <c r="MS121" s="68"/>
      <c r="MT121" s="68"/>
      <c r="MU121" s="68"/>
      <c r="MV121" s="68"/>
      <c r="MW121" s="68"/>
      <c r="MX121" s="68"/>
      <c r="MY121" s="68"/>
      <c r="MZ121" s="68"/>
      <c r="NA121" s="68"/>
      <c r="NB121" s="68"/>
      <c r="NC121" s="68"/>
      <c r="ND121" s="68"/>
      <c r="NE121" s="68"/>
    </row>
    <row r="122" spans="1:369" s="73" customFormat="1" ht="13.5">
      <c r="A122" s="68"/>
      <c r="B122" s="62"/>
      <c r="C122" s="63">
        <v>35501</v>
      </c>
      <c r="D122" s="70" t="s">
        <v>198</v>
      </c>
      <c r="E122" s="65" t="s">
        <v>114</v>
      </c>
      <c r="F12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2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22" s="65">
        <f>ROUND((Tabla122[[#This Row],[Columna6]]*0.4),0)</f>
        <v>2</v>
      </c>
      <c r="I122" s="90">
        <v>4</v>
      </c>
      <c r="J122" s="90"/>
      <c r="K122" s="90"/>
      <c r="L122" s="90"/>
      <c r="M122" s="65">
        <f>ROUND((Tabla122[[#This Row],[Columna11]]*0.4),0)</f>
        <v>72</v>
      </c>
      <c r="N122" s="65">
        <v>180</v>
      </c>
      <c r="O122" s="65"/>
      <c r="P122" s="65"/>
      <c r="Q122" s="65"/>
      <c r="R122" s="65">
        <f>ROUND((Tabla122[[#This Row],[Columna16]]*0.4),0)</f>
        <v>6</v>
      </c>
      <c r="S122" s="65">
        <v>16</v>
      </c>
      <c r="T122" s="65"/>
      <c r="U122" s="65"/>
      <c r="V122" s="65"/>
      <c r="W122" s="65">
        <f>ROUND((Tabla122[[#This Row],[Columna21]]*0.4),0)</f>
        <v>3</v>
      </c>
      <c r="X122" s="65">
        <v>8</v>
      </c>
      <c r="Y122" s="65"/>
      <c r="Z122" s="65"/>
      <c r="AA122" s="65"/>
      <c r="AB122" s="65">
        <f>ROUND((Tabla122[[#This Row],[Columna26]]*0.4),0)</f>
        <v>24</v>
      </c>
      <c r="AC122" s="65">
        <v>60</v>
      </c>
      <c r="AD122" s="65"/>
      <c r="AE122" s="65"/>
      <c r="AF122" s="65"/>
      <c r="AG122" s="65">
        <f>ROUND((Tabla122[[#This Row],[Columna31]]*0.4),0)</f>
        <v>274</v>
      </c>
      <c r="AH122" s="65">
        <v>684</v>
      </c>
      <c r="AI122" s="65"/>
      <c r="AJ122" s="65"/>
      <c r="AK122" s="65"/>
      <c r="AL122" s="65">
        <f>ROUND((Tabla122[[#This Row],[Columna36]]*0.4),0)</f>
        <v>70</v>
      </c>
      <c r="AM122" s="65">
        <v>176</v>
      </c>
      <c r="AN122" s="65"/>
      <c r="AO122" s="65"/>
      <c r="AP122" s="65"/>
      <c r="AQ122" s="65">
        <f>ROUND((Tabla122[[#This Row],[Columna41]]*0.4),0)</f>
        <v>27</v>
      </c>
      <c r="AR122" s="65">
        <v>68</v>
      </c>
      <c r="AS122" s="65"/>
      <c r="AT122" s="65"/>
      <c r="AU122" s="65"/>
      <c r="AV122" s="65">
        <f>ROUND((Tabla122[[#This Row],[Columna46]]*0.4),0)</f>
        <v>16</v>
      </c>
      <c r="AW122" s="65">
        <v>40</v>
      </c>
      <c r="AX122" s="65"/>
      <c r="AY122" s="65"/>
      <c r="AZ122" s="65"/>
      <c r="BA122" s="65">
        <f>ROUND((Tabla122[[#This Row],[Columna51]]*0.4),0)</f>
        <v>3</v>
      </c>
      <c r="BB122" s="65">
        <v>8</v>
      </c>
      <c r="BC122" s="65"/>
      <c r="BD122" s="65"/>
      <c r="BE122" s="65"/>
      <c r="BF122" s="65">
        <f>ROUND((Tabla122[[#This Row],[Columna56]]*0.4),0)</f>
        <v>2</v>
      </c>
      <c r="BG122" s="65">
        <v>4</v>
      </c>
      <c r="BH122" s="65"/>
      <c r="BI122" s="65"/>
      <c r="BJ122" s="65"/>
      <c r="BK122" s="65">
        <f>ROUND((Tabla122[[#This Row],[Columna61]]*0.4),0)</f>
        <v>18</v>
      </c>
      <c r="BL122" s="65">
        <v>44</v>
      </c>
      <c r="BM122" s="65"/>
      <c r="BN122" s="65"/>
      <c r="BO122" s="65"/>
      <c r="BP122" s="65">
        <f>ROUND((Tabla122[[#This Row],[Columna66]]*0.4),0)</f>
        <v>16</v>
      </c>
      <c r="BQ122" s="65">
        <v>40</v>
      </c>
      <c r="BR122" s="65"/>
      <c r="BS122" s="65"/>
      <c r="BT122" s="65"/>
      <c r="BU122" s="65">
        <f>ROUND((Tabla122[[#This Row],[Columna71]]*0.4),0)</f>
        <v>46</v>
      </c>
      <c r="BV122" s="65">
        <v>116</v>
      </c>
      <c r="BW122" s="65"/>
      <c r="BX122" s="65"/>
      <c r="BY122" s="65"/>
      <c r="BZ122" s="65">
        <f>ROUND((Tabla122[[#This Row],[Columna76]]*0.4),0)</f>
        <v>14</v>
      </c>
      <c r="CA122" s="65">
        <v>36</v>
      </c>
      <c r="CB122" s="65"/>
      <c r="CC122" s="65"/>
      <c r="CD122" s="65"/>
      <c r="CE122" s="65">
        <f>ROUND((Tabla122[[#This Row],[Columna81]]*0.4),0)</f>
        <v>14</v>
      </c>
      <c r="CF122" s="65">
        <v>36</v>
      </c>
      <c r="CG122" s="65"/>
      <c r="CH122" s="65"/>
      <c r="CI122" s="65"/>
      <c r="CJ122" s="65">
        <f>ROUND((Tabla122[[#This Row],[Columna86]]*0.4),0)</f>
        <v>6</v>
      </c>
      <c r="CK122" s="65">
        <v>16</v>
      </c>
      <c r="CL122" s="65"/>
      <c r="CM122" s="65"/>
      <c r="CN122" s="65"/>
      <c r="CO122" s="65">
        <f>ROUND((Tabla122[[#This Row],[Columna91]]*0.4),0)</f>
        <v>22</v>
      </c>
      <c r="CP122" s="65">
        <v>56</v>
      </c>
      <c r="CQ122" s="65"/>
      <c r="CR122" s="65"/>
      <c r="CS122" s="65"/>
      <c r="CT122" s="65">
        <f>ROUND((Tabla122[[#This Row],[Columna96]]*0.4),0)</f>
        <v>40</v>
      </c>
      <c r="CU122" s="65">
        <v>100</v>
      </c>
      <c r="CV122" s="65"/>
      <c r="CW122" s="65"/>
      <c r="CX122" s="65"/>
      <c r="CY122" s="65">
        <f>ROUND((Tabla122[[#This Row],[Columna101]]*0.4),0)</f>
        <v>10</v>
      </c>
      <c r="CZ122" s="65">
        <v>24</v>
      </c>
      <c r="DA122" s="65"/>
      <c r="DB122" s="65"/>
      <c r="DC122" s="65"/>
      <c r="DD122" s="65">
        <f>ROUND((Tabla122[[#This Row],[Columna106]]*0.4),0)</f>
        <v>8</v>
      </c>
      <c r="DE122" s="65">
        <v>20</v>
      </c>
      <c r="DF122" s="65"/>
      <c r="DG122" s="65"/>
      <c r="DH122" s="65"/>
      <c r="DI122" s="65">
        <f>ROUND((Tabla122[[#This Row],[Columna111]]*0.4),0)</f>
        <v>8</v>
      </c>
      <c r="DJ122" s="65">
        <v>20</v>
      </c>
      <c r="DK122" s="65"/>
      <c r="DL122" s="65"/>
      <c r="DM122" s="65"/>
      <c r="DN122" s="65">
        <f>ROUND((Tabla122[[#This Row],[Columna116]]*0.4),0)</f>
        <v>2</v>
      </c>
      <c r="DO122" s="65">
        <v>4</v>
      </c>
      <c r="DP122" s="93"/>
      <c r="DQ122" s="93"/>
      <c r="DR122" s="93"/>
      <c r="DS122" s="72"/>
      <c r="DT122" s="68"/>
      <c r="DU122" s="68"/>
      <c r="DV122" s="68"/>
      <c r="DW122" s="68"/>
      <c r="DX122" s="68"/>
      <c r="DY122" s="68"/>
      <c r="DZ122" s="68"/>
      <c r="EA122" s="68"/>
      <c r="EB122" s="68"/>
      <c r="EC122" s="68"/>
      <c r="ED122" s="68"/>
      <c r="EE122" s="68"/>
      <c r="EF122" s="68"/>
      <c r="EG122" s="68"/>
      <c r="EH122" s="68"/>
      <c r="EI122" s="68"/>
      <c r="EJ122" s="68"/>
      <c r="EK122" s="68"/>
      <c r="EL122" s="68"/>
      <c r="EM122" s="68"/>
      <c r="EN122" s="68"/>
      <c r="EO122" s="68"/>
      <c r="EP122" s="68"/>
      <c r="EQ122" s="68"/>
      <c r="ER122" s="68"/>
      <c r="ES122" s="68"/>
      <c r="ET122" s="68"/>
      <c r="EU122" s="68"/>
      <c r="EV122" s="68"/>
      <c r="EW122" s="68"/>
      <c r="EX122" s="68"/>
      <c r="EY122" s="68"/>
      <c r="EZ122" s="68"/>
      <c r="FA122" s="68"/>
      <c r="FB122" s="68"/>
      <c r="FC122" s="68"/>
      <c r="FD122" s="68"/>
      <c r="FE122" s="68"/>
      <c r="FF122" s="68"/>
      <c r="FG122" s="68"/>
      <c r="FH122" s="68"/>
      <c r="FI122" s="68"/>
      <c r="FJ122" s="68"/>
      <c r="FK122" s="68"/>
      <c r="FL122" s="68"/>
      <c r="FM122" s="68"/>
      <c r="FN122" s="68"/>
      <c r="FO122" s="68"/>
      <c r="FP122" s="68"/>
      <c r="FQ122" s="68"/>
      <c r="FR122" s="68"/>
      <c r="FS122" s="68"/>
      <c r="FT122" s="68"/>
      <c r="FU122" s="68"/>
      <c r="FV122" s="68"/>
      <c r="FW122" s="68"/>
      <c r="FX122" s="68"/>
      <c r="FY122" s="68"/>
      <c r="FZ122" s="68"/>
      <c r="GA122" s="68"/>
      <c r="GB122" s="68"/>
      <c r="GC122" s="68"/>
      <c r="GD122" s="68"/>
      <c r="GE122" s="68"/>
      <c r="GF122" s="68"/>
      <c r="GG122" s="68"/>
      <c r="GH122" s="68"/>
      <c r="GI122" s="68"/>
      <c r="GJ122" s="68"/>
      <c r="GK122" s="68"/>
      <c r="GL122" s="68"/>
      <c r="GM122" s="68"/>
      <c r="GN122" s="68"/>
      <c r="GO122" s="68"/>
      <c r="GP122" s="68"/>
      <c r="GQ122" s="68"/>
      <c r="GR122" s="68"/>
      <c r="GS122" s="68"/>
      <c r="GT122" s="68"/>
      <c r="GU122" s="68"/>
      <c r="GV122" s="68"/>
      <c r="GW122" s="68"/>
      <c r="GX122" s="68"/>
      <c r="GY122" s="68"/>
      <c r="GZ122" s="68"/>
      <c r="HA122" s="68"/>
      <c r="HB122" s="68"/>
      <c r="HC122" s="68"/>
      <c r="HD122" s="68"/>
      <c r="HE122" s="68"/>
      <c r="HF122" s="68"/>
      <c r="HG122" s="68"/>
      <c r="HH122" s="68"/>
      <c r="HI122" s="68"/>
      <c r="HJ122" s="68"/>
      <c r="HK122" s="68"/>
      <c r="HL122" s="68"/>
      <c r="HM122" s="68"/>
      <c r="HN122" s="68"/>
      <c r="HO122" s="68"/>
      <c r="HP122" s="68"/>
      <c r="HQ122" s="68"/>
      <c r="HR122" s="68"/>
      <c r="HS122" s="68"/>
      <c r="HT122" s="68"/>
      <c r="HU122" s="68"/>
      <c r="HV122" s="68"/>
      <c r="HW122" s="68"/>
      <c r="HX122" s="68"/>
      <c r="HY122" s="68"/>
      <c r="HZ122" s="68"/>
      <c r="IA122" s="68"/>
      <c r="IB122" s="68"/>
      <c r="IC122" s="68"/>
      <c r="ID122" s="68"/>
      <c r="IE122" s="68"/>
      <c r="IF122" s="68"/>
      <c r="IG122" s="68"/>
      <c r="IH122" s="68"/>
      <c r="II122" s="68"/>
      <c r="IJ122" s="68"/>
      <c r="IK122" s="68"/>
      <c r="IL122" s="68"/>
      <c r="IM122" s="68"/>
      <c r="IN122" s="68"/>
      <c r="IO122" s="68"/>
      <c r="IP122" s="68"/>
      <c r="IQ122" s="68"/>
      <c r="IR122" s="68"/>
      <c r="IS122" s="68"/>
      <c r="IT122" s="68"/>
      <c r="IU122" s="68"/>
      <c r="IV122" s="68"/>
      <c r="IW122" s="68"/>
      <c r="IX122" s="68"/>
      <c r="IY122" s="68"/>
      <c r="IZ122" s="68"/>
      <c r="JA122" s="68"/>
      <c r="JB122" s="68"/>
      <c r="JC122" s="68"/>
      <c r="JD122" s="68"/>
      <c r="JE122" s="68"/>
      <c r="JF122" s="68"/>
      <c r="JG122" s="68"/>
      <c r="JH122" s="68"/>
      <c r="JI122" s="68"/>
      <c r="JJ122" s="68"/>
      <c r="JK122" s="68"/>
      <c r="JL122" s="68"/>
      <c r="JM122" s="68"/>
      <c r="JN122" s="68"/>
      <c r="JO122" s="68"/>
      <c r="JP122" s="68"/>
      <c r="JQ122" s="68"/>
      <c r="JR122" s="68"/>
      <c r="JS122" s="68"/>
      <c r="JT122" s="68"/>
      <c r="JU122" s="68"/>
      <c r="JV122" s="68"/>
      <c r="JW122" s="68"/>
      <c r="JX122" s="68"/>
      <c r="JY122" s="68"/>
      <c r="JZ122" s="68"/>
      <c r="KA122" s="68"/>
      <c r="KB122" s="68"/>
      <c r="KC122" s="68"/>
      <c r="KD122" s="68"/>
      <c r="KE122" s="68"/>
      <c r="KF122" s="68"/>
      <c r="KG122" s="68"/>
      <c r="KH122" s="68"/>
      <c r="KI122" s="68"/>
      <c r="KJ122" s="68"/>
      <c r="KK122" s="68"/>
      <c r="KL122" s="68"/>
      <c r="KM122" s="68"/>
      <c r="KN122" s="68"/>
      <c r="KO122" s="68"/>
      <c r="KP122" s="68"/>
      <c r="KQ122" s="68"/>
      <c r="KR122" s="68"/>
      <c r="KS122" s="68"/>
      <c r="KT122" s="68"/>
      <c r="KU122" s="68"/>
      <c r="KV122" s="68"/>
      <c r="KW122" s="68"/>
      <c r="KX122" s="68"/>
      <c r="KY122" s="68"/>
      <c r="KZ122" s="68"/>
      <c r="LA122" s="68"/>
      <c r="LB122" s="68"/>
      <c r="LC122" s="68"/>
      <c r="LD122" s="68"/>
      <c r="LE122" s="68"/>
      <c r="LF122" s="68"/>
      <c r="LG122" s="68"/>
      <c r="LH122" s="68"/>
      <c r="LI122" s="68"/>
      <c r="LJ122" s="68"/>
      <c r="LK122" s="68"/>
      <c r="LL122" s="68"/>
      <c r="LM122" s="68"/>
      <c r="LN122" s="68"/>
      <c r="LO122" s="68"/>
      <c r="LP122" s="68"/>
      <c r="LQ122" s="68"/>
      <c r="LR122" s="68"/>
      <c r="LS122" s="68"/>
      <c r="LT122" s="68"/>
      <c r="LU122" s="68"/>
      <c r="LV122" s="68"/>
      <c r="LW122" s="68"/>
      <c r="LX122" s="68"/>
      <c r="LY122" s="68"/>
      <c r="LZ122" s="68"/>
      <c r="MA122" s="68"/>
      <c r="MB122" s="68"/>
      <c r="MC122" s="68"/>
      <c r="MD122" s="68"/>
      <c r="ME122" s="68"/>
      <c r="MF122" s="68"/>
      <c r="MG122" s="68"/>
      <c r="MH122" s="68"/>
      <c r="MI122" s="68"/>
      <c r="MJ122" s="68"/>
      <c r="MK122" s="68"/>
      <c r="ML122" s="68"/>
      <c r="MM122" s="68"/>
      <c r="MN122" s="68"/>
      <c r="MO122" s="68"/>
      <c r="MP122" s="68"/>
      <c r="MQ122" s="68"/>
      <c r="MR122" s="68"/>
      <c r="MS122" s="68"/>
      <c r="MT122" s="68"/>
      <c r="MU122" s="68"/>
      <c r="MV122" s="68"/>
      <c r="MW122" s="68"/>
      <c r="MX122" s="68"/>
      <c r="MY122" s="68"/>
      <c r="MZ122" s="68"/>
      <c r="NA122" s="68"/>
      <c r="NB122" s="68"/>
      <c r="NC122" s="68"/>
      <c r="ND122" s="68"/>
      <c r="NE122" s="68"/>
    </row>
    <row r="123" spans="1:369" s="73" customFormat="1" ht="13.5">
      <c r="A123" s="68"/>
      <c r="B123" s="62"/>
      <c r="C123" s="63">
        <v>35501</v>
      </c>
      <c r="D123" s="70" t="s">
        <v>199</v>
      </c>
      <c r="E123" s="65" t="s">
        <v>114</v>
      </c>
      <c r="F12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2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23" s="65">
        <f>ROUND((Tabla122[[#This Row],[Columna6]]*0.4),0)</f>
        <v>2</v>
      </c>
      <c r="I123" s="90">
        <v>4</v>
      </c>
      <c r="J123" s="90"/>
      <c r="K123" s="90"/>
      <c r="L123" s="90"/>
      <c r="M123" s="65">
        <f>ROUND((Tabla122[[#This Row],[Columna11]]*0.4),0)</f>
        <v>72</v>
      </c>
      <c r="N123" s="65">
        <v>180</v>
      </c>
      <c r="O123" s="65"/>
      <c r="P123" s="65"/>
      <c r="Q123" s="65"/>
      <c r="R123" s="65">
        <f>ROUND((Tabla122[[#This Row],[Columna16]]*0.4),0)</f>
        <v>6</v>
      </c>
      <c r="S123" s="65">
        <v>16</v>
      </c>
      <c r="T123" s="65"/>
      <c r="U123" s="65"/>
      <c r="V123" s="65"/>
      <c r="W123" s="65">
        <f>ROUND((Tabla122[[#This Row],[Columna21]]*0.4),0)</f>
        <v>3</v>
      </c>
      <c r="X123" s="65">
        <v>8</v>
      </c>
      <c r="Y123" s="65"/>
      <c r="Z123" s="65"/>
      <c r="AA123" s="65"/>
      <c r="AB123" s="65">
        <f>ROUND((Tabla122[[#This Row],[Columna26]]*0.4),0)</f>
        <v>24</v>
      </c>
      <c r="AC123" s="65">
        <v>60</v>
      </c>
      <c r="AD123" s="65"/>
      <c r="AE123" s="65"/>
      <c r="AF123" s="65"/>
      <c r="AG123" s="65">
        <f>ROUND((Tabla122[[#This Row],[Columna31]]*0.4),0)</f>
        <v>274</v>
      </c>
      <c r="AH123" s="65">
        <v>684</v>
      </c>
      <c r="AI123" s="65"/>
      <c r="AJ123" s="65"/>
      <c r="AK123" s="65"/>
      <c r="AL123" s="65">
        <f>ROUND((Tabla122[[#This Row],[Columna36]]*0.4),0)</f>
        <v>70</v>
      </c>
      <c r="AM123" s="65">
        <v>176</v>
      </c>
      <c r="AN123" s="65"/>
      <c r="AO123" s="65"/>
      <c r="AP123" s="65"/>
      <c r="AQ123" s="65">
        <f>ROUND((Tabla122[[#This Row],[Columna41]]*0.4),0)</f>
        <v>27</v>
      </c>
      <c r="AR123" s="65">
        <v>68</v>
      </c>
      <c r="AS123" s="65"/>
      <c r="AT123" s="65"/>
      <c r="AU123" s="65"/>
      <c r="AV123" s="65">
        <f>ROUND((Tabla122[[#This Row],[Columna46]]*0.4),0)</f>
        <v>16</v>
      </c>
      <c r="AW123" s="65">
        <v>40</v>
      </c>
      <c r="AX123" s="65"/>
      <c r="AY123" s="65"/>
      <c r="AZ123" s="65"/>
      <c r="BA123" s="65">
        <f>ROUND((Tabla122[[#This Row],[Columna51]]*0.4),0)</f>
        <v>3</v>
      </c>
      <c r="BB123" s="65">
        <v>8</v>
      </c>
      <c r="BC123" s="65"/>
      <c r="BD123" s="65"/>
      <c r="BE123" s="65"/>
      <c r="BF123" s="65">
        <f>ROUND((Tabla122[[#This Row],[Columna56]]*0.4),0)</f>
        <v>2</v>
      </c>
      <c r="BG123" s="65">
        <v>4</v>
      </c>
      <c r="BH123" s="65"/>
      <c r="BI123" s="65"/>
      <c r="BJ123" s="65"/>
      <c r="BK123" s="65">
        <f>ROUND((Tabla122[[#This Row],[Columna61]]*0.4),0)</f>
        <v>18</v>
      </c>
      <c r="BL123" s="65">
        <v>44</v>
      </c>
      <c r="BM123" s="65"/>
      <c r="BN123" s="65"/>
      <c r="BO123" s="65"/>
      <c r="BP123" s="65">
        <f>ROUND((Tabla122[[#This Row],[Columna66]]*0.4),0)</f>
        <v>16</v>
      </c>
      <c r="BQ123" s="65">
        <v>40</v>
      </c>
      <c r="BR123" s="65"/>
      <c r="BS123" s="65"/>
      <c r="BT123" s="65"/>
      <c r="BU123" s="65">
        <f>ROUND((Tabla122[[#This Row],[Columna71]]*0.4),0)</f>
        <v>46</v>
      </c>
      <c r="BV123" s="65">
        <v>116</v>
      </c>
      <c r="BW123" s="65"/>
      <c r="BX123" s="65"/>
      <c r="BY123" s="65"/>
      <c r="BZ123" s="65">
        <f>ROUND((Tabla122[[#This Row],[Columna76]]*0.4),0)</f>
        <v>14</v>
      </c>
      <c r="CA123" s="65">
        <v>36</v>
      </c>
      <c r="CB123" s="65"/>
      <c r="CC123" s="65"/>
      <c r="CD123" s="65"/>
      <c r="CE123" s="65">
        <f>ROUND((Tabla122[[#This Row],[Columna81]]*0.4),0)</f>
        <v>14</v>
      </c>
      <c r="CF123" s="65">
        <v>36</v>
      </c>
      <c r="CG123" s="65"/>
      <c r="CH123" s="65"/>
      <c r="CI123" s="65"/>
      <c r="CJ123" s="65">
        <f>ROUND((Tabla122[[#This Row],[Columna86]]*0.4),0)</f>
        <v>6</v>
      </c>
      <c r="CK123" s="65">
        <v>16</v>
      </c>
      <c r="CL123" s="65"/>
      <c r="CM123" s="65"/>
      <c r="CN123" s="65"/>
      <c r="CO123" s="65">
        <f>ROUND((Tabla122[[#This Row],[Columna91]]*0.4),0)</f>
        <v>22</v>
      </c>
      <c r="CP123" s="65">
        <v>56</v>
      </c>
      <c r="CQ123" s="65"/>
      <c r="CR123" s="65"/>
      <c r="CS123" s="65"/>
      <c r="CT123" s="65">
        <f>ROUND((Tabla122[[#This Row],[Columna96]]*0.4),0)</f>
        <v>40</v>
      </c>
      <c r="CU123" s="65">
        <v>100</v>
      </c>
      <c r="CV123" s="65"/>
      <c r="CW123" s="65"/>
      <c r="CX123" s="65"/>
      <c r="CY123" s="65">
        <f>ROUND((Tabla122[[#This Row],[Columna101]]*0.4),0)</f>
        <v>10</v>
      </c>
      <c r="CZ123" s="65">
        <v>24</v>
      </c>
      <c r="DA123" s="65"/>
      <c r="DB123" s="65"/>
      <c r="DC123" s="65"/>
      <c r="DD123" s="65">
        <f>ROUND((Tabla122[[#This Row],[Columna106]]*0.4),0)</f>
        <v>8</v>
      </c>
      <c r="DE123" s="65">
        <v>20</v>
      </c>
      <c r="DF123" s="65"/>
      <c r="DG123" s="65"/>
      <c r="DH123" s="65"/>
      <c r="DI123" s="65">
        <f>ROUND((Tabla122[[#This Row],[Columna111]]*0.4),0)</f>
        <v>8</v>
      </c>
      <c r="DJ123" s="65">
        <v>20</v>
      </c>
      <c r="DK123" s="65"/>
      <c r="DL123" s="65"/>
      <c r="DM123" s="65"/>
      <c r="DN123" s="65">
        <f>ROUND((Tabla122[[#This Row],[Columna116]]*0.4),0)</f>
        <v>2</v>
      </c>
      <c r="DO123" s="65">
        <v>4</v>
      </c>
      <c r="DP123" s="93"/>
      <c r="DQ123" s="93"/>
      <c r="DR123" s="93"/>
      <c r="DS123" s="72"/>
      <c r="DT123" s="68"/>
      <c r="DU123" s="68"/>
      <c r="DV123" s="68"/>
      <c r="DW123" s="68"/>
      <c r="DX123" s="68"/>
      <c r="DY123" s="68"/>
      <c r="DZ123" s="68"/>
      <c r="EA123" s="68"/>
      <c r="EB123" s="68"/>
      <c r="EC123" s="68"/>
      <c r="ED123" s="68"/>
      <c r="EE123" s="68"/>
      <c r="EF123" s="68"/>
      <c r="EG123" s="68"/>
      <c r="EH123" s="68"/>
      <c r="EI123" s="68"/>
      <c r="EJ123" s="68"/>
      <c r="EK123" s="68"/>
      <c r="EL123" s="68"/>
      <c r="EM123" s="68"/>
      <c r="EN123" s="68"/>
      <c r="EO123" s="68"/>
      <c r="EP123" s="68"/>
      <c r="EQ123" s="68"/>
      <c r="ER123" s="68"/>
      <c r="ES123" s="68"/>
      <c r="ET123" s="68"/>
      <c r="EU123" s="68"/>
      <c r="EV123" s="68"/>
      <c r="EW123" s="68"/>
      <c r="EX123" s="68"/>
      <c r="EY123" s="68"/>
      <c r="EZ123" s="68"/>
      <c r="FA123" s="68"/>
      <c r="FB123" s="68"/>
      <c r="FC123" s="68"/>
      <c r="FD123" s="68"/>
      <c r="FE123" s="68"/>
      <c r="FF123" s="68"/>
      <c r="FG123" s="68"/>
      <c r="FH123" s="68"/>
      <c r="FI123" s="68"/>
      <c r="FJ123" s="68"/>
      <c r="FK123" s="68"/>
      <c r="FL123" s="68"/>
      <c r="FM123" s="68"/>
      <c r="FN123" s="68"/>
      <c r="FO123" s="68"/>
      <c r="FP123" s="68"/>
      <c r="FQ123" s="68"/>
      <c r="FR123" s="68"/>
      <c r="FS123" s="68"/>
      <c r="FT123" s="68"/>
      <c r="FU123" s="68"/>
      <c r="FV123" s="68"/>
      <c r="FW123" s="68"/>
      <c r="FX123" s="68"/>
      <c r="FY123" s="68"/>
      <c r="FZ123" s="68"/>
      <c r="GA123" s="68"/>
      <c r="GB123" s="68"/>
      <c r="GC123" s="68"/>
      <c r="GD123" s="68"/>
      <c r="GE123" s="68"/>
      <c r="GF123" s="68"/>
      <c r="GG123" s="68"/>
      <c r="GH123" s="68"/>
      <c r="GI123" s="68"/>
      <c r="GJ123" s="68"/>
      <c r="GK123" s="68"/>
      <c r="GL123" s="68"/>
      <c r="GM123" s="68"/>
      <c r="GN123" s="68"/>
      <c r="GO123" s="68"/>
      <c r="GP123" s="68"/>
      <c r="GQ123" s="68"/>
      <c r="GR123" s="68"/>
      <c r="GS123" s="68"/>
      <c r="GT123" s="68"/>
      <c r="GU123" s="68"/>
      <c r="GV123" s="68"/>
      <c r="GW123" s="68"/>
      <c r="GX123" s="68"/>
      <c r="GY123" s="68"/>
      <c r="GZ123" s="68"/>
      <c r="HA123" s="68"/>
      <c r="HB123" s="68"/>
      <c r="HC123" s="68"/>
      <c r="HD123" s="68"/>
      <c r="HE123" s="68"/>
      <c r="HF123" s="68"/>
      <c r="HG123" s="68"/>
      <c r="HH123" s="68"/>
      <c r="HI123" s="68"/>
      <c r="HJ123" s="68"/>
      <c r="HK123" s="68"/>
      <c r="HL123" s="68"/>
      <c r="HM123" s="68"/>
      <c r="HN123" s="68"/>
      <c r="HO123" s="68"/>
      <c r="HP123" s="68"/>
      <c r="HQ123" s="68"/>
      <c r="HR123" s="68"/>
      <c r="HS123" s="68"/>
      <c r="HT123" s="68"/>
      <c r="HU123" s="68"/>
      <c r="HV123" s="68"/>
      <c r="HW123" s="68"/>
      <c r="HX123" s="68"/>
      <c r="HY123" s="68"/>
      <c r="HZ123" s="68"/>
      <c r="IA123" s="68"/>
      <c r="IB123" s="68"/>
      <c r="IC123" s="68"/>
      <c r="ID123" s="68"/>
      <c r="IE123" s="68"/>
      <c r="IF123" s="68"/>
      <c r="IG123" s="68"/>
      <c r="IH123" s="68"/>
      <c r="II123" s="68"/>
      <c r="IJ123" s="68"/>
      <c r="IK123" s="68"/>
      <c r="IL123" s="68"/>
      <c r="IM123" s="68"/>
      <c r="IN123" s="68"/>
      <c r="IO123" s="68"/>
      <c r="IP123" s="68"/>
      <c r="IQ123" s="68"/>
      <c r="IR123" s="68"/>
      <c r="IS123" s="68"/>
      <c r="IT123" s="68"/>
      <c r="IU123" s="68"/>
      <c r="IV123" s="68"/>
      <c r="IW123" s="68"/>
      <c r="IX123" s="68"/>
      <c r="IY123" s="68"/>
      <c r="IZ123" s="68"/>
      <c r="JA123" s="68"/>
      <c r="JB123" s="68"/>
      <c r="JC123" s="68"/>
      <c r="JD123" s="68"/>
      <c r="JE123" s="68"/>
      <c r="JF123" s="68"/>
      <c r="JG123" s="68"/>
      <c r="JH123" s="68"/>
      <c r="JI123" s="68"/>
      <c r="JJ123" s="68"/>
      <c r="JK123" s="68"/>
      <c r="JL123" s="68"/>
      <c r="JM123" s="68"/>
      <c r="JN123" s="68"/>
      <c r="JO123" s="68"/>
      <c r="JP123" s="68"/>
      <c r="JQ123" s="68"/>
      <c r="JR123" s="68"/>
      <c r="JS123" s="68"/>
      <c r="JT123" s="68"/>
      <c r="JU123" s="68"/>
      <c r="JV123" s="68"/>
      <c r="JW123" s="68"/>
      <c r="JX123" s="68"/>
      <c r="JY123" s="68"/>
      <c r="JZ123" s="68"/>
      <c r="KA123" s="68"/>
      <c r="KB123" s="68"/>
      <c r="KC123" s="68"/>
      <c r="KD123" s="68"/>
      <c r="KE123" s="68"/>
      <c r="KF123" s="68"/>
      <c r="KG123" s="68"/>
      <c r="KH123" s="68"/>
      <c r="KI123" s="68"/>
      <c r="KJ123" s="68"/>
      <c r="KK123" s="68"/>
      <c r="KL123" s="68"/>
      <c r="KM123" s="68"/>
      <c r="KN123" s="68"/>
      <c r="KO123" s="68"/>
      <c r="KP123" s="68"/>
      <c r="KQ123" s="68"/>
      <c r="KR123" s="68"/>
      <c r="KS123" s="68"/>
      <c r="KT123" s="68"/>
      <c r="KU123" s="68"/>
      <c r="KV123" s="68"/>
      <c r="KW123" s="68"/>
      <c r="KX123" s="68"/>
      <c r="KY123" s="68"/>
      <c r="KZ123" s="68"/>
      <c r="LA123" s="68"/>
      <c r="LB123" s="68"/>
      <c r="LC123" s="68"/>
      <c r="LD123" s="68"/>
      <c r="LE123" s="68"/>
      <c r="LF123" s="68"/>
      <c r="LG123" s="68"/>
      <c r="LH123" s="68"/>
      <c r="LI123" s="68"/>
      <c r="LJ123" s="68"/>
      <c r="LK123" s="68"/>
      <c r="LL123" s="68"/>
      <c r="LM123" s="68"/>
      <c r="LN123" s="68"/>
      <c r="LO123" s="68"/>
      <c r="LP123" s="68"/>
      <c r="LQ123" s="68"/>
      <c r="LR123" s="68"/>
      <c r="LS123" s="68"/>
      <c r="LT123" s="68"/>
      <c r="LU123" s="68"/>
      <c r="LV123" s="68"/>
      <c r="LW123" s="68"/>
      <c r="LX123" s="68"/>
      <c r="LY123" s="68"/>
      <c r="LZ123" s="68"/>
      <c r="MA123" s="68"/>
      <c r="MB123" s="68"/>
      <c r="MC123" s="68"/>
      <c r="MD123" s="68"/>
      <c r="ME123" s="68"/>
      <c r="MF123" s="68"/>
      <c r="MG123" s="68"/>
      <c r="MH123" s="68"/>
      <c r="MI123" s="68"/>
      <c r="MJ123" s="68"/>
      <c r="MK123" s="68"/>
      <c r="ML123" s="68"/>
      <c r="MM123" s="68"/>
      <c r="MN123" s="68"/>
      <c r="MO123" s="68"/>
      <c r="MP123" s="68"/>
      <c r="MQ123" s="68"/>
      <c r="MR123" s="68"/>
      <c r="MS123" s="68"/>
      <c r="MT123" s="68"/>
      <c r="MU123" s="68"/>
      <c r="MV123" s="68"/>
      <c r="MW123" s="68"/>
      <c r="MX123" s="68"/>
      <c r="MY123" s="68"/>
      <c r="MZ123" s="68"/>
      <c r="NA123" s="68"/>
      <c r="NB123" s="68"/>
      <c r="NC123" s="68"/>
      <c r="ND123" s="68"/>
      <c r="NE123" s="68"/>
    </row>
    <row r="124" spans="1:369" s="73" customFormat="1" ht="13.5">
      <c r="A124" s="68"/>
      <c r="B124" s="62"/>
      <c r="C124" s="63">
        <v>35501</v>
      </c>
      <c r="D124" s="70" t="s">
        <v>200</v>
      </c>
      <c r="E124" s="65" t="s">
        <v>114</v>
      </c>
      <c r="F12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2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24" s="65">
        <f>ROUND((Tabla122[[#This Row],[Columna6]]*0.4),0)</f>
        <v>2</v>
      </c>
      <c r="I124" s="90">
        <v>4</v>
      </c>
      <c r="J124" s="90"/>
      <c r="K124" s="90"/>
      <c r="L124" s="90"/>
      <c r="M124" s="65">
        <f>ROUND((Tabla122[[#This Row],[Columna11]]*0.4),0)</f>
        <v>72</v>
      </c>
      <c r="N124" s="65">
        <v>180</v>
      </c>
      <c r="O124" s="65"/>
      <c r="P124" s="65"/>
      <c r="Q124" s="65"/>
      <c r="R124" s="65">
        <f>ROUND((Tabla122[[#This Row],[Columna16]]*0.4),0)</f>
        <v>6</v>
      </c>
      <c r="S124" s="65">
        <v>16</v>
      </c>
      <c r="T124" s="65"/>
      <c r="U124" s="65"/>
      <c r="V124" s="65"/>
      <c r="W124" s="65">
        <f>ROUND((Tabla122[[#This Row],[Columna21]]*0.4),0)</f>
        <v>3</v>
      </c>
      <c r="X124" s="65">
        <v>8</v>
      </c>
      <c r="Y124" s="65"/>
      <c r="Z124" s="65"/>
      <c r="AA124" s="65"/>
      <c r="AB124" s="65">
        <f>ROUND((Tabla122[[#This Row],[Columna26]]*0.4),0)</f>
        <v>24</v>
      </c>
      <c r="AC124" s="65">
        <v>60</v>
      </c>
      <c r="AD124" s="65"/>
      <c r="AE124" s="65"/>
      <c r="AF124" s="65"/>
      <c r="AG124" s="65">
        <f>ROUND((Tabla122[[#This Row],[Columna31]]*0.4),0)</f>
        <v>274</v>
      </c>
      <c r="AH124" s="65">
        <v>684</v>
      </c>
      <c r="AI124" s="65"/>
      <c r="AJ124" s="65"/>
      <c r="AK124" s="65"/>
      <c r="AL124" s="65">
        <f>ROUND((Tabla122[[#This Row],[Columna36]]*0.4),0)</f>
        <v>70</v>
      </c>
      <c r="AM124" s="65">
        <v>176</v>
      </c>
      <c r="AN124" s="65"/>
      <c r="AO124" s="65"/>
      <c r="AP124" s="65"/>
      <c r="AQ124" s="65">
        <f>ROUND((Tabla122[[#This Row],[Columna41]]*0.4),0)</f>
        <v>27</v>
      </c>
      <c r="AR124" s="65">
        <v>68</v>
      </c>
      <c r="AS124" s="65"/>
      <c r="AT124" s="65"/>
      <c r="AU124" s="65"/>
      <c r="AV124" s="65">
        <f>ROUND((Tabla122[[#This Row],[Columna46]]*0.4),0)</f>
        <v>16</v>
      </c>
      <c r="AW124" s="65">
        <v>40</v>
      </c>
      <c r="AX124" s="65"/>
      <c r="AY124" s="65"/>
      <c r="AZ124" s="65"/>
      <c r="BA124" s="65">
        <f>ROUND((Tabla122[[#This Row],[Columna51]]*0.4),0)</f>
        <v>3</v>
      </c>
      <c r="BB124" s="65">
        <v>8</v>
      </c>
      <c r="BC124" s="65"/>
      <c r="BD124" s="65"/>
      <c r="BE124" s="65"/>
      <c r="BF124" s="65">
        <f>ROUND((Tabla122[[#This Row],[Columna56]]*0.4),0)</f>
        <v>2</v>
      </c>
      <c r="BG124" s="65">
        <v>4</v>
      </c>
      <c r="BH124" s="65"/>
      <c r="BI124" s="65"/>
      <c r="BJ124" s="65"/>
      <c r="BK124" s="65">
        <f>ROUND((Tabla122[[#This Row],[Columna61]]*0.4),0)</f>
        <v>18</v>
      </c>
      <c r="BL124" s="65">
        <v>44</v>
      </c>
      <c r="BM124" s="65"/>
      <c r="BN124" s="65"/>
      <c r="BO124" s="65"/>
      <c r="BP124" s="65">
        <f>ROUND((Tabla122[[#This Row],[Columna66]]*0.4),0)</f>
        <v>16</v>
      </c>
      <c r="BQ124" s="65">
        <v>40</v>
      </c>
      <c r="BR124" s="65"/>
      <c r="BS124" s="65"/>
      <c r="BT124" s="65"/>
      <c r="BU124" s="65">
        <f>ROUND((Tabla122[[#This Row],[Columna71]]*0.4),0)</f>
        <v>46</v>
      </c>
      <c r="BV124" s="65">
        <v>116</v>
      </c>
      <c r="BW124" s="65"/>
      <c r="BX124" s="65"/>
      <c r="BY124" s="65"/>
      <c r="BZ124" s="65">
        <f>ROUND((Tabla122[[#This Row],[Columna76]]*0.4),0)</f>
        <v>14</v>
      </c>
      <c r="CA124" s="65">
        <v>36</v>
      </c>
      <c r="CB124" s="65"/>
      <c r="CC124" s="65"/>
      <c r="CD124" s="65"/>
      <c r="CE124" s="65">
        <f>ROUND((Tabla122[[#This Row],[Columna81]]*0.4),0)</f>
        <v>14</v>
      </c>
      <c r="CF124" s="65">
        <v>36</v>
      </c>
      <c r="CG124" s="65"/>
      <c r="CH124" s="65"/>
      <c r="CI124" s="65"/>
      <c r="CJ124" s="65">
        <f>ROUND((Tabla122[[#This Row],[Columna86]]*0.4),0)</f>
        <v>6</v>
      </c>
      <c r="CK124" s="65">
        <v>16</v>
      </c>
      <c r="CL124" s="65"/>
      <c r="CM124" s="65"/>
      <c r="CN124" s="65"/>
      <c r="CO124" s="65">
        <f>ROUND((Tabla122[[#This Row],[Columna91]]*0.4),0)</f>
        <v>22</v>
      </c>
      <c r="CP124" s="65">
        <v>56</v>
      </c>
      <c r="CQ124" s="65"/>
      <c r="CR124" s="65"/>
      <c r="CS124" s="65"/>
      <c r="CT124" s="65">
        <f>ROUND((Tabla122[[#This Row],[Columna96]]*0.4),0)</f>
        <v>40</v>
      </c>
      <c r="CU124" s="65">
        <v>100</v>
      </c>
      <c r="CV124" s="65"/>
      <c r="CW124" s="65"/>
      <c r="CX124" s="65"/>
      <c r="CY124" s="65">
        <f>ROUND((Tabla122[[#This Row],[Columna101]]*0.4),0)</f>
        <v>10</v>
      </c>
      <c r="CZ124" s="65">
        <v>24</v>
      </c>
      <c r="DA124" s="65"/>
      <c r="DB124" s="65"/>
      <c r="DC124" s="65"/>
      <c r="DD124" s="65">
        <f>ROUND((Tabla122[[#This Row],[Columna106]]*0.4),0)</f>
        <v>8</v>
      </c>
      <c r="DE124" s="65">
        <v>20</v>
      </c>
      <c r="DF124" s="65"/>
      <c r="DG124" s="65"/>
      <c r="DH124" s="65"/>
      <c r="DI124" s="65">
        <f>ROUND((Tabla122[[#This Row],[Columna111]]*0.4),0)</f>
        <v>8</v>
      </c>
      <c r="DJ124" s="65">
        <v>20</v>
      </c>
      <c r="DK124" s="65"/>
      <c r="DL124" s="65"/>
      <c r="DM124" s="65"/>
      <c r="DN124" s="65">
        <f>ROUND((Tabla122[[#This Row],[Columna116]]*0.4),0)</f>
        <v>2</v>
      </c>
      <c r="DO124" s="65">
        <v>4</v>
      </c>
      <c r="DP124" s="93"/>
      <c r="DQ124" s="93"/>
      <c r="DR124" s="93"/>
      <c r="DS124" s="72"/>
      <c r="DT124" s="68"/>
      <c r="DU124" s="68"/>
      <c r="DV124" s="68"/>
      <c r="DW124" s="68"/>
      <c r="DX124" s="68"/>
      <c r="DY124" s="68"/>
      <c r="DZ124" s="68"/>
      <c r="EA124" s="68"/>
      <c r="EB124" s="68"/>
      <c r="EC124" s="68"/>
      <c r="ED124" s="68"/>
      <c r="EE124" s="68"/>
      <c r="EF124" s="68"/>
      <c r="EG124" s="68"/>
      <c r="EH124" s="68"/>
      <c r="EI124" s="68"/>
      <c r="EJ124" s="68"/>
      <c r="EK124" s="68"/>
      <c r="EL124" s="68"/>
      <c r="EM124" s="68"/>
      <c r="EN124" s="68"/>
      <c r="EO124" s="68"/>
      <c r="EP124" s="68"/>
      <c r="EQ124" s="68"/>
      <c r="ER124" s="68"/>
      <c r="ES124" s="68"/>
      <c r="ET124" s="68"/>
      <c r="EU124" s="68"/>
      <c r="EV124" s="68"/>
      <c r="EW124" s="68"/>
      <c r="EX124" s="68"/>
      <c r="EY124" s="68"/>
      <c r="EZ124" s="68"/>
      <c r="FA124" s="68"/>
      <c r="FB124" s="68"/>
      <c r="FC124" s="68"/>
      <c r="FD124" s="68"/>
      <c r="FE124" s="68"/>
      <c r="FF124" s="68"/>
      <c r="FG124" s="68"/>
      <c r="FH124" s="68"/>
      <c r="FI124" s="68"/>
      <c r="FJ124" s="68"/>
      <c r="FK124" s="68"/>
      <c r="FL124" s="68"/>
      <c r="FM124" s="68"/>
      <c r="FN124" s="68"/>
      <c r="FO124" s="68"/>
      <c r="FP124" s="68"/>
      <c r="FQ124" s="68"/>
      <c r="FR124" s="68"/>
      <c r="FS124" s="68"/>
      <c r="FT124" s="68"/>
      <c r="FU124" s="68"/>
      <c r="FV124" s="68"/>
      <c r="FW124" s="68"/>
      <c r="FX124" s="68"/>
      <c r="FY124" s="68"/>
      <c r="FZ124" s="68"/>
      <c r="GA124" s="68"/>
      <c r="GB124" s="68"/>
      <c r="GC124" s="68"/>
      <c r="GD124" s="68"/>
      <c r="GE124" s="68"/>
      <c r="GF124" s="68"/>
      <c r="GG124" s="68"/>
      <c r="GH124" s="68"/>
      <c r="GI124" s="68"/>
      <c r="GJ124" s="68"/>
      <c r="GK124" s="68"/>
      <c r="GL124" s="68"/>
      <c r="GM124" s="68"/>
      <c r="GN124" s="68"/>
      <c r="GO124" s="68"/>
      <c r="GP124" s="68"/>
      <c r="GQ124" s="68"/>
      <c r="GR124" s="68"/>
      <c r="GS124" s="68"/>
      <c r="GT124" s="68"/>
      <c r="GU124" s="68"/>
      <c r="GV124" s="68"/>
      <c r="GW124" s="68"/>
      <c r="GX124" s="68"/>
      <c r="GY124" s="68"/>
      <c r="GZ124" s="68"/>
      <c r="HA124" s="68"/>
      <c r="HB124" s="68"/>
      <c r="HC124" s="68"/>
      <c r="HD124" s="68"/>
      <c r="HE124" s="68"/>
      <c r="HF124" s="68"/>
      <c r="HG124" s="68"/>
      <c r="HH124" s="68"/>
      <c r="HI124" s="68"/>
      <c r="HJ124" s="68"/>
      <c r="HK124" s="68"/>
      <c r="HL124" s="68"/>
      <c r="HM124" s="68"/>
      <c r="HN124" s="68"/>
      <c r="HO124" s="68"/>
      <c r="HP124" s="68"/>
      <c r="HQ124" s="68"/>
      <c r="HR124" s="68"/>
      <c r="HS124" s="68"/>
      <c r="HT124" s="68"/>
      <c r="HU124" s="68"/>
      <c r="HV124" s="68"/>
      <c r="HW124" s="68"/>
      <c r="HX124" s="68"/>
      <c r="HY124" s="68"/>
      <c r="HZ124" s="68"/>
      <c r="IA124" s="68"/>
      <c r="IB124" s="68"/>
      <c r="IC124" s="68"/>
      <c r="ID124" s="68"/>
      <c r="IE124" s="68"/>
      <c r="IF124" s="68"/>
      <c r="IG124" s="68"/>
      <c r="IH124" s="68"/>
      <c r="II124" s="68"/>
      <c r="IJ124" s="68"/>
      <c r="IK124" s="68"/>
      <c r="IL124" s="68"/>
      <c r="IM124" s="68"/>
      <c r="IN124" s="68"/>
      <c r="IO124" s="68"/>
      <c r="IP124" s="68"/>
      <c r="IQ124" s="68"/>
      <c r="IR124" s="68"/>
      <c r="IS124" s="68"/>
      <c r="IT124" s="68"/>
      <c r="IU124" s="68"/>
      <c r="IV124" s="68"/>
      <c r="IW124" s="68"/>
      <c r="IX124" s="68"/>
      <c r="IY124" s="68"/>
      <c r="IZ124" s="68"/>
      <c r="JA124" s="68"/>
      <c r="JB124" s="68"/>
      <c r="JC124" s="68"/>
      <c r="JD124" s="68"/>
      <c r="JE124" s="68"/>
      <c r="JF124" s="68"/>
      <c r="JG124" s="68"/>
      <c r="JH124" s="68"/>
      <c r="JI124" s="68"/>
      <c r="JJ124" s="68"/>
      <c r="JK124" s="68"/>
      <c r="JL124" s="68"/>
      <c r="JM124" s="68"/>
      <c r="JN124" s="68"/>
      <c r="JO124" s="68"/>
      <c r="JP124" s="68"/>
      <c r="JQ124" s="68"/>
      <c r="JR124" s="68"/>
      <c r="JS124" s="68"/>
      <c r="JT124" s="68"/>
      <c r="JU124" s="68"/>
      <c r="JV124" s="68"/>
      <c r="JW124" s="68"/>
      <c r="JX124" s="68"/>
      <c r="JY124" s="68"/>
      <c r="JZ124" s="68"/>
      <c r="KA124" s="68"/>
      <c r="KB124" s="68"/>
      <c r="KC124" s="68"/>
      <c r="KD124" s="68"/>
      <c r="KE124" s="68"/>
      <c r="KF124" s="68"/>
      <c r="KG124" s="68"/>
      <c r="KH124" s="68"/>
      <c r="KI124" s="68"/>
      <c r="KJ124" s="68"/>
      <c r="KK124" s="68"/>
      <c r="KL124" s="68"/>
      <c r="KM124" s="68"/>
      <c r="KN124" s="68"/>
      <c r="KO124" s="68"/>
      <c r="KP124" s="68"/>
      <c r="KQ124" s="68"/>
      <c r="KR124" s="68"/>
      <c r="KS124" s="68"/>
      <c r="KT124" s="68"/>
      <c r="KU124" s="68"/>
      <c r="KV124" s="68"/>
      <c r="KW124" s="68"/>
      <c r="KX124" s="68"/>
      <c r="KY124" s="68"/>
      <c r="KZ124" s="68"/>
      <c r="LA124" s="68"/>
      <c r="LB124" s="68"/>
      <c r="LC124" s="68"/>
      <c r="LD124" s="68"/>
      <c r="LE124" s="68"/>
      <c r="LF124" s="68"/>
      <c r="LG124" s="68"/>
      <c r="LH124" s="68"/>
      <c r="LI124" s="68"/>
      <c r="LJ124" s="68"/>
      <c r="LK124" s="68"/>
      <c r="LL124" s="68"/>
      <c r="LM124" s="68"/>
      <c r="LN124" s="68"/>
      <c r="LO124" s="68"/>
      <c r="LP124" s="68"/>
      <c r="LQ124" s="68"/>
      <c r="LR124" s="68"/>
      <c r="LS124" s="68"/>
      <c r="LT124" s="68"/>
      <c r="LU124" s="68"/>
      <c r="LV124" s="68"/>
      <c r="LW124" s="68"/>
      <c r="LX124" s="68"/>
      <c r="LY124" s="68"/>
      <c r="LZ124" s="68"/>
      <c r="MA124" s="68"/>
      <c r="MB124" s="68"/>
      <c r="MC124" s="68"/>
      <c r="MD124" s="68"/>
      <c r="ME124" s="68"/>
      <c r="MF124" s="68"/>
      <c r="MG124" s="68"/>
      <c r="MH124" s="68"/>
      <c r="MI124" s="68"/>
      <c r="MJ124" s="68"/>
      <c r="MK124" s="68"/>
      <c r="ML124" s="68"/>
      <c r="MM124" s="68"/>
      <c r="MN124" s="68"/>
      <c r="MO124" s="68"/>
      <c r="MP124" s="68"/>
      <c r="MQ124" s="68"/>
      <c r="MR124" s="68"/>
      <c r="MS124" s="68"/>
      <c r="MT124" s="68"/>
      <c r="MU124" s="68"/>
      <c r="MV124" s="68"/>
      <c r="MW124" s="68"/>
      <c r="MX124" s="68"/>
      <c r="MY124" s="68"/>
      <c r="MZ124" s="68"/>
      <c r="NA124" s="68"/>
      <c r="NB124" s="68"/>
      <c r="NC124" s="68"/>
      <c r="ND124" s="68"/>
      <c r="NE124" s="68"/>
    </row>
    <row r="125" spans="1:369" s="73" customFormat="1" ht="13.5">
      <c r="A125" s="68"/>
      <c r="B125" s="62"/>
      <c r="C125" s="63">
        <v>35501</v>
      </c>
      <c r="D125" s="70" t="s">
        <v>201</v>
      </c>
      <c r="E125" s="65" t="s">
        <v>114</v>
      </c>
      <c r="F12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2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25" s="65">
        <f>ROUND((Tabla122[[#This Row],[Columna6]]*0.4),0)</f>
        <v>2</v>
      </c>
      <c r="I125" s="90">
        <v>4</v>
      </c>
      <c r="J125" s="90"/>
      <c r="K125" s="90"/>
      <c r="L125" s="90"/>
      <c r="M125" s="65">
        <f>ROUND((Tabla122[[#This Row],[Columna11]]*0.4),0)</f>
        <v>72</v>
      </c>
      <c r="N125" s="65">
        <v>180</v>
      </c>
      <c r="O125" s="65"/>
      <c r="P125" s="65"/>
      <c r="Q125" s="65"/>
      <c r="R125" s="65">
        <f>ROUND((Tabla122[[#This Row],[Columna16]]*0.4),0)</f>
        <v>6</v>
      </c>
      <c r="S125" s="65">
        <v>16</v>
      </c>
      <c r="T125" s="65"/>
      <c r="U125" s="65"/>
      <c r="V125" s="65"/>
      <c r="W125" s="65">
        <f>ROUND((Tabla122[[#This Row],[Columna21]]*0.4),0)</f>
        <v>3</v>
      </c>
      <c r="X125" s="65">
        <v>8</v>
      </c>
      <c r="Y125" s="65"/>
      <c r="Z125" s="65"/>
      <c r="AA125" s="65"/>
      <c r="AB125" s="65">
        <f>ROUND((Tabla122[[#This Row],[Columna26]]*0.4),0)</f>
        <v>24</v>
      </c>
      <c r="AC125" s="65">
        <v>60</v>
      </c>
      <c r="AD125" s="65"/>
      <c r="AE125" s="65"/>
      <c r="AF125" s="65"/>
      <c r="AG125" s="65">
        <f>ROUND((Tabla122[[#This Row],[Columna31]]*0.4),0)</f>
        <v>274</v>
      </c>
      <c r="AH125" s="65">
        <v>684</v>
      </c>
      <c r="AI125" s="65"/>
      <c r="AJ125" s="65"/>
      <c r="AK125" s="65"/>
      <c r="AL125" s="65">
        <f>ROUND((Tabla122[[#This Row],[Columna36]]*0.4),0)</f>
        <v>70</v>
      </c>
      <c r="AM125" s="65">
        <v>176</v>
      </c>
      <c r="AN125" s="65"/>
      <c r="AO125" s="65"/>
      <c r="AP125" s="65"/>
      <c r="AQ125" s="65">
        <f>ROUND((Tabla122[[#This Row],[Columna41]]*0.4),0)</f>
        <v>27</v>
      </c>
      <c r="AR125" s="65">
        <v>68</v>
      </c>
      <c r="AS125" s="65"/>
      <c r="AT125" s="65"/>
      <c r="AU125" s="65"/>
      <c r="AV125" s="65">
        <f>ROUND((Tabla122[[#This Row],[Columna46]]*0.4),0)</f>
        <v>16</v>
      </c>
      <c r="AW125" s="65">
        <v>40</v>
      </c>
      <c r="AX125" s="65"/>
      <c r="AY125" s="65"/>
      <c r="AZ125" s="65"/>
      <c r="BA125" s="65">
        <f>ROUND((Tabla122[[#This Row],[Columna51]]*0.4),0)</f>
        <v>3</v>
      </c>
      <c r="BB125" s="65">
        <v>8</v>
      </c>
      <c r="BC125" s="65"/>
      <c r="BD125" s="65"/>
      <c r="BE125" s="65"/>
      <c r="BF125" s="65">
        <f>ROUND((Tabla122[[#This Row],[Columna56]]*0.4),0)</f>
        <v>2</v>
      </c>
      <c r="BG125" s="65">
        <v>4</v>
      </c>
      <c r="BH125" s="65"/>
      <c r="BI125" s="65"/>
      <c r="BJ125" s="65"/>
      <c r="BK125" s="65">
        <f>ROUND((Tabla122[[#This Row],[Columna61]]*0.4),0)</f>
        <v>18</v>
      </c>
      <c r="BL125" s="65">
        <v>44</v>
      </c>
      <c r="BM125" s="65"/>
      <c r="BN125" s="65"/>
      <c r="BO125" s="65"/>
      <c r="BP125" s="65">
        <f>ROUND((Tabla122[[#This Row],[Columna66]]*0.4),0)</f>
        <v>16</v>
      </c>
      <c r="BQ125" s="65">
        <v>40</v>
      </c>
      <c r="BR125" s="65"/>
      <c r="BS125" s="65"/>
      <c r="BT125" s="65"/>
      <c r="BU125" s="65">
        <f>ROUND((Tabla122[[#This Row],[Columna71]]*0.4),0)</f>
        <v>46</v>
      </c>
      <c r="BV125" s="65">
        <v>116</v>
      </c>
      <c r="BW125" s="65"/>
      <c r="BX125" s="65"/>
      <c r="BY125" s="65"/>
      <c r="BZ125" s="65">
        <f>ROUND((Tabla122[[#This Row],[Columna76]]*0.4),0)</f>
        <v>14</v>
      </c>
      <c r="CA125" s="65">
        <v>36</v>
      </c>
      <c r="CB125" s="65"/>
      <c r="CC125" s="65"/>
      <c r="CD125" s="65"/>
      <c r="CE125" s="65">
        <f>ROUND((Tabla122[[#This Row],[Columna81]]*0.4),0)</f>
        <v>14</v>
      </c>
      <c r="CF125" s="65">
        <v>36</v>
      </c>
      <c r="CG125" s="65"/>
      <c r="CH125" s="65"/>
      <c r="CI125" s="65"/>
      <c r="CJ125" s="65">
        <f>ROUND((Tabla122[[#This Row],[Columna86]]*0.4),0)</f>
        <v>6</v>
      </c>
      <c r="CK125" s="65">
        <v>16</v>
      </c>
      <c r="CL125" s="65"/>
      <c r="CM125" s="65"/>
      <c r="CN125" s="65"/>
      <c r="CO125" s="65">
        <f>ROUND((Tabla122[[#This Row],[Columna91]]*0.4),0)</f>
        <v>22</v>
      </c>
      <c r="CP125" s="65">
        <v>56</v>
      </c>
      <c r="CQ125" s="65"/>
      <c r="CR125" s="65"/>
      <c r="CS125" s="65"/>
      <c r="CT125" s="65">
        <f>ROUND((Tabla122[[#This Row],[Columna96]]*0.4),0)</f>
        <v>40</v>
      </c>
      <c r="CU125" s="65">
        <v>100</v>
      </c>
      <c r="CV125" s="65"/>
      <c r="CW125" s="65"/>
      <c r="CX125" s="65"/>
      <c r="CY125" s="65">
        <f>ROUND((Tabla122[[#This Row],[Columna101]]*0.4),0)</f>
        <v>10</v>
      </c>
      <c r="CZ125" s="65">
        <v>24</v>
      </c>
      <c r="DA125" s="65"/>
      <c r="DB125" s="65"/>
      <c r="DC125" s="65"/>
      <c r="DD125" s="65">
        <f>ROUND((Tabla122[[#This Row],[Columna106]]*0.4),0)</f>
        <v>8</v>
      </c>
      <c r="DE125" s="65">
        <v>20</v>
      </c>
      <c r="DF125" s="65"/>
      <c r="DG125" s="65"/>
      <c r="DH125" s="65"/>
      <c r="DI125" s="65">
        <f>ROUND((Tabla122[[#This Row],[Columna111]]*0.4),0)</f>
        <v>8</v>
      </c>
      <c r="DJ125" s="65">
        <v>20</v>
      </c>
      <c r="DK125" s="65"/>
      <c r="DL125" s="65"/>
      <c r="DM125" s="65"/>
      <c r="DN125" s="65">
        <f>ROUND((Tabla122[[#This Row],[Columna116]]*0.4),0)</f>
        <v>2</v>
      </c>
      <c r="DO125" s="65">
        <v>4</v>
      </c>
      <c r="DP125" s="93"/>
      <c r="DQ125" s="93"/>
      <c r="DR125" s="93"/>
      <c r="DS125" s="72"/>
      <c r="DT125" s="68"/>
      <c r="DU125" s="68"/>
      <c r="DV125" s="68"/>
      <c r="DW125" s="68"/>
      <c r="DX125" s="68"/>
      <c r="DY125" s="68"/>
      <c r="DZ125" s="68"/>
      <c r="EA125" s="68"/>
      <c r="EB125" s="68"/>
      <c r="EC125" s="68"/>
      <c r="ED125" s="68"/>
      <c r="EE125" s="68"/>
      <c r="EF125" s="68"/>
      <c r="EG125" s="68"/>
      <c r="EH125" s="68"/>
      <c r="EI125" s="68"/>
      <c r="EJ125" s="68"/>
      <c r="EK125" s="68"/>
      <c r="EL125" s="68"/>
      <c r="EM125" s="68"/>
      <c r="EN125" s="68"/>
      <c r="EO125" s="68"/>
      <c r="EP125" s="68"/>
      <c r="EQ125" s="68"/>
      <c r="ER125" s="68"/>
      <c r="ES125" s="68"/>
      <c r="ET125" s="68"/>
      <c r="EU125" s="68"/>
      <c r="EV125" s="68"/>
      <c r="EW125" s="68"/>
      <c r="EX125" s="68"/>
      <c r="EY125" s="68"/>
      <c r="EZ125" s="68"/>
      <c r="FA125" s="68"/>
      <c r="FB125" s="68"/>
      <c r="FC125" s="68"/>
      <c r="FD125" s="68"/>
      <c r="FE125" s="68"/>
      <c r="FF125" s="68"/>
      <c r="FG125" s="68"/>
      <c r="FH125" s="68"/>
      <c r="FI125" s="68"/>
      <c r="FJ125" s="68"/>
      <c r="FK125" s="68"/>
      <c r="FL125" s="68"/>
      <c r="FM125" s="68"/>
      <c r="FN125" s="68"/>
      <c r="FO125" s="68"/>
      <c r="FP125" s="68"/>
      <c r="FQ125" s="68"/>
      <c r="FR125" s="68"/>
      <c r="FS125" s="68"/>
      <c r="FT125" s="68"/>
      <c r="FU125" s="68"/>
      <c r="FV125" s="68"/>
      <c r="FW125" s="68"/>
      <c r="FX125" s="68"/>
      <c r="FY125" s="68"/>
      <c r="FZ125" s="68"/>
      <c r="GA125" s="68"/>
      <c r="GB125" s="68"/>
      <c r="GC125" s="68"/>
      <c r="GD125" s="68"/>
      <c r="GE125" s="68"/>
      <c r="GF125" s="68"/>
      <c r="GG125" s="68"/>
      <c r="GH125" s="68"/>
      <c r="GI125" s="68"/>
      <c r="GJ125" s="68"/>
      <c r="GK125" s="68"/>
      <c r="GL125" s="68"/>
      <c r="GM125" s="68"/>
      <c r="GN125" s="68"/>
      <c r="GO125" s="68"/>
      <c r="GP125" s="68"/>
      <c r="GQ125" s="68"/>
      <c r="GR125" s="68"/>
      <c r="GS125" s="68"/>
      <c r="GT125" s="68"/>
      <c r="GU125" s="68"/>
      <c r="GV125" s="68"/>
      <c r="GW125" s="68"/>
      <c r="GX125" s="68"/>
      <c r="GY125" s="68"/>
      <c r="GZ125" s="68"/>
      <c r="HA125" s="68"/>
      <c r="HB125" s="68"/>
      <c r="HC125" s="68"/>
      <c r="HD125" s="68"/>
      <c r="HE125" s="68"/>
      <c r="HF125" s="68"/>
      <c r="HG125" s="68"/>
      <c r="HH125" s="68"/>
      <c r="HI125" s="68"/>
      <c r="HJ125" s="68"/>
      <c r="HK125" s="68"/>
      <c r="HL125" s="68"/>
      <c r="HM125" s="68"/>
      <c r="HN125" s="68"/>
      <c r="HO125" s="68"/>
      <c r="HP125" s="68"/>
      <c r="HQ125" s="68"/>
      <c r="HR125" s="68"/>
      <c r="HS125" s="68"/>
      <c r="HT125" s="68"/>
      <c r="HU125" s="68"/>
      <c r="HV125" s="68"/>
      <c r="HW125" s="68"/>
      <c r="HX125" s="68"/>
      <c r="HY125" s="68"/>
      <c r="HZ125" s="68"/>
      <c r="IA125" s="68"/>
      <c r="IB125" s="68"/>
      <c r="IC125" s="68"/>
      <c r="ID125" s="68"/>
      <c r="IE125" s="68"/>
      <c r="IF125" s="68"/>
      <c r="IG125" s="68"/>
      <c r="IH125" s="68"/>
      <c r="II125" s="68"/>
      <c r="IJ125" s="68"/>
      <c r="IK125" s="68"/>
      <c r="IL125" s="68"/>
      <c r="IM125" s="68"/>
      <c r="IN125" s="68"/>
      <c r="IO125" s="68"/>
      <c r="IP125" s="68"/>
      <c r="IQ125" s="68"/>
      <c r="IR125" s="68"/>
      <c r="IS125" s="68"/>
      <c r="IT125" s="68"/>
      <c r="IU125" s="68"/>
      <c r="IV125" s="68"/>
      <c r="IW125" s="68"/>
      <c r="IX125" s="68"/>
      <c r="IY125" s="68"/>
      <c r="IZ125" s="68"/>
      <c r="JA125" s="68"/>
      <c r="JB125" s="68"/>
      <c r="JC125" s="68"/>
      <c r="JD125" s="68"/>
      <c r="JE125" s="68"/>
      <c r="JF125" s="68"/>
      <c r="JG125" s="68"/>
      <c r="JH125" s="68"/>
      <c r="JI125" s="68"/>
      <c r="JJ125" s="68"/>
      <c r="JK125" s="68"/>
      <c r="JL125" s="68"/>
      <c r="JM125" s="68"/>
      <c r="JN125" s="68"/>
      <c r="JO125" s="68"/>
      <c r="JP125" s="68"/>
      <c r="JQ125" s="68"/>
      <c r="JR125" s="68"/>
      <c r="JS125" s="68"/>
      <c r="JT125" s="68"/>
      <c r="JU125" s="68"/>
      <c r="JV125" s="68"/>
      <c r="JW125" s="68"/>
      <c r="JX125" s="68"/>
      <c r="JY125" s="68"/>
      <c r="JZ125" s="68"/>
      <c r="KA125" s="68"/>
      <c r="KB125" s="68"/>
      <c r="KC125" s="68"/>
      <c r="KD125" s="68"/>
      <c r="KE125" s="68"/>
      <c r="KF125" s="68"/>
      <c r="KG125" s="68"/>
      <c r="KH125" s="68"/>
      <c r="KI125" s="68"/>
      <c r="KJ125" s="68"/>
      <c r="KK125" s="68"/>
      <c r="KL125" s="68"/>
      <c r="KM125" s="68"/>
      <c r="KN125" s="68"/>
      <c r="KO125" s="68"/>
      <c r="KP125" s="68"/>
      <c r="KQ125" s="68"/>
      <c r="KR125" s="68"/>
      <c r="KS125" s="68"/>
      <c r="KT125" s="68"/>
      <c r="KU125" s="68"/>
      <c r="KV125" s="68"/>
      <c r="KW125" s="68"/>
      <c r="KX125" s="68"/>
      <c r="KY125" s="68"/>
      <c r="KZ125" s="68"/>
      <c r="LA125" s="68"/>
      <c r="LB125" s="68"/>
      <c r="LC125" s="68"/>
      <c r="LD125" s="68"/>
      <c r="LE125" s="68"/>
      <c r="LF125" s="68"/>
      <c r="LG125" s="68"/>
      <c r="LH125" s="68"/>
      <c r="LI125" s="68"/>
      <c r="LJ125" s="68"/>
      <c r="LK125" s="68"/>
      <c r="LL125" s="68"/>
      <c r="LM125" s="68"/>
      <c r="LN125" s="68"/>
      <c r="LO125" s="68"/>
      <c r="LP125" s="68"/>
      <c r="LQ125" s="68"/>
      <c r="LR125" s="68"/>
      <c r="LS125" s="68"/>
      <c r="LT125" s="68"/>
      <c r="LU125" s="68"/>
      <c r="LV125" s="68"/>
      <c r="LW125" s="68"/>
      <c r="LX125" s="68"/>
      <c r="LY125" s="68"/>
      <c r="LZ125" s="68"/>
      <c r="MA125" s="68"/>
      <c r="MB125" s="68"/>
      <c r="MC125" s="68"/>
      <c r="MD125" s="68"/>
      <c r="ME125" s="68"/>
      <c r="MF125" s="68"/>
      <c r="MG125" s="68"/>
      <c r="MH125" s="68"/>
      <c r="MI125" s="68"/>
      <c r="MJ125" s="68"/>
      <c r="MK125" s="68"/>
      <c r="ML125" s="68"/>
      <c r="MM125" s="68"/>
      <c r="MN125" s="68"/>
      <c r="MO125" s="68"/>
      <c r="MP125" s="68"/>
      <c r="MQ125" s="68"/>
      <c r="MR125" s="68"/>
      <c r="MS125" s="68"/>
      <c r="MT125" s="68"/>
      <c r="MU125" s="68"/>
      <c r="MV125" s="68"/>
      <c r="MW125" s="68"/>
      <c r="MX125" s="68"/>
      <c r="MY125" s="68"/>
      <c r="MZ125" s="68"/>
      <c r="NA125" s="68"/>
      <c r="NB125" s="68"/>
      <c r="NC125" s="68"/>
      <c r="ND125" s="68"/>
      <c r="NE125" s="68"/>
    </row>
    <row r="126" spans="1:369" s="73" customFormat="1" ht="13.5">
      <c r="A126" s="68"/>
      <c r="B126" s="62"/>
      <c r="C126" s="63">
        <v>35501</v>
      </c>
      <c r="D126" s="70" t="s">
        <v>202</v>
      </c>
      <c r="E126" s="65" t="s">
        <v>114</v>
      </c>
      <c r="F12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2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26" s="65">
        <f>ROUND((Tabla122[[#This Row],[Columna6]]*0.4),0)</f>
        <v>2</v>
      </c>
      <c r="I126" s="90">
        <v>4</v>
      </c>
      <c r="J126" s="90"/>
      <c r="K126" s="90"/>
      <c r="L126" s="90"/>
      <c r="M126" s="65">
        <f>ROUND((Tabla122[[#This Row],[Columna11]]*0.4),0)</f>
        <v>72</v>
      </c>
      <c r="N126" s="65">
        <v>180</v>
      </c>
      <c r="O126" s="65"/>
      <c r="P126" s="65"/>
      <c r="Q126" s="65"/>
      <c r="R126" s="65">
        <f>ROUND((Tabla122[[#This Row],[Columna16]]*0.4),0)</f>
        <v>6</v>
      </c>
      <c r="S126" s="65">
        <v>16</v>
      </c>
      <c r="T126" s="65"/>
      <c r="U126" s="65"/>
      <c r="V126" s="65"/>
      <c r="W126" s="65">
        <f>ROUND((Tabla122[[#This Row],[Columna21]]*0.4),0)</f>
        <v>3</v>
      </c>
      <c r="X126" s="65">
        <v>8</v>
      </c>
      <c r="Y126" s="65"/>
      <c r="Z126" s="65"/>
      <c r="AA126" s="65"/>
      <c r="AB126" s="65">
        <f>ROUND((Tabla122[[#This Row],[Columna26]]*0.4),0)</f>
        <v>24</v>
      </c>
      <c r="AC126" s="65">
        <v>60</v>
      </c>
      <c r="AD126" s="65"/>
      <c r="AE126" s="65"/>
      <c r="AF126" s="65"/>
      <c r="AG126" s="65">
        <f>ROUND((Tabla122[[#This Row],[Columna31]]*0.4),0)</f>
        <v>274</v>
      </c>
      <c r="AH126" s="65">
        <v>684</v>
      </c>
      <c r="AI126" s="65"/>
      <c r="AJ126" s="65"/>
      <c r="AK126" s="65"/>
      <c r="AL126" s="65">
        <f>ROUND((Tabla122[[#This Row],[Columna36]]*0.4),0)</f>
        <v>70</v>
      </c>
      <c r="AM126" s="65">
        <v>176</v>
      </c>
      <c r="AN126" s="65"/>
      <c r="AO126" s="65"/>
      <c r="AP126" s="65"/>
      <c r="AQ126" s="65">
        <f>ROUND((Tabla122[[#This Row],[Columna41]]*0.4),0)</f>
        <v>27</v>
      </c>
      <c r="AR126" s="65">
        <v>68</v>
      </c>
      <c r="AS126" s="65"/>
      <c r="AT126" s="65"/>
      <c r="AU126" s="65"/>
      <c r="AV126" s="65">
        <f>ROUND((Tabla122[[#This Row],[Columna46]]*0.4),0)</f>
        <v>16</v>
      </c>
      <c r="AW126" s="65">
        <v>40</v>
      </c>
      <c r="AX126" s="65"/>
      <c r="AY126" s="65"/>
      <c r="AZ126" s="65"/>
      <c r="BA126" s="65">
        <f>ROUND((Tabla122[[#This Row],[Columna51]]*0.4),0)</f>
        <v>3</v>
      </c>
      <c r="BB126" s="65">
        <v>8</v>
      </c>
      <c r="BC126" s="65"/>
      <c r="BD126" s="65"/>
      <c r="BE126" s="65"/>
      <c r="BF126" s="65">
        <f>ROUND((Tabla122[[#This Row],[Columna56]]*0.4),0)</f>
        <v>2</v>
      </c>
      <c r="BG126" s="65">
        <v>4</v>
      </c>
      <c r="BH126" s="65"/>
      <c r="BI126" s="65"/>
      <c r="BJ126" s="65"/>
      <c r="BK126" s="65">
        <f>ROUND((Tabla122[[#This Row],[Columna61]]*0.4),0)</f>
        <v>18</v>
      </c>
      <c r="BL126" s="65">
        <v>44</v>
      </c>
      <c r="BM126" s="65"/>
      <c r="BN126" s="65"/>
      <c r="BO126" s="65"/>
      <c r="BP126" s="65">
        <f>ROUND((Tabla122[[#This Row],[Columna66]]*0.4),0)</f>
        <v>16</v>
      </c>
      <c r="BQ126" s="65">
        <v>40</v>
      </c>
      <c r="BR126" s="65"/>
      <c r="BS126" s="65"/>
      <c r="BT126" s="65"/>
      <c r="BU126" s="65">
        <f>ROUND((Tabla122[[#This Row],[Columna71]]*0.4),0)</f>
        <v>46</v>
      </c>
      <c r="BV126" s="65">
        <v>116</v>
      </c>
      <c r="BW126" s="65"/>
      <c r="BX126" s="65"/>
      <c r="BY126" s="65"/>
      <c r="BZ126" s="65">
        <f>ROUND((Tabla122[[#This Row],[Columna76]]*0.4),0)</f>
        <v>14</v>
      </c>
      <c r="CA126" s="65">
        <v>36</v>
      </c>
      <c r="CB126" s="65"/>
      <c r="CC126" s="65"/>
      <c r="CD126" s="65"/>
      <c r="CE126" s="65">
        <f>ROUND((Tabla122[[#This Row],[Columna81]]*0.4),0)</f>
        <v>14</v>
      </c>
      <c r="CF126" s="65">
        <v>36</v>
      </c>
      <c r="CG126" s="65"/>
      <c r="CH126" s="65"/>
      <c r="CI126" s="65"/>
      <c r="CJ126" s="65">
        <f>ROUND((Tabla122[[#This Row],[Columna86]]*0.4),0)</f>
        <v>6</v>
      </c>
      <c r="CK126" s="65">
        <v>16</v>
      </c>
      <c r="CL126" s="65"/>
      <c r="CM126" s="65"/>
      <c r="CN126" s="65"/>
      <c r="CO126" s="65">
        <f>ROUND((Tabla122[[#This Row],[Columna91]]*0.4),0)</f>
        <v>22</v>
      </c>
      <c r="CP126" s="65">
        <v>56</v>
      </c>
      <c r="CQ126" s="65"/>
      <c r="CR126" s="65"/>
      <c r="CS126" s="65"/>
      <c r="CT126" s="65">
        <f>ROUND((Tabla122[[#This Row],[Columna96]]*0.4),0)</f>
        <v>40</v>
      </c>
      <c r="CU126" s="65">
        <v>100</v>
      </c>
      <c r="CV126" s="65"/>
      <c r="CW126" s="65"/>
      <c r="CX126" s="65"/>
      <c r="CY126" s="65">
        <f>ROUND((Tabla122[[#This Row],[Columna101]]*0.4),0)</f>
        <v>10</v>
      </c>
      <c r="CZ126" s="65">
        <v>24</v>
      </c>
      <c r="DA126" s="65"/>
      <c r="DB126" s="65"/>
      <c r="DC126" s="65"/>
      <c r="DD126" s="65">
        <f>ROUND((Tabla122[[#This Row],[Columna106]]*0.4),0)</f>
        <v>8</v>
      </c>
      <c r="DE126" s="65">
        <v>20</v>
      </c>
      <c r="DF126" s="65"/>
      <c r="DG126" s="65"/>
      <c r="DH126" s="65"/>
      <c r="DI126" s="65">
        <f>ROUND((Tabla122[[#This Row],[Columna111]]*0.4),0)</f>
        <v>8</v>
      </c>
      <c r="DJ126" s="65">
        <v>20</v>
      </c>
      <c r="DK126" s="65"/>
      <c r="DL126" s="65"/>
      <c r="DM126" s="65"/>
      <c r="DN126" s="65">
        <f>ROUND((Tabla122[[#This Row],[Columna116]]*0.4),0)</f>
        <v>2</v>
      </c>
      <c r="DO126" s="65">
        <v>4</v>
      </c>
      <c r="DP126" s="93"/>
      <c r="DQ126" s="93"/>
      <c r="DR126" s="93"/>
      <c r="DS126" s="72"/>
      <c r="DT126" s="68"/>
      <c r="DU126" s="68"/>
      <c r="DV126" s="68"/>
      <c r="DW126" s="68"/>
      <c r="DX126" s="68"/>
      <c r="DY126" s="68"/>
      <c r="DZ126" s="68"/>
      <c r="EA126" s="68"/>
      <c r="EB126" s="68"/>
      <c r="EC126" s="68"/>
      <c r="ED126" s="68"/>
      <c r="EE126" s="68"/>
      <c r="EF126" s="68"/>
      <c r="EG126" s="68"/>
      <c r="EH126" s="68"/>
      <c r="EI126" s="68"/>
      <c r="EJ126" s="68"/>
      <c r="EK126" s="68"/>
      <c r="EL126" s="68"/>
      <c r="EM126" s="68"/>
      <c r="EN126" s="68"/>
      <c r="EO126" s="68"/>
      <c r="EP126" s="68"/>
      <c r="EQ126" s="68"/>
      <c r="ER126" s="68"/>
      <c r="ES126" s="68"/>
      <c r="ET126" s="68"/>
      <c r="EU126" s="68"/>
      <c r="EV126" s="68"/>
      <c r="EW126" s="68"/>
      <c r="EX126" s="68"/>
      <c r="EY126" s="68"/>
      <c r="EZ126" s="68"/>
      <c r="FA126" s="68"/>
      <c r="FB126" s="68"/>
      <c r="FC126" s="68"/>
      <c r="FD126" s="68"/>
      <c r="FE126" s="68"/>
      <c r="FF126" s="68"/>
      <c r="FG126" s="68"/>
      <c r="FH126" s="68"/>
      <c r="FI126" s="68"/>
      <c r="FJ126" s="68"/>
      <c r="FK126" s="68"/>
      <c r="FL126" s="68"/>
      <c r="FM126" s="68"/>
      <c r="FN126" s="68"/>
      <c r="FO126" s="68"/>
      <c r="FP126" s="68"/>
      <c r="FQ126" s="68"/>
      <c r="FR126" s="68"/>
      <c r="FS126" s="68"/>
      <c r="FT126" s="68"/>
      <c r="FU126" s="68"/>
      <c r="FV126" s="68"/>
      <c r="FW126" s="68"/>
      <c r="FX126" s="68"/>
      <c r="FY126" s="68"/>
      <c r="FZ126" s="68"/>
      <c r="GA126" s="68"/>
      <c r="GB126" s="68"/>
      <c r="GC126" s="68"/>
      <c r="GD126" s="68"/>
      <c r="GE126" s="68"/>
      <c r="GF126" s="68"/>
      <c r="GG126" s="68"/>
      <c r="GH126" s="68"/>
      <c r="GI126" s="68"/>
      <c r="GJ126" s="68"/>
      <c r="GK126" s="68"/>
      <c r="GL126" s="68"/>
      <c r="GM126" s="68"/>
      <c r="GN126" s="68"/>
      <c r="GO126" s="68"/>
      <c r="GP126" s="68"/>
      <c r="GQ126" s="68"/>
      <c r="GR126" s="68"/>
      <c r="GS126" s="68"/>
      <c r="GT126" s="68"/>
      <c r="GU126" s="68"/>
      <c r="GV126" s="68"/>
      <c r="GW126" s="68"/>
      <c r="GX126" s="68"/>
      <c r="GY126" s="68"/>
      <c r="GZ126" s="68"/>
      <c r="HA126" s="68"/>
      <c r="HB126" s="68"/>
      <c r="HC126" s="68"/>
      <c r="HD126" s="68"/>
      <c r="HE126" s="68"/>
      <c r="HF126" s="68"/>
      <c r="HG126" s="68"/>
      <c r="HH126" s="68"/>
      <c r="HI126" s="68"/>
      <c r="HJ126" s="68"/>
      <c r="HK126" s="68"/>
      <c r="HL126" s="68"/>
      <c r="HM126" s="68"/>
      <c r="HN126" s="68"/>
      <c r="HO126" s="68"/>
      <c r="HP126" s="68"/>
      <c r="HQ126" s="68"/>
      <c r="HR126" s="68"/>
      <c r="HS126" s="68"/>
      <c r="HT126" s="68"/>
      <c r="HU126" s="68"/>
      <c r="HV126" s="68"/>
      <c r="HW126" s="68"/>
      <c r="HX126" s="68"/>
      <c r="HY126" s="68"/>
      <c r="HZ126" s="68"/>
      <c r="IA126" s="68"/>
      <c r="IB126" s="68"/>
      <c r="IC126" s="68"/>
      <c r="ID126" s="68"/>
      <c r="IE126" s="68"/>
      <c r="IF126" s="68"/>
      <c r="IG126" s="68"/>
      <c r="IH126" s="68"/>
      <c r="II126" s="68"/>
      <c r="IJ126" s="68"/>
      <c r="IK126" s="68"/>
      <c r="IL126" s="68"/>
      <c r="IM126" s="68"/>
      <c r="IN126" s="68"/>
      <c r="IO126" s="68"/>
      <c r="IP126" s="68"/>
      <c r="IQ126" s="68"/>
      <c r="IR126" s="68"/>
      <c r="IS126" s="68"/>
      <c r="IT126" s="68"/>
      <c r="IU126" s="68"/>
      <c r="IV126" s="68"/>
      <c r="IW126" s="68"/>
      <c r="IX126" s="68"/>
      <c r="IY126" s="68"/>
      <c r="IZ126" s="68"/>
      <c r="JA126" s="68"/>
      <c r="JB126" s="68"/>
      <c r="JC126" s="68"/>
      <c r="JD126" s="68"/>
      <c r="JE126" s="68"/>
      <c r="JF126" s="68"/>
      <c r="JG126" s="68"/>
      <c r="JH126" s="68"/>
      <c r="JI126" s="68"/>
      <c r="JJ126" s="68"/>
      <c r="JK126" s="68"/>
      <c r="JL126" s="68"/>
      <c r="JM126" s="68"/>
      <c r="JN126" s="68"/>
      <c r="JO126" s="68"/>
      <c r="JP126" s="68"/>
      <c r="JQ126" s="68"/>
      <c r="JR126" s="68"/>
      <c r="JS126" s="68"/>
      <c r="JT126" s="68"/>
      <c r="JU126" s="68"/>
      <c r="JV126" s="68"/>
      <c r="JW126" s="68"/>
      <c r="JX126" s="68"/>
      <c r="JY126" s="68"/>
      <c r="JZ126" s="68"/>
      <c r="KA126" s="68"/>
      <c r="KB126" s="68"/>
      <c r="KC126" s="68"/>
      <c r="KD126" s="68"/>
      <c r="KE126" s="68"/>
      <c r="KF126" s="68"/>
      <c r="KG126" s="68"/>
      <c r="KH126" s="68"/>
      <c r="KI126" s="68"/>
      <c r="KJ126" s="68"/>
      <c r="KK126" s="68"/>
      <c r="KL126" s="68"/>
      <c r="KM126" s="68"/>
      <c r="KN126" s="68"/>
      <c r="KO126" s="68"/>
      <c r="KP126" s="68"/>
      <c r="KQ126" s="68"/>
      <c r="KR126" s="68"/>
      <c r="KS126" s="68"/>
      <c r="KT126" s="68"/>
      <c r="KU126" s="68"/>
      <c r="KV126" s="68"/>
      <c r="KW126" s="68"/>
      <c r="KX126" s="68"/>
      <c r="KY126" s="68"/>
      <c r="KZ126" s="68"/>
      <c r="LA126" s="68"/>
      <c r="LB126" s="68"/>
      <c r="LC126" s="68"/>
      <c r="LD126" s="68"/>
      <c r="LE126" s="68"/>
      <c r="LF126" s="68"/>
      <c r="LG126" s="68"/>
      <c r="LH126" s="68"/>
      <c r="LI126" s="68"/>
      <c r="LJ126" s="68"/>
      <c r="LK126" s="68"/>
      <c r="LL126" s="68"/>
      <c r="LM126" s="68"/>
      <c r="LN126" s="68"/>
      <c r="LO126" s="68"/>
      <c r="LP126" s="68"/>
      <c r="LQ126" s="68"/>
      <c r="LR126" s="68"/>
      <c r="LS126" s="68"/>
      <c r="LT126" s="68"/>
      <c r="LU126" s="68"/>
      <c r="LV126" s="68"/>
      <c r="LW126" s="68"/>
      <c r="LX126" s="68"/>
      <c r="LY126" s="68"/>
      <c r="LZ126" s="68"/>
      <c r="MA126" s="68"/>
      <c r="MB126" s="68"/>
      <c r="MC126" s="68"/>
      <c r="MD126" s="68"/>
      <c r="ME126" s="68"/>
      <c r="MF126" s="68"/>
      <c r="MG126" s="68"/>
      <c r="MH126" s="68"/>
      <c r="MI126" s="68"/>
      <c r="MJ126" s="68"/>
      <c r="MK126" s="68"/>
      <c r="ML126" s="68"/>
      <c r="MM126" s="68"/>
      <c r="MN126" s="68"/>
      <c r="MO126" s="68"/>
      <c r="MP126" s="68"/>
      <c r="MQ126" s="68"/>
      <c r="MR126" s="68"/>
      <c r="MS126" s="68"/>
      <c r="MT126" s="68"/>
      <c r="MU126" s="68"/>
      <c r="MV126" s="68"/>
      <c r="MW126" s="68"/>
      <c r="MX126" s="68"/>
      <c r="MY126" s="68"/>
      <c r="MZ126" s="68"/>
      <c r="NA126" s="68"/>
      <c r="NB126" s="68"/>
      <c r="NC126" s="68"/>
      <c r="ND126" s="68"/>
      <c r="NE126" s="68"/>
    </row>
    <row r="127" spans="1:369" s="73" customFormat="1" ht="13.5">
      <c r="A127" s="68"/>
      <c r="B127" s="62"/>
      <c r="C127" s="63">
        <v>35501</v>
      </c>
      <c r="D127" s="70" t="s">
        <v>203</v>
      </c>
      <c r="E127" s="65" t="s">
        <v>114</v>
      </c>
      <c r="F12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2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27" s="65">
        <f>ROUND((Tabla122[[#This Row],[Columna6]]*0.4),0)</f>
        <v>2</v>
      </c>
      <c r="I127" s="90">
        <v>4</v>
      </c>
      <c r="J127" s="90"/>
      <c r="K127" s="90"/>
      <c r="L127" s="90"/>
      <c r="M127" s="65">
        <f>ROUND((Tabla122[[#This Row],[Columna11]]*0.4),0)</f>
        <v>72</v>
      </c>
      <c r="N127" s="65">
        <v>180</v>
      </c>
      <c r="O127" s="65"/>
      <c r="P127" s="65"/>
      <c r="Q127" s="65"/>
      <c r="R127" s="65">
        <f>ROUND((Tabla122[[#This Row],[Columna16]]*0.4),0)</f>
        <v>6</v>
      </c>
      <c r="S127" s="65">
        <v>16</v>
      </c>
      <c r="T127" s="65"/>
      <c r="U127" s="65"/>
      <c r="V127" s="65"/>
      <c r="W127" s="65">
        <f>ROUND((Tabla122[[#This Row],[Columna21]]*0.4),0)</f>
        <v>3</v>
      </c>
      <c r="X127" s="65">
        <v>8</v>
      </c>
      <c r="Y127" s="65"/>
      <c r="Z127" s="65"/>
      <c r="AA127" s="65"/>
      <c r="AB127" s="65">
        <f>ROUND((Tabla122[[#This Row],[Columna26]]*0.4),0)</f>
        <v>24</v>
      </c>
      <c r="AC127" s="65">
        <v>60</v>
      </c>
      <c r="AD127" s="65"/>
      <c r="AE127" s="65"/>
      <c r="AF127" s="65"/>
      <c r="AG127" s="65">
        <f>ROUND((Tabla122[[#This Row],[Columna31]]*0.4),0)</f>
        <v>274</v>
      </c>
      <c r="AH127" s="65">
        <v>684</v>
      </c>
      <c r="AI127" s="65"/>
      <c r="AJ127" s="65"/>
      <c r="AK127" s="65"/>
      <c r="AL127" s="65">
        <f>ROUND((Tabla122[[#This Row],[Columna36]]*0.4),0)</f>
        <v>70</v>
      </c>
      <c r="AM127" s="65">
        <v>176</v>
      </c>
      <c r="AN127" s="65"/>
      <c r="AO127" s="65"/>
      <c r="AP127" s="65"/>
      <c r="AQ127" s="65">
        <f>ROUND((Tabla122[[#This Row],[Columna41]]*0.4),0)</f>
        <v>27</v>
      </c>
      <c r="AR127" s="65">
        <v>68</v>
      </c>
      <c r="AS127" s="65"/>
      <c r="AT127" s="65"/>
      <c r="AU127" s="65"/>
      <c r="AV127" s="65">
        <f>ROUND((Tabla122[[#This Row],[Columna46]]*0.4),0)</f>
        <v>16</v>
      </c>
      <c r="AW127" s="65">
        <v>40</v>
      </c>
      <c r="AX127" s="65"/>
      <c r="AY127" s="65"/>
      <c r="AZ127" s="65"/>
      <c r="BA127" s="65">
        <f>ROUND((Tabla122[[#This Row],[Columna51]]*0.4),0)</f>
        <v>3</v>
      </c>
      <c r="BB127" s="65">
        <v>8</v>
      </c>
      <c r="BC127" s="65"/>
      <c r="BD127" s="65"/>
      <c r="BE127" s="65"/>
      <c r="BF127" s="65">
        <f>ROUND((Tabla122[[#This Row],[Columna56]]*0.4),0)</f>
        <v>2</v>
      </c>
      <c r="BG127" s="65">
        <v>4</v>
      </c>
      <c r="BH127" s="65"/>
      <c r="BI127" s="65"/>
      <c r="BJ127" s="65"/>
      <c r="BK127" s="65">
        <f>ROUND((Tabla122[[#This Row],[Columna61]]*0.4),0)</f>
        <v>18</v>
      </c>
      <c r="BL127" s="65">
        <v>44</v>
      </c>
      <c r="BM127" s="65"/>
      <c r="BN127" s="65"/>
      <c r="BO127" s="65"/>
      <c r="BP127" s="65">
        <f>ROUND((Tabla122[[#This Row],[Columna66]]*0.4),0)</f>
        <v>16</v>
      </c>
      <c r="BQ127" s="65">
        <v>40</v>
      </c>
      <c r="BR127" s="65"/>
      <c r="BS127" s="65"/>
      <c r="BT127" s="65"/>
      <c r="BU127" s="65">
        <f>ROUND((Tabla122[[#This Row],[Columna71]]*0.4),0)</f>
        <v>46</v>
      </c>
      <c r="BV127" s="65">
        <v>116</v>
      </c>
      <c r="BW127" s="65"/>
      <c r="BX127" s="65"/>
      <c r="BY127" s="65"/>
      <c r="BZ127" s="65">
        <f>ROUND((Tabla122[[#This Row],[Columna76]]*0.4),0)</f>
        <v>14</v>
      </c>
      <c r="CA127" s="65">
        <v>36</v>
      </c>
      <c r="CB127" s="65"/>
      <c r="CC127" s="65"/>
      <c r="CD127" s="65"/>
      <c r="CE127" s="65">
        <f>ROUND((Tabla122[[#This Row],[Columna81]]*0.4),0)</f>
        <v>14</v>
      </c>
      <c r="CF127" s="65">
        <v>36</v>
      </c>
      <c r="CG127" s="65"/>
      <c r="CH127" s="65"/>
      <c r="CI127" s="65"/>
      <c r="CJ127" s="65">
        <f>ROUND((Tabla122[[#This Row],[Columna86]]*0.4),0)</f>
        <v>6</v>
      </c>
      <c r="CK127" s="65">
        <v>16</v>
      </c>
      <c r="CL127" s="65"/>
      <c r="CM127" s="65"/>
      <c r="CN127" s="65"/>
      <c r="CO127" s="65">
        <f>ROUND((Tabla122[[#This Row],[Columna91]]*0.4),0)</f>
        <v>22</v>
      </c>
      <c r="CP127" s="65">
        <v>56</v>
      </c>
      <c r="CQ127" s="65"/>
      <c r="CR127" s="65"/>
      <c r="CS127" s="65"/>
      <c r="CT127" s="65">
        <f>ROUND((Tabla122[[#This Row],[Columna96]]*0.4),0)</f>
        <v>40</v>
      </c>
      <c r="CU127" s="65">
        <v>100</v>
      </c>
      <c r="CV127" s="65"/>
      <c r="CW127" s="65"/>
      <c r="CX127" s="65"/>
      <c r="CY127" s="65">
        <f>ROUND((Tabla122[[#This Row],[Columna101]]*0.4),0)</f>
        <v>10</v>
      </c>
      <c r="CZ127" s="65">
        <v>24</v>
      </c>
      <c r="DA127" s="65"/>
      <c r="DB127" s="65"/>
      <c r="DC127" s="65"/>
      <c r="DD127" s="65">
        <f>ROUND((Tabla122[[#This Row],[Columna106]]*0.4),0)</f>
        <v>8</v>
      </c>
      <c r="DE127" s="65">
        <v>20</v>
      </c>
      <c r="DF127" s="65"/>
      <c r="DG127" s="65"/>
      <c r="DH127" s="65"/>
      <c r="DI127" s="65">
        <f>ROUND((Tabla122[[#This Row],[Columna111]]*0.4),0)</f>
        <v>8</v>
      </c>
      <c r="DJ127" s="65">
        <v>20</v>
      </c>
      <c r="DK127" s="65"/>
      <c r="DL127" s="65"/>
      <c r="DM127" s="65"/>
      <c r="DN127" s="65">
        <f>ROUND((Tabla122[[#This Row],[Columna116]]*0.4),0)</f>
        <v>2</v>
      </c>
      <c r="DO127" s="65">
        <v>4</v>
      </c>
      <c r="DP127" s="93"/>
      <c r="DQ127" s="93"/>
      <c r="DR127" s="93"/>
      <c r="DS127" s="72"/>
      <c r="DT127" s="68"/>
      <c r="DU127" s="68"/>
      <c r="DV127" s="68"/>
      <c r="DW127" s="68"/>
      <c r="DX127" s="68"/>
      <c r="DY127" s="68"/>
      <c r="DZ127" s="68"/>
      <c r="EA127" s="68"/>
      <c r="EB127" s="68"/>
      <c r="EC127" s="68"/>
      <c r="ED127" s="68"/>
      <c r="EE127" s="68"/>
      <c r="EF127" s="68"/>
      <c r="EG127" s="68"/>
      <c r="EH127" s="68"/>
      <c r="EI127" s="68"/>
      <c r="EJ127" s="68"/>
      <c r="EK127" s="68"/>
      <c r="EL127" s="68"/>
      <c r="EM127" s="68"/>
      <c r="EN127" s="68"/>
      <c r="EO127" s="68"/>
      <c r="EP127" s="68"/>
      <c r="EQ127" s="68"/>
      <c r="ER127" s="68"/>
      <c r="ES127" s="68"/>
      <c r="ET127" s="68"/>
      <c r="EU127" s="68"/>
      <c r="EV127" s="68"/>
      <c r="EW127" s="68"/>
      <c r="EX127" s="68"/>
      <c r="EY127" s="68"/>
      <c r="EZ127" s="68"/>
      <c r="FA127" s="68"/>
      <c r="FB127" s="68"/>
      <c r="FC127" s="68"/>
      <c r="FD127" s="68"/>
      <c r="FE127" s="68"/>
      <c r="FF127" s="68"/>
      <c r="FG127" s="68"/>
      <c r="FH127" s="68"/>
      <c r="FI127" s="68"/>
      <c r="FJ127" s="68"/>
      <c r="FK127" s="68"/>
      <c r="FL127" s="68"/>
      <c r="FM127" s="68"/>
      <c r="FN127" s="68"/>
      <c r="FO127" s="68"/>
      <c r="FP127" s="68"/>
      <c r="FQ127" s="68"/>
      <c r="FR127" s="68"/>
      <c r="FS127" s="68"/>
      <c r="FT127" s="68"/>
      <c r="FU127" s="68"/>
      <c r="FV127" s="68"/>
      <c r="FW127" s="68"/>
      <c r="FX127" s="68"/>
      <c r="FY127" s="68"/>
      <c r="FZ127" s="68"/>
      <c r="GA127" s="68"/>
      <c r="GB127" s="68"/>
      <c r="GC127" s="68"/>
      <c r="GD127" s="68"/>
      <c r="GE127" s="68"/>
      <c r="GF127" s="68"/>
      <c r="GG127" s="68"/>
      <c r="GH127" s="68"/>
      <c r="GI127" s="68"/>
      <c r="GJ127" s="68"/>
      <c r="GK127" s="68"/>
      <c r="GL127" s="68"/>
      <c r="GM127" s="68"/>
      <c r="GN127" s="68"/>
      <c r="GO127" s="68"/>
      <c r="GP127" s="68"/>
      <c r="GQ127" s="68"/>
      <c r="GR127" s="68"/>
      <c r="GS127" s="68"/>
      <c r="GT127" s="68"/>
      <c r="GU127" s="68"/>
      <c r="GV127" s="68"/>
      <c r="GW127" s="68"/>
      <c r="GX127" s="68"/>
      <c r="GY127" s="68"/>
      <c r="GZ127" s="68"/>
      <c r="HA127" s="68"/>
      <c r="HB127" s="68"/>
      <c r="HC127" s="68"/>
      <c r="HD127" s="68"/>
      <c r="HE127" s="68"/>
      <c r="HF127" s="68"/>
      <c r="HG127" s="68"/>
      <c r="HH127" s="68"/>
      <c r="HI127" s="68"/>
      <c r="HJ127" s="68"/>
      <c r="HK127" s="68"/>
      <c r="HL127" s="68"/>
      <c r="HM127" s="68"/>
      <c r="HN127" s="68"/>
      <c r="HO127" s="68"/>
      <c r="HP127" s="68"/>
      <c r="HQ127" s="68"/>
      <c r="HR127" s="68"/>
      <c r="HS127" s="68"/>
      <c r="HT127" s="68"/>
      <c r="HU127" s="68"/>
      <c r="HV127" s="68"/>
      <c r="HW127" s="68"/>
      <c r="HX127" s="68"/>
      <c r="HY127" s="68"/>
      <c r="HZ127" s="68"/>
      <c r="IA127" s="68"/>
      <c r="IB127" s="68"/>
      <c r="IC127" s="68"/>
      <c r="ID127" s="68"/>
      <c r="IE127" s="68"/>
      <c r="IF127" s="68"/>
      <c r="IG127" s="68"/>
      <c r="IH127" s="68"/>
      <c r="II127" s="68"/>
      <c r="IJ127" s="68"/>
      <c r="IK127" s="68"/>
      <c r="IL127" s="68"/>
      <c r="IM127" s="68"/>
      <c r="IN127" s="68"/>
      <c r="IO127" s="68"/>
      <c r="IP127" s="68"/>
      <c r="IQ127" s="68"/>
      <c r="IR127" s="68"/>
      <c r="IS127" s="68"/>
      <c r="IT127" s="68"/>
      <c r="IU127" s="68"/>
      <c r="IV127" s="68"/>
      <c r="IW127" s="68"/>
      <c r="IX127" s="68"/>
      <c r="IY127" s="68"/>
      <c r="IZ127" s="68"/>
      <c r="JA127" s="68"/>
      <c r="JB127" s="68"/>
      <c r="JC127" s="68"/>
      <c r="JD127" s="68"/>
      <c r="JE127" s="68"/>
      <c r="JF127" s="68"/>
      <c r="JG127" s="68"/>
      <c r="JH127" s="68"/>
      <c r="JI127" s="68"/>
      <c r="JJ127" s="68"/>
      <c r="JK127" s="68"/>
      <c r="JL127" s="68"/>
      <c r="JM127" s="68"/>
      <c r="JN127" s="68"/>
      <c r="JO127" s="68"/>
      <c r="JP127" s="68"/>
      <c r="JQ127" s="68"/>
      <c r="JR127" s="68"/>
      <c r="JS127" s="68"/>
      <c r="JT127" s="68"/>
      <c r="JU127" s="68"/>
      <c r="JV127" s="68"/>
      <c r="JW127" s="68"/>
      <c r="JX127" s="68"/>
      <c r="JY127" s="68"/>
      <c r="JZ127" s="68"/>
      <c r="KA127" s="68"/>
      <c r="KB127" s="68"/>
      <c r="KC127" s="68"/>
      <c r="KD127" s="68"/>
      <c r="KE127" s="68"/>
      <c r="KF127" s="68"/>
      <c r="KG127" s="68"/>
      <c r="KH127" s="68"/>
      <c r="KI127" s="68"/>
      <c r="KJ127" s="68"/>
      <c r="KK127" s="68"/>
      <c r="KL127" s="68"/>
      <c r="KM127" s="68"/>
      <c r="KN127" s="68"/>
      <c r="KO127" s="68"/>
      <c r="KP127" s="68"/>
      <c r="KQ127" s="68"/>
      <c r="KR127" s="68"/>
      <c r="KS127" s="68"/>
      <c r="KT127" s="68"/>
      <c r="KU127" s="68"/>
      <c r="KV127" s="68"/>
      <c r="KW127" s="68"/>
      <c r="KX127" s="68"/>
      <c r="KY127" s="68"/>
      <c r="KZ127" s="68"/>
      <c r="LA127" s="68"/>
      <c r="LB127" s="68"/>
      <c r="LC127" s="68"/>
      <c r="LD127" s="68"/>
      <c r="LE127" s="68"/>
      <c r="LF127" s="68"/>
      <c r="LG127" s="68"/>
      <c r="LH127" s="68"/>
      <c r="LI127" s="68"/>
      <c r="LJ127" s="68"/>
      <c r="LK127" s="68"/>
      <c r="LL127" s="68"/>
      <c r="LM127" s="68"/>
      <c r="LN127" s="68"/>
      <c r="LO127" s="68"/>
      <c r="LP127" s="68"/>
      <c r="LQ127" s="68"/>
      <c r="LR127" s="68"/>
      <c r="LS127" s="68"/>
      <c r="LT127" s="68"/>
      <c r="LU127" s="68"/>
      <c r="LV127" s="68"/>
      <c r="LW127" s="68"/>
      <c r="LX127" s="68"/>
      <c r="LY127" s="68"/>
      <c r="LZ127" s="68"/>
      <c r="MA127" s="68"/>
      <c r="MB127" s="68"/>
      <c r="MC127" s="68"/>
      <c r="MD127" s="68"/>
      <c r="ME127" s="68"/>
      <c r="MF127" s="68"/>
      <c r="MG127" s="68"/>
      <c r="MH127" s="68"/>
      <c r="MI127" s="68"/>
      <c r="MJ127" s="68"/>
      <c r="MK127" s="68"/>
      <c r="ML127" s="68"/>
      <c r="MM127" s="68"/>
      <c r="MN127" s="68"/>
      <c r="MO127" s="68"/>
      <c r="MP127" s="68"/>
      <c r="MQ127" s="68"/>
      <c r="MR127" s="68"/>
      <c r="MS127" s="68"/>
      <c r="MT127" s="68"/>
      <c r="MU127" s="68"/>
      <c r="MV127" s="68"/>
      <c r="MW127" s="68"/>
      <c r="MX127" s="68"/>
      <c r="MY127" s="68"/>
      <c r="MZ127" s="68"/>
      <c r="NA127" s="68"/>
      <c r="NB127" s="68"/>
      <c r="NC127" s="68"/>
      <c r="ND127" s="68"/>
      <c r="NE127" s="68"/>
    </row>
    <row r="128" spans="1:369" s="73" customFormat="1" ht="13.5">
      <c r="A128" s="68"/>
      <c r="B128" s="62"/>
      <c r="C128" s="63">
        <v>35501</v>
      </c>
      <c r="D128" s="70" t="s">
        <v>204</v>
      </c>
      <c r="E128" s="65" t="s">
        <v>114</v>
      </c>
      <c r="F12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2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28" s="65">
        <f>ROUND((Tabla122[[#This Row],[Columna6]]*0.4),0)</f>
        <v>2</v>
      </c>
      <c r="I128" s="90">
        <v>4</v>
      </c>
      <c r="J128" s="90"/>
      <c r="K128" s="90"/>
      <c r="L128" s="90"/>
      <c r="M128" s="65">
        <f>ROUND((Tabla122[[#This Row],[Columna11]]*0.4),0)</f>
        <v>72</v>
      </c>
      <c r="N128" s="65">
        <v>180</v>
      </c>
      <c r="O128" s="65"/>
      <c r="P128" s="65"/>
      <c r="Q128" s="65"/>
      <c r="R128" s="65">
        <f>ROUND((Tabla122[[#This Row],[Columna16]]*0.4),0)</f>
        <v>6</v>
      </c>
      <c r="S128" s="65">
        <v>16</v>
      </c>
      <c r="T128" s="65"/>
      <c r="U128" s="65"/>
      <c r="V128" s="65"/>
      <c r="W128" s="65">
        <f>ROUND((Tabla122[[#This Row],[Columna21]]*0.4),0)</f>
        <v>3</v>
      </c>
      <c r="X128" s="65">
        <v>8</v>
      </c>
      <c r="Y128" s="65"/>
      <c r="Z128" s="65"/>
      <c r="AA128" s="65"/>
      <c r="AB128" s="65">
        <f>ROUND((Tabla122[[#This Row],[Columna26]]*0.4),0)</f>
        <v>24</v>
      </c>
      <c r="AC128" s="65">
        <v>60</v>
      </c>
      <c r="AD128" s="65"/>
      <c r="AE128" s="65"/>
      <c r="AF128" s="65"/>
      <c r="AG128" s="65">
        <f>ROUND((Tabla122[[#This Row],[Columna31]]*0.4),0)</f>
        <v>274</v>
      </c>
      <c r="AH128" s="65">
        <v>684</v>
      </c>
      <c r="AI128" s="65"/>
      <c r="AJ128" s="65"/>
      <c r="AK128" s="65"/>
      <c r="AL128" s="65">
        <f>ROUND((Tabla122[[#This Row],[Columna36]]*0.4),0)</f>
        <v>70</v>
      </c>
      <c r="AM128" s="65">
        <v>176</v>
      </c>
      <c r="AN128" s="65"/>
      <c r="AO128" s="65"/>
      <c r="AP128" s="65"/>
      <c r="AQ128" s="65">
        <f>ROUND((Tabla122[[#This Row],[Columna41]]*0.4),0)</f>
        <v>27</v>
      </c>
      <c r="AR128" s="65">
        <v>68</v>
      </c>
      <c r="AS128" s="65"/>
      <c r="AT128" s="65"/>
      <c r="AU128" s="65"/>
      <c r="AV128" s="65">
        <f>ROUND((Tabla122[[#This Row],[Columna46]]*0.4),0)</f>
        <v>16</v>
      </c>
      <c r="AW128" s="65">
        <v>40</v>
      </c>
      <c r="AX128" s="65"/>
      <c r="AY128" s="65"/>
      <c r="AZ128" s="65"/>
      <c r="BA128" s="65">
        <f>ROUND((Tabla122[[#This Row],[Columna51]]*0.4),0)</f>
        <v>3</v>
      </c>
      <c r="BB128" s="65">
        <v>8</v>
      </c>
      <c r="BC128" s="65"/>
      <c r="BD128" s="65"/>
      <c r="BE128" s="65"/>
      <c r="BF128" s="65">
        <f>ROUND((Tabla122[[#This Row],[Columna56]]*0.4),0)</f>
        <v>2</v>
      </c>
      <c r="BG128" s="65">
        <v>4</v>
      </c>
      <c r="BH128" s="65"/>
      <c r="BI128" s="65"/>
      <c r="BJ128" s="65"/>
      <c r="BK128" s="65">
        <f>ROUND((Tabla122[[#This Row],[Columna61]]*0.4),0)</f>
        <v>18</v>
      </c>
      <c r="BL128" s="65">
        <v>44</v>
      </c>
      <c r="BM128" s="65"/>
      <c r="BN128" s="65"/>
      <c r="BO128" s="65"/>
      <c r="BP128" s="65">
        <f>ROUND((Tabla122[[#This Row],[Columna66]]*0.4),0)</f>
        <v>16</v>
      </c>
      <c r="BQ128" s="65">
        <v>40</v>
      </c>
      <c r="BR128" s="65"/>
      <c r="BS128" s="65"/>
      <c r="BT128" s="65"/>
      <c r="BU128" s="65">
        <f>ROUND((Tabla122[[#This Row],[Columna71]]*0.4),0)</f>
        <v>46</v>
      </c>
      <c r="BV128" s="65">
        <v>116</v>
      </c>
      <c r="BW128" s="65"/>
      <c r="BX128" s="65"/>
      <c r="BY128" s="65"/>
      <c r="BZ128" s="65">
        <f>ROUND((Tabla122[[#This Row],[Columna76]]*0.4),0)</f>
        <v>14</v>
      </c>
      <c r="CA128" s="65">
        <v>36</v>
      </c>
      <c r="CB128" s="65"/>
      <c r="CC128" s="65"/>
      <c r="CD128" s="65"/>
      <c r="CE128" s="65">
        <f>ROUND((Tabla122[[#This Row],[Columna81]]*0.4),0)</f>
        <v>14</v>
      </c>
      <c r="CF128" s="65">
        <v>36</v>
      </c>
      <c r="CG128" s="65"/>
      <c r="CH128" s="65"/>
      <c r="CI128" s="65"/>
      <c r="CJ128" s="65">
        <f>ROUND((Tabla122[[#This Row],[Columna86]]*0.4),0)</f>
        <v>6</v>
      </c>
      <c r="CK128" s="65">
        <v>16</v>
      </c>
      <c r="CL128" s="65"/>
      <c r="CM128" s="65"/>
      <c r="CN128" s="65"/>
      <c r="CO128" s="65">
        <f>ROUND((Tabla122[[#This Row],[Columna91]]*0.4),0)</f>
        <v>22</v>
      </c>
      <c r="CP128" s="65">
        <v>56</v>
      </c>
      <c r="CQ128" s="65"/>
      <c r="CR128" s="65"/>
      <c r="CS128" s="65"/>
      <c r="CT128" s="65">
        <f>ROUND((Tabla122[[#This Row],[Columna96]]*0.4),0)</f>
        <v>40</v>
      </c>
      <c r="CU128" s="65">
        <v>100</v>
      </c>
      <c r="CV128" s="65"/>
      <c r="CW128" s="65"/>
      <c r="CX128" s="65"/>
      <c r="CY128" s="65">
        <f>ROUND((Tabla122[[#This Row],[Columna101]]*0.4),0)</f>
        <v>10</v>
      </c>
      <c r="CZ128" s="65">
        <v>24</v>
      </c>
      <c r="DA128" s="65"/>
      <c r="DB128" s="65"/>
      <c r="DC128" s="65"/>
      <c r="DD128" s="65">
        <f>ROUND((Tabla122[[#This Row],[Columna106]]*0.4),0)</f>
        <v>8</v>
      </c>
      <c r="DE128" s="65">
        <v>20</v>
      </c>
      <c r="DF128" s="65"/>
      <c r="DG128" s="65"/>
      <c r="DH128" s="65"/>
      <c r="DI128" s="65">
        <f>ROUND((Tabla122[[#This Row],[Columna111]]*0.4),0)</f>
        <v>8</v>
      </c>
      <c r="DJ128" s="65">
        <v>20</v>
      </c>
      <c r="DK128" s="65"/>
      <c r="DL128" s="65"/>
      <c r="DM128" s="65"/>
      <c r="DN128" s="65">
        <f>ROUND((Tabla122[[#This Row],[Columna116]]*0.4),0)</f>
        <v>2</v>
      </c>
      <c r="DO128" s="65">
        <v>4</v>
      </c>
      <c r="DP128" s="93"/>
      <c r="DQ128" s="93"/>
      <c r="DR128" s="93"/>
      <c r="DS128" s="72"/>
      <c r="DT128" s="68"/>
      <c r="DU128" s="68"/>
      <c r="DV128" s="68"/>
      <c r="DW128" s="68"/>
      <c r="DX128" s="68"/>
      <c r="DY128" s="68"/>
      <c r="DZ128" s="68"/>
      <c r="EA128" s="68"/>
      <c r="EB128" s="68"/>
      <c r="EC128" s="68"/>
      <c r="ED128" s="68"/>
      <c r="EE128" s="68"/>
      <c r="EF128" s="68"/>
      <c r="EG128" s="68"/>
      <c r="EH128" s="68"/>
      <c r="EI128" s="68"/>
      <c r="EJ128" s="68"/>
      <c r="EK128" s="68"/>
      <c r="EL128" s="68"/>
      <c r="EM128" s="68"/>
      <c r="EN128" s="68"/>
      <c r="EO128" s="68"/>
      <c r="EP128" s="68"/>
      <c r="EQ128" s="68"/>
      <c r="ER128" s="68"/>
      <c r="ES128" s="68"/>
      <c r="ET128" s="68"/>
      <c r="EU128" s="68"/>
      <c r="EV128" s="68"/>
      <c r="EW128" s="68"/>
      <c r="EX128" s="68"/>
      <c r="EY128" s="68"/>
      <c r="EZ128" s="68"/>
      <c r="FA128" s="68"/>
      <c r="FB128" s="68"/>
      <c r="FC128" s="68"/>
      <c r="FD128" s="68"/>
      <c r="FE128" s="68"/>
      <c r="FF128" s="68"/>
      <c r="FG128" s="68"/>
      <c r="FH128" s="68"/>
      <c r="FI128" s="68"/>
      <c r="FJ128" s="68"/>
      <c r="FK128" s="68"/>
      <c r="FL128" s="68"/>
      <c r="FM128" s="68"/>
      <c r="FN128" s="68"/>
      <c r="FO128" s="68"/>
      <c r="FP128" s="68"/>
      <c r="FQ128" s="68"/>
      <c r="FR128" s="68"/>
      <c r="FS128" s="68"/>
      <c r="FT128" s="68"/>
      <c r="FU128" s="68"/>
      <c r="FV128" s="68"/>
      <c r="FW128" s="68"/>
      <c r="FX128" s="68"/>
      <c r="FY128" s="68"/>
      <c r="FZ128" s="68"/>
      <c r="GA128" s="68"/>
      <c r="GB128" s="68"/>
      <c r="GC128" s="68"/>
      <c r="GD128" s="68"/>
      <c r="GE128" s="68"/>
      <c r="GF128" s="68"/>
      <c r="GG128" s="68"/>
      <c r="GH128" s="68"/>
      <c r="GI128" s="68"/>
      <c r="GJ128" s="68"/>
      <c r="GK128" s="68"/>
      <c r="GL128" s="68"/>
      <c r="GM128" s="68"/>
      <c r="GN128" s="68"/>
      <c r="GO128" s="68"/>
      <c r="GP128" s="68"/>
      <c r="GQ128" s="68"/>
      <c r="GR128" s="68"/>
      <c r="GS128" s="68"/>
      <c r="GT128" s="68"/>
      <c r="GU128" s="68"/>
      <c r="GV128" s="68"/>
      <c r="GW128" s="68"/>
      <c r="GX128" s="68"/>
      <c r="GY128" s="68"/>
      <c r="GZ128" s="68"/>
      <c r="HA128" s="68"/>
      <c r="HB128" s="68"/>
      <c r="HC128" s="68"/>
      <c r="HD128" s="68"/>
      <c r="HE128" s="68"/>
      <c r="HF128" s="68"/>
      <c r="HG128" s="68"/>
      <c r="HH128" s="68"/>
      <c r="HI128" s="68"/>
      <c r="HJ128" s="68"/>
      <c r="HK128" s="68"/>
      <c r="HL128" s="68"/>
      <c r="HM128" s="68"/>
      <c r="HN128" s="68"/>
      <c r="HO128" s="68"/>
      <c r="HP128" s="68"/>
      <c r="HQ128" s="68"/>
      <c r="HR128" s="68"/>
      <c r="HS128" s="68"/>
      <c r="HT128" s="68"/>
      <c r="HU128" s="68"/>
      <c r="HV128" s="68"/>
      <c r="HW128" s="68"/>
      <c r="HX128" s="68"/>
      <c r="HY128" s="68"/>
      <c r="HZ128" s="68"/>
      <c r="IA128" s="68"/>
      <c r="IB128" s="68"/>
      <c r="IC128" s="68"/>
      <c r="ID128" s="68"/>
      <c r="IE128" s="68"/>
      <c r="IF128" s="68"/>
      <c r="IG128" s="68"/>
      <c r="IH128" s="68"/>
      <c r="II128" s="68"/>
      <c r="IJ128" s="68"/>
      <c r="IK128" s="68"/>
      <c r="IL128" s="68"/>
      <c r="IM128" s="68"/>
      <c r="IN128" s="68"/>
      <c r="IO128" s="68"/>
      <c r="IP128" s="68"/>
      <c r="IQ128" s="68"/>
      <c r="IR128" s="68"/>
      <c r="IS128" s="68"/>
      <c r="IT128" s="68"/>
      <c r="IU128" s="68"/>
      <c r="IV128" s="68"/>
      <c r="IW128" s="68"/>
      <c r="IX128" s="68"/>
      <c r="IY128" s="68"/>
      <c r="IZ128" s="68"/>
      <c r="JA128" s="68"/>
      <c r="JB128" s="68"/>
      <c r="JC128" s="68"/>
      <c r="JD128" s="68"/>
      <c r="JE128" s="68"/>
      <c r="JF128" s="68"/>
      <c r="JG128" s="68"/>
      <c r="JH128" s="68"/>
      <c r="JI128" s="68"/>
      <c r="JJ128" s="68"/>
      <c r="JK128" s="68"/>
      <c r="JL128" s="68"/>
      <c r="JM128" s="68"/>
      <c r="JN128" s="68"/>
      <c r="JO128" s="68"/>
      <c r="JP128" s="68"/>
      <c r="JQ128" s="68"/>
      <c r="JR128" s="68"/>
      <c r="JS128" s="68"/>
      <c r="JT128" s="68"/>
      <c r="JU128" s="68"/>
      <c r="JV128" s="68"/>
      <c r="JW128" s="68"/>
      <c r="JX128" s="68"/>
      <c r="JY128" s="68"/>
      <c r="JZ128" s="68"/>
      <c r="KA128" s="68"/>
      <c r="KB128" s="68"/>
      <c r="KC128" s="68"/>
      <c r="KD128" s="68"/>
      <c r="KE128" s="68"/>
      <c r="KF128" s="68"/>
      <c r="KG128" s="68"/>
      <c r="KH128" s="68"/>
      <c r="KI128" s="68"/>
      <c r="KJ128" s="68"/>
      <c r="KK128" s="68"/>
      <c r="KL128" s="68"/>
      <c r="KM128" s="68"/>
      <c r="KN128" s="68"/>
      <c r="KO128" s="68"/>
      <c r="KP128" s="68"/>
      <c r="KQ128" s="68"/>
      <c r="KR128" s="68"/>
      <c r="KS128" s="68"/>
      <c r="KT128" s="68"/>
      <c r="KU128" s="68"/>
      <c r="KV128" s="68"/>
      <c r="KW128" s="68"/>
      <c r="KX128" s="68"/>
      <c r="KY128" s="68"/>
      <c r="KZ128" s="68"/>
      <c r="LA128" s="68"/>
      <c r="LB128" s="68"/>
      <c r="LC128" s="68"/>
      <c r="LD128" s="68"/>
      <c r="LE128" s="68"/>
      <c r="LF128" s="68"/>
      <c r="LG128" s="68"/>
      <c r="LH128" s="68"/>
      <c r="LI128" s="68"/>
      <c r="LJ128" s="68"/>
      <c r="LK128" s="68"/>
      <c r="LL128" s="68"/>
      <c r="LM128" s="68"/>
      <c r="LN128" s="68"/>
      <c r="LO128" s="68"/>
      <c r="LP128" s="68"/>
      <c r="LQ128" s="68"/>
      <c r="LR128" s="68"/>
      <c r="LS128" s="68"/>
      <c r="LT128" s="68"/>
      <c r="LU128" s="68"/>
      <c r="LV128" s="68"/>
      <c r="LW128" s="68"/>
      <c r="LX128" s="68"/>
      <c r="LY128" s="68"/>
      <c r="LZ128" s="68"/>
      <c r="MA128" s="68"/>
      <c r="MB128" s="68"/>
      <c r="MC128" s="68"/>
      <c r="MD128" s="68"/>
      <c r="ME128" s="68"/>
      <c r="MF128" s="68"/>
      <c r="MG128" s="68"/>
      <c r="MH128" s="68"/>
      <c r="MI128" s="68"/>
      <c r="MJ128" s="68"/>
      <c r="MK128" s="68"/>
      <c r="ML128" s="68"/>
      <c r="MM128" s="68"/>
      <c r="MN128" s="68"/>
      <c r="MO128" s="68"/>
      <c r="MP128" s="68"/>
      <c r="MQ128" s="68"/>
      <c r="MR128" s="68"/>
      <c r="MS128" s="68"/>
      <c r="MT128" s="68"/>
      <c r="MU128" s="68"/>
      <c r="MV128" s="68"/>
      <c r="MW128" s="68"/>
      <c r="MX128" s="68"/>
      <c r="MY128" s="68"/>
      <c r="MZ128" s="68"/>
      <c r="NA128" s="68"/>
      <c r="NB128" s="68"/>
      <c r="NC128" s="68"/>
      <c r="ND128" s="68"/>
      <c r="NE128" s="68"/>
    </row>
    <row r="129" spans="1:369" s="73" customFormat="1" ht="13.5">
      <c r="A129" s="68"/>
      <c r="B129" s="62"/>
      <c r="C129" s="63">
        <v>35501</v>
      </c>
      <c r="D129" s="70" t="s">
        <v>205</v>
      </c>
      <c r="E129" s="65" t="s">
        <v>114</v>
      </c>
      <c r="F12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2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29" s="65">
        <f>ROUND((Tabla122[[#This Row],[Columna6]]*0.4),0)</f>
        <v>2</v>
      </c>
      <c r="I129" s="90">
        <v>4</v>
      </c>
      <c r="J129" s="90"/>
      <c r="K129" s="90"/>
      <c r="L129" s="90"/>
      <c r="M129" s="65">
        <f>ROUND((Tabla122[[#This Row],[Columna11]]*0.4),0)</f>
        <v>72</v>
      </c>
      <c r="N129" s="65">
        <v>180</v>
      </c>
      <c r="O129" s="65"/>
      <c r="P129" s="65"/>
      <c r="Q129" s="65"/>
      <c r="R129" s="65">
        <f>ROUND((Tabla122[[#This Row],[Columna16]]*0.4),0)</f>
        <v>6</v>
      </c>
      <c r="S129" s="65">
        <v>16</v>
      </c>
      <c r="T129" s="65"/>
      <c r="U129" s="65"/>
      <c r="V129" s="65"/>
      <c r="W129" s="65">
        <f>ROUND((Tabla122[[#This Row],[Columna21]]*0.4),0)</f>
        <v>3</v>
      </c>
      <c r="X129" s="65">
        <v>8</v>
      </c>
      <c r="Y129" s="65"/>
      <c r="Z129" s="65"/>
      <c r="AA129" s="65"/>
      <c r="AB129" s="65">
        <f>ROUND((Tabla122[[#This Row],[Columna26]]*0.4),0)</f>
        <v>24</v>
      </c>
      <c r="AC129" s="65">
        <v>60</v>
      </c>
      <c r="AD129" s="65"/>
      <c r="AE129" s="65"/>
      <c r="AF129" s="65"/>
      <c r="AG129" s="65">
        <f>ROUND((Tabla122[[#This Row],[Columna31]]*0.4),0)</f>
        <v>274</v>
      </c>
      <c r="AH129" s="65">
        <v>684</v>
      </c>
      <c r="AI129" s="65"/>
      <c r="AJ129" s="65"/>
      <c r="AK129" s="65"/>
      <c r="AL129" s="65">
        <f>ROUND((Tabla122[[#This Row],[Columna36]]*0.4),0)</f>
        <v>70</v>
      </c>
      <c r="AM129" s="65">
        <v>176</v>
      </c>
      <c r="AN129" s="65"/>
      <c r="AO129" s="65"/>
      <c r="AP129" s="65"/>
      <c r="AQ129" s="65">
        <f>ROUND((Tabla122[[#This Row],[Columna41]]*0.4),0)</f>
        <v>27</v>
      </c>
      <c r="AR129" s="65">
        <v>68</v>
      </c>
      <c r="AS129" s="65"/>
      <c r="AT129" s="65"/>
      <c r="AU129" s="65"/>
      <c r="AV129" s="65">
        <f>ROUND((Tabla122[[#This Row],[Columna46]]*0.4),0)</f>
        <v>16</v>
      </c>
      <c r="AW129" s="65">
        <v>40</v>
      </c>
      <c r="AX129" s="65"/>
      <c r="AY129" s="65"/>
      <c r="AZ129" s="65"/>
      <c r="BA129" s="65">
        <f>ROUND((Tabla122[[#This Row],[Columna51]]*0.4),0)</f>
        <v>3</v>
      </c>
      <c r="BB129" s="65">
        <v>8</v>
      </c>
      <c r="BC129" s="65"/>
      <c r="BD129" s="65"/>
      <c r="BE129" s="65"/>
      <c r="BF129" s="65">
        <f>ROUND((Tabla122[[#This Row],[Columna56]]*0.4),0)</f>
        <v>2</v>
      </c>
      <c r="BG129" s="65">
        <v>4</v>
      </c>
      <c r="BH129" s="65"/>
      <c r="BI129" s="65"/>
      <c r="BJ129" s="65"/>
      <c r="BK129" s="65">
        <f>ROUND((Tabla122[[#This Row],[Columna61]]*0.4),0)</f>
        <v>18</v>
      </c>
      <c r="BL129" s="65">
        <v>44</v>
      </c>
      <c r="BM129" s="65"/>
      <c r="BN129" s="65"/>
      <c r="BO129" s="65"/>
      <c r="BP129" s="65">
        <f>ROUND((Tabla122[[#This Row],[Columna66]]*0.4),0)</f>
        <v>16</v>
      </c>
      <c r="BQ129" s="65">
        <v>40</v>
      </c>
      <c r="BR129" s="65"/>
      <c r="BS129" s="65"/>
      <c r="BT129" s="65"/>
      <c r="BU129" s="65">
        <f>ROUND((Tabla122[[#This Row],[Columna71]]*0.4),0)</f>
        <v>46</v>
      </c>
      <c r="BV129" s="65">
        <v>116</v>
      </c>
      <c r="BW129" s="65"/>
      <c r="BX129" s="65"/>
      <c r="BY129" s="65"/>
      <c r="BZ129" s="65">
        <f>ROUND((Tabla122[[#This Row],[Columna76]]*0.4),0)</f>
        <v>14</v>
      </c>
      <c r="CA129" s="65">
        <v>36</v>
      </c>
      <c r="CB129" s="65"/>
      <c r="CC129" s="65"/>
      <c r="CD129" s="65"/>
      <c r="CE129" s="65">
        <f>ROUND((Tabla122[[#This Row],[Columna81]]*0.4),0)</f>
        <v>14</v>
      </c>
      <c r="CF129" s="65">
        <v>36</v>
      </c>
      <c r="CG129" s="65"/>
      <c r="CH129" s="65"/>
      <c r="CI129" s="65"/>
      <c r="CJ129" s="65">
        <f>ROUND((Tabla122[[#This Row],[Columna86]]*0.4),0)</f>
        <v>6</v>
      </c>
      <c r="CK129" s="65">
        <v>16</v>
      </c>
      <c r="CL129" s="65"/>
      <c r="CM129" s="65"/>
      <c r="CN129" s="65"/>
      <c r="CO129" s="65">
        <f>ROUND((Tabla122[[#This Row],[Columna91]]*0.4),0)</f>
        <v>22</v>
      </c>
      <c r="CP129" s="65">
        <v>56</v>
      </c>
      <c r="CQ129" s="65"/>
      <c r="CR129" s="65"/>
      <c r="CS129" s="65"/>
      <c r="CT129" s="65">
        <f>ROUND((Tabla122[[#This Row],[Columna96]]*0.4),0)</f>
        <v>40</v>
      </c>
      <c r="CU129" s="65">
        <v>100</v>
      </c>
      <c r="CV129" s="65"/>
      <c r="CW129" s="65"/>
      <c r="CX129" s="65"/>
      <c r="CY129" s="65">
        <f>ROUND((Tabla122[[#This Row],[Columna101]]*0.4),0)</f>
        <v>10</v>
      </c>
      <c r="CZ129" s="65">
        <v>24</v>
      </c>
      <c r="DA129" s="65"/>
      <c r="DB129" s="65"/>
      <c r="DC129" s="65"/>
      <c r="DD129" s="65">
        <f>ROUND((Tabla122[[#This Row],[Columna106]]*0.4),0)</f>
        <v>8</v>
      </c>
      <c r="DE129" s="65">
        <v>20</v>
      </c>
      <c r="DF129" s="65"/>
      <c r="DG129" s="65"/>
      <c r="DH129" s="65"/>
      <c r="DI129" s="65">
        <f>ROUND((Tabla122[[#This Row],[Columna111]]*0.4),0)</f>
        <v>8</v>
      </c>
      <c r="DJ129" s="65">
        <v>20</v>
      </c>
      <c r="DK129" s="65"/>
      <c r="DL129" s="65"/>
      <c r="DM129" s="65"/>
      <c r="DN129" s="65">
        <f>ROUND((Tabla122[[#This Row],[Columna116]]*0.4),0)</f>
        <v>2</v>
      </c>
      <c r="DO129" s="65">
        <v>4</v>
      </c>
      <c r="DP129" s="93"/>
      <c r="DQ129" s="93"/>
      <c r="DR129" s="93"/>
      <c r="DS129" s="72"/>
      <c r="DT129" s="68"/>
      <c r="DU129" s="68"/>
      <c r="DV129" s="68"/>
      <c r="DW129" s="68"/>
      <c r="DX129" s="68"/>
      <c r="DY129" s="68"/>
      <c r="DZ129" s="68"/>
      <c r="EA129" s="68"/>
      <c r="EB129" s="68"/>
      <c r="EC129" s="68"/>
      <c r="ED129" s="68"/>
      <c r="EE129" s="68"/>
      <c r="EF129" s="68"/>
      <c r="EG129" s="68"/>
      <c r="EH129" s="68"/>
      <c r="EI129" s="68"/>
      <c r="EJ129" s="68"/>
      <c r="EK129" s="68"/>
      <c r="EL129" s="68"/>
      <c r="EM129" s="68"/>
      <c r="EN129" s="68"/>
      <c r="EO129" s="68"/>
      <c r="EP129" s="68"/>
      <c r="EQ129" s="68"/>
      <c r="ER129" s="68"/>
      <c r="ES129" s="68"/>
      <c r="ET129" s="68"/>
      <c r="EU129" s="68"/>
      <c r="EV129" s="68"/>
      <c r="EW129" s="68"/>
      <c r="EX129" s="68"/>
      <c r="EY129" s="68"/>
      <c r="EZ129" s="68"/>
      <c r="FA129" s="68"/>
      <c r="FB129" s="68"/>
      <c r="FC129" s="68"/>
      <c r="FD129" s="68"/>
      <c r="FE129" s="68"/>
      <c r="FF129" s="68"/>
      <c r="FG129" s="68"/>
      <c r="FH129" s="68"/>
      <c r="FI129" s="68"/>
      <c r="FJ129" s="68"/>
      <c r="FK129" s="68"/>
      <c r="FL129" s="68"/>
      <c r="FM129" s="68"/>
      <c r="FN129" s="68"/>
      <c r="FO129" s="68"/>
      <c r="FP129" s="68"/>
      <c r="FQ129" s="68"/>
      <c r="FR129" s="68"/>
      <c r="FS129" s="68"/>
      <c r="FT129" s="68"/>
      <c r="FU129" s="68"/>
      <c r="FV129" s="68"/>
      <c r="FW129" s="68"/>
      <c r="FX129" s="68"/>
      <c r="FY129" s="68"/>
      <c r="FZ129" s="68"/>
      <c r="GA129" s="68"/>
      <c r="GB129" s="68"/>
      <c r="GC129" s="68"/>
      <c r="GD129" s="68"/>
      <c r="GE129" s="68"/>
      <c r="GF129" s="68"/>
      <c r="GG129" s="68"/>
      <c r="GH129" s="68"/>
      <c r="GI129" s="68"/>
      <c r="GJ129" s="68"/>
      <c r="GK129" s="68"/>
      <c r="GL129" s="68"/>
      <c r="GM129" s="68"/>
      <c r="GN129" s="68"/>
      <c r="GO129" s="68"/>
      <c r="GP129" s="68"/>
      <c r="GQ129" s="68"/>
      <c r="GR129" s="68"/>
      <c r="GS129" s="68"/>
      <c r="GT129" s="68"/>
      <c r="GU129" s="68"/>
      <c r="GV129" s="68"/>
      <c r="GW129" s="68"/>
      <c r="GX129" s="68"/>
      <c r="GY129" s="68"/>
      <c r="GZ129" s="68"/>
      <c r="HA129" s="68"/>
      <c r="HB129" s="68"/>
      <c r="HC129" s="68"/>
      <c r="HD129" s="68"/>
      <c r="HE129" s="68"/>
      <c r="HF129" s="68"/>
      <c r="HG129" s="68"/>
      <c r="HH129" s="68"/>
      <c r="HI129" s="68"/>
      <c r="HJ129" s="68"/>
      <c r="HK129" s="68"/>
      <c r="HL129" s="68"/>
      <c r="HM129" s="68"/>
      <c r="HN129" s="68"/>
      <c r="HO129" s="68"/>
      <c r="HP129" s="68"/>
      <c r="HQ129" s="68"/>
      <c r="HR129" s="68"/>
      <c r="HS129" s="68"/>
      <c r="HT129" s="68"/>
      <c r="HU129" s="68"/>
      <c r="HV129" s="68"/>
      <c r="HW129" s="68"/>
      <c r="HX129" s="68"/>
      <c r="HY129" s="68"/>
      <c r="HZ129" s="68"/>
      <c r="IA129" s="68"/>
      <c r="IB129" s="68"/>
      <c r="IC129" s="68"/>
      <c r="ID129" s="68"/>
      <c r="IE129" s="68"/>
      <c r="IF129" s="68"/>
      <c r="IG129" s="68"/>
      <c r="IH129" s="68"/>
      <c r="II129" s="68"/>
      <c r="IJ129" s="68"/>
      <c r="IK129" s="68"/>
      <c r="IL129" s="68"/>
      <c r="IM129" s="68"/>
      <c r="IN129" s="68"/>
      <c r="IO129" s="68"/>
      <c r="IP129" s="68"/>
      <c r="IQ129" s="68"/>
      <c r="IR129" s="68"/>
      <c r="IS129" s="68"/>
      <c r="IT129" s="68"/>
      <c r="IU129" s="68"/>
      <c r="IV129" s="68"/>
      <c r="IW129" s="68"/>
      <c r="IX129" s="68"/>
      <c r="IY129" s="68"/>
      <c r="IZ129" s="68"/>
      <c r="JA129" s="68"/>
      <c r="JB129" s="68"/>
      <c r="JC129" s="68"/>
      <c r="JD129" s="68"/>
      <c r="JE129" s="68"/>
      <c r="JF129" s="68"/>
      <c r="JG129" s="68"/>
      <c r="JH129" s="68"/>
      <c r="JI129" s="68"/>
      <c r="JJ129" s="68"/>
      <c r="JK129" s="68"/>
      <c r="JL129" s="68"/>
      <c r="JM129" s="68"/>
      <c r="JN129" s="68"/>
      <c r="JO129" s="68"/>
      <c r="JP129" s="68"/>
      <c r="JQ129" s="68"/>
      <c r="JR129" s="68"/>
      <c r="JS129" s="68"/>
      <c r="JT129" s="68"/>
      <c r="JU129" s="68"/>
      <c r="JV129" s="68"/>
      <c r="JW129" s="68"/>
      <c r="JX129" s="68"/>
      <c r="JY129" s="68"/>
      <c r="JZ129" s="68"/>
      <c r="KA129" s="68"/>
      <c r="KB129" s="68"/>
      <c r="KC129" s="68"/>
      <c r="KD129" s="68"/>
      <c r="KE129" s="68"/>
      <c r="KF129" s="68"/>
      <c r="KG129" s="68"/>
      <c r="KH129" s="68"/>
      <c r="KI129" s="68"/>
      <c r="KJ129" s="68"/>
      <c r="KK129" s="68"/>
      <c r="KL129" s="68"/>
      <c r="KM129" s="68"/>
      <c r="KN129" s="68"/>
      <c r="KO129" s="68"/>
      <c r="KP129" s="68"/>
      <c r="KQ129" s="68"/>
      <c r="KR129" s="68"/>
      <c r="KS129" s="68"/>
      <c r="KT129" s="68"/>
      <c r="KU129" s="68"/>
      <c r="KV129" s="68"/>
      <c r="KW129" s="68"/>
      <c r="KX129" s="68"/>
      <c r="KY129" s="68"/>
      <c r="KZ129" s="68"/>
      <c r="LA129" s="68"/>
      <c r="LB129" s="68"/>
      <c r="LC129" s="68"/>
      <c r="LD129" s="68"/>
      <c r="LE129" s="68"/>
      <c r="LF129" s="68"/>
      <c r="LG129" s="68"/>
      <c r="LH129" s="68"/>
      <c r="LI129" s="68"/>
      <c r="LJ129" s="68"/>
      <c r="LK129" s="68"/>
      <c r="LL129" s="68"/>
      <c r="LM129" s="68"/>
      <c r="LN129" s="68"/>
      <c r="LO129" s="68"/>
      <c r="LP129" s="68"/>
      <c r="LQ129" s="68"/>
      <c r="LR129" s="68"/>
      <c r="LS129" s="68"/>
      <c r="LT129" s="68"/>
      <c r="LU129" s="68"/>
      <c r="LV129" s="68"/>
      <c r="LW129" s="68"/>
      <c r="LX129" s="68"/>
      <c r="LY129" s="68"/>
      <c r="LZ129" s="68"/>
      <c r="MA129" s="68"/>
      <c r="MB129" s="68"/>
      <c r="MC129" s="68"/>
      <c r="MD129" s="68"/>
      <c r="ME129" s="68"/>
      <c r="MF129" s="68"/>
      <c r="MG129" s="68"/>
      <c r="MH129" s="68"/>
      <c r="MI129" s="68"/>
      <c r="MJ129" s="68"/>
      <c r="MK129" s="68"/>
      <c r="ML129" s="68"/>
      <c r="MM129" s="68"/>
      <c r="MN129" s="68"/>
      <c r="MO129" s="68"/>
      <c r="MP129" s="68"/>
      <c r="MQ129" s="68"/>
      <c r="MR129" s="68"/>
      <c r="MS129" s="68"/>
      <c r="MT129" s="68"/>
      <c r="MU129" s="68"/>
      <c r="MV129" s="68"/>
      <c r="MW129" s="68"/>
      <c r="MX129" s="68"/>
      <c r="MY129" s="68"/>
      <c r="MZ129" s="68"/>
      <c r="NA129" s="68"/>
      <c r="NB129" s="68"/>
      <c r="NC129" s="68"/>
      <c r="ND129" s="68"/>
      <c r="NE129" s="68"/>
    </row>
    <row r="130" spans="1:369" s="73" customFormat="1" ht="13.5">
      <c r="A130" s="68"/>
      <c r="B130" s="62"/>
      <c r="C130" s="63">
        <v>35501</v>
      </c>
      <c r="D130" s="70" t="s">
        <v>206</v>
      </c>
      <c r="E130" s="65" t="s">
        <v>114</v>
      </c>
      <c r="F13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3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30" s="65">
        <f>ROUND((Tabla122[[#This Row],[Columna6]]*0.4),0)</f>
        <v>2</v>
      </c>
      <c r="I130" s="90">
        <v>4</v>
      </c>
      <c r="J130" s="90"/>
      <c r="K130" s="90"/>
      <c r="L130" s="90"/>
      <c r="M130" s="65">
        <f>ROUND((Tabla122[[#This Row],[Columna11]]*0.4),0)</f>
        <v>72</v>
      </c>
      <c r="N130" s="65">
        <v>180</v>
      </c>
      <c r="O130" s="65"/>
      <c r="P130" s="65"/>
      <c r="Q130" s="65"/>
      <c r="R130" s="65">
        <f>ROUND((Tabla122[[#This Row],[Columna16]]*0.4),0)</f>
        <v>6</v>
      </c>
      <c r="S130" s="65">
        <v>16</v>
      </c>
      <c r="T130" s="65"/>
      <c r="U130" s="65"/>
      <c r="V130" s="65"/>
      <c r="W130" s="65">
        <f>ROUND((Tabla122[[#This Row],[Columna21]]*0.4),0)</f>
        <v>3</v>
      </c>
      <c r="X130" s="65">
        <v>8</v>
      </c>
      <c r="Y130" s="65"/>
      <c r="Z130" s="65"/>
      <c r="AA130" s="65"/>
      <c r="AB130" s="65">
        <f>ROUND((Tabla122[[#This Row],[Columna26]]*0.4),0)</f>
        <v>24</v>
      </c>
      <c r="AC130" s="65">
        <v>60</v>
      </c>
      <c r="AD130" s="65"/>
      <c r="AE130" s="65"/>
      <c r="AF130" s="65"/>
      <c r="AG130" s="65">
        <f>ROUND((Tabla122[[#This Row],[Columna31]]*0.4),0)</f>
        <v>274</v>
      </c>
      <c r="AH130" s="65">
        <v>684</v>
      </c>
      <c r="AI130" s="65"/>
      <c r="AJ130" s="65"/>
      <c r="AK130" s="65"/>
      <c r="AL130" s="65">
        <f>ROUND((Tabla122[[#This Row],[Columna36]]*0.4),0)</f>
        <v>70</v>
      </c>
      <c r="AM130" s="65">
        <v>176</v>
      </c>
      <c r="AN130" s="65"/>
      <c r="AO130" s="65"/>
      <c r="AP130" s="65"/>
      <c r="AQ130" s="65">
        <f>ROUND((Tabla122[[#This Row],[Columna41]]*0.4),0)</f>
        <v>27</v>
      </c>
      <c r="AR130" s="65">
        <v>68</v>
      </c>
      <c r="AS130" s="65"/>
      <c r="AT130" s="65"/>
      <c r="AU130" s="65"/>
      <c r="AV130" s="65">
        <f>ROUND((Tabla122[[#This Row],[Columna46]]*0.4),0)</f>
        <v>16</v>
      </c>
      <c r="AW130" s="65">
        <v>40</v>
      </c>
      <c r="AX130" s="65"/>
      <c r="AY130" s="65"/>
      <c r="AZ130" s="65"/>
      <c r="BA130" s="65">
        <f>ROUND((Tabla122[[#This Row],[Columna51]]*0.4),0)</f>
        <v>3</v>
      </c>
      <c r="BB130" s="65">
        <v>8</v>
      </c>
      <c r="BC130" s="65"/>
      <c r="BD130" s="65"/>
      <c r="BE130" s="65"/>
      <c r="BF130" s="65">
        <f>ROUND((Tabla122[[#This Row],[Columna56]]*0.4),0)</f>
        <v>2</v>
      </c>
      <c r="BG130" s="65">
        <v>4</v>
      </c>
      <c r="BH130" s="65"/>
      <c r="BI130" s="65"/>
      <c r="BJ130" s="65"/>
      <c r="BK130" s="65">
        <f>ROUND((Tabla122[[#This Row],[Columna61]]*0.4),0)</f>
        <v>18</v>
      </c>
      <c r="BL130" s="65">
        <v>44</v>
      </c>
      <c r="BM130" s="65"/>
      <c r="BN130" s="65"/>
      <c r="BO130" s="65"/>
      <c r="BP130" s="65">
        <f>ROUND((Tabla122[[#This Row],[Columna66]]*0.4),0)</f>
        <v>16</v>
      </c>
      <c r="BQ130" s="65">
        <v>40</v>
      </c>
      <c r="BR130" s="65"/>
      <c r="BS130" s="65"/>
      <c r="BT130" s="65"/>
      <c r="BU130" s="65">
        <f>ROUND((Tabla122[[#This Row],[Columna71]]*0.4),0)</f>
        <v>46</v>
      </c>
      <c r="BV130" s="65">
        <v>116</v>
      </c>
      <c r="BW130" s="65"/>
      <c r="BX130" s="65"/>
      <c r="BY130" s="65"/>
      <c r="BZ130" s="65">
        <f>ROUND((Tabla122[[#This Row],[Columna76]]*0.4),0)</f>
        <v>14</v>
      </c>
      <c r="CA130" s="65">
        <v>36</v>
      </c>
      <c r="CB130" s="65"/>
      <c r="CC130" s="65"/>
      <c r="CD130" s="65"/>
      <c r="CE130" s="65">
        <f>ROUND((Tabla122[[#This Row],[Columna81]]*0.4),0)</f>
        <v>14</v>
      </c>
      <c r="CF130" s="65">
        <v>36</v>
      </c>
      <c r="CG130" s="65"/>
      <c r="CH130" s="65"/>
      <c r="CI130" s="65"/>
      <c r="CJ130" s="65">
        <f>ROUND((Tabla122[[#This Row],[Columna86]]*0.4),0)</f>
        <v>6</v>
      </c>
      <c r="CK130" s="65">
        <v>16</v>
      </c>
      <c r="CL130" s="65"/>
      <c r="CM130" s="65"/>
      <c r="CN130" s="65"/>
      <c r="CO130" s="65">
        <f>ROUND((Tabla122[[#This Row],[Columna91]]*0.4),0)</f>
        <v>22</v>
      </c>
      <c r="CP130" s="65">
        <v>56</v>
      </c>
      <c r="CQ130" s="65"/>
      <c r="CR130" s="65"/>
      <c r="CS130" s="65"/>
      <c r="CT130" s="65">
        <f>ROUND((Tabla122[[#This Row],[Columna96]]*0.4),0)</f>
        <v>40</v>
      </c>
      <c r="CU130" s="65">
        <v>100</v>
      </c>
      <c r="CV130" s="65"/>
      <c r="CW130" s="65"/>
      <c r="CX130" s="65"/>
      <c r="CY130" s="65">
        <f>ROUND((Tabla122[[#This Row],[Columna101]]*0.4),0)</f>
        <v>10</v>
      </c>
      <c r="CZ130" s="65">
        <v>24</v>
      </c>
      <c r="DA130" s="65"/>
      <c r="DB130" s="65"/>
      <c r="DC130" s="65"/>
      <c r="DD130" s="65">
        <f>ROUND((Tabla122[[#This Row],[Columna106]]*0.4),0)</f>
        <v>8</v>
      </c>
      <c r="DE130" s="65">
        <v>20</v>
      </c>
      <c r="DF130" s="65"/>
      <c r="DG130" s="65"/>
      <c r="DH130" s="65"/>
      <c r="DI130" s="65">
        <f>ROUND((Tabla122[[#This Row],[Columna111]]*0.4),0)</f>
        <v>8</v>
      </c>
      <c r="DJ130" s="65">
        <v>20</v>
      </c>
      <c r="DK130" s="65"/>
      <c r="DL130" s="65"/>
      <c r="DM130" s="65"/>
      <c r="DN130" s="65">
        <f>ROUND((Tabla122[[#This Row],[Columna116]]*0.4),0)</f>
        <v>2</v>
      </c>
      <c r="DO130" s="65">
        <v>4</v>
      </c>
      <c r="DP130" s="93"/>
      <c r="DQ130" s="93"/>
      <c r="DR130" s="93"/>
      <c r="DS130" s="72"/>
      <c r="DT130" s="68"/>
      <c r="DU130" s="68"/>
      <c r="DV130" s="68"/>
      <c r="DW130" s="68"/>
      <c r="DX130" s="68"/>
      <c r="DY130" s="68"/>
      <c r="DZ130" s="68"/>
      <c r="EA130" s="68"/>
      <c r="EB130" s="68"/>
      <c r="EC130" s="68"/>
      <c r="ED130" s="68"/>
      <c r="EE130" s="68"/>
      <c r="EF130" s="68"/>
      <c r="EG130" s="68"/>
      <c r="EH130" s="68"/>
      <c r="EI130" s="68"/>
      <c r="EJ130" s="68"/>
      <c r="EK130" s="68"/>
      <c r="EL130" s="68"/>
      <c r="EM130" s="68"/>
      <c r="EN130" s="68"/>
      <c r="EO130" s="68"/>
      <c r="EP130" s="68"/>
      <c r="EQ130" s="68"/>
      <c r="ER130" s="68"/>
      <c r="ES130" s="68"/>
      <c r="ET130" s="68"/>
      <c r="EU130" s="68"/>
      <c r="EV130" s="68"/>
      <c r="EW130" s="68"/>
      <c r="EX130" s="68"/>
      <c r="EY130" s="68"/>
      <c r="EZ130" s="68"/>
      <c r="FA130" s="68"/>
      <c r="FB130" s="68"/>
      <c r="FC130" s="68"/>
      <c r="FD130" s="68"/>
      <c r="FE130" s="68"/>
      <c r="FF130" s="68"/>
      <c r="FG130" s="68"/>
      <c r="FH130" s="68"/>
      <c r="FI130" s="68"/>
      <c r="FJ130" s="68"/>
      <c r="FK130" s="68"/>
      <c r="FL130" s="68"/>
      <c r="FM130" s="68"/>
      <c r="FN130" s="68"/>
      <c r="FO130" s="68"/>
      <c r="FP130" s="68"/>
      <c r="FQ130" s="68"/>
      <c r="FR130" s="68"/>
      <c r="FS130" s="68"/>
      <c r="FT130" s="68"/>
      <c r="FU130" s="68"/>
      <c r="FV130" s="68"/>
      <c r="FW130" s="68"/>
      <c r="FX130" s="68"/>
      <c r="FY130" s="68"/>
      <c r="FZ130" s="68"/>
      <c r="GA130" s="68"/>
      <c r="GB130" s="68"/>
      <c r="GC130" s="68"/>
      <c r="GD130" s="68"/>
      <c r="GE130" s="68"/>
      <c r="GF130" s="68"/>
      <c r="GG130" s="68"/>
      <c r="GH130" s="68"/>
      <c r="GI130" s="68"/>
      <c r="GJ130" s="68"/>
      <c r="GK130" s="68"/>
      <c r="GL130" s="68"/>
      <c r="GM130" s="68"/>
      <c r="GN130" s="68"/>
      <c r="GO130" s="68"/>
      <c r="GP130" s="68"/>
      <c r="GQ130" s="68"/>
      <c r="GR130" s="68"/>
      <c r="GS130" s="68"/>
      <c r="GT130" s="68"/>
      <c r="GU130" s="68"/>
      <c r="GV130" s="68"/>
      <c r="GW130" s="68"/>
      <c r="GX130" s="68"/>
      <c r="GY130" s="68"/>
      <c r="GZ130" s="68"/>
      <c r="HA130" s="68"/>
      <c r="HB130" s="68"/>
      <c r="HC130" s="68"/>
      <c r="HD130" s="68"/>
      <c r="HE130" s="68"/>
      <c r="HF130" s="68"/>
      <c r="HG130" s="68"/>
      <c r="HH130" s="68"/>
      <c r="HI130" s="68"/>
      <c r="HJ130" s="68"/>
      <c r="HK130" s="68"/>
      <c r="HL130" s="68"/>
      <c r="HM130" s="68"/>
      <c r="HN130" s="68"/>
      <c r="HO130" s="68"/>
      <c r="HP130" s="68"/>
      <c r="HQ130" s="68"/>
      <c r="HR130" s="68"/>
      <c r="HS130" s="68"/>
      <c r="HT130" s="68"/>
      <c r="HU130" s="68"/>
      <c r="HV130" s="68"/>
      <c r="HW130" s="68"/>
      <c r="HX130" s="68"/>
      <c r="HY130" s="68"/>
      <c r="HZ130" s="68"/>
      <c r="IA130" s="68"/>
      <c r="IB130" s="68"/>
      <c r="IC130" s="68"/>
      <c r="ID130" s="68"/>
      <c r="IE130" s="68"/>
      <c r="IF130" s="68"/>
      <c r="IG130" s="68"/>
      <c r="IH130" s="68"/>
      <c r="II130" s="68"/>
      <c r="IJ130" s="68"/>
      <c r="IK130" s="68"/>
      <c r="IL130" s="68"/>
      <c r="IM130" s="68"/>
      <c r="IN130" s="68"/>
      <c r="IO130" s="68"/>
      <c r="IP130" s="68"/>
      <c r="IQ130" s="68"/>
      <c r="IR130" s="68"/>
      <c r="IS130" s="68"/>
      <c r="IT130" s="68"/>
      <c r="IU130" s="68"/>
      <c r="IV130" s="68"/>
      <c r="IW130" s="68"/>
      <c r="IX130" s="68"/>
      <c r="IY130" s="68"/>
      <c r="IZ130" s="68"/>
      <c r="JA130" s="68"/>
      <c r="JB130" s="68"/>
      <c r="JC130" s="68"/>
      <c r="JD130" s="68"/>
      <c r="JE130" s="68"/>
      <c r="JF130" s="68"/>
      <c r="JG130" s="68"/>
      <c r="JH130" s="68"/>
      <c r="JI130" s="68"/>
      <c r="JJ130" s="68"/>
      <c r="JK130" s="68"/>
      <c r="JL130" s="68"/>
      <c r="JM130" s="68"/>
      <c r="JN130" s="68"/>
      <c r="JO130" s="68"/>
      <c r="JP130" s="68"/>
      <c r="JQ130" s="68"/>
      <c r="JR130" s="68"/>
      <c r="JS130" s="68"/>
      <c r="JT130" s="68"/>
      <c r="JU130" s="68"/>
      <c r="JV130" s="68"/>
      <c r="JW130" s="68"/>
      <c r="JX130" s="68"/>
      <c r="JY130" s="68"/>
      <c r="JZ130" s="68"/>
      <c r="KA130" s="68"/>
      <c r="KB130" s="68"/>
      <c r="KC130" s="68"/>
      <c r="KD130" s="68"/>
      <c r="KE130" s="68"/>
      <c r="KF130" s="68"/>
      <c r="KG130" s="68"/>
      <c r="KH130" s="68"/>
      <c r="KI130" s="68"/>
      <c r="KJ130" s="68"/>
      <c r="KK130" s="68"/>
      <c r="KL130" s="68"/>
      <c r="KM130" s="68"/>
      <c r="KN130" s="68"/>
      <c r="KO130" s="68"/>
      <c r="KP130" s="68"/>
      <c r="KQ130" s="68"/>
      <c r="KR130" s="68"/>
      <c r="KS130" s="68"/>
      <c r="KT130" s="68"/>
      <c r="KU130" s="68"/>
      <c r="KV130" s="68"/>
      <c r="KW130" s="68"/>
      <c r="KX130" s="68"/>
      <c r="KY130" s="68"/>
      <c r="KZ130" s="68"/>
      <c r="LA130" s="68"/>
      <c r="LB130" s="68"/>
      <c r="LC130" s="68"/>
      <c r="LD130" s="68"/>
      <c r="LE130" s="68"/>
      <c r="LF130" s="68"/>
      <c r="LG130" s="68"/>
      <c r="LH130" s="68"/>
      <c r="LI130" s="68"/>
      <c r="LJ130" s="68"/>
      <c r="LK130" s="68"/>
      <c r="LL130" s="68"/>
      <c r="LM130" s="68"/>
      <c r="LN130" s="68"/>
      <c r="LO130" s="68"/>
      <c r="LP130" s="68"/>
      <c r="LQ130" s="68"/>
      <c r="LR130" s="68"/>
      <c r="LS130" s="68"/>
      <c r="LT130" s="68"/>
      <c r="LU130" s="68"/>
      <c r="LV130" s="68"/>
      <c r="LW130" s="68"/>
      <c r="LX130" s="68"/>
      <c r="LY130" s="68"/>
      <c r="LZ130" s="68"/>
      <c r="MA130" s="68"/>
      <c r="MB130" s="68"/>
      <c r="MC130" s="68"/>
      <c r="MD130" s="68"/>
      <c r="ME130" s="68"/>
      <c r="MF130" s="68"/>
      <c r="MG130" s="68"/>
      <c r="MH130" s="68"/>
      <c r="MI130" s="68"/>
      <c r="MJ130" s="68"/>
      <c r="MK130" s="68"/>
      <c r="ML130" s="68"/>
      <c r="MM130" s="68"/>
      <c r="MN130" s="68"/>
      <c r="MO130" s="68"/>
      <c r="MP130" s="68"/>
      <c r="MQ130" s="68"/>
      <c r="MR130" s="68"/>
      <c r="MS130" s="68"/>
      <c r="MT130" s="68"/>
      <c r="MU130" s="68"/>
      <c r="MV130" s="68"/>
      <c r="MW130" s="68"/>
      <c r="MX130" s="68"/>
      <c r="MY130" s="68"/>
      <c r="MZ130" s="68"/>
      <c r="NA130" s="68"/>
      <c r="NB130" s="68"/>
      <c r="NC130" s="68"/>
      <c r="ND130" s="68"/>
      <c r="NE130" s="68"/>
    </row>
    <row r="131" spans="1:369" s="73" customFormat="1" ht="13.5">
      <c r="A131" s="68"/>
      <c r="B131" s="62"/>
      <c r="C131" s="63">
        <v>35501</v>
      </c>
      <c r="D131" s="70" t="s">
        <v>207</v>
      </c>
      <c r="E131" s="65" t="s">
        <v>114</v>
      </c>
      <c r="F13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3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31" s="65">
        <f>ROUND((Tabla122[[#This Row],[Columna6]]*0.4),0)</f>
        <v>2</v>
      </c>
      <c r="I131" s="90">
        <v>4</v>
      </c>
      <c r="J131" s="90"/>
      <c r="K131" s="90"/>
      <c r="L131" s="90"/>
      <c r="M131" s="65">
        <f>ROUND((Tabla122[[#This Row],[Columna11]]*0.4),0)</f>
        <v>72</v>
      </c>
      <c r="N131" s="65">
        <v>180</v>
      </c>
      <c r="O131" s="65"/>
      <c r="P131" s="65"/>
      <c r="Q131" s="65"/>
      <c r="R131" s="65">
        <f>ROUND((Tabla122[[#This Row],[Columna16]]*0.4),0)</f>
        <v>6</v>
      </c>
      <c r="S131" s="65">
        <v>16</v>
      </c>
      <c r="T131" s="65"/>
      <c r="U131" s="65"/>
      <c r="V131" s="65"/>
      <c r="W131" s="65">
        <f>ROUND((Tabla122[[#This Row],[Columna21]]*0.4),0)</f>
        <v>3</v>
      </c>
      <c r="X131" s="65">
        <v>8</v>
      </c>
      <c r="Y131" s="65"/>
      <c r="Z131" s="65"/>
      <c r="AA131" s="65"/>
      <c r="AB131" s="65">
        <f>ROUND((Tabla122[[#This Row],[Columna26]]*0.4),0)</f>
        <v>24</v>
      </c>
      <c r="AC131" s="65">
        <v>60</v>
      </c>
      <c r="AD131" s="65"/>
      <c r="AE131" s="65"/>
      <c r="AF131" s="65"/>
      <c r="AG131" s="65">
        <f>ROUND((Tabla122[[#This Row],[Columna31]]*0.4),0)</f>
        <v>274</v>
      </c>
      <c r="AH131" s="65">
        <v>684</v>
      </c>
      <c r="AI131" s="65"/>
      <c r="AJ131" s="65"/>
      <c r="AK131" s="65"/>
      <c r="AL131" s="65">
        <f>ROUND((Tabla122[[#This Row],[Columna36]]*0.4),0)</f>
        <v>70</v>
      </c>
      <c r="AM131" s="65">
        <v>176</v>
      </c>
      <c r="AN131" s="65"/>
      <c r="AO131" s="65"/>
      <c r="AP131" s="65"/>
      <c r="AQ131" s="65">
        <f>ROUND((Tabla122[[#This Row],[Columna41]]*0.4),0)</f>
        <v>27</v>
      </c>
      <c r="AR131" s="65">
        <v>68</v>
      </c>
      <c r="AS131" s="65"/>
      <c r="AT131" s="65"/>
      <c r="AU131" s="65"/>
      <c r="AV131" s="65">
        <f>ROUND((Tabla122[[#This Row],[Columna46]]*0.4),0)</f>
        <v>16</v>
      </c>
      <c r="AW131" s="65">
        <v>40</v>
      </c>
      <c r="AX131" s="65"/>
      <c r="AY131" s="65"/>
      <c r="AZ131" s="65"/>
      <c r="BA131" s="65">
        <f>ROUND((Tabla122[[#This Row],[Columna51]]*0.4),0)</f>
        <v>3</v>
      </c>
      <c r="BB131" s="65">
        <v>8</v>
      </c>
      <c r="BC131" s="65"/>
      <c r="BD131" s="65"/>
      <c r="BE131" s="65"/>
      <c r="BF131" s="65">
        <f>ROUND((Tabla122[[#This Row],[Columna56]]*0.4),0)</f>
        <v>2</v>
      </c>
      <c r="BG131" s="65">
        <v>4</v>
      </c>
      <c r="BH131" s="65"/>
      <c r="BI131" s="65"/>
      <c r="BJ131" s="65"/>
      <c r="BK131" s="65">
        <f>ROUND((Tabla122[[#This Row],[Columna61]]*0.4),0)</f>
        <v>18</v>
      </c>
      <c r="BL131" s="65">
        <v>44</v>
      </c>
      <c r="BM131" s="65"/>
      <c r="BN131" s="65"/>
      <c r="BO131" s="65"/>
      <c r="BP131" s="65">
        <f>ROUND((Tabla122[[#This Row],[Columna66]]*0.4),0)</f>
        <v>16</v>
      </c>
      <c r="BQ131" s="65">
        <v>40</v>
      </c>
      <c r="BR131" s="65"/>
      <c r="BS131" s="65"/>
      <c r="BT131" s="65"/>
      <c r="BU131" s="65">
        <f>ROUND((Tabla122[[#This Row],[Columna71]]*0.4),0)</f>
        <v>46</v>
      </c>
      <c r="BV131" s="65">
        <v>116</v>
      </c>
      <c r="BW131" s="65"/>
      <c r="BX131" s="65"/>
      <c r="BY131" s="65"/>
      <c r="BZ131" s="65">
        <f>ROUND((Tabla122[[#This Row],[Columna76]]*0.4),0)</f>
        <v>14</v>
      </c>
      <c r="CA131" s="65">
        <v>36</v>
      </c>
      <c r="CB131" s="65"/>
      <c r="CC131" s="65"/>
      <c r="CD131" s="65"/>
      <c r="CE131" s="65">
        <f>ROUND((Tabla122[[#This Row],[Columna81]]*0.4),0)</f>
        <v>14</v>
      </c>
      <c r="CF131" s="65">
        <v>36</v>
      </c>
      <c r="CG131" s="65"/>
      <c r="CH131" s="65"/>
      <c r="CI131" s="65"/>
      <c r="CJ131" s="65">
        <f>ROUND((Tabla122[[#This Row],[Columna86]]*0.4),0)</f>
        <v>6</v>
      </c>
      <c r="CK131" s="65">
        <v>16</v>
      </c>
      <c r="CL131" s="65"/>
      <c r="CM131" s="65"/>
      <c r="CN131" s="65"/>
      <c r="CO131" s="65">
        <f>ROUND((Tabla122[[#This Row],[Columna91]]*0.4),0)</f>
        <v>22</v>
      </c>
      <c r="CP131" s="65">
        <v>56</v>
      </c>
      <c r="CQ131" s="65"/>
      <c r="CR131" s="65"/>
      <c r="CS131" s="65"/>
      <c r="CT131" s="65">
        <f>ROUND((Tabla122[[#This Row],[Columna96]]*0.4),0)</f>
        <v>40</v>
      </c>
      <c r="CU131" s="65">
        <v>100</v>
      </c>
      <c r="CV131" s="65"/>
      <c r="CW131" s="65"/>
      <c r="CX131" s="65"/>
      <c r="CY131" s="65">
        <f>ROUND((Tabla122[[#This Row],[Columna101]]*0.4),0)</f>
        <v>10</v>
      </c>
      <c r="CZ131" s="65">
        <v>24</v>
      </c>
      <c r="DA131" s="65"/>
      <c r="DB131" s="65"/>
      <c r="DC131" s="65"/>
      <c r="DD131" s="65">
        <f>ROUND((Tabla122[[#This Row],[Columna106]]*0.4),0)</f>
        <v>8</v>
      </c>
      <c r="DE131" s="65">
        <v>20</v>
      </c>
      <c r="DF131" s="65"/>
      <c r="DG131" s="65"/>
      <c r="DH131" s="65"/>
      <c r="DI131" s="65">
        <f>ROUND((Tabla122[[#This Row],[Columna111]]*0.4),0)</f>
        <v>8</v>
      </c>
      <c r="DJ131" s="65">
        <v>20</v>
      </c>
      <c r="DK131" s="65"/>
      <c r="DL131" s="65"/>
      <c r="DM131" s="65"/>
      <c r="DN131" s="65">
        <f>ROUND((Tabla122[[#This Row],[Columna116]]*0.4),0)</f>
        <v>2</v>
      </c>
      <c r="DO131" s="65">
        <v>4</v>
      </c>
      <c r="DP131" s="93"/>
      <c r="DQ131" s="93"/>
      <c r="DR131" s="93"/>
      <c r="DS131" s="72"/>
      <c r="DT131" s="68"/>
      <c r="DU131" s="68"/>
      <c r="DV131" s="68"/>
      <c r="DW131" s="68"/>
      <c r="DX131" s="68"/>
      <c r="DY131" s="68"/>
      <c r="DZ131" s="68"/>
      <c r="EA131" s="68"/>
      <c r="EB131" s="68"/>
      <c r="EC131" s="68"/>
      <c r="ED131" s="68"/>
      <c r="EE131" s="68"/>
      <c r="EF131" s="68"/>
      <c r="EG131" s="68"/>
      <c r="EH131" s="68"/>
      <c r="EI131" s="68"/>
      <c r="EJ131" s="68"/>
      <c r="EK131" s="68"/>
      <c r="EL131" s="68"/>
      <c r="EM131" s="68"/>
      <c r="EN131" s="68"/>
      <c r="EO131" s="68"/>
      <c r="EP131" s="68"/>
      <c r="EQ131" s="68"/>
      <c r="ER131" s="68"/>
      <c r="ES131" s="68"/>
      <c r="ET131" s="68"/>
      <c r="EU131" s="68"/>
      <c r="EV131" s="68"/>
      <c r="EW131" s="68"/>
      <c r="EX131" s="68"/>
      <c r="EY131" s="68"/>
      <c r="EZ131" s="68"/>
      <c r="FA131" s="68"/>
      <c r="FB131" s="68"/>
      <c r="FC131" s="68"/>
      <c r="FD131" s="68"/>
      <c r="FE131" s="68"/>
      <c r="FF131" s="68"/>
      <c r="FG131" s="68"/>
      <c r="FH131" s="68"/>
      <c r="FI131" s="68"/>
      <c r="FJ131" s="68"/>
      <c r="FK131" s="68"/>
      <c r="FL131" s="68"/>
      <c r="FM131" s="68"/>
      <c r="FN131" s="68"/>
      <c r="FO131" s="68"/>
      <c r="FP131" s="68"/>
      <c r="FQ131" s="68"/>
      <c r="FR131" s="68"/>
      <c r="FS131" s="68"/>
      <c r="FT131" s="68"/>
      <c r="FU131" s="68"/>
      <c r="FV131" s="68"/>
      <c r="FW131" s="68"/>
      <c r="FX131" s="68"/>
      <c r="FY131" s="68"/>
      <c r="FZ131" s="68"/>
      <c r="GA131" s="68"/>
      <c r="GB131" s="68"/>
      <c r="GC131" s="68"/>
      <c r="GD131" s="68"/>
      <c r="GE131" s="68"/>
      <c r="GF131" s="68"/>
      <c r="GG131" s="68"/>
      <c r="GH131" s="68"/>
      <c r="GI131" s="68"/>
      <c r="GJ131" s="68"/>
      <c r="GK131" s="68"/>
      <c r="GL131" s="68"/>
      <c r="GM131" s="68"/>
      <c r="GN131" s="68"/>
      <c r="GO131" s="68"/>
      <c r="GP131" s="68"/>
      <c r="GQ131" s="68"/>
      <c r="GR131" s="68"/>
      <c r="GS131" s="68"/>
      <c r="GT131" s="68"/>
      <c r="GU131" s="68"/>
      <c r="GV131" s="68"/>
      <c r="GW131" s="68"/>
      <c r="GX131" s="68"/>
      <c r="GY131" s="68"/>
      <c r="GZ131" s="68"/>
      <c r="HA131" s="68"/>
      <c r="HB131" s="68"/>
      <c r="HC131" s="68"/>
      <c r="HD131" s="68"/>
      <c r="HE131" s="68"/>
      <c r="HF131" s="68"/>
      <c r="HG131" s="68"/>
      <c r="HH131" s="68"/>
      <c r="HI131" s="68"/>
      <c r="HJ131" s="68"/>
      <c r="HK131" s="68"/>
      <c r="HL131" s="68"/>
      <c r="HM131" s="68"/>
      <c r="HN131" s="68"/>
      <c r="HO131" s="68"/>
      <c r="HP131" s="68"/>
      <c r="HQ131" s="68"/>
      <c r="HR131" s="68"/>
      <c r="HS131" s="68"/>
      <c r="HT131" s="68"/>
      <c r="HU131" s="68"/>
      <c r="HV131" s="68"/>
      <c r="HW131" s="68"/>
      <c r="HX131" s="68"/>
      <c r="HY131" s="68"/>
      <c r="HZ131" s="68"/>
      <c r="IA131" s="68"/>
      <c r="IB131" s="68"/>
      <c r="IC131" s="68"/>
      <c r="ID131" s="68"/>
      <c r="IE131" s="68"/>
      <c r="IF131" s="68"/>
      <c r="IG131" s="68"/>
      <c r="IH131" s="68"/>
      <c r="II131" s="68"/>
      <c r="IJ131" s="68"/>
      <c r="IK131" s="68"/>
      <c r="IL131" s="68"/>
      <c r="IM131" s="68"/>
      <c r="IN131" s="68"/>
      <c r="IO131" s="68"/>
      <c r="IP131" s="68"/>
      <c r="IQ131" s="68"/>
      <c r="IR131" s="68"/>
      <c r="IS131" s="68"/>
      <c r="IT131" s="68"/>
      <c r="IU131" s="68"/>
      <c r="IV131" s="68"/>
      <c r="IW131" s="68"/>
      <c r="IX131" s="68"/>
      <c r="IY131" s="68"/>
      <c r="IZ131" s="68"/>
      <c r="JA131" s="68"/>
      <c r="JB131" s="68"/>
      <c r="JC131" s="68"/>
      <c r="JD131" s="68"/>
      <c r="JE131" s="68"/>
      <c r="JF131" s="68"/>
      <c r="JG131" s="68"/>
      <c r="JH131" s="68"/>
      <c r="JI131" s="68"/>
      <c r="JJ131" s="68"/>
      <c r="JK131" s="68"/>
      <c r="JL131" s="68"/>
      <c r="JM131" s="68"/>
      <c r="JN131" s="68"/>
      <c r="JO131" s="68"/>
      <c r="JP131" s="68"/>
      <c r="JQ131" s="68"/>
      <c r="JR131" s="68"/>
      <c r="JS131" s="68"/>
      <c r="JT131" s="68"/>
      <c r="JU131" s="68"/>
      <c r="JV131" s="68"/>
      <c r="JW131" s="68"/>
      <c r="JX131" s="68"/>
      <c r="JY131" s="68"/>
      <c r="JZ131" s="68"/>
      <c r="KA131" s="68"/>
      <c r="KB131" s="68"/>
      <c r="KC131" s="68"/>
      <c r="KD131" s="68"/>
      <c r="KE131" s="68"/>
      <c r="KF131" s="68"/>
      <c r="KG131" s="68"/>
      <c r="KH131" s="68"/>
      <c r="KI131" s="68"/>
      <c r="KJ131" s="68"/>
      <c r="KK131" s="68"/>
      <c r="KL131" s="68"/>
      <c r="KM131" s="68"/>
      <c r="KN131" s="68"/>
      <c r="KO131" s="68"/>
      <c r="KP131" s="68"/>
      <c r="KQ131" s="68"/>
      <c r="KR131" s="68"/>
      <c r="KS131" s="68"/>
      <c r="KT131" s="68"/>
      <c r="KU131" s="68"/>
      <c r="KV131" s="68"/>
      <c r="KW131" s="68"/>
      <c r="KX131" s="68"/>
      <c r="KY131" s="68"/>
      <c r="KZ131" s="68"/>
      <c r="LA131" s="68"/>
      <c r="LB131" s="68"/>
      <c r="LC131" s="68"/>
      <c r="LD131" s="68"/>
      <c r="LE131" s="68"/>
      <c r="LF131" s="68"/>
      <c r="LG131" s="68"/>
      <c r="LH131" s="68"/>
      <c r="LI131" s="68"/>
      <c r="LJ131" s="68"/>
      <c r="LK131" s="68"/>
      <c r="LL131" s="68"/>
      <c r="LM131" s="68"/>
      <c r="LN131" s="68"/>
      <c r="LO131" s="68"/>
      <c r="LP131" s="68"/>
      <c r="LQ131" s="68"/>
      <c r="LR131" s="68"/>
      <c r="LS131" s="68"/>
      <c r="LT131" s="68"/>
      <c r="LU131" s="68"/>
      <c r="LV131" s="68"/>
      <c r="LW131" s="68"/>
      <c r="LX131" s="68"/>
      <c r="LY131" s="68"/>
      <c r="LZ131" s="68"/>
      <c r="MA131" s="68"/>
      <c r="MB131" s="68"/>
      <c r="MC131" s="68"/>
      <c r="MD131" s="68"/>
      <c r="ME131" s="68"/>
      <c r="MF131" s="68"/>
      <c r="MG131" s="68"/>
      <c r="MH131" s="68"/>
      <c r="MI131" s="68"/>
      <c r="MJ131" s="68"/>
      <c r="MK131" s="68"/>
      <c r="ML131" s="68"/>
      <c r="MM131" s="68"/>
      <c r="MN131" s="68"/>
      <c r="MO131" s="68"/>
      <c r="MP131" s="68"/>
      <c r="MQ131" s="68"/>
      <c r="MR131" s="68"/>
      <c r="MS131" s="68"/>
      <c r="MT131" s="68"/>
      <c r="MU131" s="68"/>
      <c r="MV131" s="68"/>
      <c r="MW131" s="68"/>
      <c r="MX131" s="68"/>
      <c r="MY131" s="68"/>
      <c r="MZ131" s="68"/>
      <c r="NA131" s="68"/>
      <c r="NB131" s="68"/>
      <c r="NC131" s="68"/>
      <c r="ND131" s="68"/>
      <c r="NE131" s="68"/>
    </row>
    <row r="132" spans="1:369" s="73" customFormat="1" ht="13.5">
      <c r="A132" s="68"/>
      <c r="B132" s="62"/>
      <c r="C132" s="63">
        <v>35501</v>
      </c>
      <c r="D132" s="70" t="s">
        <v>208</v>
      </c>
      <c r="E132" s="65" t="s">
        <v>114</v>
      </c>
      <c r="F13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3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32" s="65">
        <f>ROUND((Tabla122[[#This Row],[Columna6]]*0.4),0)</f>
        <v>2</v>
      </c>
      <c r="I132" s="90">
        <v>4</v>
      </c>
      <c r="J132" s="90"/>
      <c r="K132" s="90"/>
      <c r="L132" s="90"/>
      <c r="M132" s="65">
        <f>ROUND((Tabla122[[#This Row],[Columna11]]*0.4),0)</f>
        <v>72</v>
      </c>
      <c r="N132" s="65">
        <v>180</v>
      </c>
      <c r="O132" s="65"/>
      <c r="P132" s="65"/>
      <c r="Q132" s="65"/>
      <c r="R132" s="65">
        <f>ROUND((Tabla122[[#This Row],[Columna16]]*0.4),0)</f>
        <v>6</v>
      </c>
      <c r="S132" s="65">
        <v>16</v>
      </c>
      <c r="T132" s="65"/>
      <c r="U132" s="65"/>
      <c r="V132" s="65"/>
      <c r="W132" s="65">
        <f>ROUND((Tabla122[[#This Row],[Columna21]]*0.4),0)</f>
        <v>3</v>
      </c>
      <c r="X132" s="65">
        <v>8</v>
      </c>
      <c r="Y132" s="65"/>
      <c r="Z132" s="65"/>
      <c r="AA132" s="65"/>
      <c r="AB132" s="65">
        <f>ROUND((Tabla122[[#This Row],[Columna26]]*0.4),0)</f>
        <v>24</v>
      </c>
      <c r="AC132" s="65">
        <v>60</v>
      </c>
      <c r="AD132" s="65"/>
      <c r="AE132" s="65"/>
      <c r="AF132" s="65"/>
      <c r="AG132" s="65">
        <f>ROUND((Tabla122[[#This Row],[Columna31]]*0.4),0)</f>
        <v>274</v>
      </c>
      <c r="AH132" s="65">
        <v>684</v>
      </c>
      <c r="AI132" s="65"/>
      <c r="AJ132" s="65"/>
      <c r="AK132" s="65"/>
      <c r="AL132" s="65">
        <f>ROUND((Tabla122[[#This Row],[Columna36]]*0.4),0)</f>
        <v>70</v>
      </c>
      <c r="AM132" s="65">
        <v>176</v>
      </c>
      <c r="AN132" s="65"/>
      <c r="AO132" s="65"/>
      <c r="AP132" s="65"/>
      <c r="AQ132" s="65">
        <f>ROUND((Tabla122[[#This Row],[Columna41]]*0.4),0)</f>
        <v>27</v>
      </c>
      <c r="AR132" s="65">
        <v>68</v>
      </c>
      <c r="AS132" s="65"/>
      <c r="AT132" s="65"/>
      <c r="AU132" s="65"/>
      <c r="AV132" s="65">
        <f>ROUND((Tabla122[[#This Row],[Columna46]]*0.4),0)</f>
        <v>16</v>
      </c>
      <c r="AW132" s="65">
        <v>40</v>
      </c>
      <c r="AX132" s="65"/>
      <c r="AY132" s="65"/>
      <c r="AZ132" s="65"/>
      <c r="BA132" s="65">
        <f>ROUND((Tabla122[[#This Row],[Columna51]]*0.4),0)</f>
        <v>3</v>
      </c>
      <c r="BB132" s="65">
        <v>8</v>
      </c>
      <c r="BC132" s="65"/>
      <c r="BD132" s="65"/>
      <c r="BE132" s="65"/>
      <c r="BF132" s="65">
        <f>ROUND((Tabla122[[#This Row],[Columna56]]*0.4),0)</f>
        <v>2</v>
      </c>
      <c r="BG132" s="65">
        <v>4</v>
      </c>
      <c r="BH132" s="65"/>
      <c r="BI132" s="65"/>
      <c r="BJ132" s="65"/>
      <c r="BK132" s="65">
        <f>ROUND((Tabla122[[#This Row],[Columna61]]*0.4),0)</f>
        <v>18</v>
      </c>
      <c r="BL132" s="65">
        <v>44</v>
      </c>
      <c r="BM132" s="65"/>
      <c r="BN132" s="65"/>
      <c r="BO132" s="65"/>
      <c r="BP132" s="65">
        <f>ROUND((Tabla122[[#This Row],[Columna66]]*0.4),0)</f>
        <v>16</v>
      </c>
      <c r="BQ132" s="65">
        <v>40</v>
      </c>
      <c r="BR132" s="65"/>
      <c r="BS132" s="65"/>
      <c r="BT132" s="65"/>
      <c r="BU132" s="65">
        <f>ROUND((Tabla122[[#This Row],[Columna71]]*0.4),0)</f>
        <v>46</v>
      </c>
      <c r="BV132" s="65">
        <v>116</v>
      </c>
      <c r="BW132" s="65"/>
      <c r="BX132" s="65"/>
      <c r="BY132" s="65"/>
      <c r="BZ132" s="65">
        <f>ROUND((Tabla122[[#This Row],[Columna76]]*0.4),0)</f>
        <v>14</v>
      </c>
      <c r="CA132" s="65">
        <v>36</v>
      </c>
      <c r="CB132" s="65"/>
      <c r="CC132" s="65"/>
      <c r="CD132" s="65"/>
      <c r="CE132" s="65">
        <f>ROUND((Tabla122[[#This Row],[Columna81]]*0.4),0)</f>
        <v>14</v>
      </c>
      <c r="CF132" s="65">
        <v>36</v>
      </c>
      <c r="CG132" s="65"/>
      <c r="CH132" s="65"/>
      <c r="CI132" s="65"/>
      <c r="CJ132" s="65">
        <f>ROUND((Tabla122[[#This Row],[Columna86]]*0.4),0)</f>
        <v>6</v>
      </c>
      <c r="CK132" s="65">
        <v>16</v>
      </c>
      <c r="CL132" s="65"/>
      <c r="CM132" s="65"/>
      <c r="CN132" s="65"/>
      <c r="CO132" s="65">
        <f>ROUND((Tabla122[[#This Row],[Columna91]]*0.4),0)</f>
        <v>22</v>
      </c>
      <c r="CP132" s="65">
        <v>56</v>
      </c>
      <c r="CQ132" s="65"/>
      <c r="CR132" s="65"/>
      <c r="CS132" s="65"/>
      <c r="CT132" s="65">
        <f>ROUND((Tabla122[[#This Row],[Columna96]]*0.4),0)</f>
        <v>40</v>
      </c>
      <c r="CU132" s="65">
        <v>100</v>
      </c>
      <c r="CV132" s="65"/>
      <c r="CW132" s="65"/>
      <c r="CX132" s="65"/>
      <c r="CY132" s="65">
        <f>ROUND((Tabla122[[#This Row],[Columna101]]*0.4),0)</f>
        <v>10</v>
      </c>
      <c r="CZ132" s="65">
        <v>24</v>
      </c>
      <c r="DA132" s="65"/>
      <c r="DB132" s="65"/>
      <c r="DC132" s="65"/>
      <c r="DD132" s="65">
        <f>ROUND((Tabla122[[#This Row],[Columna106]]*0.4),0)</f>
        <v>8</v>
      </c>
      <c r="DE132" s="65">
        <v>20</v>
      </c>
      <c r="DF132" s="65"/>
      <c r="DG132" s="65"/>
      <c r="DH132" s="65"/>
      <c r="DI132" s="65">
        <f>ROUND((Tabla122[[#This Row],[Columna111]]*0.4),0)</f>
        <v>8</v>
      </c>
      <c r="DJ132" s="65">
        <v>20</v>
      </c>
      <c r="DK132" s="65"/>
      <c r="DL132" s="65"/>
      <c r="DM132" s="65"/>
      <c r="DN132" s="65">
        <f>ROUND((Tabla122[[#This Row],[Columna116]]*0.4),0)</f>
        <v>2</v>
      </c>
      <c r="DO132" s="65">
        <v>4</v>
      </c>
      <c r="DP132" s="93"/>
      <c r="DQ132" s="93"/>
      <c r="DR132" s="93"/>
      <c r="DS132" s="72"/>
      <c r="DT132" s="68"/>
      <c r="DU132" s="68"/>
      <c r="DV132" s="68"/>
      <c r="DW132" s="68"/>
      <c r="DX132" s="68"/>
      <c r="DY132" s="68"/>
      <c r="DZ132" s="68"/>
      <c r="EA132" s="68"/>
      <c r="EB132" s="68"/>
      <c r="EC132" s="68"/>
      <c r="ED132" s="68"/>
      <c r="EE132" s="68"/>
      <c r="EF132" s="68"/>
      <c r="EG132" s="68"/>
      <c r="EH132" s="68"/>
      <c r="EI132" s="68"/>
      <c r="EJ132" s="68"/>
      <c r="EK132" s="68"/>
      <c r="EL132" s="68"/>
      <c r="EM132" s="68"/>
      <c r="EN132" s="68"/>
      <c r="EO132" s="68"/>
      <c r="EP132" s="68"/>
      <c r="EQ132" s="68"/>
      <c r="ER132" s="68"/>
      <c r="ES132" s="68"/>
      <c r="ET132" s="68"/>
      <c r="EU132" s="68"/>
      <c r="EV132" s="68"/>
      <c r="EW132" s="68"/>
      <c r="EX132" s="68"/>
      <c r="EY132" s="68"/>
      <c r="EZ132" s="68"/>
      <c r="FA132" s="68"/>
      <c r="FB132" s="68"/>
      <c r="FC132" s="68"/>
      <c r="FD132" s="68"/>
      <c r="FE132" s="68"/>
      <c r="FF132" s="68"/>
      <c r="FG132" s="68"/>
      <c r="FH132" s="68"/>
      <c r="FI132" s="68"/>
      <c r="FJ132" s="68"/>
      <c r="FK132" s="68"/>
      <c r="FL132" s="68"/>
      <c r="FM132" s="68"/>
      <c r="FN132" s="68"/>
      <c r="FO132" s="68"/>
      <c r="FP132" s="68"/>
      <c r="FQ132" s="68"/>
      <c r="FR132" s="68"/>
      <c r="FS132" s="68"/>
      <c r="FT132" s="68"/>
      <c r="FU132" s="68"/>
      <c r="FV132" s="68"/>
      <c r="FW132" s="68"/>
      <c r="FX132" s="68"/>
      <c r="FY132" s="68"/>
      <c r="FZ132" s="68"/>
      <c r="GA132" s="68"/>
      <c r="GB132" s="68"/>
      <c r="GC132" s="68"/>
      <c r="GD132" s="68"/>
      <c r="GE132" s="68"/>
      <c r="GF132" s="68"/>
      <c r="GG132" s="68"/>
      <c r="GH132" s="68"/>
      <c r="GI132" s="68"/>
      <c r="GJ132" s="68"/>
      <c r="GK132" s="68"/>
      <c r="GL132" s="68"/>
      <c r="GM132" s="68"/>
      <c r="GN132" s="68"/>
      <c r="GO132" s="68"/>
      <c r="GP132" s="68"/>
      <c r="GQ132" s="68"/>
      <c r="GR132" s="68"/>
      <c r="GS132" s="68"/>
      <c r="GT132" s="68"/>
      <c r="GU132" s="68"/>
      <c r="GV132" s="68"/>
      <c r="GW132" s="68"/>
      <c r="GX132" s="68"/>
      <c r="GY132" s="68"/>
      <c r="GZ132" s="68"/>
      <c r="HA132" s="68"/>
      <c r="HB132" s="68"/>
      <c r="HC132" s="68"/>
      <c r="HD132" s="68"/>
      <c r="HE132" s="68"/>
      <c r="HF132" s="68"/>
      <c r="HG132" s="68"/>
      <c r="HH132" s="68"/>
      <c r="HI132" s="68"/>
      <c r="HJ132" s="68"/>
      <c r="HK132" s="68"/>
      <c r="HL132" s="68"/>
      <c r="HM132" s="68"/>
      <c r="HN132" s="68"/>
      <c r="HO132" s="68"/>
      <c r="HP132" s="68"/>
      <c r="HQ132" s="68"/>
      <c r="HR132" s="68"/>
      <c r="HS132" s="68"/>
      <c r="HT132" s="68"/>
      <c r="HU132" s="68"/>
      <c r="HV132" s="68"/>
      <c r="HW132" s="68"/>
      <c r="HX132" s="68"/>
      <c r="HY132" s="68"/>
      <c r="HZ132" s="68"/>
      <c r="IA132" s="68"/>
      <c r="IB132" s="68"/>
      <c r="IC132" s="68"/>
      <c r="ID132" s="68"/>
      <c r="IE132" s="68"/>
      <c r="IF132" s="68"/>
      <c r="IG132" s="68"/>
      <c r="IH132" s="68"/>
      <c r="II132" s="68"/>
      <c r="IJ132" s="68"/>
      <c r="IK132" s="68"/>
      <c r="IL132" s="68"/>
      <c r="IM132" s="68"/>
      <c r="IN132" s="68"/>
      <c r="IO132" s="68"/>
      <c r="IP132" s="68"/>
      <c r="IQ132" s="68"/>
      <c r="IR132" s="68"/>
      <c r="IS132" s="68"/>
      <c r="IT132" s="68"/>
      <c r="IU132" s="68"/>
      <c r="IV132" s="68"/>
      <c r="IW132" s="68"/>
      <c r="IX132" s="68"/>
      <c r="IY132" s="68"/>
      <c r="IZ132" s="68"/>
      <c r="JA132" s="68"/>
      <c r="JB132" s="68"/>
      <c r="JC132" s="68"/>
      <c r="JD132" s="68"/>
      <c r="JE132" s="68"/>
      <c r="JF132" s="68"/>
      <c r="JG132" s="68"/>
      <c r="JH132" s="68"/>
      <c r="JI132" s="68"/>
      <c r="JJ132" s="68"/>
      <c r="JK132" s="68"/>
      <c r="JL132" s="68"/>
      <c r="JM132" s="68"/>
      <c r="JN132" s="68"/>
      <c r="JO132" s="68"/>
      <c r="JP132" s="68"/>
      <c r="JQ132" s="68"/>
      <c r="JR132" s="68"/>
      <c r="JS132" s="68"/>
      <c r="JT132" s="68"/>
      <c r="JU132" s="68"/>
      <c r="JV132" s="68"/>
      <c r="JW132" s="68"/>
      <c r="JX132" s="68"/>
      <c r="JY132" s="68"/>
      <c r="JZ132" s="68"/>
      <c r="KA132" s="68"/>
      <c r="KB132" s="68"/>
      <c r="KC132" s="68"/>
      <c r="KD132" s="68"/>
      <c r="KE132" s="68"/>
      <c r="KF132" s="68"/>
      <c r="KG132" s="68"/>
      <c r="KH132" s="68"/>
      <c r="KI132" s="68"/>
      <c r="KJ132" s="68"/>
      <c r="KK132" s="68"/>
      <c r="KL132" s="68"/>
      <c r="KM132" s="68"/>
      <c r="KN132" s="68"/>
      <c r="KO132" s="68"/>
      <c r="KP132" s="68"/>
      <c r="KQ132" s="68"/>
      <c r="KR132" s="68"/>
      <c r="KS132" s="68"/>
      <c r="KT132" s="68"/>
      <c r="KU132" s="68"/>
      <c r="KV132" s="68"/>
      <c r="KW132" s="68"/>
      <c r="KX132" s="68"/>
      <c r="KY132" s="68"/>
      <c r="KZ132" s="68"/>
      <c r="LA132" s="68"/>
      <c r="LB132" s="68"/>
      <c r="LC132" s="68"/>
      <c r="LD132" s="68"/>
      <c r="LE132" s="68"/>
      <c r="LF132" s="68"/>
      <c r="LG132" s="68"/>
      <c r="LH132" s="68"/>
      <c r="LI132" s="68"/>
      <c r="LJ132" s="68"/>
      <c r="LK132" s="68"/>
      <c r="LL132" s="68"/>
      <c r="LM132" s="68"/>
      <c r="LN132" s="68"/>
      <c r="LO132" s="68"/>
      <c r="LP132" s="68"/>
      <c r="LQ132" s="68"/>
      <c r="LR132" s="68"/>
      <c r="LS132" s="68"/>
      <c r="LT132" s="68"/>
      <c r="LU132" s="68"/>
      <c r="LV132" s="68"/>
      <c r="LW132" s="68"/>
      <c r="LX132" s="68"/>
      <c r="LY132" s="68"/>
      <c r="LZ132" s="68"/>
      <c r="MA132" s="68"/>
      <c r="MB132" s="68"/>
      <c r="MC132" s="68"/>
      <c r="MD132" s="68"/>
      <c r="ME132" s="68"/>
      <c r="MF132" s="68"/>
      <c r="MG132" s="68"/>
      <c r="MH132" s="68"/>
      <c r="MI132" s="68"/>
      <c r="MJ132" s="68"/>
      <c r="MK132" s="68"/>
      <c r="ML132" s="68"/>
      <c r="MM132" s="68"/>
      <c r="MN132" s="68"/>
      <c r="MO132" s="68"/>
      <c r="MP132" s="68"/>
      <c r="MQ132" s="68"/>
      <c r="MR132" s="68"/>
      <c r="MS132" s="68"/>
      <c r="MT132" s="68"/>
      <c r="MU132" s="68"/>
      <c r="MV132" s="68"/>
      <c r="MW132" s="68"/>
      <c r="MX132" s="68"/>
      <c r="MY132" s="68"/>
      <c r="MZ132" s="68"/>
      <c r="NA132" s="68"/>
      <c r="NB132" s="68"/>
      <c r="NC132" s="68"/>
      <c r="ND132" s="68"/>
      <c r="NE132" s="68"/>
    </row>
    <row r="133" spans="1:369" s="73" customFormat="1" ht="13.5">
      <c r="A133" s="68"/>
      <c r="B133" s="62"/>
      <c r="C133" s="63">
        <v>35501</v>
      </c>
      <c r="D133" s="70" t="s">
        <v>209</v>
      </c>
      <c r="E133" s="65" t="s">
        <v>114</v>
      </c>
      <c r="F13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3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33" s="65">
        <f>ROUND((Tabla122[[#This Row],[Columna6]]*0.4),0)</f>
        <v>2</v>
      </c>
      <c r="I133" s="90">
        <v>4</v>
      </c>
      <c r="J133" s="90"/>
      <c r="K133" s="90"/>
      <c r="L133" s="90"/>
      <c r="M133" s="65">
        <f>ROUND((Tabla122[[#This Row],[Columna11]]*0.4),0)</f>
        <v>72</v>
      </c>
      <c r="N133" s="65">
        <v>180</v>
      </c>
      <c r="O133" s="65"/>
      <c r="P133" s="65"/>
      <c r="Q133" s="65"/>
      <c r="R133" s="65">
        <f>ROUND((Tabla122[[#This Row],[Columna16]]*0.4),0)</f>
        <v>6</v>
      </c>
      <c r="S133" s="65">
        <v>16</v>
      </c>
      <c r="T133" s="65"/>
      <c r="U133" s="65"/>
      <c r="V133" s="65"/>
      <c r="W133" s="65">
        <f>ROUND((Tabla122[[#This Row],[Columna21]]*0.4),0)</f>
        <v>3</v>
      </c>
      <c r="X133" s="65">
        <v>8</v>
      </c>
      <c r="Y133" s="65"/>
      <c r="Z133" s="65"/>
      <c r="AA133" s="65"/>
      <c r="AB133" s="65">
        <f>ROUND((Tabla122[[#This Row],[Columna26]]*0.4),0)</f>
        <v>24</v>
      </c>
      <c r="AC133" s="65">
        <v>60</v>
      </c>
      <c r="AD133" s="65"/>
      <c r="AE133" s="65"/>
      <c r="AF133" s="65"/>
      <c r="AG133" s="65">
        <f>ROUND((Tabla122[[#This Row],[Columna31]]*0.4),0)</f>
        <v>274</v>
      </c>
      <c r="AH133" s="65">
        <v>684</v>
      </c>
      <c r="AI133" s="65"/>
      <c r="AJ133" s="65"/>
      <c r="AK133" s="65"/>
      <c r="AL133" s="65">
        <f>ROUND((Tabla122[[#This Row],[Columna36]]*0.4),0)</f>
        <v>70</v>
      </c>
      <c r="AM133" s="65">
        <v>176</v>
      </c>
      <c r="AN133" s="65"/>
      <c r="AO133" s="65"/>
      <c r="AP133" s="65"/>
      <c r="AQ133" s="65">
        <f>ROUND((Tabla122[[#This Row],[Columna41]]*0.4),0)</f>
        <v>27</v>
      </c>
      <c r="AR133" s="65">
        <v>68</v>
      </c>
      <c r="AS133" s="65"/>
      <c r="AT133" s="65"/>
      <c r="AU133" s="65"/>
      <c r="AV133" s="65">
        <f>ROUND((Tabla122[[#This Row],[Columna46]]*0.4),0)</f>
        <v>16</v>
      </c>
      <c r="AW133" s="65">
        <v>40</v>
      </c>
      <c r="AX133" s="65"/>
      <c r="AY133" s="65"/>
      <c r="AZ133" s="65"/>
      <c r="BA133" s="65">
        <f>ROUND((Tabla122[[#This Row],[Columna51]]*0.4),0)</f>
        <v>3</v>
      </c>
      <c r="BB133" s="65">
        <v>8</v>
      </c>
      <c r="BC133" s="65"/>
      <c r="BD133" s="65"/>
      <c r="BE133" s="65"/>
      <c r="BF133" s="65">
        <f>ROUND((Tabla122[[#This Row],[Columna56]]*0.4),0)</f>
        <v>2</v>
      </c>
      <c r="BG133" s="65">
        <v>4</v>
      </c>
      <c r="BH133" s="65"/>
      <c r="BI133" s="65"/>
      <c r="BJ133" s="65"/>
      <c r="BK133" s="65">
        <f>ROUND((Tabla122[[#This Row],[Columna61]]*0.4),0)</f>
        <v>18</v>
      </c>
      <c r="BL133" s="65">
        <v>44</v>
      </c>
      <c r="BM133" s="65"/>
      <c r="BN133" s="65"/>
      <c r="BO133" s="65"/>
      <c r="BP133" s="65">
        <f>ROUND((Tabla122[[#This Row],[Columna66]]*0.4),0)</f>
        <v>16</v>
      </c>
      <c r="BQ133" s="65">
        <v>40</v>
      </c>
      <c r="BR133" s="65"/>
      <c r="BS133" s="65"/>
      <c r="BT133" s="65"/>
      <c r="BU133" s="65">
        <f>ROUND((Tabla122[[#This Row],[Columna71]]*0.4),0)</f>
        <v>46</v>
      </c>
      <c r="BV133" s="65">
        <v>116</v>
      </c>
      <c r="BW133" s="65"/>
      <c r="BX133" s="65"/>
      <c r="BY133" s="65"/>
      <c r="BZ133" s="65">
        <f>ROUND((Tabla122[[#This Row],[Columna76]]*0.4),0)</f>
        <v>14</v>
      </c>
      <c r="CA133" s="65">
        <v>36</v>
      </c>
      <c r="CB133" s="65"/>
      <c r="CC133" s="65"/>
      <c r="CD133" s="65"/>
      <c r="CE133" s="65">
        <f>ROUND((Tabla122[[#This Row],[Columna81]]*0.4),0)</f>
        <v>14</v>
      </c>
      <c r="CF133" s="65">
        <v>36</v>
      </c>
      <c r="CG133" s="65"/>
      <c r="CH133" s="65"/>
      <c r="CI133" s="65"/>
      <c r="CJ133" s="65">
        <f>ROUND((Tabla122[[#This Row],[Columna86]]*0.4),0)</f>
        <v>6</v>
      </c>
      <c r="CK133" s="65">
        <v>16</v>
      </c>
      <c r="CL133" s="65"/>
      <c r="CM133" s="65"/>
      <c r="CN133" s="65"/>
      <c r="CO133" s="65">
        <f>ROUND((Tabla122[[#This Row],[Columna91]]*0.4),0)</f>
        <v>22</v>
      </c>
      <c r="CP133" s="65">
        <v>56</v>
      </c>
      <c r="CQ133" s="65"/>
      <c r="CR133" s="65"/>
      <c r="CS133" s="65"/>
      <c r="CT133" s="65">
        <f>ROUND((Tabla122[[#This Row],[Columna96]]*0.4),0)</f>
        <v>40</v>
      </c>
      <c r="CU133" s="65">
        <v>100</v>
      </c>
      <c r="CV133" s="65"/>
      <c r="CW133" s="65"/>
      <c r="CX133" s="65"/>
      <c r="CY133" s="65">
        <f>ROUND((Tabla122[[#This Row],[Columna101]]*0.4),0)</f>
        <v>10</v>
      </c>
      <c r="CZ133" s="65">
        <v>24</v>
      </c>
      <c r="DA133" s="65"/>
      <c r="DB133" s="65"/>
      <c r="DC133" s="65"/>
      <c r="DD133" s="65">
        <f>ROUND((Tabla122[[#This Row],[Columna106]]*0.4),0)</f>
        <v>8</v>
      </c>
      <c r="DE133" s="65">
        <v>20</v>
      </c>
      <c r="DF133" s="65"/>
      <c r="DG133" s="65"/>
      <c r="DH133" s="65"/>
      <c r="DI133" s="65">
        <f>ROUND((Tabla122[[#This Row],[Columna111]]*0.4),0)</f>
        <v>8</v>
      </c>
      <c r="DJ133" s="65">
        <v>20</v>
      </c>
      <c r="DK133" s="65"/>
      <c r="DL133" s="65"/>
      <c r="DM133" s="65"/>
      <c r="DN133" s="65">
        <f>ROUND((Tabla122[[#This Row],[Columna116]]*0.4),0)</f>
        <v>2</v>
      </c>
      <c r="DO133" s="65">
        <v>4</v>
      </c>
      <c r="DP133" s="93"/>
      <c r="DQ133" s="93"/>
      <c r="DR133" s="93"/>
      <c r="DS133" s="72"/>
      <c r="DT133" s="68"/>
      <c r="DU133" s="68"/>
      <c r="DV133" s="68"/>
      <c r="DW133" s="68"/>
      <c r="DX133" s="68"/>
      <c r="DY133" s="68"/>
      <c r="DZ133" s="68"/>
      <c r="EA133" s="68"/>
      <c r="EB133" s="68"/>
      <c r="EC133" s="68"/>
      <c r="ED133" s="68"/>
      <c r="EE133" s="68"/>
      <c r="EF133" s="68"/>
      <c r="EG133" s="68"/>
      <c r="EH133" s="68"/>
      <c r="EI133" s="68"/>
      <c r="EJ133" s="68"/>
      <c r="EK133" s="68"/>
      <c r="EL133" s="68"/>
      <c r="EM133" s="68"/>
      <c r="EN133" s="68"/>
      <c r="EO133" s="68"/>
      <c r="EP133" s="68"/>
      <c r="EQ133" s="68"/>
      <c r="ER133" s="68"/>
      <c r="ES133" s="68"/>
      <c r="ET133" s="68"/>
      <c r="EU133" s="68"/>
      <c r="EV133" s="68"/>
      <c r="EW133" s="68"/>
      <c r="EX133" s="68"/>
      <c r="EY133" s="68"/>
      <c r="EZ133" s="68"/>
      <c r="FA133" s="68"/>
      <c r="FB133" s="68"/>
      <c r="FC133" s="68"/>
      <c r="FD133" s="68"/>
      <c r="FE133" s="68"/>
      <c r="FF133" s="68"/>
      <c r="FG133" s="68"/>
      <c r="FH133" s="68"/>
      <c r="FI133" s="68"/>
      <c r="FJ133" s="68"/>
      <c r="FK133" s="68"/>
      <c r="FL133" s="68"/>
      <c r="FM133" s="68"/>
      <c r="FN133" s="68"/>
      <c r="FO133" s="68"/>
      <c r="FP133" s="68"/>
      <c r="FQ133" s="68"/>
      <c r="FR133" s="68"/>
      <c r="FS133" s="68"/>
      <c r="FT133" s="68"/>
      <c r="FU133" s="68"/>
      <c r="FV133" s="68"/>
      <c r="FW133" s="68"/>
      <c r="FX133" s="68"/>
      <c r="FY133" s="68"/>
      <c r="FZ133" s="68"/>
      <c r="GA133" s="68"/>
      <c r="GB133" s="68"/>
      <c r="GC133" s="68"/>
      <c r="GD133" s="68"/>
      <c r="GE133" s="68"/>
      <c r="GF133" s="68"/>
      <c r="GG133" s="68"/>
      <c r="GH133" s="68"/>
      <c r="GI133" s="68"/>
      <c r="GJ133" s="68"/>
      <c r="GK133" s="68"/>
      <c r="GL133" s="68"/>
      <c r="GM133" s="68"/>
      <c r="GN133" s="68"/>
      <c r="GO133" s="68"/>
      <c r="GP133" s="68"/>
      <c r="GQ133" s="68"/>
      <c r="GR133" s="68"/>
      <c r="GS133" s="68"/>
      <c r="GT133" s="68"/>
      <c r="GU133" s="68"/>
      <c r="GV133" s="68"/>
      <c r="GW133" s="68"/>
      <c r="GX133" s="68"/>
      <c r="GY133" s="68"/>
      <c r="GZ133" s="68"/>
      <c r="HA133" s="68"/>
      <c r="HB133" s="68"/>
      <c r="HC133" s="68"/>
      <c r="HD133" s="68"/>
      <c r="HE133" s="68"/>
      <c r="HF133" s="68"/>
      <c r="HG133" s="68"/>
      <c r="HH133" s="68"/>
      <c r="HI133" s="68"/>
      <c r="HJ133" s="68"/>
      <c r="HK133" s="68"/>
      <c r="HL133" s="68"/>
      <c r="HM133" s="68"/>
      <c r="HN133" s="68"/>
      <c r="HO133" s="68"/>
      <c r="HP133" s="68"/>
      <c r="HQ133" s="68"/>
      <c r="HR133" s="68"/>
      <c r="HS133" s="68"/>
      <c r="HT133" s="68"/>
      <c r="HU133" s="68"/>
      <c r="HV133" s="68"/>
      <c r="HW133" s="68"/>
      <c r="HX133" s="68"/>
      <c r="HY133" s="68"/>
      <c r="HZ133" s="68"/>
      <c r="IA133" s="68"/>
      <c r="IB133" s="68"/>
      <c r="IC133" s="68"/>
      <c r="ID133" s="68"/>
      <c r="IE133" s="68"/>
      <c r="IF133" s="68"/>
      <c r="IG133" s="68"/>
      <c r="IH133" s="68"/>
      <c r="II133" s="68"/>
      <c r="IJ133" s="68"/>
      <c r="IK133" s="68"/>
      <c r="IL133" s="68"/>
      <c r="IM133" s="68"/>
      <c r="IN133" s="68"/>
      <c r="IO133" s="68"/>
      <c r="IP133" s="68"/>
      <c r="IQ133" s="68"/>
      <c r="IR133" s="68"/>
      <c r="IS133" s="68"/>
      <c r="IT133" s="68"/>
      <c r="IU133" s="68"/>
      <c r="IV133" s="68"/>
      <c r="IW133" s="68"/>
      <c r="IX133" s="68"/>
      <c r="IY133" s="68"/>
      <c r="IZ133" s="68"/>
      <c r="JA133" s="68"/>
      <c r="JB133" s="68"/>
      <c r="JC133" s="68"/>
      <c r="JD133" s="68"/>
      <c r="JE133" s="68"/>
      <c r="JF133" s="68"/>
      <c r="JG133" s="68"/>
      <c r="JH133" s="68"/>
      <c r="JI133" s="68"/>
      <c r="JJ133" s="68"/>
      <c r="JK133" s="68"/>
      <c r="JL133" s="68"/>
      <c r="JM133" s="68"/>
      <c r="JN133" s="68"/>
      <c r="JO133" s="68"/>
      <c r="JP133" s="68"/>
      <c r="JQ133" s="68"/>
      <c r="JR133" s="68"/>
      <c r="JS133" s="68"/>
      <c r="JT133" s="68"/>
      <c r="JU133" s="68"/>
      <c r="JV133" s="68"/>
      <c r="JW133" s="68"/>
      <c r="JX133" s="68"/>
      <c r="JY133" s="68"/>
      <c r="JZ133" s="68"/>
      <c r="KA133" s="68"/>
      <c r="KB133" s="68"/>
      <c r="KC133" s="68"/>
      <c r="KD133" s="68"/>
      <c r="KE133" s="68"/>
      <c r="KF133" s="68"/>
      <c r="KG133" s="68"/>
      <c r="KH133" s="68"/>
      <c r="KI133" s="68"/>
      <c r="KJ133" s="68"/>
      <c r="KK133" s="68"/>
      <c r="KL133" s="68"/>
      <c r="KM133" s="68"/>
      <c r="KN133" s="68"/>
      <c r="KO133" s="68"/>
      <c r="KP133" s="68"/>
      <c r="KQ133" s="68"/>
      <c r="KR133" s="68"/>
      <c r="KS133" s="68"/>
      <c r="KT133" s="68"/>
      <c r="KU133" s="68"/>
      <c r="KV133" s="68"/>
      <c r="KW133" s="68"/>
      <c r="KX133" s="68"/>
      <c r="KY133" s="68"/>
      <c r="KZ133" s="68"/>
      <c r="LA133" s="68"/>
      <c r="LB133" s="68"/>
      <c r="LC133" s="68"/>
      <c r="LD133" s="68"/>
      <c r="LE133" s="68"/>
      <c r="LF133" s="68"/>
      <c r="LG133" s="68"/>
      <c r="LH133" s="68"/>
      <c r="LI133" s="68"/>
      <c r="LJ133" s="68"/>
      <c r="LK133" s="68"/>
      <c r="LL133" s="68"/>
      <c r="LM133" s="68"/>
      <c r="LN133" s="68"/>
      <c r="LO133" s="68"/>
      <c r="LP133" s="68"/>
      <c r="LQ133" s="68"/>
      <c r="LR133" s="68"/>
      <c r="LS133" s="68"/>
      <c r="LT133" s="68"/>
      <c r="LU133" s="68"/>
      <c r="LV133" s="68"/>
      <c r="LW133" s="68"/>
      <c r="LX133" s="68"/>
      <c r="LY133" s="68"/>
      <c r="LZ133" s="68"/>
      <c r="MA133" s="68"/>
      <c r="MB133" s="68"/>
      <c r="MC133" s="68"/>
      <c r="MD133" s="68"/>
      <c r="ME133" s="68"/>
      <c r="MF133" s="68"/>
      <c r="MG133" s="68"/>
      <c r="MH133" s="68"/>
      <c r="MI133" s="68"/>
      <c r="MJ133" s="68"/>
      <c r="MK133" s="68"/>
      <c r="ML133" s="68"/>
      <c r="MM133" s="68"/>
      <c r="MN133" s="68"/>
      <c r="MO133" s="68"/>
      <c r="MP133" s="68"/>
      <c r="MQ133" s="68"/>
      <c r="MR133" s="68"/>
      <c r="MS133" s="68"/>
      <c r="MT133" s="68"/>
      <c r="MU133" s="68"/>
      <c r="MV133" s="68"/>
      <c r="MW133" s="68"/>
      <c r="MX133" s="68"/>
      <c r="MY133" s="68"/>
      <c r="MZ133" s="68"/>
      <c r="NA133" s="68"/>
      <c r="NB133" s="68"/>
      <c r="NC133" s="68"/>
      <c r="ND133" s="68"/>
      <c r="NE133" s="68"/>
    </row>
    <row r="134" spans="1:369" s="73" customFormat="1" ht="13.5">
      <c r="A134" s="68"/>
      <c r="B134" s="62"/>
      <c r="C134" s="63">
        <v>35501</v>
      </c>
      <c r="D134" s="70" t="s">
        <v>210</v>
      </c>
      <c r="E134" s="65" t="s">
        <v>114</v>
      </c>
      <c r="F13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3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34" s="65">
        <f>ROUND((Tabla122[[#This Row],[Columna6]]*0.4),0)</f>
        <v>2</v>
      </c>
      <c r="I134" s="90">
        <v>4</v>
      </c>
      <c r="J134" s="90"/>
      <c r="K134" s="90"/>
      <c r="L134" s="90"/>
      <c r="M134" s="65">
        <f>ROUND((Tabla122[[#This Row],[Columna11]]*0.4),0)</f>
        <v>72</v>
      </c>
      <c r="N134" s="65">
        <v>180</v>
      </c>
      <c r="O134" s="65"/>
      <c r="P134" s="65"/>
      <c r="Q134" s="65"/>
      <c r="R134" s="65">
        <f>ROUND((Tabla122[[#This Row],[Columna16]]*0.4),0)</f>
        <v>6</v>
      </c>
      <c r="S134" s="65">
        <v>16</v>
      </c>
      <c r="T134" s="65"/>
      <c r="U134" s="65"/>
      <c r="V134" s="65"/>
      <c r="W134" s="65">
        <f>ROUND((Tabla122[[#This Row],[Columna21]]*0.4),0)</f>
        <v>3</v>
      </c>
      <c r="X134" s="65">
        <v>8</v>
      </c>
      <c r="Y134" s="65"/>
      <c r="Z134" s="65"/>
      <c r="AA134" s="65"/>
      <c r="AB134" s="65">
        <f>ROUND((Tabla122[[#This Row],[Columna26]]*0.4),0)</f>
        <v>24</v>
      </c>
      <c r="AC134" s="65">
        <v>60</v>
      </c>
      <c r="AD134" s="65"/>
      <c r="AE134" s="65"/>
      <c r="AF134" s="65"/>
      <c r="AG134" s="65">
        <f>ROUND((Tabla122[[#This Row],[Columna31]]*0.4),0)</f>
        <v>274</v>
      </c>
      <c r="AH134" s="65">
        <v>684</v>
      </c>
      <c r="AI134" s="65"/>
      <c r="AJ134" s="65"/>
      <c r="AK134" s="65"/>
      <c r="AL134" s="65">
        <f>ROUND((Tabla122[[#This Row],[Columna36]]*0.4),0)</f>
        <v>70</v>
      </c>
      <c r="AM134" s="65">
        <v>176</v>
      </c>
      <c r="AN134" s="65"/>
      <c r="AO134" s="65"/>
      <c r="AP134" s="65"/>
      <c r="AQ134" s="65">
        <f>ROUND((Tabla122[[#This Row],[Columna41]]*0.4),0)</f>
        <v>27</v>
      </c>
      <c r="AR134" s="65">
        <v>68</v>
      </c>
      <c r="AS134" s="65"/>
      <c r="AT134" s="65"/>
      <c r="AU134" s="65"/>
      <c r="AV134" s="65">
        <f>ROUND((Tabla122[[#This Row],[Columna46]]*0.4),0)</f>
        <v>16</v>
      </c>
      <c r="AW134" s="65">
        <v>40</v>
      </c>
      <c r="AX134" s="65"/>
      <c r="AY134" s="65"/>
      <c r="AZ134" s="65"/>
      <c r="BA134" s="65">
        <f>ROUND((Tabla122[[#This Row],[Columna51]]*0.4),0)</f>
        <v>3</v>
      </c>
      <c r="BB134" s="65">
        <v>8</v>
      </c>
      <c r="BC134" s="65"/>
      <c r="BD134" s="65"/>
      <c r="BE134" s="65"/>
      <c r="BF134" s="65">
        <f>ROUND((Tabla122[[#This Row],[Columna56]]*0.4),0)</f>
        <v>2</v>
      </c>
      <c r="BG134" s="65">
        <v>4</v>
      </c>
      <c r="BH134" s="65"/>
      <c r="BI134" s="65"/>
      <c r="BJ134" s="65"/>
      <c r="BK134" s="65">
        <f>ROUND((Tabla122[[#This Row],[Columna61]]*0.4),0)</f>
        <v>18</v>
      </c>
      <c r="BL134" s="65">
        <v>44</v>
      </c>
      <c r="BM134" s="65"/>
      <c r="BN134" s="65"/>
      <c r="BO134" s="65"/>
      <c r="BP134" s="65">
        <f>ROUND((Tabla122[[#This Row],[Columna66]]*0.4),0)</f>
        <v>16</v>
      </c>
      <c r="BQ134" s="65">
        <v>40</v>
      </c>
      <c r="BR134" s="65"/>
      <c r="BS134" s="65"/>
      <c r="BT134" s="65"/>
      <c r="BU134" s="65">
        <f>ROUND((Tabla122[[#This Row],[Columna71]]*0.4),0)</f>
        <v>46</v>
      </c>
      <c r="BV134" s="65">
        <v>116</v>
      </c>
      <c r="BW134" s="65"/>
      <c r="BX134" s="65"/>
      <c r="BY134" s="65"/>
      <c r="BZ134" s="65">
        <f>ROUND((Tabla122[[#This Row],[Columna76]]*0.4),0)</f>
        <v>14</v>
      </c>
      <c r="CA134" s="65">
        <v>36</v>
      </c>
      <c r="CB134" s="65"/>
      <c r="CC134" s="65"/>
      <c r="CD134" s="65"/>
      <c r="CE134" s="65">
        <f>ROUND((Tabla122[[#This Row],[Columna81]]*0.4),0)</f>
        <v>14</v>
      </c>
      <c r="CF134" s="65">
        <v>36</v>
      </c>
      <c r="CG134" s="65"/>
      <c r="CH134" s="65"/>
      <c r="CI134" s="65"/>
      <c r="CJ134" s="65">
        <f>ROUND((Tabla122[[#This Row],[Columna86]]*0.4),0)</f>
        <v>6</v>
      </c>
      <c r="CK134" s="65">
        <v>16</v>
      </c>
      <c r="CL134" s="65"/>
      <c r="CM134" s="65"/>
      <c r="CN134" s="65"/>
      <c r="CO134" s="65">
        <f>ROUND((Tabla122[[#This Row],[Columna91]]*0.4),0)</f>
        <v>22</v>
      </c>
      <c r="CP134" s="65">
        <v>56</v>
      </c>
      <c r="CQ134" s="65"/>
      <c r="CR134" s="65"/>
      <c r="CS134" s="65"/>
      <c r="CT134" s="65">
        <f>ROUND((Tabla122[[#This Row],[Columna96]]*0.4),0)</f>
        <v>40</v>
      </c>
      <c r="CU134" s="65">
        <v>100</v>
      </c>
      <c r="CV134" s="65"/>
      <c r="CW134" s="65"/>
      <c r="CX134" s="65"/>
      <c r="CY134" s="65">
        <f>ROUND((Tabla122[[#This Row],[Columna101]]*0.4),0)</f>
        <v>10</v>
      </c>
      <c r="CZ134" s="65">
        <v>24</v>
      </c>
      <c r="DA134" s="65"/>
      <c r="DB134" s="65"/>
      <c r="DC134" s="65"/>
      <c r="DD134" s="65">
        <f>ROUND((Tabla122[[#This Row],[Columna106]]*0.4),0)</f>
        <v>8</v>
      </c>
      <c r="DE134" s="65">
        <v>20</v>
      </c>
      <c r="DF134" s="65"/>
      <c r="DG134" s="65"/>
      <c r="DH134" s="65"/>
      <c r="DI134" s="65">
        <f>ROUND((Tabla122[[#This Row],[Columna111]]*0.4),0)</f>
        <v>8</v>
      </c>
      <c r="DJ134" s="65">
        <v>20</v>
      </c>
      <c r="DK134" s="65"/>
      <c r="DL134" s="65"/>
      <c r="DM134" s="65"/>
      <c r="DN134" s="65">
        <f>ROUND((Tabla122[[#This Row],[Columna116]]*0.4),0)</f>
        <v>2</v>
      </c>
      <c r="DO134" s="65">
        <v>4</v>
      </c>
      <c r="DP134" s="93"/>
      <c r="DQ134" s="93"/>
      <c r="DR134" s="93"/>
      <c r="DS134" s="72"/>
      <c r="DT134" s="68"/>
      <c r="DU134" s="68"/>
      <c r="DV134" s="68"/>
      <c r="DW134" s="68"/>
      <c r="DX134" s="68"/>
      <c r="DY134" s="68"/>
      <c r="DZ134" s="68"/>
      <c r="EA134" s="68"/>
      <c r="EB134" s="68"/>
      <c r="EC134" s="68"/>
      <c r="ED134" s="68"/>
      <c r="EE134" s="68"/>
      <c r="EF134" s="68"/>
      <c r="EG134" s="68"/>
      <c r="EH134" s="68"/>
      <c r="EI134" s="68"/>
      <c r="EJ134" s="68"/>
      <c r="EK134" s="68"/>
      <c r="EL134" s="68"/>
      <c r="EM134" s="68"/>
      <c r="EN134" s="68"/>
      <c r="EO134" s="68"/>
      <c r="EP134" s="68"/>
      <c r="EQ134" s="68"/>
      <c r="ER134" s="68"/>
      <c r="ES134" s="68"/>
      <c r="ET134" s="68"/>
      <c r="EU134" s="68"/>
      <c r="EV134" s="68"/>
      <c r="EW134" s="68"/>
      <c r="EX134" s="68"/>
      <c r="EY134" s="68"/>
      <c r="EZ134" s="68"/>
      <c r="FA134" s="68"/>
      <c r="FB134" s="68"/>
      <c r="FC134" s="68"/>
      <c r="FD134" s="68"/>
      <c r="FE134" s="68"/>
      <c r="FF134" s="68"/>
      <c r="FG134" s="68"/>
      <c r="FH134" s="68"/>
      <c r="FI134" s="68"/>
      <c r="FJ134" s="68"/>
      <c r="FK134" s="68"/>
      <c r="FL134" s="68"/>
      <c r="FM134" s="68"/>
      <c r="FN134" s="68"/>
      <c r="FO134" s="68"/>
      <c r="FP134" s="68"/>
      <c r="FQ134" s="68"/>
      <c r="FR134" s="68"/>
      <c r="FS134" s="68"/>
      <c r="FT134" s="68"/>
      <c r="FU134" s="68"/>
      <c r="FV134" s="68"/>
      <c r="FW134" s="68"/>
      <c r="FX134" s="68"/>
      <c r="FY134" s="68"/>
      <c r="FZ134" s="68"/>
      <c r="GA134" s="68"/>
      <c r="GB134" s="68"/>
      <c r="GC134" s="68"/>
      <c r="GD134" s="68"/>
      <c r="GE134" s="68"/>
      <c r="GF134" s="68"/>
      <c r="GG134" s="68"/>
      <c r="GH134" s="68"/>
      <c r="GI134" s="68"/>
      <c r="GJ134" s="68"/>
      <c r="GK134" s="68"/>
      <c r="GL134" s="68"/>
      <c r="GM134" s="68"/>
      <c r="GN134" s="68"/>
      <c r="GO134" s="68"/>
      <c r="GP134" s="68"/>
      <c r="GQ134" s="68"/>
      <c r="GR134" s="68"/>
      <c r="GS134" s="68"/>
      <c r="GT134" s="68"/>
      <c r="GU134" s="68"/>
      <c r="GV134" s="68"/>
      <c r="GW134" s="68"/>
      <c r="GX134" s="68"/>
      <c r="GY134" s="68"/>
      <c r="GZ134" s="68"/>
      <c r="HA134" s="68"/>
      <c r="HB134" s="68"/>
      <c r="HC134" s="68"/>
      <c r="HD134" s="68"/>
      <c r="HE134" s="68"/>
      <c r="HF134" s="68"/>
      <c r="HG134" s="68"/>
      <c r="HH134" s="68"/>
      <c r="HI134" s="68"/>
      <c r="HJ134" s="68"/>
      <c r="HK134" s="68"/>
      <c r="HL134" s="68"/>
      <c r="HM134" s="68"/>
      <c r="HN134" s="68"/>
      <c r="HO134" s="68"/>
      <c r="HP134" s="68"/>
      <c r="HQ134" s="68"/>
      <c r="HR134" s="68"/>
      <c r="HS134" s="68"/>
      <c r="HT134" s="68"/>
      <c r="HU134" s="68"/>
      <c r="HV134" s="68"/>
      <c r="HW134" s="68"/>
      <c r="HX134" s="68"/>
      <c r="HY134" s="68"/>
      <c r="HZ134" s="68"/>
      <c r="IA134" s="68"/>
      <c r="IB134" s="68"/>
      <c r="IC134" s="68"/>
      <c r="ID134" s="68"/>
      <c r="IE134" s="68"/>
      <c r="IF134" s="68"/>
      <c r="IG134" s="68"/>
      <c r="IH134" s="68"/>
      <c r="II134" s="68"/>
      <c r="IJ134" s="68"/>
      <c r="IK134" s="68"/>
      <c r="IL134" s="68"/>
      <c r="IM134" s="68"/>
      <c r="IN134" s="68"/>
      <c r="IO134" s="68"/>
      <c r="IP134" s="68"/>
      <c r="IQ134" s="68"/>
      <c r="IR134" s="68"/>
      <c r="IS134" s="68"/>
      <c r="IT134" s="68"/>
      <c r="IU134" s="68"/>
      <c r="IV134" s="68"/>
      <c r="IW134" s="68"/>
      <c r="IX134" s="68"/>
      <c r="IY134" s="68"/>
      <c r="IZ134" s="68"/>
      <c r="JA134" s="68"/>
      <c r="JB134" s="68"/>
      <c r="JC134" s="68"/>
      <c r="JD134" s="68"/>
      <c r="JE134" s="68"/>
      <c r="JF134" s="68"/>
      <c r="JG134" s="68"/>
      <c r="JH134" s="68"/>
      <c r="JI134" s="68"/>
      <c r="JJ134" s="68"/>
      <c r="JK134" s="68"/>
      <c r="JL134" s="68"/>
      <c r="JM134" s="68"/>
      <c r="JN134" s="68"/>
      <c r="JO134" s="68"/>
      <c r="JP134" s="68"/>
      <c r="JQ134" s="68"/>
      <c r="JR134" s="68"/>
      <c r="JS134" s="68"/>
      <c r="JT134" s="68"/>
      <c r="JU134" s="68"/>
      <c r="JV134" s="68"/>
      <c r="JW134" s="68"/>
      <c r="JX134" s="68"/>
      <c r="JY134" s="68"/>
      <c r="JZ134" s="68"/>
      <c r="KA134" s="68"/>
      <c r="KB134" s="68"/>
      <c r="KC134" s="68"/>
      <c r="KD134" s="68"/>
      <c r="KE134" s="68"/>
      <c r="KF134" s="68"/>
      <c r="KG134" s="68"/>
      <c r="KH134" s="68"/>
      <c r="KI134" s="68"/>
      <c r="KJ134" s="68"/>
      <c r="KK134" s="68"/>
      <c r="KL134" s="68"/>
      <c r="KM134" s="68"/>
      <c r="KN134" s="68"/>
      <c r="KO134" s="68"/>
      <c r="KP134" s="68"/>
      <c r="KQ134" s="68"/>
      <c r="KR134" s="68"/>
      <c r="KS134" s="68"/>
      <c r="KT134" s="68"/>
      <c r="KU134" s="68"/>
      <c r="KV134" s="68"/>
      <c r="KW134" s="68"/>
      <c r="KX134" s="68"/>
      <c r="KY134" s="68"/>
      <c r="KZ134" s="68"/>
      <c r="LA134" s="68"/>
      <c r="LB134" s="68"/>
      <c r="LC134" s="68"/>
      <c r="LD134" s="68"/>
      <c r="LE134" s="68"/>
      <c r="LF134" s="68"/>
      <c r="LG134" s="68"/>
      <c r="LH134" s="68"/>
      <c r="LI134" s="68"/>
      <c r="LJ134" s="68"/>
      <c r="LK134" s="68"/>
      <c r="LL134" s="68"/>
      <c r="LM134" s="68"/>
      <c r="LN134" s="68"/>
      <c r="LO134" s="68"/>
      <c r="LP134" s="68"/>
      <c r="LQ134" s="68"/>
      <c r="LR134" s="68"/>
      <c r="LS134" s="68"/>
      <c r="LT134" s="68"/>
      <c r="LU134" s="68"/>
      <c r="LV134" s="68"/>
      <c r="LW134" s="68"/>
      <c r="LX134" s="68"/>
      <c r="LY134" s="68"/>
      <c r="LZ134" s="68"/>
      <c r="MA134" s="68"/>
      <c r="MB134" s="68"/>
      <c r="MC134" s="68"/>
      <c r="MD134" s="68"/>
      <c r="ME134" s="68"/>
      <c r="MF134" s="68"/>
      <c r="MG134" s="68"/>
      <c r="MH134" s="68"/>
      <c r="MI134" s="68"/>
      <c r="MJ134" s="68"/>
      <c r="MK134" s="68"/>
      <c r="ML134" s="68"/>
      <c r="MM134" s="68"/>
      <c r="MN134" s="68"/>
      <c r="MO134" s="68"/>
      <c r="MP134" s="68"/>
      <c r="MQ134" s="68"/>
      <c r="MR134" s="68"/>
      <c r="MS134" s="68"/>
      <c r="MT134" s="68"/>
      <c r="MU134" s="68"/>
      <c r="MV134" s="68"/>
      <c r="MW134" s="68"/>
      <c r="MX134" s="68"/>
      <c r="MY134" s="68"/>
      <c r="MZ134" s="68"/>
      <c r="NA134" s="68"/>
      <c r="NB134" s="68"/>
      <c r="NC134" s="68"/>
      <c r="ND134" s="68"/>
      <c r="NE134" s="68"/>
    </row>
    <row r="135" spans="1:369" s="73" customFormat="1" ht="13.5">
      <c r="A135" s="68"/>
      <c r="B135" s="62"/>
      <c r="C135" s="63">
        <v>35501</v>
      </c>
      <c r="D135" s="70" t="s">
        <v>211</v>
      </c>
      <c r="E135" s="65" t="s">
        <v>114</v>
      </c>
      <c r="F13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3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35" s="65">
        <f>ROUND((Tabla122[[#This Row],[Columna6]]*0.4),0)</f>
        <v>2</v>
      </c>
      <c r="I135" s="90">
        <v>4</v>
      </c>
      <c r="J135" s="90"/>
      <c r="K135" s="90"/>
      <c r="L135" s="90"/>
      <c r="M135" s="65">
        <f>ROUND((Tabla122[[#This Row],[Columna11]]*0.4),0)</f>
        <v>72</v>
      </c>
      <c r="N135" s="65">
        <v>180</v>
      </c>
      <c r="O135" s="65"/>
      <c r="P135" s="65"/>
      <c r="Q135" s="65"/>
      <c r="R135" s="65">
        <f>ROUND((Tabla122[[#This Row],[Columna16]]*0.4),0)</f>
        <v>6</v>
      </c>
      <c r="S135" s="65">
        <v>16</v>
      </c>
      <c r="T135" s="65"/>
      <c r="U135" s="65"/>
      <c r="V135" s="65"/>
      <c r="W135" s="65">
        <f>ROUND((Tabla122[[#This Row],[Columna21]]*0.4),0)</f>
        <v>3</v>
      </c>
      <c r="X135" s="65">
        <v>8</v>
      </c>
      <c r="Y135" s="65"/>
      <c r="Z135" s="65"/>
      <c r="AA135" s="65"/>
      <c r="AB135" s="65">
        <f>ROUND((Tabla122[[#This Row],[Columna26]]*0.4),0)</f>
        <v>24</v>
      </c>
      <c r="AC135" s="65">
        <v>60</v>
      </c>
      <c r="AD135" s="65"/>
      <c r="AE135" s="65"/>
      <c r="AF135" s="65"/>
      <c r="AG135" s="65">
        <f>ROUND((Tabla122[[#This Row],[Columna31]]*0.4),0)</f>
        <v>274</v>
      </c>
      <c r="AH135" s="65">
        <v>684</v>
      </c>
      <c r="AI135" s="65"/>
      <c r="AJ135" s="65"/>
      <c r="AK135" s="65"/>
      <c r="AL135" s="65">
        <f>ROUND((Tabla122[[#This Row],[Columna36]]*0.4),0)</f>
        <v>70</v>
      </c>
      <c r="AM135" s="65">
        <v>176</v>
      </c>
      <c r="AN135" s="65"/>
      <c r="AO135" s="65"/>
      <c r="AP135" s="65"/>
      <c r="AQ135" s="65">
        <f>ROUND((Tabla122[[#This Row],[Columna41]]*0.4),0)</f>
        <v>27</v>
      </c>
      <c r="AR135" s="65">
        <v>68</v>
      </c>
      <c r="AS135" s="65"/>
      <c r="AT135" s="65"/>
      <c r="AU135" s="65"/>
      <c r="AV135" s="65">
        <f>ROUND((Tabla122[[#This Row],[Columna46]]*0.4),0)</f>
        <v>16</v>
      </c>
      <c r="AW135" s="65">
        <v>40</v>
      </c>
      <c r="AX135" s="65"/>
      <c r="AY135" s="65"/>
      <c r="AZ135" s="65"/>
      <c r="BA135" s="65">
        <f>ROUND((Tabla122[[#This Row],[Columna51]]*0.4),0)</f>
        <v>3</v>
      </c>
      <c r="BB135" s="65">
        <v>8</v>
      </c>
      <c r="BC135" s="65"/>
      <c r="BD135" s="65"/>
      <c r="BE135" s="65"/>
      <c r="BF135" s="65">
        <f>ROUND((Tabla122[[#This Row],[Columna56]]*0.4),0)</f>
        <v>2</v>
      </c>
      <c r="BG135" s="65">
        <v>4</v>
      </c>
      <c r="BH135" s="65"/>
      <c r="BI135" s="65"/>
      <c r="BJ135" s="65"/>
      <c r="BK135" s="65">
        <f>ROUND((Tabla122[[#This Row],[Columna61]]*0.4),0)</f>
        <v>18</v>
      </c>
      <c r="BL135" s="65">
        <v>44</v>
      </c>
      <c r="BM135" s="65"/>
      <c r="BN135" s="65"/>
      <c r="BO135" s="65"/>
      <c r="BP135" s="65">
        <f>ROUND((Tabla122[[#This Row],[Columna66]]*0.4),0)</f>
        <v>16</v>
      </c>
      <c r="BQ135" s="65">
        <v>40</v>
      </c>
      <c r="BR135" s="65"/>
      <c r="BS135" s="65"/>
      <c r="BT135" s="65"/>
      <c r="BU135" s="65">
        <f>ROUND((Tabla122[[#This Row],[Columna71]]*0.4),0)</f>
        <v>46</v>
      </c>
      <c r="BV135" s="65">
        <v>116</v>
      </c>
      <c r="BW135" s="65"/>
      <c r="BX135" s="65"/>
      <c r="BY135" s="65"/>
      <c r="BZ135" s="65">
        <f>ROUND((Tabla122[[#This Row],[Columna76]]*0.4),0)</f>
        <v>14</v>
      </c>
      <c r="CA135" s="65">
        <v>36</v>
      </c>
      <c r="CB135" s="65"/>
      <c r="CC135" s="65"/>
      <c r="CD135" s="65"/>
      <c r="CE135" s="65">
        <f>ROUND((Tabla122[[#This Row],[Columna81]]*0.4),0)</f>
        <v>14</v>
      </c>
      <c r="CF135" s="65">
        <v>36</v>
      </c>
      <c r="CG135" s="65"/>
      <c r="CH135" s="65"/>
      <c r="CI135" s="65"/>
      <c r="CJ135" s="65">
        <f>ROUND((Tabla122[[#This Row],[Columna86]]*0.4),0)</f>
        <v>6</v>
      </c>
      <c r="CK135" s="65">
        <v>16</v>
      </c>
      <c r="CL135" s="65"/>
      <c r="CM135" s="65"/>
      <c r="CN135" s="65"/>
      <c r="CO135" s="65">
        <f>ROUND((Tabla122[[#This Row],[Columna91]]*0.4),0)</f>
        <v>22</v>
      </c>
      <c r="CP135" s="65">
        <v>56</v>
      </c>
      <c r="CQ135" s="65"/>
      <c r="CR135" s="65"/>
      <c r="CS135" s="65"/>
      <c r="CT135" s="65">
        <f>ROUND((Tabla122[[#This Row],[Columna96]]*0.4),0)</f>
        <v>40</v>
      </c>
      <c r="CU135" s="65">
        <v>100</v>
      </c>
      <c r="CV135" s="65"/>
      <c r="CW135" s="65"/>
      <c r="CX135" s="65"/>
      <c r="CY135" s="65">
        <f>ROUND((Tabla122[[#This Row],[Columna101]]*0.4),0)</f>
        <v>10</v>
      </c>
      <c r="CZ135" s="65">
        <v>24</v>
      </c>
      <c r="DA135" s="65"/>
      <c r="DB135" s="65"/>
      <c r="DC135" s="65"/>
      <c r="DD135" s="65">
        <f>ROUND((Tabla122[[#This Row],[Columna106]]*0.4),0)</f>
        <v>8</v>
      </c>
      <c r="DE135" s="65">
        <v>20</v>
      </c>
      <c r="DF135" s="65"/>
      <c r="DG135" s="65"/>
      <c r="DH135" s="65"/>
      <c r="DI135" s="65">
        <f>ROUND((Tabla122[[#This Row],[Columna111]]*0.4),0)</f>
        <v>8</v>
      </c>
      <c r="DJ135" s="65">
        <v>20</v>
      </c>
      <c r="DK135" s="65"/>
      <c r="DL135" s="65"/>
      <c r="DM135" s="65"/>
      <c r="DN135" s="65">
        <f>ROUND((Tabla122[[#This Row],[Columna116]]*0.4),0)</f>
        <v>2</v>
      </c>
      <c r="DO135" s="65">
        <v>4</v>
      </c>
      <c r="DP135" s="93"/>
      <c r="DQ135" s="93"/>
      <c r="DR135" s="93"/>
      <c r="DS135" s="72"/>
      <c r="DT135" s="68"/>
      <c r="DU135" s="68"/>
      <c r="DV135" s="68"/>
      <c r="DW135" s="68"/>
      <c r="DX135" s="68"/>
      <c r="DY135" s="68"/>
      <c r="DZ135" s="68"/>
      <c r="EA135" s="68"/>
      <c r="EB135" s="68"/>
      <c r="EC135" s="68"/>
      <c r="ED135" s="68"/>
      <c r="EE135" s="68"/>
      <c r="EF135" s="68"/>
      <c r="EG135" s="68"/>
      <c r="EH135" s="68"/>
      <c r="EI135" s="68"/>
      <c r="EJ135" s="68"/>
      <c r="EK135" s="68"/>
      <c r="EL135" s="68"/>
      <c r="EM135" s="68"/>
      <c r="EN135" s="68"/>
      <c r="EO135" s="68"/>
      <c r="EP135" s="68"/>
      <c r="EQ135" s="68"/>
      <c r="ER135" s="68"/>
      <c r="ES135" s="68"/>
      <c r="ET135" s="68"/>
      <c r="EU135" s="68"/>
      <c r="EV135" s="68"/>
      <c r="EW135" s="68"/>
      <c r="EX135" s="68"/>
      <c r="EY135" s="68"/>
      <c r="EZ135" s="68"/>
      <c r="FA135" s="68"/>
      <c r="FB135" s="68"/>
      <c r="FC135" s="68"/>
      <c r="FD135" s="68"/>
      <c r="FE135" s="68"/>
      <c r="FF135" s="68"/>
      <c r="FG135" s="68"/>
      <c r="FH135" s="68"/>
      <c r="FI135" s="68"/>
      <c r="FJ135" s="68"/>
      <c r="FK135" s="68"/>
      <c r="FL135" s="68"/>
      <c r="FM135" s="68"/>
      <c r="FN135" s="68"/>
      <c r="FO135" s="68"/>
      <c r="FP135" s="68"/>
      <c r="FQ135" s="68"/>
      <c r="FR135" s="68"/>
      <c r="FS135" s="68"/>
      <c r="FT135" s="68"/>
      <c r="FU135" s="68"/>
      <c r="FV135" s="68"/>
      <c r="FW135" s="68"/>
      <c r="FX135" s="68"/>
      <c r="FY135" s="68"/>
      <c r="FZ135" s="68"/>
      <c r="GA135" s="68"/>
      <c r="GB135" s="68"/>
      <c r="GC135" s="68"/>
      <c r="GD135" s="68"/>
      <c r="GE135" s="68"/>
      <c r="GF135" s="68"/>
      <c r="GG135" s="68"/>
      <c r="GH135" s="68"/>
      <c r="GI135" s="68"/>
      <c r="GJ135" s="68"/>
      <c r="GK135" s="68"/>
      <c r="GL135" s="68"/>
      <c r="GM135" s="68"/>
      <c r="GN135" s="68"/>
      <c r="GO135" s="68"/>
      <c r="GP135" s="68"/>
      <c r="GQ135" s="68"/>
      <c r="GR135" s="68"/>
      <c r="GS135" s="68"/>
      <c r="GT135" s="68"/>
      <c r="GU135" s="68"/>
      <c r="GV135" s="68"/>
      <c r="GW135" s="68"/>
      <c r="GX135" s="68"/>
      <c r="GY135" s="68"/>
      <c r="GZ135" s="68"/>
      <c r="HA135" s="68"/>
      <c r="HB135" s="68"/>
      <c r="HC135" s="68"/>
      <c r="HD135" s="68"/>
      <c r="HE135" s="68"/>
      <c r="HF135" s="68"/>
      <c r="HG135" s="68"/>
      <c r="HH135" s="68"/>
      <c r="HI135" s="68"/>
      <c r="HJ135" s="68"/>
      <c r="HK135" s="68"/>
      <c r="HL135" s="68"/>
      <c r="HM135" s="68"/>
      <c r="HN135" s="68"/>
      <c r="HO135" s="68"/>
      <c r="HP135" s="68"/>
      <c r="HQ135" s="68"/>
      <c r="HR135" s="68"/>
      <c r="HS135" s="68"/>
      <c r="HT135" s="68"/>
      <c r="HU135" s="68"/>
      <c r="HV135" s="68"/>
      <c r="HW135" s="68"/>
      <c r="HX135" s="68"/>
      <c r="HY135" s="68"/>
      <c r="HZ135" s="68"/>
      <c r="IA135" s="68"/>
      <c r="IB135" s="68"/>
      <c r="IC135" s="68"/>
      <c r="ID135" s="68"/>
      <c r="IE135" s="68"/>
      <c r="IF135" s="68"/>
      <c r="IG135" s="68"/>
      <c r="IH135" s="68"/>
      <c r="II135" s="68"/>
      <c r="IJ135" s="68"/>
      <c r="IK135" s="68"/>
      <c r="IL135" s="68"/>
      <c r="IM135" s="68"/>
      <c r="IN135" s="68"/>
      <c r="IO135" s="68"/>
      <c r="IP135" s="68"/>
      <c r="IQ135" s="68"/>
      <c r="IR135" s="68"/>
      <c r="IS135" s="68"/>
      <c r="IT135" s="68"/>
      <c r="IU135" s="68"/>
      <c r="IV135" s="68"/>
      <c r="IW135" s="68"/>
      <c r="IX135" s="68"/>
      <c r="IY135" s="68"/>
      <c r="IZ135" s="68"/>
      <c r="JA135" s="68"/>
      <c r="JB135" s="68"/>
      <c r="JC135" s="68"/>
      <c r="JD135" s="68"/>
      <c r="JE135" s="68"/>
      <c r="JF135" s="68"/>
      <c r="JG135" s="68"/>
      <c r="JH135" s="68"/>
      <c r="JI135" s="68"/>
      <c r="JJ135" s="68"/>
      <c r="JK135" s="68"/>
      <c r="JL135" s="68"/>
      <c r="JM135" s="68"/>
      <c r="JN135" s="68"/>
      <c r="JO135" s="68"/>
      <c r="JP135" s="68"/>
      <c r="JQ135" s="68"/>
      <c r="JR135" s="68"/>
      <c r="JS135" s="68"/>
      <c r="JT135" s="68"/>
      <c r="JU135" s="68"/>
      <c r="JV135" s="68"/>
      <c r="JW135" s="68"/>
      <c r="JX135" s="68"/>
      <c r="JY135" s="68"/>
      <c r="JZ135" s="68"/>
      <c r="KA135" s="68"/>
      <c r="KB135" s="68"/>
      <c r="KC135" s="68"/>
      <c r="KD135" s="68"/>
      <c r="KE135" s="68"/>
      <c r="KF135" s="68"/>
      <c r="KG135" s="68"/>
      <c r="KH135" s="68"/>
      <c r="KI135" s="68"/>
      <c r="KJ135" s="68"/>
      <c r="KK135" s="68"/>
      <c r="KL135" s="68"/>
      <c r="KM135" s="68"/>
      <c r="KN135" s="68"/>
      <c r="KO135" s="68"/>
      <c r="KP135" s="68"/>
      <c r="KQ135" s="68"/>
      <c r="KR135" s="68"/>
      <c r="KS135" s="68"/>
      <c r="KT135" s="68"/>
      <c r="KU135" s="68"/>
      <c r="KV135" s="68"/>
      <c r="KW135" s="68"/>
      <c r="KX135" s="68"/>
      <c r="KY135" s="68"/>
      <c r="KZ135" s="68"/>
      <c r="LA135" s="68"/>
      <c r="LB135" s="68"/>
      <c r="LC135" s="68"/>
      <c r="LD135" s="68"/>
      <c r="LE135" s="68"/>
      <c r="LF135" s="68"/>
      <c r="LG135" s="68"/>
      <c r="LH135" s="68"/>
      <c r="LI135" s="68"/>
      <c r="LJ135" s="68"/>
      <c r="LK135" s="68"/>
      <c r="LL135" s="68"/>
      <c r="LM135" s="68"/>
      <c r="LN135" s="68"/>
      <c r="LO135" s="68"/>
      <c r="LP135" s="68"/>
      <c r="LQ135" s="68"/>
      <c r="LR135" s="68"/>
      <c r="LS135" s="68"/>
      <c r="LT135" s="68"/>
      <c r="LU135" s="68"/>
      <c r="LV135" s="68"/>
      <c r="LW135" s="68"/>
      <c r="LX135" s="68"/>
      <c r="LY135" s="68"/>
      <c r="LZ135" s="68"/>
      <c r="MA135" s="68"/>
      <c r="MB135" s="68"/>
      <c r="MC135" s="68"/>
      <c r="MD135" s="68"/>
      <c r="ME135" s="68"/>
      <c r="MF135" s="68"/>
      <c r="MG135" s="68"/>
      <c r="MH135" s="68"/>
      <c r="MI135" s="68"/>
      <c r="MJ135" s="68"/>
      <c r="MK135" s="68"/>
      <c r="ML135" s="68"/>
      <c r="MM135" s="68"/>
      <c r="MN135" s="68"/>
      <c r="MO135" s="68"/>
      <c r="MP135" s="68"/>
      <c r="MQ135" s="68"/>
      <c r="MR135" s="68"/>
      <c r="MS135" s="68"/>
      <c r="MT135" s="68"/>
      <c r="MU135" s="68"/>
      <c r="MV135" s="68"/>
      <c r="MW135" s="68"/>
      <c r="MX135" s="68"/>
      <c r="MY135" s="68"/>
      <c r="MZ135" s="68"/>
      <c r="NA135" s="68"/>
      <c r="NB135" s="68"/>
      <c r="NC135" s="68"/>
      <c r="ND135" s="68"/>
      <c r="NE135" s="68"/>
    </row>
    <row r="136" spans="1:369" s="73" customFormat="1" ht="13.5">
      <c r="A136" s="68"/>
      <c r="B136" s="62"/>
      <c r="C136" s="63">
        <v>35501</v>
      </c>
      <c r="D136" s="70" t="s">
        <v>212</v>
      </c>
      <c r="E136" s="65" t="s">
        <v>114</v>
      </c>
      <c r="F13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3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36" s="65">
        <f>ROUND((Tabla122[[#This Row],[Columna6]]*0.4),0)</f>
        <v>2</v>
      </c>
      <c r="I136" s="90">
        <v>4</v>
      </c>
      <c r="J136" s="90"/>
      <c r="K136" s="90"/>
      <c r="L136" s="90"/>
      <c r="M136" s="65">
        <f>ROUND((Tabla122[[#This Row],[Columna11]]*0.4),0)</f>
        <v>72</v>
      </c>
      <c r="N136" s="65">
        <v>180</v>
      </c>
      <c r="O136" s="65"/>
      <c r="P136" s="65"/>
      <c r="Q136" s="65"/>
      <c r="R136" s="65">
        <f>ROUND((Tabla122[[#This Row],[Columna16]]*0.4),0)</f>
        <v>6</v>
      </c>
      <c r="S136" s="65">
        <v>16</v>
      </c>
      <c r="T136" s="65"/>
      <c r="U136" s="65"/>
      <c r="V136" s="65"/>
      <c r="W136" s="65">
        <f>ROUND((Tabla122[[#This Row],[Columna21]]*0.4),0)</f>
        <v>3</v>
      </c>
      <c r="X136" s="65">
        <v>8</v>
      </c>
      <c r="Y136" s="65"/>
      <c r="Z136" s="65"/>
      <c r="AA136" s="65"/>
      <c r="AB136" s="65">
        <f>ROUND((Tabla122[[#This Row],[Columna26]]*0.4),0)</f>
        <v>24</v>
      </c>
      <c r="AC136" s="65">
        <v>60</v>
      </c>
      <c r="AD136" s="65"/>
      <c r="AE136" s="65"/>
      <c r="AF136" s="65"/>
      <c r="AG136" s="65">
        <f>ROUND((Tabla122[[#This Row],[Columna31]]*0.4),0)</f>
        <v>274</v>
      </c>
      <c r="AH136" s="65">
        <v>684</v>
      </c>
      <c r="AI136" s="65"/>
      <c r="AJ136" s="65"/>
      <c r="AK136" s="65"/>
      <c r="AL136" s="65">
        <f>ROUND((Tabla122[[#This Row],[Columna36]]*0.4),0)</f>
        <v>70</v>
      </c>
      <c r="AM136" s="65">
        <v>176</v>
      </c>
      <c r="AN136" s="65"/>
      <c r="AO136" s="65"/>
      <c r="AP136" s="65"/>
      <c r="AQ136" s="65">
        <f>ROUND((Tabla122[[#This Row],[Columna41]]*0.4),0)</f>
        <v>27</v>
      </c>
      <c r="AR136" s="65">
        <v>68</v>
      </c>
      <c r="AS136" s="65"/>
      <c r="AT136" s="65"/>
      <c r="AU136" s="65"/>
      <c r="AV136" s="65">
        <f>ROUND((Tabla122[[#This Row],[Columna46]]*0.4),0)</f>
        <v>16</v>
      </c>
      <c r="AW136" s="65">
        <v>40</v>
      </c>
      <c r="AX136" s="65"/>
      <c r="AY136" s="65"/>
      <c r="AZ136" s="65"/>
      <c r="BA136" s="65">
        <f>ROUND((Tabla122[[#This Row],[Columna51]]*0.4),0)</f>
        <v>3</v>
      </c>
      <c r="BB136" s="65">
        <v>8</v>
      </c>
      <c r="BC136" s="65"/>
      <c r="BD136" s="65"/>
      <c r="BE136" s="65"/>
      <c r="BF136" s="65">
        <f>ROUND((Tabla122[[#This Row],[Columna56]]*0.4),0)</f>
        <v>2</v>
      </c>
      <c r="BG136" s="65">
        <v>4</v>
      </c>
      <c r="BH136" s="65"/>
      <c r="BI136" s="65"/>
      <c r="BJ136" s="65"/>
      <c r="BK136" s="65">
        <f>ROUND((Tabla122[[#This Row],[Columna61]]*0.4),0)</f>
        <v>18</v>
      </c>
      <c r="BL136" s="65">
        <v>44</v>
      </c>
      <c r="BM136" s="65"/>
      <c r="BN136" s="65"/>
      <c r="BO136" s="65"/>
      <c r="BP136" s="65">
        <f>ROUND((Tabla122[[#This Row],[Columna66]]*0.4),0)</f>
        <v>16</v>
      </c>
      <c r="BQ136" s="65">
        <v>40</v>
      </c>
      <c r="BR136" s="65"/>
      <c r="BS136" s="65"/>
      <c r="BT136" s="65"/>
      <c r="BU136" s="65">
        <f>ROUND((Tabla122[[#This Row],[Columna71]]*0.4),0)</f>
        <v>46</v>
      </c>
      <c r="BV136" s="65">
        <v>116</v>
      </c>
      <c r="BW136" s="65"/>
      <c r="BX136" s="65"/>
      <c r="BY136" s="65"/>
      <c r="BZ136" s="65">
        <f>ROUND((Tabla122[[#This Row],[Columna76]]*0.4),0)</f>
        <v>14</v>
      </c>
      <c r="CA136" s="65">
        <v>36</v>
      </c>
      <c r="CB136" s="65"/>
      <c r="CC136" s="65"/>
      <c r="CD136" s="65"/>
      <c r="CE136" s="65">
        <f>ROUND((Tabla122[[#This Row],[Columna81]]*0.4),0)</f>
        <v>14</v>
      </c>
      <c r="CF136" s="65">
        <v>36</v>
      </c>
      <c r="CG136" s="65"/>
      <c r="CH136" s="65"/>
      <c r="CI136" s="65"/>
      <c r="CJ136" s="65">
        <f>ROUND((Tabla122[[#This Row],[Columna86]]*0.4),0)</f>
        <v>6</v>
      </c>
      <c r="CK136" s="65">
        <v>16</v>
      </c>
      <c r="CL136" s="65"/>
      <c r="CM136" s="65"/>
      <c r="CN136" s="65"/>
      <c r="CO136" s="65">
        <f>ROUND((Tabla122[[#This Row],[Columna91]]*0.4),0)</f>
        <v>22</v>
      </c>
      <c r="CP136" s="65">
        <v>56</v>
      </c>
      <c r="CQ136" s="65"/>
      <c r="CR136" s="65"/>
      <c r="CS136" s="65"/>
      <c r="CT136" s="65">
        <f>ROUND((Tabla122[[#This Row],[Columna96]]*0.4),0)</f>
        <v>40</v>
      </c>
      <c r="CU136" s="65">
        <v>100</v>
      </c>
      <c r="CV136" s="65"/>
      <c r="CW136" s="65"/>
      <c r="CX136" s="65"/>
      <c r="CY136" s="65">
        <f>ROUND((Tabla122[[#This Row],[Columna101]]*0.4),0)</f>
        <v>10</v>
      </c>
      <c r="CZ136" s="65">
        <v>24</v>
      </c>
      <c r="DA136" s="65"/>
      <c r="DB136" s="65"/>
      <c r="DC136" s="65"/>
      <c r="DD136" s="65">
        <f>ROUND((Tabla122[[#This Row],[Columna106]]*0.4),0)</f>
        <v>8</v>
      </c>
      <c r="DE136" s="65">
        <v>20</v>
      </c>
      <c r="DF136" s="65"/>
      <c r="DG136" s="65"/>
      <c r="DH136" s="65"/>
      <c r="DI136" s="65">
        <f>ROUND((Tabla122[[#This Row],[Columna111]]*0.4),0)</f>
        <v>8</v>
      </c>
      <c r="DJ136" s="65">
        <v>20</v>
      </c>
      <c r="DK136" s="65"/>
      <c r="DL136" s="65"/>
      <c r="DM136" s="65"/>
      <c r="DN136" s="65">
        <f>ROUND((Tabla122[[#This Row],[Columna116]]*0.4),0)</f>
        <v>2</v>
      </c>
      <c r="DO136" s="65">
        <v>4</v>
      </c>
      <c r="DP136" s="93"/>
      <c r="DQ136" s="93"/>
      <c r="DR136" s="93"/>
      <c r="DS136" s="72"/>
      <c r="DT136" s="68"/>
      <c r="DU136" s="68"/>
      <c r="DV136" s="68"/>
      <c r="DW136" s="68"/>
      <c r="DX136" s="68"/>
      <c r="DY136" s="68"/>
      <c r="DZ136" s="68"/>
      <c r="EA136" s="68"/>
      <c r="EB136" s="68"/>
      <c r="EC136" s="68"/>
      <c r="ED136" s="68"/>
      <c r="EE136" s="68"/>
      <c r="EF136" s="68"/>
      <c r="EG136" s="68"/>
      <c r="EH136" s="68"/>
      <c r="EI136" s="68"/>
      <c r="EJ136" s="68"/>
      <c r="EK136" s="68"/>
      <c r="EL136" s="68"/>
      <c r="EM136" s="68"/>
      <c r="EN136" s="68"/>
      <c r="EO136" s="68"/>
      <c r="EP136" s="68"/>
      <c r="EQ136" s="68"/>
      <c r="ER136" s="68"/>
      <c r="ES136" s="68"/>
      <c r="ET136" s="68"/>
      <c r="EU136" s="68"/>
      <c r="EV136" s="68"/>
      <c r="EW136" s="68"/>
      <c r="EX136" s="68"/>
      <c r="EY136" s="68"/>
      <c r="EZ136" s="68"/>
      <c r="FA136" s="68"/>
      <c r="FB136" s="68"/>
      <c r="FC136" s="68"/>
      <c r="FD136" s="68"/>
      <c r="FE136" s="68"/>
      <c r="FF136" s="68"/>
      <c r="FG136" s="68"/>
      <c r="FH136" s="68"/>
      <c r="FI136" s="68"/>
      <c r="FJ136" s="68"/>
      <c r="FK136" s="68"/>
      <c r="FL136" s="68"/>
      <c r="FM136" s="68"/>
      <c r="FN136" s="68"/>
      <c r="FO136" s="68"/>
      <c r="FP136" s="68"/>
      <c r="FQ136" s="68"/>
      <c r="FR136" s="68"/>
      <c r="FS136" s="68"/>
      <c r="FT136" s="68"/>
      <c r="FU136" s="68"/>
      <c r="FV136" s="68"/>
      <c r="FW136" s="68"/>
      <c r="FX136" s="68"/>
      <c r="FY136" s="68"/>
      <c r="FZ136" s="68"/>
      <c r="GA136" s="68"/>
      <c r="GB136" s="68"/>
      <c r="GC136" s="68"/>
      <c r="GD136" s="68"/>
      <c r="GE136" s="68"/>
      <c r="GF136" s="68"/>
      <c r="GG136" s="68"/>
      <c r="GH136" s="68"/>
      <c r="GI136" s="68"/>
      <c r="GJ136" s="68"/>
      <c r="GK136" s="68"/>
      <c r="GL136" s="68"/>
      <c r="GM136" s="68"/>
      <c r="GN136" s="68"/>
      <c r="GO136" s="68"/>
      <c r="GP136" s="68"/>
      <c r="GQ136" s="68"/>
      <c r="GR136" s="68"/>
      <c r="GS136" s="68"/>
      <c r="GT136" s="68"/>
      <c r="GU136" s="68"/>
      <c r="GV136" s="68"/>
      <c r="GW136" s="68"/>
      <c r="GX136" s="68"/>
      <c r="GY136" s="68"/>
      <c r="GZ136" s="68"/>
      <c r="HA136" s="68"/>
      <c r="HB136" s="68"/>
      <c r="HC136" s="68"/>
      <c r="HD136" s="68"/>
      <c r="HE136" s="68"/>
      <c r="HF136" s="68"/>
      <c r="HG136" s="68"/>
      <c r="HH136" s="68"/>
      <c r="HI136" s="68"/>
      <c r="HJ136" s="68"/>
      <c r="HK136" s="68"/>
      <c r="HL136" s="68"/>
      <c r="HM136" s="68"/>
      <c r="HN136" s="68"/>
      <c r="HO136" s="68"/>
      <c r="HP136" s="68"/>
      <c r="HQ136" s="68"/>
      <c r="HR136" s="68"/>
      <c r="HS136" s="68"/>
      <c r="HT136" s="68"/>
      <c r="HU136" s="68"/>
      <c r="HV136" s="68"/>
      <c r="HW136" s="68"/>
      <c r="HX136" s="68"/>
      <c r="HY136" s="68"/>
      <c r="HZ136" s="68"/>
      <c r="IA136" s="68"/>
      <c r="IB136" s="68"/>
      <c r="IC136" s="68"/>
      <c r="ID136" s="68"/>
      <c r="IE136" s="68"/>
      <c r="IF136" s="68"/>
      <c r="IG136" s="68"/>
      <c r="IH136" s="68"/>
      <c r="II136" s="68"/>
      <c r="IJ136" s="68"/>
      <c r="IK136" s="68"/>
      <c r="IL136" s="68"/>
      <c r="IM136" s="68"/>
      <c r="IN136" s="68"/>
      <c r="IO136" s="68"/>
      <c r="IP136" s="68"/>
      <c r="IQ136" s="68"/>
      <c r="IR136" s="68"/>
      <c r="IS136" s="68"/>
      <c r="IT136" s="68"/>
      <c r="IU136" s="68"/>
      <c r="IV136" s="68"/>
      <c r="IW136" s="68"/>
      <c r="IX136" s="68"/>
      <c r="IY136" s="68"/>
      <c r="IZ136" s="68"/>
      <c r="JA136" s="68"/>
      <c r="JB136" s="68"/>
      <c r="JC136" s="68"/>
      <c r="JD136" s="68"/>
      <c r="JE136" s="68"/>
      <c r="JF136" s="68"/>
      <c r="JG136" s="68"/>
      <c r="JH136" s="68"/>
      <c r="JI136" s="68"/>
      <c r="JJ136" s="68"/>
      <c r="JK136" s="68"/>
      <c r="JL136" s="68"/>
      <c r="JM136" s="68"/>
      <c r="JN136" s="68"/>
      <c r="JO136" s="68"/>
      <c r="JP136" s="68"/>
      <c r="JQ136" s="68"/>
      <c r="JR136" s="68"/>
      <c r="JS136" s="68"/>
      <c r="JT136" s="68"/>
      <c r="JU136" s="68"/>
      <c r="JV136" s="68"/>
      <c r="JW136" s="68"/>
      <c r="JX136" s="68"/>
      <c r="JY136" s="68"/>
      <c r="JZ136" s="68"/>
      <c r="KA136" s="68"/>
      <c r="KB136" s="68"/>
      <c r="KC136" s="68"/>
      <c r="KD136" s="68"/>
      <c r="KE136" s="68"/>
      <c r="KF136" s="68"/>
      <c r="KG136" s="68"/>
      <c r="KH136" s="68"/>
      <c r="KI136" s="68"/>
      <c r="KJ136" s="68"/>
      <c r="KK136" s="68"/>
      <c r="KL136" s="68"/>
      <c r="KM136" s="68"/>
      <c r="KN136" s="68"/>
      <c r="KO136" s="68"/>
      <c r="KP136" s="68"/>
      <c r="KQ136" s="68"/>
      <c r="KR136" s="68"/>
      <c r="KS136" s="68"/>
      <c r="KT136" s="68"/>
      <c r="KU136" s="68"/>
      <c r="KV136" s="68"/>
      <c r="KW136" s="68"/>
      <c r="KX136" s="68"/>
      <c r="KY136" s="68"/>
      <c r="KZ136" s="68"/>
      <c r="LA136" s="68"/>
      <c r="LB136" s="68"/>
      <c r="LC136" s="68"/>
      <c r="LD136" s="68"/>
      <c r="LE136" s="68"/>
      <c r="LF136" s="68"/>
      <c r="LG136" s="68"/>
      <c r="LH136" s="68"/>
      <c r="LI136" s="68"/>
      <c r="LJ136" s="68"/>
      <c r="LK136" s="68"/>
      <c r="LL136" s="68"/>
      <c r="LM136" s="68"/>
      <c r="LN136" s="68"/>
      <c r="LO136" s="68"/>
      <c r="LP136" s="68"/>
      <c r="LQ136" s="68"/>
      <c r="LR136" s="68"/>
      <c r="LS136" s="68"/>
      <c r="LT136" s="68"/>
      <c r="LU136" s="68"/>
      <c r="LV136" s="68"/>
      <c r="LW136" s="68"/>
      <c r="LX136" s="68"/>
      <c r="LY136" s="68"/>
      <c r="LZ136" s="68"/>
      <c r="MA136" s="68"/>
      <c r="MB136" s="68"/>
      <c r="MC136" s="68"/>
      <c r="MD136" s="68"/>
      <c r="ME136" s="68"/>
      <c r="MF136" s="68"/>
      <c r="MG136" s="68"/>
      <c r="MH136" s="68"/>
      <c r="MI136" s="68"/>
      <c r="MJ136" s="68"/>
      <c r="MK136" s="68"/>
      <c r="ML136" s="68"/>
      <c r="MM136" s="68"/>
      <c r="MN136" s="68"/>
      <c r="MO136" s="68"/>
      <c r="MP136" s="68"/>
      <c r="MQ136" s="68"/>
      <c r="MR136" s="68"/>
      <c r="MS136" s="68"/>
      <c r="MT136" s="68"/>
      <c r="MU136" s="68"/>
      <c r="MV136" s="68"/>
      <c r="MW136" s="68"/>
      <c r="MX136" s="68"/>
      <c r="MY136" s="68"/>
      <c r="MZ136" s="68"/>
      <c r="NA136" s="68"/>
      <c r="NB136" s="68"/>
      <c r="NC136" s="68"/>
      <c r="ND136" s="68"/>
      <c r="NE136" s="68"/>
    </row>
    <row r="137" spans="1:369" s="73" customFormat="1" ht="13.5">
      <c r="A137" s="68"/>
      <c r="B137" s="62"/>
      <c r="C137" s="63">
        <v>35501</v>
      </c>
      <c r="D137" s="70" t="s">
        <v>213</v>
      </c>
      <c r="E137" s="65" t="s">
        <v>114</v>
      </c>
      <c r="F13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3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37" s="65">
        <f>ROUND((Tabla122[[#This Row],[Columna6]]*0.4),0)</f>
        <v>2</v>
      </c>
      <c r="I137" s="90">
        <v>4</v>
      </c>
      <c r="J137" s="90"/>
      <c r="K137" s="90"/>
      <c r="L137" s="90"/>
      <c r="M137" s="65">
        <f>ROUND((Tabla122[[#This Row],[Columna11]]*0.4),0)</f>
        <v>72</v>
      </c>
      <c r="N137" s="65">
        <v>180</v>
      </c>
      <c r="O137" s="65"/>
      <c r="P137" s="65"/>
      <c r="Q137" s="65"/>
      <c r="R137" s="65">
        <f>ROUND((Tabla122[[#This Row],[Columna16]]*0.4),0)</f>
        <v>6</v>
      </c>
      <c r="S137" s="65">
        <v>16</v>
      </c>
      <c r="T137" s="65"/>
      <c r="U137" s="65"/>
      <c r="V137" s="65"/>
      <c r="W137" s="65">
        <f>ROUND((Tabla122[[#This Row],[Columna21]]*0.4),0)</f>
        <v>3</v>
      </c>
      <c r="X137" s="65">
        <v>8</v>
      </c>
      <c r="Y137" s="65"/>
      <c r="Z137" s="65"/>
      <c r="AA137" s="65"/>
      <c r="AB137" s="65">
        <f>ROUND((Tabla122[[#This Row],[Columna26]]*0.4),0)</f>
        <v>24</v>
      </c>
      <c r="AC137" s="65">
        <v>60</v>
      </c>
      <c r="AD137" s="65"/>
      <c r="AE137" s="65"/>
      <c r="AF137" s="65"/>
      <c r="AG137" s="65">
        <f>ROUND((Tabla122[[#This Row],[Columna31]]*0.4),0)</f>
        <v>274</v>
      </c>
      <c r="AH137" s="65">
        <v>684</v>
      </c>
      <c r="AI137" s="65"/>
      <c r="AJ137" s="65"/>
      <c r="AK137" s="65"/>
      <c r="AL137" s="65">
        <f>ROUND((Tabla122[[#This Row],[Columna36]]*0.4),0)</f>
        <v>70</v>
      </c>
      <c r="AM137" s="65">
        <v>176</v>
      </c>
      <c r="AN137" s="65"/>
      <c r="AO137" s="65"/>
      <c r="AP137" s="65"/>
      <c r="AQ137" s="65">
        <f>ROUND((Tabla122[[#This Row],[Columna41]]*0.4),0)</f>
        <v>27</v>
      </c>
      <c r="AR137" s="65">
        <v>68</v>
      </c>
      <c r="AS137" s="65"/>
      <c r="AT137" s="65"/>
      <c r="AU137" s="65"/>
      <c r="AV137" s="65">
        <f>ROUND((Tabla122[[#This Row],[Columna46]]*0.4),0)</f>
        <v>16</v>
      </c>
      <c r="AW137" s="65">
        <v>40</v>
      </c>
      <c r="AX137" s="65"/>
      <c r="AY137" s="65"/>
      <c r="AZ137" s="65"/>
      <c r="BA137" s="65">
        <f>ROUND((Tabla122[[#This Row],[Columna51]]*0.4),0)</f>
        <v>3</v>
      </c>
      <c r="BB137" s="65">
        <v>8</v>
      </c>
      <c r="BC137" s="65"/>
      <c r="BD137" s="65"/>
      <c r="BE137" s="65"/>
      <c r="BF137" s="65">
        <f>ROUND((Tabla122[[#This Row],[Columna56]]*0.4),0)</f>
        <v>2</v>
      </c>
      <c r="BG137" s="65">
        <v>4</v>
      </c>
      <c r="BH137" s="65"/>
      <c r="BI137" s="65"/>
      <c r="BJ137" s="65"/>
      <c r="BK137" s="65">
        <f>ROUND((Tabla122[[#This Row],[Columna61]]*0.4),0)</f>
        <v>18</v>
      </c>
      <c r="BL137" s="65">
        <v>44</v>
      </c>
      <c r="BM137" s="65"/>
      <c r="BN137" s="65"/>
      <c r="BO137" s="65"/>
      <c r="BP137" s="65">
        <f>ROUND((Tabla122[[#This Row],[Columna66]]*0.4),0)</f>
        <v>16</v>
      </c>
      <c r="BQ137" s="65">
        <v>40</v>
      </c>
      <c r="BR137" s="65"/>
      <c r="BS137" s="65"/>
      <c r="BT137" s="65"/>
      <c r="BU137" s="65">
        <f>ROUND((Tabla122[[#This Row],[Columna71]]*0.4),0)</f>
        <v>46</v>
      </c>
      <c r="BV137" s="65">
        <v>116</v>
      </c>
      <c r="BW137" s="65"/>
      <c r="BX137" s="65"/>
      <c r="BY137" s="65"/>
      <c r="BZ137" s="65">
        <f>ROUND((Tabla122[[#This Row],[Columna76]]*0.4),0)</f>
        <v>14</v>
      </c>
      <c r="CA137" s="65">
        <v>36</v>
      </c>
      <c r="CB137" s="65"/>
      <c r="CC137" s="65"/>
      <c r="CD137" s="65"/>
      <c r="CE137" s="65">
        <f>ROUND((Tabla122[[#This Row],[Columna81]]*0.4),0)</f>
        <v>14</v>
      </c>
      <c r="CF137" s="65">
        <v>36</v>
      </c>
      <c r="CG137" s="65"/>
      <c r="CH137" s="65"/>
      <c r="CI137" s="65"/>
      <c r="CJ137" s="65">
        <f>ROUND((Tabla122[[#This Row],[Columna86]]*0.4),0)</f>
        <v>6</v>
      </c>
      <c r="CK137" s="65">
        <v>16</v>
      </c>
      <c r="CL137" s="65"/>
      <c r="CM137" s="65"/>
      <c r="CN137" s="65"/>
      <c r="CO137" s="65">
        <f>ROUND((Tabla122[[#This Row],[Columna91]]*0.4),0)</f>
        <v>22</v>
      </c>
      <c r="CP137" s="65">
        <v>56</v>
      </c>
      <c r="CQ137" s="65"/>
      <c r="CR137" s="65"/>
      <c r="CS137" s="65"/>
      <c r="CT137" s="65">
        <f>ROUND((Tabla122[[#This Row],[Columna96]]*0.4),0)</f>
        <v>40</v>
      </c>
      <c r="CU137" s="65">
        <v>100</v>
      </c>
      <c r="CV137" s="65"/>
      <c r="CW137" s="65"/>
      <c r="CX137" s="65"/>
      <c r="CY137" s="65">
        <f>ROUND((Tabla122[[#This Row],[Columna101]]*0.4),0)</f>
        <v>10</v>
      </c>
      <c r="CZ137" s="65">
        <v>24</v>
      </c>
      <c r="DA137" s="65"/>
      <c r="DB137" s="65"/>
      <c r="DC137" s="65"/>
      <c r="DD137" s="65">
        <f>ROUND((Tabla122[[#This Row],[Columna106]]*0.4),0)</f>
        <v>8</v>
      </c>
      <c r="DE137" s="65">
        <v>20</v>
      </c>
      <c r="DF137" s="65"/>
      <c r="DG137" s="65"/>
      <c r="DH137" s="65"/>
      <c r="DI137" s="65">
        <f>ROUND((Tabla122[[#This Row],[Columna111]]*0.4),0)</f>
        <v>8</v>
      </c>
      <c r="DJ137" s="65">
        <v>20</v>
      </c>
      <c r="DK137" s="65"/>
      <c r="DL137" s="65"/>
      <c r="DM137" s="65"/>
      <c r="DN137" s="65">
        <f>ROUND((Tabla122[[#This Row],[Columna116]]*0.4),0)</f>
        <v>2</v>
      </c>
      <c r="DO137" s="65">
        <v>4</v>
      </c>
      <c r="DP137" s="93"/>
      <c r="DQ137" s="93"/>
      <c r="DR137" s="93"/>
      <c r="DS137" s="72"/>
      <c r="DT137" s="68"/>
      <c r="DU137" s="68"/>
      <c r="DV137" s="68"/>
      <c r="DW137" s="68"/>
      <c r="DX137" s="68"/>
      <c r="DY137" s="68"/>
      <c r="DZ137" s="68"/>
      <c r="EA137" s="68"/>
      <c r="EB137" s="68"/>
      <c r="EC137" s="68"/>
      <c r="ED137" s="68"/>
      <c r="EE137" s="68"/>
      <c r="EF137" s="68"/>
      <c r="EG137" s="68"/>
      <c r="EH137" s="68"/>
      <c r="EI137" s="68"/>
      <c r="EJ137" s="68"/>
      <c r="EK137" s="68"/>
      <c r="EL137" s="68"/>
      <c r="EM137" s="68"/>
      <c r="EN137" s="68"/>
      <c r="EO137" s="68"/>
      <c r="EP137" s="68"/>
      <c r="EQ137" s="68"/>
      <c r="ER137" s="68"/>
      <c r="ES137" s="68"/>
      <c r="ET137" s="68"/>
      <c r="EU137" s="68"/>
      <c r="EV137" s="68"/>
      <c r="EW137" s="68"/>
      <c r="EX137" s="68"/>
      <c r="EY137" s="68"/>
      <c r="EZ137" s="68"/>
      <c r="FA137" s="68"/>
      <c r="FB137" s="68"/>
      <c r="FC137" s="68"/>
      <c r="FD137" s="68"/>
      <c r="FE137" s="68"/>
      <c r="FF137" s="68"/>
      <c r="FG137" s="68"/>
      <c r="FH137" s="68"/>
      <c r="FI137" s="68"/>
      <c r="FJ137" s="68"/>
      <c r="FK137" s="68"/>
      <c r="FL137" s="68"/>
      <c r="FM137" s="68"/>
      <c r="FN137" s="68"/>
      <c r="FO137" s="68"/>
      <c r="FP137" s="68"/>
      <c r="FQ137" s="68"/>
      <c r="FR137" s="68"/>
      <c r="FS137" s="68"/>
      <c r="FT137" s="68"/>
      <c r="FU137" s="68"/>
      <c r="FV137" s="68"/>
      <c r="FW137" s="68"/>
      <c r="FX137" s="68"/>
      <c r="FY137" s="68"/>
      <c r="FZ137" s="68"/>
      <c r="GA137" s="68"/>
      <c r="GB137" s="68"/>
      <c r="GC137" s="68"/>
      <c r="GD137" s="68"/>
      <c r="GE137" s="68"/>
      <c r="GF137" s="68"/>
      <c r="GG137" s="68"/>
      <c r="GH137" s="68"/>
      <c r="GI137" s="68"/>
      <c r="GJ137" s="68"/>
      <c r="GK137" s="68"/>
      <c r="GL137" s="68"/>
      <c r="GM137" s="68"/>
      <c r="GN137" s="68"/>
      <c r="GO137" s="68"/>
      <c r="GP137" s="68"/>
      <c r="GQ137" s="68"/>
      <c r="GR137" s="68"/>
      <c r="GS137" s="68"/>
      <c r="GT137" s="68"/>
      <c r="GU137" s="68"/>
      <c r="GV137" s="68"/>
      <c r="GW137" s="68"/>
      <c r="GX137" s="68"/>
      <c r="GY137" s="68"/>
      <c r="GZ137" s="68"/>
      <c r="HA137" s="68"/>
      <c r="HB137" s="68"/>
      <c r="HC137" s="68"/>
      <c r="HD137" s="68"/>
      <c r="HE137" s="68"/>
      <c r="HF137" s="68"/>
      <c r="HG137" s="68"/>
      <c r="HH137" s="68"/>
      <c r="HI137" s="68"/>
      <c r="HJ137" s="68"/>
      <c r="HK137" s="68"/>
      <c r="HL137" s="68"/>
      <c r="HM137" s="68"/>
      <c r="HN137" s="68"/>
      <c r="HO137" s="68"/>
      <c r="HP137" s="68"/>
      <c r="HQ137" s="68"/>
      <c r="HR137" s="68"/>
      <c r="HS137" s="68"/>
      <c r="HT137" s="68"/>
      <c r="HU137" s="68"/>
      <c r="HV137" s="68"/>
      <c r="HW137" s="68"/>
      <c r="HX137" s="68"/>
      <c r="HY137" s="68"/>
      <c r="HZ137" s="68"/>
      <c r="IA137" s="68"/>
      <c r="IB137" s="68"/>
      <c r="IC137" s="68"/>
      <c r="ID137" s="68"/>
      <c r="IE137" s="68"/>
      <c r="IF137" s="68"/>
      <c r="IG137" s="68"/>
      <c r="IH137" s="68"/>
      <c r="II137" s="68"/>
      <c r="IJ137" s="68"/>
      <c r="IK137" s="68"/>
      <c r="IL137" s="68"/>
      <c r="IM137" s="68"/>
      <c r="IN137" s="68"/>
      <c r="IO137" s="68"/>
      <c r="IP137" s="68"/>
      <c r="IQ137" s="68"/>
      <c r="IR137" s="68"/>
      <c r="IS137" s="68"/>
      <c r="IT137" s="68"/>
      <c r="IU137" s="68"/>
      <c r="IV137" s="68"/>
      <c r="IW137" s="68"/>
      <c r="IX137" s="68"/>
      <c r="IY137" s="68"/>
      <c r="IZ137" s="68"/>
      <c r="JA137" s="68"/>
      <c r="JB137" s="68"/>
      <c r="JC137" s="68"/>
      <c r="JD137" s="68"/>
      <c r="JE137" s="68"/>
      <c r="JF137" s="68"/>
      <c r="JG137" s="68"/>
      <c r="JH137" s="68"/>
      <c r="JI137" s="68"/>
      <c r="JJ137" s="68"/>
      <c r="JK137" s="68"/>
      <c r="JL137" s="68"/>
      <c r="JM137" s="68"/>
      <c r="JN137" s="68"/>
      <c r="JO137" s="68"/>
      <c r="JP137" s="68"/>
      <c r="JQ137" s="68"/>
      <c r="JR137" s="68"/>
      <c r="JS137" s="68"/>
      <c r="JT137" s="68"/>
      <c r="JU137" s="68"/>
      <c r="JV137" s="68"/>
      <c r="JW137" s="68"/>
      <c r="JX137" s="68"/>
      <c r="JY137" s="68"/>
      <c r="JZ137" s="68"/>
      <c r="KA137" s="68"/>
      <c r="KB137" s="68"/>
      <c r="KC137" s="68"/>
      <c r="KD137" s="68"/>
      <c r="KE137" s="68"/>
      <c r="KF137" s="68"/>
      <c r="KG137" s="68"/>
      <c r="KH137" s="68"/>
      <c r="KI137" s="68"/>
      <c r="KJ137" s="68"/>
      <c r="KK137" s="68"/>
      <c r="KL137" s="68"/>
      <c r="KM137" s="68"/>
      <c r="KN137" s="68"/>
      <c r="KO137" s="68"/>
      <c r="KP137" s="68"/>
      <c r="KQ137" s="68"/>
      <c r="KR137" s="68"/>
      <c r="KS137" s="68"/>
      <c r="KT137" s="68"/>
      <c r="KU137" s="68"/>
      <c r="KV137" s="68"/>
      <c r="KW137" s="68"/>
      <c r="KX137" s="68"/>
      <c r="KY137" s="68"/>
      <c r="KZ137" s="68"/>
      <c r="LA137" s="68"/>
      <c r="LB137" s="68"/>
      <c r="LC137" s="68"/>
      <c r="LD137" s="68"/>
      <c r="LE137" s="68"/>
      <c r="LF137" s="68"/>
      <c r="LG137" s="68"/>
      <c r="LH137" s="68"/>
      <c r="LI137" s="68"/>
      <c r="LJ137" s="68"/>
      <c r="LK137" s="68"/>
      <c r="LL137" s="68"/>
      <c r="LM137" s="68"/>
      <c r="LN137" s="68"/>
      <c r="LO137" s="68"/>
      <c r="LP137" s="68"/>
      <c r="LQ137" s="68"/>
      <c r="LR137" s="68"/>
      <c r="LS137" s="68"/>
      <c r="LT137" s="68"/>
      <c r="LU137" s="68"/>
      <c r="LV137" s="68"/>
      <c r="LW137" s="68"/>
      <c r="LX137" s="68"/>
      <c r="LY137" s="68"/>
      <c r="LZ137" s="68"/>
      <c r="MA137" s="68"/>
      <c r="MB137" s="68"/>
      <c r="MC137" s="68"/>
      <c r="MD137" s="68"/>
      <c r="ME137" s="68"/>
      <c r="MF137" s="68"/>
      <c r="MG137" s="68"/>
      <c r="MH137" s="68"/>
      <c r="MI137" s="68"/>
      <c r="MJ137" s="68"/>
      <c r="MK137" s="68"/>
      <c r="ML137" s="68"/>
      <c r="MM137" s="68"/>
      <c r="MN137" s="68"/>
      <c r="MO137" s="68"/>
      <c r="MP137" s="68"/>
      <c r="MQ137" s="68"/>
      <c r="MR137" s="68"/>
      <c r="MS137" s="68"/>
      <c r="MT137" s="68"/>
      <c r="MU137" s="68"/>
      <c r="MV137" s="68"/>
      <c r="MW137" s="68"/>
      <c r="MX137" s="68"/>
      <c r="MY137" s="68"/>
      <c r="MZ137" s="68"/>
      <c r="NA137" s="68"/>
      <c r="NB137" s="68"/>
      <c r="NC137" s="68"/>
      <c r="ND137" s="68"/>
      <c r="NE137" s="68"/>
    </row>
    <row r="138" spans="1:369" s="73" customFormat="1" ht="13.5">
      <c r="A138" s="68"/>
      <c r="B138" s="62"/>
      <c r="C138" s="63">
        <v>35501</v>
      </c>
      <c r="D138" s="70" t="s">
        <v>214</v>
      </c>
      <c r="E138" s="65" t="s">
        <v>114</v>
      </c>
      <c r="F13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3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38" s="65">
        <f>ROUND((Tabla122[[#This Row],[Columna6]]*0.4),0)</f>
        <v>2</v>
      </c>
      <c r="I138" s="90">
        <v>4</v>
      </c>
      <c r="J138" s="90"/>
      <c r="K138" s="90"/>
      <c r="L138" s="90"/>
      <c r="M138" s="65">
        <f>ROUND((Tabla122[[#This Row],[Columna11]]*0.4),0)</f>
        <v>72</v>
      </c>
      <c r="N138" s="65">
        <v>180</v>
      </c>
      <c r="O138" s="65"/>
      <c r="P138" s="65"/>
      <c r="Q138" s="65"/>
      <c r="R138" s="65">
        <f>ROUND((Tabla122[[#This Row],[Columna16]]*0.4),0)</f>
        <v>6</v>
      </c>
      <c r="S138" s="65">
        <v>16</v>
      </c>
      <c r="T138" s="65"/>
      <c r="U138" s="65"/>
      <c r="V138" s="65"/>
      <c r="W138" s="65">
        <f>ROUND((Tabla122[[#This Row],[Columna21]]*0.4),0)</f>
        <v>3</v>
      </c>
      <c r="X138" s="65">
        <v>8</v>
      </c>
      <c r="Y138" s="65"/>
      <c r="Z138" s="65"/>
      <c r="AA138" s="65"/>
      <c r="AB138" s="65">
        <f>ROUND((Tabla122[[#This Row],[Columna26]]*0.4),0)</f>
        <v>24</v>
      </c>
      <c r="AC138" s="65">
        <v>60</v>
      </c>
      <c r="AD138" s="65"/>
      <c r="AE138" s="65"/>
      <c r="AF138" s="65"/>
      <c r="AG138" s="65">
        <f>ROUND((Tabla122[[#This Row],[Columna31]]*0.4),0)</f>
        <v>274</v>
      </c>
      <c r="AH138" s="65">
        <v>684</v>
      </c>
      <c r="AI138" s="65"/>
      <c r="AJ138" s="65"/>
      <c r="AK138" s="65"/>
      <c r="AL138" s="65">
        <f>ROUND((Tabla122[[#This Row],[Columna36]]*0.4),0)</f>
        <v>70</v>
      </c>
      <c r="AM138" s="65">
        <v>176</v>
      </c>
      <c r="AN138" s="65"/>
      <c r="AO138" s="65"/>
      <c r="AP138" s="65"/>
      <c r="AQ138" s="65">
        <f>ROUND((Tabla122[[#This Row],[Columna41]]*0.4),0)</f>
        <v>27</v>
      </c>
      <c r="AR138" s="65">
        <v>68</v>
      </c>
      <c r="AS138" s="65"/>
      <c r="AT138" s="65"/>
      <c r="AU138" s="65"/>
      <c r="AV138" s="65">
        <f>ROUND((Tabla122[[#This Row],[Columna46]]*0.4),0)</f>
        <v>16</v>
      </c>
      <c r="AW138" s="65">
        <v>40</v>
      </c>
      <c r="AX138" s="65"/>
      <c r="AY138" s="65"/>
      <c r="AZ138" s="65"/>
      <c r="BA138" s="65">
        <f>ROUND((Tabla122[[#This Row],[Columna51]]*0.4),0)</f>
        <v>3</v>
      </c>
      <c r="BB138" s="65">
        <v>8</v>
      </c>
      <c r="BC138" s="65"/>
      <c r="BD138" s="65"/>
      <c r="BE138" s="65"/>
      <c r="BF138" s="65">
        <f>ROUND((Tabla122[[#This Row],[Columna56]]*0.4),0)</f>
        <v>2</v>
      </c>
      <c r="BG138" s="65">
        <v>4</v>
      </c>
      <c r="BH138" s="65"/>
      <c r="BI138" s="65"/>
      <c r="BJ138" s="65"/>
      <c r="BK138" s="65">
        <f>ROUND((Tabla122[[#This Row],[Columna61]]*0.4),0)</f>
        <v>18</v>
      </c>
      <c r="BL138" s="65">
        <v>44</v>
      </c>
      <c r="BM138" s="65"/>
      <c r="BN138" s="65"/>
      <c r="BO138" s="65"/>
      <c r="BP138" s="65">
        <f>ROUND((Tabla122[[#This Row],[Columna66]]*0.4),0)</f>
        <v>16</v>
      </c>
      <c r="BQ138" s="65">
        <v>40</v>
      </c>
      <c r="BR138" s="65"/>
      <c r="BS138" s="65"/>
      <c r="BT138" s="65"/>
      <c r="BU138" s="65">
        <f>ROUND((Tabla122[[#This Row],[Columna71]]*0.4),0)</f>
        <v>46</v>
      </c>
      <c r="BV138" s="65">
        <v>116</v>
      </c>
      <c r="BW138" s="65"/>
      <c r="BX138" s="65"/>
      <c r="BY138" s="65"/>
      <c r="BZ138" s="65">
        <f>ROUND((Tabla122[[#This Row],[Columna76]]*0.4),0)</f>
        <v>14</v>
      </c>
      <c r="CA138" s="65">
        <v>36</v>
      </c>
      <c r="CB138" s="65"/>
      <c r="CC138" s="65"/>
      <c r="CD138" s="65"/>
      <c r="CE138" s="65">
        <f>ROUND((Tabla122[[#This Row],[Columna81]]*0.4),0)</f>
        <v>14</v>
      </c>
      <c r="CF138" s="65">
        <v>36</v>
      </c>
      <c r="CG138" s="65"/>
      <c r="CH138" s="65"/>
      <c r="CI138" s="65"/>
      <c r="CJ138" s="65">
        <f>ROUND((Tabla122[[#This Row],[Columna86]]*0.4),0)</f>
        <v>6</v>
      </c>
      <c r="CK138" s="65">
        <v>16</v>
      </c>
      <c r="CL138" s="65"/>
      <c r="CM138" s="65"/>
      <c r="CN138" s="65"/>
      <c r="CO138" s="65">
        <f>ROUND((Tabla122[[#This Row],[Columna91]]*0.4),0)</f>
        <v>22</v>
      </c>
      <c r="CP138" s="65">
        <v>56</v>
      </c>
      <c r="CQ138" s="65"/>
      <c r="CR138" s="65"/>
      <c r="CS138" s="65"/>
      <c r="CT138" s="65">
        <f>ROUND((Tabla122[[#This Row],[Columna96]]*0.4),0)</f>
        <v>40</v>
      </c>
      <c r="CU138" s="65">
        <v>100</v>
      </c>
      <c r="CV138" s="65"/>
      <c r="CW138" s="65"/>
      <c r="CX138" s="65"/>
      <c r="CY138" s="65">
        <f>ROUND((Tabla122[[#This Row],[Columna101]]*0.4),0)</f>
        <v>10</v>
      </c>
      <c r="CZ138" s="65">
        <v>24</v>
      </c>
      <c r="DA138" s="65"/>
      <c r="DB138" s="65"/>
      <c r="DC138" s="65"/>
      <c r="DD138" s="65">
        <f>ROUND((Tabla122[[#This Row],[Columna106]]*0.4),0)</f>
        <v>8</v>
      </c>
      <c r="DE138" s="65">
        <v>20</v>
      </c>
      <c r="DF138" s="65"/>
      <c r="DG138" s="65"/>
      <c r="DH138" s="65"/>
      <c r="DI138" s="65">
        <f>ROUND((Tabla122[[#This Row],[Columna111]]*0.4),0)</f>
        <v>8</v>
      </c>
      <c r="DJ138" s="65">
        <v>20</v>
      </c>
      <c r="DK138" s="65"/>
      <c r="DL138" s="65"/>
      <c r="DM138" s="65"/>
      <c r="DN138" s="65">
        <f>ROUND((Tabla122[[#This Row],[Columna116]]*0.4),0)</f>
        <v>2</v>
      </c>
      <c r="DO138" s="65">
        <v>4</v>
      </c>
      <c r="DP138" s="93"/>
      <c r="DQ138" s="93"/>
      <c r="DR138" s="93"/>
      <c r="DS138" s="72"/>
      <c r="DT138" s="68"/>
      <c r="DU138" s="68"/>
      <c r="DV138" s="68"/>
      <c r="DW138" s="68"/>
      <c r="DX138" s="68"/>
      <c r="DY138" s="68"/>
      <c r="DZ138" s="68"/>
      <c r="EA138" s="68"/>
      <c r="EB138" s="68"/>
      <c r="EC138" s="68"/>
      <c r="ED138" s="68"/>
      <c r="EE138" s="68"/>
      <c r="EF138" s="68"/>
      <c r="EG138" s="68"/>
      <c r="EH138" s="68"/>
      <c r="EI138" s="68"/>
      <c r="EJ138" s="68"/>
      <c r="EK138" s="68"/>
      <c r="EL138" s="68"/>
      <c r="EM138" s="68"/>
      <c r="EN138" s="68"/>
      <c r="EO138" s="68"/>
      <c r="EP138" s="68"/>
      <c r="EQ138" s="68"/>
      <c r="ER138" s="68"/>
      <c r="ES138" s="68"/>
      <c r="ET138" s="68"/>
      <c r="EU138" s="68"/>
      <c r="EV138" s="68"/>
      <c r="EW138" s="68"/>
      <c r="EX138" s="68"/>
      <c r="EY138" s="68"/>
      <c r="EZ138" s="68"/>
      <c r="FA138" s="68"/>
      <c r="FB138" s="68"/>
      <c r="FC138" s="68"/>
      <c r="FD138" s="68"/>
      <c r="FE138" s="68"/>
      <c r="FF138" s="68"/>
      <c r="FG138" s="68"/>
      <c r="FH138" s="68"/>
      <c r="FI138" s="68"/>
      <c r="FJ138" s="68"/>
      <c r="FK138" s="68"/>
      <c r="FL138" s="68"/>
      <c r="FM138" s="68"/>
      <c r="FN138" s="68"/>
      <c r="FO138" s="68"/>
      <c r="FP138" s="68"/>
      <c r="FQ138" s="68"/>
      <c r="FR138" s="68"/>
      <c r="FS138" s="68"/>
      <c r="FT138" s="68"/>
      <c r="FU138" s="68"/>
      <c r="FV138" s="68"/>
      <c r="FW138" s="68"/>
      <c r="FX138" s="68"/>
      <c r="FY138" s="68"/>
      <c r="FZ138" s="68"/>
      <c r="GA138" s="68"/>
      <c r="GB138" s="68"/>
      <c r="GC138" s="68"/>
      <c r="GD138" s="68"/>
      <c r="GE138" s="68"/>
      <c r="GF138" s="68"/>
      <c r="GG138" s="68"/>
      <c r="GH138" s="68"/>
      <c r="GI138" s="68"/>
      <c r="GJ138" s="68"/>
      <c r="GK138" s="68"/>
      <c r="GL138" s="68"/>
      <c r="GM138" s="68"/>
      <c r="GN138" s="68"/>
      <c r="GO138" s="68"/>
      <c r="GP138" s="68"/>
      <c r="GQ138" s="68"/>
      <c r="GR138" s="68"/>
      <c r="GS138" s="68"/>
      <c r="GT138" s="68"/>
      <c r="GU138" s="68"/>
      <c r="GV138" s="68"/>
      <c r="GW138" s="68"/>
      <c r="GX138" s="68"/>
      <c r="GY138" s="68"/>
      <c r="GZ138" s="68"/>
      <c r="HA138" s="68"/>
      <c r="HB138" s="68"/>
      <c r="HC138" s="68"/>
      <c r="HD138" s="68"/>
      <c r="HE138" s="68"/>
      <c r="HF138" s="68"/>
      <c r="HG138" s="68"/>
      <c r="HH138" s="68"/>
      <c r="HI138" s="68"/>
      <c r="HJ138" s="68"/>
      <c r="HK138" s="68"/>
      <c r="HL138" s="68"/>
      <c r="HM138" s="68"/>
      <c r="HN138" s="68"/>
      <c r="HO138" s="68"/>
      <c r="HP138" s="68"/>
      <c r="HQ138" s="68"/>
      <c r="HR138" s="68"/>
      <c r="HS138" s="68"/>
      <c r="HT138" s="68"/>
      <c r="HU138" s="68"/>
      <c r="HV138" s="68"/>
      <c r="HW138" s="68"/>
      <c r="HX138" s="68"/>
      <c r="HY138" s="68"/>
      <c r="HZ138" s="68"/>
      <c r="IA138" s="68"/>
      <c r="IB138" s="68"/>
      <c r="IC138" s="68"/>
      <c r="ID138" s="68"/>
      <c r="IE138" s="68"/>
      <c r="IF138" s="68"/>
      <c r="IG138" s="68"/>
      <c r="IH138" s="68"/>
      <c r="II138" s="68"/>
      <c r="IJ138" s="68"/>
      <c r="IK138" s="68"/>
      <c r="IL138" s="68"/>
      <c r="IM138" s="68"/>
      <c r="IN138" s="68"/>
      <c r="IO138" s="68"/>
      <c r="IP138" s="68"/>
      <c r="IQ138" s="68"/>
      <c r="IR138" s="68"/>
      <c r="IS138" s="68"/>
      <c r="IT138" s="68"/>
      <c r="IU138" s="68"/>
      <c r="IV138" s="68"/>
      <c r="IW138" s="68"/>
      <c r="IX138" s="68"/>
      <c r="IY138" s="68"/>
      <c r="IZ138" s="68"/>
      <c r="JA138" s="68"/>
      <c r="JB138" s="68"/>
      <c r="JC138" s="68"/>
      <c r="JD138" s="68"/>
      <c r="JE138" s="68"/>
      <c r="JF138" s="68"/>
      <c r="JG138" s="68"/>
      <c r="JH138" s="68"/>
      <c r="JI138" s="68"/>
      <c r="JJ138" s="68"/>
      <c r="JK138" s="68"/>
      <c r="JL138" s="68"/>
      <c r="JM138" s="68"/>
      <c r="JN138" s="68"/>
      <c r="JO138" s="68"/>
      <c r="JP138" s="68"/>
      <c r="JQ138" s="68"/>
      <c r="JR138" s="68"/>
      <c r="JS138" s="68"/>
      <c r="JT138" s="68"/>
      <c r="JU138" s="68"/>
      <c r="JV138" s="68"/>
      <c r="JW138" s="68"/>
      <c r="JX138" s="68"/>
      <c r="JY138" s="68"/>
      <c r="JZ138" s="68"/>
      <c r="KA138" s="68"/>
      <c r="KB138" s="68"/>
      <c r="KC138" s="68"/>
      <c r="KD138" s="68"/>
      <c r="KE138" s="68"/>
      <c r="KF138" s="68"/>
      <c r="KG138" s="68"/>
      <c r="KH138" s="68"/>
      <c r="KI138" s="68"/>
      <c r="KJ138" s="68"/>
      <c r="KK138" s="68"/>
      <c r="KL138" s="68"/>
      <c r="KM138" s="68"/>
      <c r="KN138" s="68"/>
      <c r="KO138" s="68"/>
      <c r="KP138" s="68"/>
      <c r="KQ138" s="68"/>
      <c r="KR138" s="68"/>
      <c r="KS138" s="68"/>
      <c r="KT138" s="68"/>
      <c r="KU138" s="68"/>
      <c r="KV138" s="68"/>
      <c r="KW138" s="68"/>
      <c r="KX138" s="68"/>
      <c r="KY138" s="68"/>
      <c r="KZ138" s="68"/>
      <c r="LA138" s="68"/>
      <c r="LB138" s="68"/>
      <c r="LC138" s="68"/>
      <c r="LD138" s="68"/>
      <c r="LE138" s="68"/>
      <c r="LF138" s="68"/>
      <c r="LG138" s="68"/>
      <c r="LH138" s="68"/>
      <c r="LI138" s="68"/>
      <c r="LJ138" s="68"/>
      <c r="LK138" s="68"/>
      <c r="LL138" s="68"/>
      <c r="LM138" s="68"/>
      <c r="LN138" s="68"/>
      <c r="LO138" s="68"/>
      <c r="LP138" s="68"/>
      <c r="LQ138" s="68"/>
      <c r="LR138" s="68"/>
      <c r="LS138" s="68"/>
      <c r="LT138" s="68"/>
      <c r="LU138" s="68"/>
      <c r="LV138" s="68"/>
      <c r="LW138" s="68"/>
      <c r="LX138" s="68"/>
      <c r="LY138" s="68"/>
      <c r="LZ138" s="68"/>
      <c r="MA138" s="68"/>
      <c r="MB138" s="68"/>
      <c r="MC138" s="68"/>
      <c r="MD138" s="68"/>
      <c r="ME138" s="68"/>
      <c r="MF138" s="68"/>
      <c r="MG138" s="68"/>
      <c r="MH138" s="68"/>
      <c r="MI138" s="68"/>
      <c r="MJ138" s="68"/>
      <c r="MK138" s="68"/>
      <c r="ML138" s="68"/>
      <c r="MM138" s="68"/>
      <c r="MN138" s="68"/>
      <c r="MO138" s="68"/>
      <c r="MP138" s="68"/>
      <c r="MQ138" s="68"/>
      <c r="MR138" s="68"/>
      <c r="MS138" s="68"/>
      <c r="MT138" s="68"/>
      <c r="MU138" s="68"/>
      <c r="MV138" s="68"/>
      <c r="MW138" s="68"/>
      <c r="MX138" s="68"/>
      <c r="MY138" s="68"/>
      <c r="MZ138" s="68"/>
      <c r="NA138" s="68"/>
      <c r="NB138" s="68"/>
      <c r="NC138" s="68"/>
      <c r="ND138" s="68"/>
      <c r="NE138" s="68"/>
    </row>
    <row r="139" spans="1:369" s="73" customFormat="1" ht="13.5">
      <c r="A139" s="68"/>
      <c r="B139" s="62"/>
      <c r="C139" s="63">
        <v>35501</v>
      </c>
      <c r="D139" s="70" t="s">
        <v>312</v>
      </c>
      <c r="E139" s="65" t="s">
        <v>114</v>
      </c>
      <c r="F13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3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39" s="65">
        <f>ROUND((Tabla122[[#This Row],[Columna6]]*0.4),0)</f>
        <v>2</v>
      </c>
      <c r="I139" s="90">
        <v>4</v>
      </c>
      <c r="J139" s="90"/>
      <c r="K139" s="90"/>
      <c r="L139" s="90"/>
      <c r="M139" s="65">
        <f>ROUND((Tabla122[[#This Row],[Columna11]]*0.4),0)</f>
        <v>72</v>
      </c>
      <c r="N139" s="65">
        <v>180</v>
      </c>
      <c r="O139" s="65"/>
      <c r="P139" s="65"/>
      <c r="Q139" s="65"/>
      <c r="R139" s="65">
        <f>ROUND((Tabla122[[#This Row],[Columna16]]*0.4),0)</f>
        <v>6</v>
      </c>
      <c r="S139" s="65">
        <v>16</v>
      </c>
      <c r="T139" s="65"/>
      <c r="U139" s="65"/>
      <c r="V139" s="65"/>
      <c r="W139" s="65">
        <f>ROUND((Tabla122[[#This Row],[Columna21]]*0.4),0)</f>
        <v>3</v>
      </c>
      <c r="X139" s="65">
        <v>8</v>
      </c>
      <c r="Y139" s="65"/>
      <c r="Z139" s="65"/>
      <c r="AA139" s="65"/>
      <c r="AB139" s="65">
        <f>ROUND((Tabla122[[#This Row],[Columna26]]*0.4),0)</f>
        <v>24</v>
      </c>
      <c r="AC139" s="65">
        <v>60</v>
      </c>
      <c r="AD139" s="65"/>
      <c r="AE139" s="65"/>
      <c r="AF139" s="65"/>
      <c r="AG139" s="65">
        <f>ROUND((Tabla122[[#This Row],[Columna31]]*0.4),0)</f>
        <v>274</v>
      </c>
      <c r="AH139" s="65">
        <v>684</v>
      </c>
      <c r="AI139" s="65"/>
      <c r="AJ139" s="65"/>
      <c r="AK139" s="65"/>
      <c r="AL139" s="65">
        <f>ROUND((Tabla122[[#This Row],[Columna36]]*0.4),0)</f>
        <v>70</v>
      </c>
      <c r="AM139" s="65">
        <v>176</v>
      </c>
      <c r="AN139" s="65"/>
      <c r="AO139" s="65"/>
      <c r="AP139" s="65"/>
      <c r="AQ139" s="65">
        <f>ROUND((Tabla122[[#This Row],[Columna41]]*0.4),0)</f>
        <v>27</v>
      </c>
      <c r="AR139" s="65">
        <v>68</v>
      </c>
      <c r="AS139" s="65"/>
      <c r="AT139" s="65"/>
      <c r="AU139" s="65"/>
      <c r="AV139" s="65">
        <f>ROUND((Tabla122[[#This Row],[Columna46]]*0.4),0)</f>
        <v>16</v>
      </c>
      <c r="AW139" s="65">
        <v>40</v>
      </c>
      <c r="AX139" s="65"/>
      <c r="AY139" s="65"/>
      <c r="AZ139" s="65"/>
      <c r="BA139" s="65">
        <f>ROUND((Tabla122[[#This Row],[Columna51]]*0.4),0)</f>
        <v>3</v>
      </c>
      <c r="BB139" s="65">
        <v>8</v>
      </c>
      <c r="BC139" s="65"/>
      <c r="BD139" s="65"/>
      <c r="BE139" s="65"/>
      <c r="BF139" s="65">
        <f>ROUND((Tabla122[[#This Row],[Columna56]]*0.4),0)</f>
        <v>2</v>
      </c>
      <c r="BG139" s="65">
        <v>4</v>
      </c>
      <c r="BH139" s="65"/>
      <c r="BI139" s="65"/>
      <c r="BJ139" s="65"/>
      <c r="BK139" s="65">
        <f>ROUND((Tabla122[[#This Row],[Columna61]]*0.4),0)</f>
        <v>18</v>
      </c>
      <c r="BL139" s="65">
        <v>44</v>
      </c>
      <c r="BM139" s="65"/>
      <c r="BN139" s="65"/>
      <c r="BO139" s="65"/>
      <c r="BP139" s="65">
        <f>ROUND((Tabla122[[#This Row],[Columna66]]*0.4),0)</f>
        <v>16</v>
      </c>
      <c r="BQ139" s="65">
        <v>40</v>
      </c>
      <c r="BR139" s="65"/>
      <c r="BS139" s="65"/>
      <c r="BT139" s="65"/>
      <c r="BU139" s="65">
        <f>ROUND((Tabla122[[#This Row],[Columna71]]*0.4),0)</f>
        <v>46</v>
      </c>
      <c r="BV139" s="65">
        <v>116</v>
      </c>
      <c r="BW139" s="65"/>
      <c r="BX139" s="65"/>
      <c r="BY139" s="65"/>
      <c r="BZ139" s="65">
        <f>ROUND((Tabla122[[#This Row],[Columna76]]*0.4),0)</f>
        <v>14</v>
      </c>
      <c r="CA139" s="65">
        <v>36</v>
      </c>
      <c r="CB139" s="65"/>
      <c r="CC139" s="65"/>
      <c r="CD139" s="65"/>
      <c r="CE139" s="65">
        <f>ROUND((Tabla122[[#This Row],[Columna81]]*0.4),0)</f>
        <v>14</v>
      </c>
      <c r="CF139" s="65">
        <v>36</v>
      </c>
      <c r="CG139" s="65"/>
      <c r="CH139" s="65"/>
      <c r="CI139" s="65"/>
      <c r="CJ139" s="65">
        <f>ROUND((Tabla122[[#This Row],[Columna86]]*0.4),0)</f>
        <v>6</v>
      </c>
      <c r="CK139" s="65">
        <v>16</v>
      </c>
      <c r="CL139" s="65"/>
      <c r="CM139" s="65"/>
      <c r="CN139" s="65"/>
      <c r="CO139" s="65">
        <f>ROUND((Tabla122[[#This Row],[Columna91]]*0.4),0)</f>
        <v>22</v>
      </c>
      <c r="CP139" s="65">
        <v>56</v>
      </c>
      <c r="CQ139" s="65"/>
      <c r="CR139" s="65"/>
      <c r="CS139" s="65"/>
      <c r="CT139" s="65">
        <f>ROUND((Tabla122[[#This Row],[Columna96]]*0.4),0)</f>
        <v>40</v>
      </c>
      <c r="CU139" s="65">
        <v>100</v>
      </c>
      <c r="CV139" s="65"/>
      <c r="CW139" s="65"/>
      <c r="CX139" s="65"/>
      <c r="CY139" s="65">
        <f>ROUND((Tabla122[[#This Row],[Columna101]]*0.4),0)</f>
        <v>10</v>
      </c>
      <c r="CZ139" s="65">
        <v>24</v>
      </c>
      <c r="DA139" s="65"/>
      <c r="DB139" s="65"/>
      <c r="DC139" s="65"/>
      <c r="DD139" s="65">
        <f>ROUND((Tabla122[[#This Row],[Columna106]]*0.4),0)</f>
        <v>8</v>
      </c>
      <c r="DE139" s="65">
        <v>20</v>
      </c>
      <c r="DF139" s="65"/>
      <c r="DG139" s="65"/>
      <c r="DH139" s="65"/>
      <c r="DI139" s="65">
        <f>ROUND((Tabla122[[#This Row],[Columna111]]*0.4),0)</f>
        <v>8</v>
      </c>
      <c r="DJ139" s="65">
        <v>20</v>
      </c>
      <c r="DK139" s="65"/>
      <c r="DL139" s="65"/>
      <c r="DM139" s="65"/>
      <c r="DN139" s="65">
        <f>ROUND((Tabla122[[#This Row],[Columna116]]*0.4),0)</f>
        <v>2</v>
      </c>
      <c r="DO139" s="65">
        <v>4</v>
      </c>
      <c r="DP139" s="93"/>
      <c r="DQ139" s="93"/>
      <c r="DR139" s="93"/>
      <c r="DS139" s="72"/>
      <c r="DT139" s="68"/>
      <c r="DU139" s="68"/>
      <c r="DV139" s="68"/>
      <c r="DW139" s="68"/>
      <c r="DX139" s="68"/>
      <c r="DY139" s="68"/>
      <c r="DZ139" s="68"/>
      <c r="EA139" s="68"/>
      <c r="EB139" s="68"/>
      <c r="EC139" s="68"/>
      <c r="ED139" s="68"/>
      <c r="EE139" s="68"/>
      <c r="EF139" s="68"/>
      <c r="EG139" s="68"/>
      <c r="EH139" s="68"/>
      <c r="EI139" s="68"/>
      <c r="EJ139" s="68"/>
      <c r="EK139" s="68"/>
      <c r="EL139" s="68"/>
      <c r="EM139" s="68"/>
      <c r="EN139" s="68"/>
      <c r="EO139" s="68"/>
      <c r="EP139" s="68"/>
      <c r="EQ139" s="68"/>
      <c r="ER139" s="68"/>
      <c r="ES139" s="68"/>
      <c r="ET139" s="68"/>
      <c r="EU139" s="68"/>
      <c r="EV139" s="68"/>
      <c r="EW139" s="68"/>
      <c r="EX139" s="68"/>
      <c r="EY139" s="68"/>
      <c r="EZ139" s="68"/>
      <c r="FA139" s="68"/>
      <c r="FB139" s="68"/>
      <c r="FC139" s="68"/>
      <c r="FD139" s="68"/>
      <c r="FE139" s="68"/>
      <c r="FF139" s="68"/>
      <c r="FG139" s="68"/>
      <c r="FH139" s="68"/>
      <c r="FI139" s="68"/>
      <c r="FJ139" s="68"/>
      <c r="FK139" s="68"/>
      <c r="FL139" s="68"/>
      <c r="FM139" s="68"/>
      <c r="FN139" s="68"/>
      <c r="FO139" s="68"/>
      <c r="FP139" s="68"/>
      <c r="FQ139" s="68"/>
      <c r="FR139" s="68"/>
      <c r="FS139" s="68"/>
      <c r="FT139" s="68"/>
      <c r="FU139" s="68"/>
      <c r="FV139" s="68"/>
      <c r="FW139" s="68"/>
      <c r="FX139" s="68"/>
      <c r="FY139" s="68"/>
      <c r="FZ139" s="68"/>
      <c r="GA139" s="68"/>
      <c r="GB139" s="68"/>
      <c r="GC139" s="68"/>
      <c r="GD139" s="68"/>
      <c r="GE139" s="68"/>
      <c r="GF139" s="68"/>
      <c r="GG139" s="68"/>
      <c r="GH139" s="68"/>
      <c r="GI139" s="68"/>
      <c r="GJ139" s="68"/>
      <c r="GK139" s="68"/>
      <c r="GL139" s="68"/>
      <c r="GM139" s="68"/>
      <c r="GN139" s="68"/>
      <c r="GO139" s="68"/>
      <c r="GP139" s="68"/>
      <c r="GQ139" s="68"/>
      <c r="GR139" s="68"/>
      <c r="GS139" s="68"/>
      <c r="GT139" s="68"/>
      <c r="GU139" s="68"/>
      <c r="GV139" s="68"/>
      <c r="GW139" s="68"/>
      <c r="GX139" s="68"/>
      <c r="GY139" s="68"/>
      <c r="GZ139" s="68"/>
      <c r="HA139" s="68"/>
      <c r="HB139" s="68"/>
      <c r="HC139" s="68"/>
      <c r="HD139" s="68"/>
      <c r="HE139" s="68"/>
      <c r="HF139" s="68"/>
      <c r="HG139" s="68"/>
      <c r="HH139" s="68"/>
      <c r="HI139" s="68"/>
      <c r="HJ139" s="68"/>
      <c r="HK139" s="68"/>
      <c r="HL139" s="68"/>
      <c r="HM139" s="68"/>
      <c r="HN139" s="68"/>
      <c r="HO139" s="68"/>
      <c r="HP139" s="68"/>
      <c r="HQ139" s="68"/>
      <c r="HR139" s="68"/>
      <c r="HS139" s="68"/>
      <c r="HT139" s="68"/>
      <c r="HU139" s="68"/>
      <c r="HV139" s="68"/>
      <c r="HW139" s="68"/>
      <c r="HX139" s="68"/>
      <c r="HY139" s="68"/>
      <c r="HZ139" s="68"/>
      <c r="IA139" s="68"/>
      <c r="IB139" s="68"/>
      <c r="IC139" s="68"/>
      <c r="ID139" s="68"/>
      <c r="IE139" s="68"/>
      <c r="IF139" s="68"/>
      <c r="IG139" s="68"/>
      <c r="IH139" s="68"/>
      <c r="II139" s="68"/>
      <c r="IJ139" s="68"/>
      <c r="IK139" s="68"/>
      <c r="IL139" s="68"/>
      <c r="IM139" s="68"/>
      <c r="IN139" s="68"/>
      <c r="IO139" s="68"/>
      <c r="IP139" s="68"/>
      <c r="IQ139" s="68"/>
      <c r="IR139" s="68"/>
      <c r="IS139" s="68"/>
      <c r="IT139" s="68"/>
      <c r="IU139" s="68"/>
      <c r="IV139" s="68"/>
      <c r="IW139" s="68"/>
      <c r="IX139" s="68"/>
      <c r="IY139" s="68"/>
      <c r="IZ139" s="68"/>
      <c r="JA139" s="68"/>
      <c r="JB139" s="68"/>
      <c r="JC139" s="68"/>
      <c r="JD139" s="68"/>
      <c r="JE139" s="68"/>
      <c r="JF139" s="68"/>
      <c r="JG139" s="68"/>
      <c r="JH139" s="68"/>
      <c r="JI139" s="68"/>
      <c r="JJ139" s="68"/>
      <c r="JK139" s="68"/>
      <c r="JL139" s="68"/>
      <c r="JM139" s="68"/>
      <c r="JN139" s="68"/>
      <c r="JO139" s="68"/>
      <c r="JP139" s="68"/>
      <c r="JQ139" s="68"/>
      <c r="JR139" s="68"/>
      <c r="JS139" s="68"/>
      <c r="JT139" s="68"/>
      <c r="JU139" s="68"/>
      <c r="JV139" s="68"/>
      <c r="JW139" s="68"/>
      <c r="JX139" s="68"/>
      <c r="JY139" s="68"/>
      <c r="JZ139" s="68"/>
      <c r="KA139" s="68"/>
      <c r="KB139" s="68"/>
      <c r="KC139" s="68"/>
      <c r="KD139" s="68"/>
      <c r="KE139" s="68"/>
      <c r="KF139" s="68"/>
      <c r="KG139" s="68"/>
      <c r="KH139" s="68"/>
      <c r="KI139" s="68"/>
      <c r="KJ139" s="68"/>
      <c r="KK139" s="68"/>
      <c r="KL139" s="68"/>
      <c r="KM139" s="68"/>
      <c r="KN139" s="68"/>
      <c r="KO139" s="68"/>
      <c r="KP139" s="68"/>
      <c r="KQ139" s="68"/>
      <c r="KR139" s="68"/>
      <c r="KS139" s="68"/>
      <c r="KT139" s="68"/>
      <c r="KU139" s="68"/>
      <c r="KV139" s="68"/>
      <c r="KW139" s="68"/>
      <c r="KX139" s="68"/>
      <c r="KY139" s="68"/>
      <c r="KZ139" s="68"/>
      <c r="LA139" s="68"/>
      <c r="LB139" s="68"/>
      <c r="LC139" s="68"/>
      <c r="LD139" s="68"/>
      <c r="LE139" s="68"/>
      <c r="LF139" s="68"/>
      <c r="LG139" s="68"/>
      <c r="LH139" s="68"/>
      <c r="LI139" s="68"/>
      <c r="LJ139" s="68"/>
      <c r="LK139" s="68"/>
      <c r="LL139" s="68"/>
      <c r="LM139" s="68"/>
      <c r="LN139" s="68"/>
      <c r="LO139" s="68"/>
      <c r="LP139" s="68"/>
      <c r="LQ139" s="68"/>
      <c r="LR139" s="68"/>
      <c r="LS139" s="68"/>
      <c r="LT139" s="68"/>
      <c r="LU139" s="68"/>
      <c r="LV139" s="68"/>
      <c r="LW139" s="68"/>
      <c r="LX139" s="68"/>
      <c r="LY139" s="68"/>
      <c r="LZ139" s="68"/>
      <c r="MA139" s="68"/>
      <c r="MB139" s="68"/>
      <c r="MC139" s="68"/>
      <c r="MD139" s="68"/>
      <c r="ME139" s="68"/>
      <c r="MF139" s="68"/>
      <c r="MG139" s="68"/>
      <c r="MH139" s="68"/>
      <c r="MI139" s="68"/>
      <c r="MJ139" s="68"/>
      <c r="MK139" s="68"/>
      <c r="ML139" s="68"/>
      <c r="MM139" s="68"/>
      <c r="MN139" s="68"/>
      <c r="MO139" s="68"/>
      <c r="MP139" s="68"/>
      <c r="MQ139" s="68"/>
      <c r="MR139" s="68"/>
      <c r="MS139" s="68"/>
      <c r="MT139" s="68"/>
      <c r="MU139" s="68"/>
      <c r="MV139" s="68"/>
      <c r="MW139" s="68"/>
      <c r="MX139" s="68"/>
      <c r="MY139" s="68"/>
      <c r="MZ139" s="68"/>
      <c r="NA139" s="68"/>
      <c r="NB139" s="68"/>
      <c r="NC139" s="68"/>
      <c r="ND139" s="68"/>
      <c r="NE139" s="68"/>
    </row>
    <row r="140" spans="1:369" s="73" customFormat="1" ht="13.5">
      <c r="A140" s="68"/>
      <c r="B140" s="62"/>
      <c r="C140" s="63">
        <v>35501</v>
      </c>
      <c r="D140" s="70" t="s">
        <v>307</v>
      </c>
      <c r="E140" s="65" t="s">
        <v>114</v>
      </c>
      <c r="F14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4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40" s="65">
        <f>ROUND((Tabla122[[#This Row],[Columna6]]*0.4),0)</f>
        <v>2</v>
      </c>
      <c r="I140" s="90">
        <v>4</v>
      </c>
      <c r="J140" s="90"/>
      <c r="K140" s="90"/>
      <c r="L140" s="90"/>
      <c r="M140" s="65">
        <f>ROUND((Tabla122[[#This Row],[Columna11]]*0.4),0)</f>
        <v>72</v>
      </c>
      <c r="N140" s="65">
        <v>180</v>
      </c>
      <c r="O140" s="65"/>
      <c r="P140" s="65"/>
      <c r="Q140" s="65"/>
      <c r="R140" s="65">
        <f>ROUND((Tabla122[[#This Row],[Columna16]]*0.4),0)</f>
        <v>6</v>
      </c>
      <c r="S140" s="65">
        <v>16</v>
      </c>
      <c r="T140" s="65"/>
      <c r="U140" s="65"/>
      <c r="V140" s="65"/>
      <c r="W140" s="65">
        <f>ROUND((Tabla122[[#This Row],[Columna21]]*0.4),0)</f>
        <v>3</v>
      </c>
      <c r="X140" s="65">
        <v>8</v>
      </c>
      <c r="Y140" s="65"/>
      <c r="Z140" s="65"/>
      <c r="AA140" s="65"/>
      <c r="AB140" s="65">
        <f>ROUND((Tabla122[[#This Row],[Columna26]]*0.4),0)</f>
        <v>24</v>
      </c>
      <c r="AC140" s="65">
        <v>60</v>
      </c>
      <c r="AD140" s="65"/>
      <c r="AE140" s="65"/>
      <c r="AF140" s="65"/>
      <c r="AG140" s="65">
        <f>ROUND((Tabla122[[#This Row],[Columna31]]*0.4),0)</f>
        <v>274</v>
      </c>
      <c r="AH140" s="65">
        <v>684</v>
      </c>
      <c r="AI140" s="65"/>
      <c r="AJ140" s="65"/>
      <c r="AK140" s="65"/>
      <c r="AL140" s="65">
        <f>ROUND((Tabla122[[#This Row],[Columna36]]*0.4),0)</f>
        <v>70</v>
      </c>
      <c r="AM140" s="65">
        <v>176</v>
      </c>
      <c r="AN140" s="65"/>
      <c r="AO140" s="65"/>
      <c r="AP140" s="65"/>
      <c r="AQ140" s="65">
        <f>ROUND((Tabla122[[#This Row],[Columna41]]*0.4),0)</f>
        <v>27</v>
      </c>
      <c r="AR140" s="65">
        <v>68</v>
      </c>
      <c r="AS140" s="65"/>
      <c r="AT140" s="65"/>
      <c r="AU140" s="65"/>
      <c r="AV140" s="65">
        <f>ROUND((Tabla122[[#This Row],[Columna46]]*0.4),0)</f>
        <v>16</v>
      </c>
      <c r="AW140" s="65">
        <v>40</v>
      </c>
      <c r="AX140" s="65"/>
      <c r="AY140" s="65"/>
      <c r="AZ140" s="65"/>
      <c r="BA140" s="65">
        <f>ROUND((Tabla122[[#This Row],[Columna51]]*0.4),0)</f>
        <v>3</v>
      </c>
      <c r="BB140" s="65">
        <v>8</v>
      </c>
      <c r="BC140" s="65"/>
      <c r="BD140" s="65"/>
      <c r="BE140" s="65"/>
      <c r="BF140" s="65">
        <f>ROUND((Tabla122[[#This Row],[Columna56]]*0.4),0)</f>
        <v>2</v>
      </c>
      <c r="BG140" s="65">
        <v>4</v>
      </c>
      <c r="BH140" s="65"/>
      <c r="BI140" s="65"/>
      <c r="BJ140" s="65"/>
      <c r="BK140" s="65">
        <f>ROUND((Tabla122[[#This Row],[Columna61]]*0.4),0)</f>
        <v>18</v>
      </c>
      <c r="BL140" s="65">
        <v>44</v>
      </c>
      <c r="BM140" s="65"/>
      <c r="BN140" s="65"/>
      <c r="BO140" s="65"/>
      <c r="BP140" s="65">
        <f>ROUND((Tabla122[[#This Row],[Columna66]]*0.4),0)</f>
        <v>16</v>
      </c>
      <c r="BQ140" s="65">
        <v>40</v>
      </c>
      <c r="BR140" s="65"/>
      <c r="BS140" s="65"/>
      <c r="BT140" s="65"/>
      <c r="BU140" s="65">
        <f>ROUND((Tabla122[[#This Row],[Columna71]]*0.4),0)</f>
        <v>46</v>
      </c>
      <c r="BV140" s="65">
        <v>116</v>
      </c>
      <c r="BW140" s="65"/>
      <c r="BX140" s="65"/>
      <c r="BY140" s="65"/>
      <c r="BZ140" s="65">
        <f>ROUND((Tabla122[[#This Row],[Columna76]]*0.4),0)</f>
        <v>14</v>
      </c>
      <c r="CA140" s="65">
        <v>36</v>
      </c>
      <c r="CB140" s="65"/>
      <c r="CC140" s="65"/>
      <c r="CD140" s="65"/>
      <c r="CE140" s="65">
        <f>ROUND((Tabla122[[#This Row],[Columna81]]*0.4),0)</f>
        <v>14</v>
      </c>
      <c r="CF140" s="65">
        <v>36</v>
      </c>
      <c r="CG140" s="65"/>
      <c r="CH140" s="65"/>
      <c r="CI140" s="65"/>
      <c r="CJ140" s="65">
        <f>ROUND((Tabla122[[#This Row],[Columna86]]*0.4),0)</f>
        <v>6</v>
      </c>
      <c r="CK140" s="65">
        <v>16</v>
      </c>
      <c r="CL140" s="65"/>
      <c r="CM140" s="65"/>
      <c r="CN140" s="65"/>
      <c r="CO140" s="65">
        <f>ROUND((Tabla122[[#This Row],[Columna91]]*0.4),0)</f>
        <v>22</v>
      </c>
      <c r="CP140" s="65">
        <v>56</v>
      </c>
      <c r="CQ140" s="65"/>
      <c r="CR140" s="65"/>
      <c r="CS140" s="65"/>
      <c r="CT140" s="65">
        <f>ROUND((Tabla122[[#This Row],[Columna96]]*0.4),0)</f>
        <v>40</v>
      </c>
      <c r="CU140" s="65">
        <v>100</v>
      </c>
      <c r="CV140" s="65"/>
      <c r="CW140" s="65"/>
      <c r="CX140" s="65"/>
      <c r="CY140" s="65">
        <f>ROUND((Tabla122[[#This Row],[Columna101]]*0.4),0)</f>
        <v>10</v>
      </c>
      <c r="CZ140" s="65">
        <v>24</v>
      </c>
      <c r="DA140" s="65"/>
      <c r="DB140" s="65"/>
      <c r="DC140" s="65"/>
      <c r="DD140" s="65">
        <f>ROUND((Tabla122[[#This Row],[Columna106]]*0.4),0)</f>
        <v>8</v>
      </c>
      <c r="DE140" s="65">
        <v>20</v>
      </c>
      <c r="DF140" s="65"/>
      <c r="DG140" s="65"/>
      <c r="DH140" s="65"/>
      <c r="DI140" s="65">
        <f>ROUND((Tabla122[[#This Row],[Columna111]]*0.4),0)</f>
        <v>8</v>
      </c>
      <c r="DJ140" s="65">
        <v>20</v>
      </c>
      <c r="DK140" s="65"/>
      <c r="DL140" s="65"/>
      <c r="DM140" s="65"/>
      <c r="DN140" s="65">
        <f>ROUND((Tabla122[[#This Row],[Columna116]]*0.4),0)</f>
        <v>2</v>
      </c>
      <c r="DO140" s="65">
        <v>4</v>
      </c>
      <c r="DP140" s="93"/>
      <c r="DQ140" s="93"/>
      <c r="DR140" s="93"/>
      <c r="DS140" s="72"/>
      <c r="DT140" s="68"/>
      <c r="DU140" s="68"/>
      <c r="DV140" s="68"/>
      <c r="DW140" s="68"/>
      <c r="DX140" s="68"/>
      <c r="DY140" s="68"/>
      <c r="DZ140" s="68"/>
      <c r="EA140" s="68"/>
      <c r="EB140" s="68"/>
      <c r="EC140" s="68"/>
      <c r="ED140" s="68"/>
      <c r="EE140" s="68"/>
      <c r="EF140" s="68"/>
      <c r="EG140" s="68"/>
      <c r="EH140" s="68"/>
      <c r="EI140" s="68"/>
      <c r="EJ140" s="68"/>
      <c r="EK140" s="68"/>
      <c r="EL140" s="68"/>
      <c r="EM140" s="68"/>
      <c r="EN140" s="68"/>
      <c r="EO140" s="68"/>
      <c r="EP140" s="68"/>
      <c r="EQ140" s="68"/>
      <c r="ER140" s="68"/>
      <c r="ES140" s="68"/>
      <c r="ET140" s="68"/>
      <c r="EU140" s="68"/>
      <c r="EV140" s="68"/>
      <c r="EW140" s="68"/>
      <c r="EX140" s="68"/>
      <c r="EY140" s="68"/>
      <c r="EZ140" s="68"/>
      <c r="FA140" s="68"/>
      <c r="FB140" s="68"/>
      <c r="FC140" s="68"/>
      <c r="FD140" s="68"/>
      <c r="FE140" s="68"/>
      <c r="FF140" s="68"/>
      <c r="FG140" s="68"/>
      <c r="FH140" s="68"/>
      <c r="FI140" s="68"/>
      <c r="FJ140" s="68"/>
      <c r="FK140" s="68"/>
      <c r="FL140" s="68"/>
      <c r="FM140" s="68"/>
      <c r="FN140" s="68"/>
      <c r="FO140" s="68"/>
      <c r="FP140" s="68"/>
      <c r="FQ140" s="68"/>
      <c r="FR140" s="68"/>
      <c r="FS140" s="68"/>
      <c r="FT140" s="68"/>
      <c r="FU140" s="68"/>
      <c r="FV140" s="68"/>
      <c r="FW140" s="68"/>
      <c r="FX140" s="68"/>
      <c r="FY140" s="68"/>
      <c r="FZ140" s="68"/>
      <c r="GA140" s="68"/>
      <c r="GB140" s="68"/>
      <c r="GC140" s="68"/>
      <c r="GD140" s="68"/>
      <c r="GE140" s="68"/>
      <c r="GF140" s="68"/>
      <c r="GG140" s="68"/>
      <c r="GH140" s="68"/>
      <c r="GI140" s="68"/>
      <c r="GJ140" s="68"/>
      <c r="GK140" s="68"/>
      <c r="GL140" s="68"/>
      <c r="GM140" s="68"/>
      <c r="GN140" s="68"/>
      <c r="GO140" s="68"/>
      <c r="GP140" s="68"/>
      <c r="GQ140" s="68"/>
      <c r="GR140" s="68"/>
      <c r="GS140" s="68"/>
      <c r="GT140" s="68"/>
      <c r="GU140" s="68"/>
      <c r="GV140" s="68"/>
      <c r="GW140" s="68"/>
      <c r="GX140" s="68"/>
      <c r="GY140" s="68"/>
      <c r="GZ140" s="68"/>
      <c r="HA140" s="68"/>
      <c r="HB140" s="68"/>
      <c r="HC140" s="68"/>
      <c r="HD140" s="68"/>
      <c r="HE140" s="68"/>
      <c r="HF140" s="68"/>
      <c r="HG140" s="68"/>
      <c r="HH140" s="68"/>
      <c r="HI140" s="68"/>
      <c r="HJ140" s="68"/>
      <c r="HK140" s="68"/>
      <c r="HL140" s="68"/>
      <c r="HM140" s="68"/>
      <c r="HN140" s="68"/>
      <c r="HO140" s="68"/>
      <c r="HP140" s="68"/>
      <c r="HQ140" s="68"/>
      <c r="HR140" s="68"/>
      <c r="HS140" s="68"/>
      <c r="HT140" s="68"/>
      <c r="HU140" s="68"/>
      <c r="HV140" s="68"/>
      <c r="HW140" s="68"/>
      <c r="HX140" s="68"/>
      <c r="HY140" s="68"/>
      <c r="HZ140" s="68"/>
      <c r="IA140" s="68"/>
      <c r="IB140" s="68"/>
      <c r="IC140" s="68"/>
      <c r="ID140" s="68"/>
      <c r="IE140" s="68"/>
      <c r="IF140" s="68"/>
      <c r="IG140" s="68"/>
      <c r="IH140" s="68"/>
      <c r="II140" s="68"/>
      <c r="IJ140" s="68"/>
      <c r="IK140" s="68"/>
      <c r="IL140" s="68"/>
      <c r="IM140" s="68"/>
      <c r="IN140" s="68"/>
      <c r="IO140" s="68"/>
      <c r="IP140" s="68"/>
      <c r="IQ140" s="68"/>
      <c r="IR140" s="68"/>
      <c r="IS140" s="68"/>
      <c r="IT140" s="68"/>
      <c r="IU140" s="68"/>
      <c r="IV140" s="68"/>
      <c r="IW140" s="68"/>
      <c r="IX140" s="68"/>
      <c r="IY140" s="68"/>
      <c r="IZ140" s="68"/>
      <c r="JA140" s="68"/>
      <c r="JB140" s="68"/>
      <c r="JC140" s="68"/>
      <c r="JD140" s="68"/>
      <c r="JE140" s="68"/>
      <c r="JF140" s="68"/>
      <c r="JG140" s="68"/>
      <c r="JH140" s="68"/>
      <c r="JI140" s="68"/>
      <c r="JJ140" s="68"/>
      <c r="JK140" s="68"/>
      <c r="JL140" s="68"/>
      <c r="JM140" s="68"/>
      <c r="JN140" s="68"/>
      <c r="JO140" s="68"/>
      <c r="JP140" s="68"/>
      <c r="JQ140" s="68"/>
      <c r="JR140" s="68"/>
      <c r="JS140" s="68"/>
      <c r="JT140" s="68"/>
      <c r="JU140" s="68"/>
      <c r="JV140" s="68"/>
      <c r="JW140" s="68"/>
      <c r="JX140" s="68"/>
      <c r="JY140" s="68"/>
      <c r="JZ140" s="68"/>
      <c r="KA140" s="68"/>
      <c r="KB140" s="68"/>
      <c r="KC140" s="68"/>
      <c r="KD140" s="68"/>
      <c r="KE140" s="68"/>
      <c r="KF140" s="68"/>
      <c r="KG140" s="68"/>
      <c r="KH140" s="68"/>
      <c r="KI140" s="68"/>
      <c r="KJ140" s="68"/>
      <c r="KK140" s="68"/>
      <c r="KL140" s="68"/>
      <c r="KM140" s="68"/>
      <c r="KN140" s="68"/>
      <c r="KO140" s="68"/>
      <c r="KP140" s="68"/>
      <c r="KQ140" s="68"/>
      <c r="KR140" s="68"/>
      <c r="KS140" s="68"/>
      <c r="KT140" s="68"/>
      <c r="KU140" s="68"/>
      <c r="KV140" s="68"/>
      <c r="KW140" s="68"/>
      <c r="KX140" s="68"/>
      <c r="KY140" s="68"/>
      <c r="KZ140" s="68"/>
      <c r="LA140" s="68"/>
      <c r="LB140" s="68"/>
      <c r="LC140" s="68"/>
      <c r="LD140" s="68"/>
      <c r="LE140" s="68"/>
      <c r="LF140" s="68"/>
      <c r="LG140" s="68"/>
      <c r="LH140" s="68"/>
      <c r="LI140" s="68"/>
      <c r="LJ140" s="68"/>
      <c r="LK140" s="68"/>
      <c r="LL140" s="68"/>
      <c r="LM140" s="68"/>
      <c r="LN140" s="68"/>
      <c r="LO140" s="68"/>
      <c r="LP140" s="68"/>
      <c r="LQ140" s="68"/>
      <c r="LR140" s="68"/>
      <c r="LS140" s="68"/>
      <c r="LT140" s="68"/>
      <c r="LU140" s="68"/>
      <c r="LV140" s="68"/>
      <c r="LW140" s="68"/>
      <c r="LX140" s="68"/>
      <c r="LY140" s="68"/>
      <c r="LZ140" s="68"/>
      <c r="MA140" s="68"/>
      <c r="MB140" s="68"/>
      <c r="MC140" s="68"/>
      <c r="MD140" s="68"/>
      <c r="ME140" s="68"/>
      <c r="MF140" s="68"/>
      <c r="MG140" s="68"/>
      <c r="MH140" s="68"/>
      <c r="MI140" s="68"/>
      <c r="MJ140" s="68"/>
      <c r="MK140" s="68"/>
      <c r="ML140" s="68"/>
      <c r="MM140" s="68"/>
      <c r="MN140" s="68"/>
      <c r="MO140" s="68"/>
      <c r="MP140" s="68"/>
      <c r="MQ140" s="68"/>
      <c r="MR140" s="68"/>
      <c r="MS140" s="68"/>
      <c r="MT140" s="68"/>
      <c r="MU140" s="68"/>
      <c r="MV140" s="68"/>
      <c r="MW140" s="68"/>
      <c r="MX140" s="68"/>
      <c r="MY140" s="68"/>
      <c r="MZ140" s="68"/>
      <c r="NA140" s="68"/>
      <c r="NB140" s="68"/>
      <c r="NC140" s="68"/>
      <c r="ND140" s="68"/>
      <c r="NE140" s="68"/>
    </row>
    <row r="141" spans="1:369" s="73" customFormat="1" ht="13.5">
      <c r="A141" s="68"/>
      <c r="B141" s="62"/>
      <c r="C141" s="63">
        <v>35501</v>
      </c>
      <c r="D141" s="79" t="s">
        <v>308</v>
      </c>
      <c r="E141" s="65" t="s">
        <v>114</v>
      </c>
      <c r="F14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4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41" s="65">
        <f>ROUND((Tabla122[[#This Row],[Columna6]]*0.4),0)</f>
        <v>2</v>
      </c>
      <c r="I141" s="90">
        <v>4</v>
      </c>
      <c r="J141" s="90"/>
      <c r="K141" s="90"/>
      <c r="L141" s="90"/>
      <c r="M141" s="65">
        <f>ROUND((Tabla122[[#This Row],[Columna11]]*0.4),0)</f>
        <v>72</v>
      </c>
      <c r="N141" s="65">
        <v>180</v>
      </c>
      <c r="O141" s="65"/>
      <c r="P141" s="65"/>
      <c r="Q141" s="65"/>
      <c r="R141" s="65">
        <f>ROUND((Tabla122[[#This Row],[Columna16]]*0.4),0)</f>
        <v>6</v>
      </c>
      <c r="S141" s="65">
        <v>16</v>
      </c>
      <c r="T141" s="65"/>
      <c r="U141" s="65"/>
      <c r="V141" s="65"/>
      <c r="W141" s="65">
        <f>ROUND((Tabla122[[#This Row],[Columna21]]*0.4),0)</f>
        <v>3</v>
      </c>
      <c r="X141" s="65">
        <v>8</v>
      </c>
      <c r="Y141" s="65"/>
      <c r="Z141" s="65"/>
      <c r="AA141" s="65"/>
      <c r="AB141" s="65">
        <f>ROUND((Tabla122[[#This Row],[Columna26]]*0.4),0)</f>
        <v>24</v>
      </c>
      <c r="AC141" s="65">
        <v>60</v>
      </c>
      <c r="AD141" s="65"/>
      <c r="AE141" s="65"/>
      <c r="AF141" s="65"/>
      <c r="AG141" s="65">
        <f>ROUND((Tabla122[[#This Row],[Columna31]]*0.4),0)</f>
        <v>274</v>
      </c>
      <c r="AH141" s="65">
        <v>684</v>
      </c>
      <c r="AI141" s="65"/>
      <c r="AJ141" s="65"/>
      <c r="AK141" s="65"/>
      <c r="AL141" s="65">
        <f>ROUND((Tabla122[[#This Row],[Columna36]]*0.4),0)</f>
        <v>70</v>
      </c>
      <c r="AM141" s="65">
        <v>176</v>
      </c>
      <c r="AN141" s="65"/>
      <c r="AO141" s="65"/>
      <c r="AP141" s="65"/>
      <c r="AQ141" s="65">
        <f>ROUND((Tabla122[[#This Row],[Columna41]]*0.4),0)</f>
        <v>27</v>
      </c>
      <c r="AR141" s="65">
        <v>68</v>
      </c>
      <c r="AS141" s="65"/>
      <c r="AT141" s="65"/>
      <c r="AU141" s="65"/>
      <c r="AV141" s="65">
        <f>ROUND((Tabla122[[#This Row],[Columna46]]*0.4),0)</f>
        <v>16</v>
      </c>
      <c r="AW141" s="65">
        <v>40</v>
      </c>
      <c r="AX141" s="65"/>
      <c r="AY141" s="65"/>
      <c r="AZ141" s="65"/>
      <c r="BA141" s="65">
        <f>ROUND((Tabla122[[#This Row],[Columna51]]*0.4),0)</f>
        <v>3</v>
      </c>
      <c r="BB141" s="65">
        <v>8</v>
      </c>
      <c r="BC141" s="65"/>
      <c r="BD141" s="65"/>
      <c r="BE141" s="65"/>
      <c r="BF141" s="65">
        <f>ROUND((Tabla122[[#This Row],[Columna56]]*0.4),0)</f>
        <v>2</v>
      </c>
      <c r="BG141" s="65">
        <v>4</v>
      </c>
      <c r="BH141" s="65"/>
      <c r="BI141" s="65"/>
      <c r="BJ141" s="65"/>
      <c r="BK141" s="65">
        <f>ROUND((Tabla122[[#This Row],[Columna61]]*0.4),0)</f>
        <v>18</v>
      </c>
      <c r="BL141" s="65">
        <v>44</v>
      </c>
      <c r="BM141" s="65"/>
      <c r="BN141" s="65"/>
      <c r="BO141" s="65"/>
      <c r="BP141" s="65">
        <f>ROUND((Tabla122[[#This Row],[Columna66]]*0.4),0)</f>
        <v>16</v>
      </c>
      <c r="BQ141" s="65">
        <v>40</v>
      </c>
      <c r="BR141" s="65"/>
      <c r="BS141" s="65"/>
      <c r="BT141" s="65"/>
      <c r="BU141" s="65">
        <f>ROUND((Tabla122[[#This Row],[Columna71]]*0.4),0)</f>
        <v>46</v>
      </c>
      <c r="BV141" s="65">
        <v>116</v>
      </c>
      <c r="BW141" s="65"/>
      <c r="BX141" s="65"/>
      <c r="BY141" s="65"/>
      <c r="BZ141" s="65">
        <f>ROUND((Tabla122[[#This Row],[Columna76]]*0.4),0)</f>
        <v>14</v>
      </c>
      <c r="CA141" s="65">
        <v>36</v>
      </c>
      <c r="CB141" s="65"/>
      <c r="CC141" s="65"/>
      <c r="CD141" s="65"/>
      <c r="CE141" s="65">
        <f>ROUND((Tabla122[[#This Row],[Columna81]]*0.4),0)</f>
        <v>14</v>
      </c>
      <c r="CF141" s="65">
        <v>36</v>
      </c>
      <c r="CG141" s="65"/>
      <c r="CH141" s="65"/>
      <c r="CI141" s="65"/>
      <c r="CJ141" s="65">
        <f>ROUND((Tabla122[[#This Row],[Columna86]]*0.4),0)</f>
        <v>6</v>
      </c>
      <c r="CK141" s="65">
        <v>16</v>
      </c>
      <c r="CL141" s="65"/>
      <c r="CM141" s="65"/>
      <c r="CN141" s="65"/>
      <c r="CO141" s="65">
        <f>ROUND((Tabla122[[#This Row],[Columna91]]*0.4),0)</f>
        <v>22</v>
      </c>
      <c r="CP141" s="65">
        <v>56</v>
      </c>
      <c r="CQ141" s="65"/>
      <c r="CR141" s="65"/>
      <c r="CS141" s="65"/>
      <c r="CT141" s="65">
        <f>ROUND((Tabla122[[#This Row],[Columna96]]*0.4),0)</f>
        <v>40</v>
      </c>
      <c r="CU141" s="65">
        <v>100</v>
      </c>
      <c r="CV141" s="65"/>
      <c r="CW141" s="65"/>
      <c r="CX141" s="65"/>
      <c r="CY141" s="65">
        <f>ROUND((Tabla122[[#This Row],[Columna101]]*0.4),0)</f>
        <v>10</v>
      </c>
      <c r="CZ141" s="65">
        <v>24</v>
      </c>
      <c r="DA141" s="65"/>
      <c r="DB141" s="65"/>
      <c r="DC141" s="65"/>
      <c r="DD141" s="65">
        <f>ROUND((Tabla122[[#This Row],[Columna106]]*0.4),0)</f>
        <v>8</v>
      </c>
      <c r="DE141" s="65">
        <v>20</v>
      </c>
      <c r="DF141" s="65"/>
      <c r="DG141" s="65"/>
      <c r="DH141" s="65"/>
      <c r="DI141" s="65">
        <f>ROUND((Tabla122[[#This Row],[Columna111]]*0.4),0)</f>
        <v>8</v>
      </c>
      <c r="DJ141" s="65">
        <v>20</v>
      </c>
      <c r="DK141" s="65"/>
      <c r="DL141" s="65"/>
      <c r="DM141" s="65"/>
      <c r="DN141" s="65">
        <f>ROUND((Tabla122[[#This Row],[Columna116]]*0.4),0)</f>
        <v>2</v>
      </c>
      <c r="DO141" s="65">
        <v>4</v>
      </c>
      <c r="DP141" s="65"/>
      <c r="DQ141" s="65"/>
      <c r="DR141" s="65"/>
      <c r="DS141" s="72"/>
      <c r="DT141" s="68"/>
      <c r="DU141" s="68"/>
      <c r="DV141" s="68"/>
      <c r="DW141" s="68"/>
      <c r="DX141" s="68"/>
      <c r="DY141" s="68"/>
      <c r="DZ141" s="68"/>
      <c r="EA141" s="68"/>
      <c r="EB141" s="68"/>
      <c r="EC141" s="68"/>
      <c r="ED141" s="68"/>
      <c r="EE141" s="68"/>
      <c r="EF141" s="68"/>
      <c r="EG141" s="68"/>
      <c r="EH141" s="68"/>
      <c r="EI141" s="68"/>
      <c r="EJ141" s="68"/>
      <c r="EK141" s="68"/>
      <c r="EL141" s="68"/>
      <c r="EM141" s="68"/>
      <c r="EN141" s="68"/>
      <c r="EO141" s="68"/>
      <c r="EP141" s="68"/>
      <c r="EQ141" s="68"/>
      <c r="ER141" s="68"/>
      <c r="ES141" s="68"/>
      <c r="ET141" s="68"/>
      <c r="EU141" s="68"/>
      <c r="EV141" s="68"/>
      <c r="EW141" s="68"/>
      <c r="EX141" s="68"/>
      <c r="EY141" s="68"/>
      <c r="EZ141" s="68"/>
      <c r="FA141" s="68"/>
      <c r="FB141" s="68"/>
      <c r="FC141" s="68"/>
      <c r="FD141" s="68"/>
      <c r="FE141" s="68"/>
      <c r="FF141" s="68"/>
      <c r="FG141" s="68"/>
      <c r="FH141" s="68"/>
      <c r="FI141" s="68"/>
      <c r="FJ141" s="68"/>
      <c r="FK141" s="68"/>
      <c r="FL141" s="68"/>
      <c r="FM141" s="68"/>
      <c r="FN141" s="68"/>
      <c r="FO141" s="68"/>
      <c r="FP141" s="68"/>
      <c r="FQ141" s="68"/>
      <c r="FR141" s="68"/>
      <c r="FS141" s="68"/>
      <c r="FT141" s="68"/>
      <c r="FU141" s="68"/>
      <c r="FV141" s="68"/>
      <c r="FW141" s="68"/>
      <c r="FX141" s="68"/>
      <c r="FY141" s="68"/>
      <c r="FZ141" s="68"/>
      <c r="GA141" s="68"/>
      <c r="GB141" s="68"/>
      <c r="GC141" s="68"/>
      <c r="GD141" s="68"/>
      <c r="GE141" s="68"/>
      <c r="GF141" s="68"/>
      <c r="GG141" s="68"/>
      <c r="GH141" s="68"/>
      <c r="GI141" s="68"/>
      <c r="GJ141" s="68"/>
      <c r="GK141" s="68"/>
      <c r="GL141" s="68"/>
      <c r="GM141" s="68"/>
      <c r="GN141" s="68"/>
      <c r="GO141" s="68"/>
      <c r="GP141" s="68"/>
      <c r="GQ141" s="68"/>
      <c r="GR141" s="68"/>
      <c r="GS141" s="68"/>
      <c r="GT141" s="68"/>
      <c r="GU141" s="68"/>
      <c r="GV141" s="68"/>
      <c r="GW141" s="68"/>
      <c r="GX141" s="68"/>
      <c r="GY141" s="68"/>
      <c r="GZ141" s="68"/>
      <c r="HA141" s="68"/>
      <c r="HB141" s="68"/>
      <c r="HC141" s="68"/>
      <c r="HD141" s="68"/>
      <c r="HE141" s="68"/>
      <c r="HF141" s="68"/>
      <c r="HG141" s="68"/>
      <c r="HH141" s="68"/>
      <c r="HI141" s="68"/>
      <c r="HJ141" s="68"/>
      <c r="HK141" s="68"/>
      <c r="HL141" s="68"/>
      <c r="HM141" s="68"/>
      <c r="HN141" s="68"/>
      <c r="HO141" s="68"/>
      <c r="HP141" s="68"/>
      <c r="HQ141" s="68"/>
      <c r="HR141" s="68"/>
      <c r="HS141" s="68"/>
      <c r="HT141" s="68"/>
      <c r="HU141" s="68"/>
      <c r="HV141" s="68"/>
      <c r="HW141" s="68"/>
      <c r="HX141" s="68"/>
      <c r="HY141" s="68"/>
      <c r="HZ141" s="68"/>
      <c r="IA141" s="68"/>
      <c r="IB141" s="68"/>
      <c r="IC141" s="68"/>
      <c r="ID141" s="68"/>
      <c r="IE141" s="68"/>
      <c r="IF141" s="68"/>
      <c r="IG141" s="68"/>
      <c r="IH141" s="68"/>
      <c r="II141" s="68"/>
      <c r="IJ141" s="68"/>
      <c r="IK141" s="68"/>
      <c r="IL141" s="68"/>
      <c r="IM141" s="68"/>
      <c r="IN141" s="68"/>
      <c r="IO141" s="68"/>
      <c r="IP141" s="68"/>
      <c r="IQ141" s="68"/>
      <c r="IR141" s="68"/>
      <c r="IS141" s="68"/>
      <c r="IT141" s="68"/>
      <c r="IU141" s="68"/>
      <c r="IV141" s="68"/>
      <c r="IW141" s="68"/>
      <c r="IX141" s="68"/>
      <c r="IY141" s="68"/>
      <c r="IZ141" s="68"/>
      <c r="JA141" s="68"/>
      <c r="JB141" s="68"/>
      <c r="JC141" s="68"/>
      <c r="JD141" s="68"/>
      <c r="JE141" s="68"/>
      <c r="JF141" s="68"/>
      <c r="JG141" s="68"/>
      <c r="JH141" s="68"/>
      <c r="JI141" s="68"/>
      <c r="JJ141" s="68"/>
      <c r="JK141" s="68"/>
      <c r="JL141" s="68"/>
      <c r="JM141" s="68"/>
      <c r="JN141" s="68"/>
      <c r="JO141" s="68"/>
      <c r="JP141" s="68"/>
      <c r="JQ141" s="68"/>
      <c r="JR141" s="68"/>
      <c r="JS141" s="68"/>
      <c r="JT141" s="68"/>
      <c r="JU141" s="68"/>
      <c r="JV141" s="68"/>
      <c r="JW141" s="68"/>
      <c r="JX141" s="68"/>
      <c r="JY141" s="68"/>
      <c r="JZ141" s="68"/>
      <c r="KA141" s="68"/>
      <c r="KB141" s="68"/>
      <c r="KC141" s="68"/>
      <c r="KD141" s="68"/>
      <c r="KE141" s="68"/>
      <c r="KF141" s="68"/>
      <c r="KG141" s="68"/>
      <c r="KH141" s="68"/>
      <c r="KI141" s="68"/>
      <c r="KJ141" s="68"/>
      <c r="KK141" s="68"/>
      <c r="KL141" s="68"/>
      <c r="KM141" s="68"/>
      <c r="KN141" s="68"/>
      <c r="KO141" s="68"/>
      <c r="KP141" s="68"/>
      <c r="KQ141" s="68"/>
      <c r="KR141" s="68"/>
      <c r="KS141" s="68"/>
      <c r="KT141" s="68"/>
      <c r="KU141" s="68"/>
      <c r="KV141" s="68"/>
      <c r="KW141" s="68"/>
      <c r="KX141" s="68"/>
      <c r="KY141" s="68"/>
      <c r="KZ141" s="68"/>
      <c r="LA141" s="68"/>
      <c r="LB141" s="68"/>
      <c r="LC141" s="68"/>
      <c r="LD141" s="68"/>
      <c r="LE141" s="68"/>
      <c r="LF141" s="68"/>
      <c r="LG141" s="68"/>
      <c r="LH141" s="68"/>
      <c r="LI141" s="68"/>
      <c r="LJ141" s="68"/>
      <c r="LK141" s="68"/>
      <c r="LL141" s="68"/>
      <c r="LM141" s="68"/>
      <c r="LN141" s="68"/>
      <c r="LO141" s="68"/>
      <c r="LP141" s="68"/>
      <c r="LQ141" s="68"/>
      <c r="LR141" s="68"/>
      <c r="LS141" s="68"/>
      <c r="LT141" s="68"/>
      <c r="LU141" s="68"/>
      <c r="LV141" s="68"/>
      <c r="LW141" s="68"/>
      <c r="LX141" s="68"/>
      <c r="LY141" s="68"/>
      <c r="LZ141" s="68"/>
      <c r="MA141" s="68"/>
      <c r="MB141" s="68"/>
      <c r="MC141" s="68"/>
      <c r="MD141" s="68"/>
      <c r="ME141" s="68"/>
      <c r="MF141" s="68"/>
      <c r="MG141" s="68"/>
      <c r="MH141" s="68"/>
      <c r="MI141" s="68"/>
      <c r="MJ141" s="68"/>
      <c r="MK141" s="68"/>
      <c r="ML141" s="68"/>
      <c r="MM141" s="68"/>
      <c r="MN141" s="68"/>
      <c r="MO141" s="68"/>
      <c r="MP141" s="68"/>
      <c r="MQ141" s="68"/>
      <c r="MR141" s="68"/>
      <c r="MS141" s="68"/>
      <c r="MT141" s="68"/>
      <c r="MU141" s="68"/>
      <c r="MV141" s="68"/>
      <c r="MW141" s="68"/>
      <c r="MX141" s="68"/>
      <c r="MY141" s="68"/>
      <c r="MZ141" s="68"/>
      <c r="NA141" s="68"/>
      <c r="NB141" s="68"/>
      <c r="NC141" s="68"/>
      <c r="ND141" s="68"/>
      <c r="NE141" s="68"/>
    </row>
    <row r="142" spans="1:369" s="73" customFormat="1" ht="13.5">
      <c r="A142" s="68"/>
      <c r="B142" s="62"/>
      <c r="C142" s="63">
        <v>35501</v>
      </c>
      <c r="D142" s="70" t="s">
        <v>215</v>
      </c>
      <c r="E142" s="65" t="s">
        <v>114</v>
      </c>
      <c r="F14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4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42" s="65">
        <f>ROUND((Tabla122[[#This Row],[Columna6]]*0.4),0)</f>
        <v>2</v>
      </c>
      <c r="I142" s="90">
        <v>4</v>
      </c>
      <c r="J142" s="90"/>
      <c r="K142" s="90"/>
      <c r="L142" s="90"/>
      <c r="M142" s="65">
        <f>ROUND((Tabla122[[#This Row],[Columna11]]*0.4),0)</f>
        <v>72</v>
      </c>
      <c r="N142" s="65">
        <v>180</v>
      </c>
      <c r="O142" s="65"/>
      <c r="P142" s="65"/>
      <c r="Q142" s="65"/>
      <c r="R142" s="65">
        <f>ROUND((Tabla122[[#This Row],[Columna16]]*0.4),0)</f>
        <v>6</v>
      </c>
      <c r="S142" s="65">
        <v>16</v>
      </c>
      <c r="T142" s="65"/>
      <c r="U142" s="65"/>
      <c r="V142" s="65"/>
      <c r="W142" s="65">
        <f>ROUND((Tabla122[[#This Row],[Columna21]]*0.4),0)</f>
        <v>3</v>
      </c>
      <c r="X142" s="65">
        <v>8</v>
      </c>
      <c r="Y142" s="65"/>
      <c r="Z142" s="65"/>
      <c r="AA142" s="65"/>
      <c r="AB142" s="65">
        <f>ROUND((Tabla122[[#This Row],[Columna26]]*0.4),0)</f>
        <v>24</v>
      </c>
      <c r="AC142" s="65">
        <v>60</v>
      </c>
      <c r="AD142" s="65"/>
      <c r="AE142" s="65"/>
      <c r="AF142" s="65"/>
      <c r="AG142" s="65">
        <f>ROUND((Tabla122[[#This Row],[Columna31]]*0.4),0)</f>
        <v>274</v>
      </c>
      <c r="AH142" s="65">
        <v>684</v>
      </c>
      <c r="AI142" s="65"/>
      <c r="AJ142" s="65"/>
      <c r="AK142" s="65"/>
      <c r="AL142" s="65">
        <f>ROUND((Tabla122[[#This Row],[Columna36]]*0.4),0)</f>
        <v>70</v>
      </c>
      <c r="AM142" s="65">
        <v>176</v>
      </c>
      <c r="AN142" s="65"/>
      <c r="AO142" s="65"/>
      <c r="AP142" s="65"/>
      <c r="AQ142" s="65">
        <f>ROUND((Tabla122[[#This Row],[Columna41]]*0.4),0)</f>
        <v>27</v>
      </c>
      <c r="AR142" s="65">
        <v>68</v>
      </c>
      <c r="AS142" s="65"/>
      <c r="AT142" s="65"/>
      <c r="AU142" s="65"/>
      <c r="AV142" s="65">
        <f>ROUND((Tabla122[[#This Row],[Columna46]]*0.4),0)</f>
        <v>16</v>
      </c>
      <c r="AW142" s="65">
        <v>40</v>
      </c>
      <c r="AX142" s="65"/>
      <c r="AY142" s="65"/>
      <c r="AZ142" s="65"/>
      <c r="BA142" s="65">
        <f>ROUND((Tabla122[[#This Row],[Columna51]]*0.4),0)</f>
        <v>3</v>
      </c>
      <c r="BB142" s="65">
        <v>8</v>
      </c>
      <c r="BC142" s="65"/>
      <c r="BD142" s="65"/>
      <c r="BE142" s="65"/>
      <c r="BF142" s="65">
        <f>ROUND((Tabla122[[#This Row],[Columna56]]*0.4),0)</f>
        <v>2</v>
      </c>
      <c r="BG142" s="65">
        <v>4</v>
      </c>
      <c r="BH142" s="65"/>
      <c r="BI142" s="65"/>
      <c r="BJ142" s="65"/>
      <c r="BK142" s="65">
        <f>ROUND((Tabla122[[#This Row],[Columna61]]*0.4),0)</f>
        <v>18</v>
      </c>
      <c r="BL142" s="65">
        <v>44</v>
      </c>
      <c r="BM142" s="65"/>
      <c r="BN142" s="65"/>
      <c r="BO142" s="65"/>
      <c r="BP142" s="65">
        <f>ROUND((Tabla122[[#This Row],[Columna66]]*0.4),0)</f>
        <v>16</v>
      </c>
      <c r="BQ142" s="65">
        <v>40</v>
      </c>
      <c r="BR142" s="65"/>
      <c r="BS142" s="65"/>
      <c r="BT142" s="65"/>
      <c r="BU142" s="65">
        <f>ROUND((Tabla122[[#This Row],[Columna71]]*0.4),0)</f>
        <v>46</v>
      </c>
      <c r="BV142" s="65">
        <v>116</v>
      </c>
      <c r="BW142" s="65"/>
      <c r="BX142" s="65"/>
      <c r="BY142" s="65"/>
      <c r="BZ142" s="65">
        <f>ROUND((Tabla122[[#This Row],[Columna76]]*0.4),0)</f>
        <v>14</v>
      </c>
      <c r="CA142" s="65">
        <v>36</v>
      </c>
      <c r="CB142" s="65"/>
      <c r="CC142" s="65"/>
      <c r="CD142" s="65"/>
      <c r="CE142" s="65">
        <f>ROUND((Tabla122[[#This Row],[Columna81]]*0.4),0)</f>
        <v>14</v>
      </c>
      <c r="CF142" s="65">
        <v>36</v>
      </c>
      <c r="CG142" s="65"/>
      <c r="CH142" s="65"/>
      <c r="CI142" s="65"/>
      <c r="CJ142" s="65">
        <f>ROUND((Tabla122[[#This Row],[Columna86]]*0.4),0)</f>
        <v>6</v>
      </c>
      <c r="CK142" s="65">
        <v>16</v>
      </c>
      <c r="CL142" s="65"/>
      <c r="CM142" s="65"/>
      <c r="CN142" s="65"/>
      <c r="CO142" s="65">
        <f>ROUND((Tabla122[[#This Row],[Columna91]]*0.4),0)</f>
        <v>22</v>
      </c>
      <c r="CP142" s="65">
        <v>56</v>
      </c>
      <c r="CQ142" s="65"/>
      <c r="CR142" s="65"/>
      <c r="CS142" s="65"/>
      <c r="CT142" s="65">
        <f>ROUND((Tabla122[[#This Row],[Columna96]]*0.4),0)</f>
        <v>40</v>
      </c>
      <c r="CU142" s="65">
        <v>100</v>
      </c>
      <c r="CV142" s="65"/>
      <c r="CW142" s="65"/>
      <c r="CX142" s="65"/>
      <c r="CY142" s="65">
        <f>ROUND((Tabla122[[#This Row],[Columna101]]*0.4),0)</f>
        <v>10</v>
      </c>
      <c r="CZ142" s="65">
        <v>24</v>
      </c>
      <c r="DA142" s="65"/>
      <c r="DB142" s="65"/>
      <c r="DC142" s="65"/>
      <c r="DD142" s="65">
        <f>ROUND((Tabla122[[#This Row],[Columna106]]*0.4),0)</f>
        <v>8</v>
      </c>
      <c r="DE142" s="65">
        <v>20</v>
      </c>
      <c r="DF142" s="65"/>
      <c r="DG142" s="65"/>
      <c r="DH142" s="65"/>
      <c r="DI142" s="65">
        <f>ROUND((Tabla122[[#This Row],[Columna111]]*0.4),0)</f>
        <v>8</v>
      </c>
      <c r="DJ142" s="65">
        <v>20</v>
      </c>
      <c r="DK142" s="65"/>
      <c r="DL142" s="65"/>
      <c r="DM142" s="65"/>
      <c r="DN142" s="65">
        <f>ROUND((Tabla122[[#This Row],[Columna116]]*0.4),0)</f>
        <v>2</v>
      </c>
      <c r="DO142" s="65">
        <v>4</v>
      </c>
      <c r="DP142" s="93"/>
      <c r="DQ142" s="93"/>
      <c r="DR142" s="93"/>
      <c r="DS142" s="72"/>
      <c r="DT142" s="68"/>
      <c r="DU142" s="68"/>
      <c r="DV142" s="68"/>
      <c r="DW142" s="68"/>
      <c r="DX142" s="68"/>
      <c r="DY142" s="68"/>
      <c r="DZ142" s="68"/>
      <c r="EA142" s="68"/>
      <c r="EB142" s="68"/>
      <c r="EC142" s="68"/>
      <c r="ED142" s="68"/>
      <c r="EE142" s="68"/>
      <c r="EF142" s="68"/>
      <c r="EG142" s="68"/>
      <c r="EH142" s="68"/>
      <c r="EI142" s="68"/>
      <c r="EJ142" s="68"/>
      <c r="EK142" s="68"/>
      <c r="EL142" s="68"/>
      <c r="EM142" s="68"/>
      <c r="EN142" s="68"/>
      <c r="EO142" s="68"/>
      <c r="EP142" s="68"/>
      <c r="EQ142" s="68"/>
      <c r="ER142" s="68"/>
      <c r="ES142" s="68"/>
      <c r="ET142" s="68"/>
      <c r="EU142" s="68"/>
      <c r="EV142" s="68"/>
      <c r="EW142" s="68"/>
      <c r="EX142" s="68"/>
      <c r="EY142" s="68"/>
      <c r="EZ142" s="68"/>
      <c r="FA142" s="68"/>
      <c r="FB142" s="68"/>
      <c r="FC142" s="68"/>
      <c r="FD142" s="68"/>
      <c r="FE142" s="68"/>
      <c r="FF142" s="68"/>
      <c r="FG142" s="68"/>
      <c r="FH142" s="68"/>
      <c r="FI142" s="68"/>
      <c r="FJ142" s="68"/>
      <c r="FK142" s="68"/>
      <c r="FL142" s="68"/>
      <c r="FM142" s="68"/>
      <c r="FN142" s="68"/>
      <c r="FO142" s="68"/>
      <c r="FP142" s="68"/>
      <c r="FQ142" s="68"/>
      <c r="FR142" s="68"/>
      <c r="FS142" s="68"/>
      <c r="FT142" s="68"/>
      <c r="FU142" s="68"/>
      <c r="FV142" s="68"/>
      <c r="FW142" s="68"/>
      <c r="FX142" s="68"/>
      <c r="FY142" s="68"/>
      <c r="FZ142" s="68"/>
      <c r="GA142" s="68"/>
      <c r="GB142" s="68"/>
      <c r="GC142" s="68"/>
      <c r="GD142" s="68"/>
      <c r="GE142" s="68"/>
      <c r="GF142" s="68"/>
      <c r="GG142" s="68"/>
      <c r="GH142" s="68"/>
      <c r="GI142" s="68"/>
      <c r="GJ142" s="68"/>
      <c r="GK142" s="68"/>
      <c r="GL142" s="68"/>
      <c r="GM142" s="68"/>
      <c r="GN142" s="68"/>
      <c r="GO142" s="68"/>
      <c r="GP142" s="68"/>
      <c r="GQ142" s="68"/>
      <c r="GR142" s="68"/>
      <c r="GS142" s="68"/>
      <c r="GT142" s="68"/>
      <c r="GU142" s="68"/>
      <c r="GV142" s="68"/>
      <c r="GW142" s="68"/>
      <c r="GX142" s="68"/>
      <c r="GY142" s="68"/>
      <c r="GZ142" s="68"/>
      <c r="HA142" s="68"/>
      <c r="HB142" s="68"/>
      <c r="HC142" s="68"/>
      <c r="HD142" s="68"/>
      <c r="HE142" s="68"/>
      <c r="HF142" s="68"/>
      <c r="HG142" s="68"/>
      <c r="HH142" s="68"/>
      <c r="HI142" s="68"/>
      <c r="HJ142" s="68"/>
      <c r="HK142" s="68"/>
      <c r="HL142" s="68"/>
      <c r="HM142" s="68"/>
      <c r="HN142" s="68"/>
      <c r="HO142" s="68"/>
      <c r="HP142" s="68"/>
      <c r="HQ142" s="68"/>
      <c r="HR142" s="68"/>
      <c r="HS142" s="68"/>
      <c r="HT142" s="68"/>
      <c r="HU142" s="68"/>
      <c r="HV142" s="68"/>
      <c r="HW142" s="68"/>
      <c r="HX142" s="68"/>
      <c r="HY142" s="68"/>
      <c r="HZ142" s="68"/>
      <c r="IA142" s="68"/>
      <c r="IB142" s="68"/>
      <c r="IC142" s="68"/>
      <c r="ID142" s="68"/>
      <c r="IE142" s="68"/>
      <c r="IF142" s="68"/>
      <c r="IG142" s="68"/>
      <c r="IH142" s="68"/>
      <c r="II142" s="68"/>
      <c r="IJ142" s="68"/>
      <c r="IK142" s="68"/>
      <c r="IL142" s="68"/>
      <c r="IM142" s="68"/>
      <c r="IN142" s="68"/>
      <c r="IO142" s="68"/>
      <c r="IP142" s="68"/>
      <c r="IQ142" s="68"/>
      <c r="IR142" s="68"/>
      <c r="IS142" s="68"/>
      <c r="IT142" s="68"/>
      <c r="IU142" s="68"/>
      <c r="IV142" s="68"/>
      <c r="IW142" s="68"/>
      <c r="IX142" s="68"/>
      <c r="IY142" s="68"/>
      <c r="IZ142" s="68"/>
      <c r="JA142" s="68"/>
      <c r="JB142" s="68"/>
      <c r="JC142" s="68"/>
      <c r="JD142" s="68"/>
      <c r="JE142" s="68"/>
      <c r="JF142" s="68"/>
      <c r="JG142" s="68"/>
      <c r="JH142" s="68"/>
      <c r="JI142" s="68"/>
      <c r="JJ142" s="68"/>
      <c r="JK142" s="68"/>
      <c r="JL142" s="68"/>
      <c r="JM142" s="68"/>
      <c r="JN142" s="68"/>
      <c r="JO142" s="68"/>
      <c r="JP142" s="68"/>
      <c r="JQ142" s="68"/>
      <c r="JR142" s="68"/>
      <c r="JS142" s="68"/>
      <c r="JT142" s="68"/>
      <c r="JU142" s="68"/>
      <c r="JV142" s="68"/>
      <c r="JW142" s="68"/>
      <c r="JX142" s="68"/>
      <c r="JY142" s="68"/>
      <c r="JZ142" s="68"/>
      <c r="KA142" s="68"/>
      <c r="KB142" s="68"/>
      <c r="KC142" s="68"/>
      <c r="KD142" s="68"/>
      <c r="KE142" s="68"/>
      <c r="KF142" s="68"/>
      <c r="KG142" s="68"/>
      <c r="KH142" s="68"/>
      <c r="KI142" s="68"/>
      <c r="KJ142" s="68"/>
      <c r="KK142" s="68"/>
      <c r="KL142" s="68"/>
      <c r="KM142" s="68"/>
      <c r="KN142" s="68"/>
      <c r="KO142" s="68"/>
      <c r="KP142" s="68"/>
      <c r="KQ142" s="68"/>
      <c r="KR142" s="68"/>
      <c r="KS142" s="68"/>
      <c r="KT142" s="68"/>
      <c r="KU142" s="68"/>
      <c r="KV142" s="68"/>
      <c r="KW142" s="68"/>
      <c r="KX142" s="68"/>
      <c r="KY142" s="68"/>
      <c r="KZ142" s="68"/>
      <c r="LA142" s="68"/>
      <c r="LB142" s="68"/>
      <c r="LC142" s="68"/>
      <c r="LD142" s="68"/>
      <c r="LE142" s="68"/>
      <c r="LF142" s="68"/>
      <c r="LG142" s="68"/>
      <c r="LH142" s="68"/>
      <c r="LI142" s="68"/>
      <c r="LJ142" s="68"/>
      <c r="LK142" s="68"/>
      <c r="LL142" s="68"/>
      <c r="LM142" s="68"/>
      <c r="LN142" s="68"/>
      <c r="LO142" s="68"/>
      <c r="LP142" s="68"/>
      <c r="LQ142" s="68"/>
      <c r="LR142" s="68"/>
      <c r="LS142" s="68"/>
      <c r="LT142" s="68"/>
      <c r="LU142" s="68"/>
      <c r="LV142" s="68"/>
      <c r="LW142" s="68"/>
      <c r="LX142" s="68"/>
      <c r="LY142" s="68"/>
      <c r="LZ142" s="68"/>
      <c r="MA142" s="68"/>
      <c r="MB142" s="68"/>
      <c r="MC142" s="68"/>
      <c r="MD142" s="68"/>
      <c r="ME142" s="68"/>
      <c r="MF142" s="68"/>
      <c r="MG142" s="68"/>
      <c r="MH142" s="68"/>
      <c r="MI142" s="68"/>
      <c r="MJ142" s="68"/>
      <c r="MK142" s="68"/>
      <c r="ML142" s="68"/>
      <c r="MM142" s="68"/>
      <c r="MN142" s="68"/>
      <c r="MO142" s="68"/>
      <c r="MP142" s="68"/>
      <c r="MQ142" s="68"/>
      <c r="MR142" s="68"/>
      <c r="MS142" s="68"/>
      <c r="MT142" s="68"/>
      <c r="MU142" s="68"/>
      <c r="MV142" s="68"/>
      <c r="MW142" s="68"/>
      <c r="MX142" s="68"/>
      <c r="MY142" s="68"/>
      <c r="MZ142" s="68"/>
      <c r="NA142" s="68"/>
      <c r="NB142" s="68"/>
      <c r="NC142" s="68"/>
      <c r="ND142" s="68"/>
      <c r="NE142" s="68"/>
    </row>
    <row r="143" spans="1:369" s="73" customFormat="1" ht="13.5">
      <c r="A143" s="68"/>
      <c r="B143" s="62"/>
      <c r="C143" s="63">
        <v>35501</v>
      </c>
      <c r="D143" s="70" t="s">
        <v>216</v>
      </c>
      <c r="E143" s="65" t="s">
        <v>114</v>
      </c>
      <c r="F14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4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43" s="65">
        <f>ROUND((Tabla122[[#This Row],[Columna6]]*0.4),0)</f>
        <v>2</v>
      </c>
      <c r="I143" s="90">
        <v>4</v>
      </c>
      <c r="J143" s="90"/>
      <c r="K143" s="90"/>
      <c r="L143" s="90"/>
      <c r="M143" s="65">
        <f>ROUND((Tabla122[[#This Row],[Columna11]]*0.4),0)</f>
        <v>72</v>
      </c>
      <c r="N143" s="65">
        <v>180</v>
      </c>
      <c r="O143" s="65"/>
      <c r="P143" s="65"/>
      <c r="Q143" s="65"/>
      <c r="R143" s="65">
        <f>ROUND((Tabla122[[#This Row],[Columna16]]*0.4),0)</f>
        <v>6</v>
      </c>
      <c r="S143" s="65">
        <v>16</v>
      </c>
      <c r="T143" s="65"/>
      <c r="U143" s="65"/>
      <c r="V143" s="65"/>
      <c r="W143" s="65">
        <f>ROUND((Tabla122[[#This Row],[Columna21]]*0.4),0)</f>
        <v>3</v>
      </c>
      <c r="X143" s="65">
        <v>8</v>
      </c>
      <c r="Y143" s="65"/>
      <c r="Z143" s="65"/>
      <c r="AA143" s="65"/>
      <c r="AB143" s="65">
        <f>ROUND((Tabla122[[#This Row],[Columna26]]*0.4),0)</f>
        <v>24</v>
      </c>
      <c r="AC143" s="65">
        <v>60</v>
      </c>
      <c r="AD143" s="65"/>
      <c r="AE143" s="65"/>
      <c r="AF143" s="65"/>
      <c r="AG143" s="65">
        <f>ROUND((Tabla122[[#This Row],[Columna31]]*0.4),0)</f>
        <v>274</v>
      </c>
      <c r="AH143" s="65">
        <v>684</v>
      </c>
      <c r="AI143" s="65"/>
      <c r="AJ143" s="65"/>
      <c r="AK143" s="65"/>
      <c r="AL143" s="65">
        <f>ROUND((Tabla122[[#This Row],[Columna36]]*0.4),0)</f>
        <v>70</v>
      </c>
      <c r="AM143" s="65">
        <v>176</v>
      </c>
      <c r="AN143" s="65"/>
      <c r="AO143" s="65"/>
      <c r="AP143" s="65"/>
      <c r="AQ143" s="65">
        <f>ROUND((Tabla122[[#This Row],[Columna41]]*0.4),0)</f>
        <v>27</v>
      </c>
      <c r="AR143" s="65">
        <v>68</v>
      </c>
      <c r="AS143" s="65"/>
      <c r="AT143" s="65"/>
      <c r="AU143" s="65"/>
      <c r="AV143" s="65">
        <f>ROUND((Tabla122[[#This Row],[Columna46]]*0.4),0)</f>
        <v>16</v>
      </c>
      <c r="AW143" s="65">
        <v>40</v>
      </c>
      <c r="AX143" s="65"/>
      <c r="AY143" s="65"/>
      <c r="AZ143" s="65"/>
      <c r="BA143" s="65">
        <f>ROUND((Tabla122[[#This Row],[Columna51]]*0.4),0)</f>
        <v>3</v>
      </c>
      <c r="BB143" s="65">
        <v>8</v>
      </c>
      <c r="BC143" s="65"/>
      <c r="BD143" s="65"/>
      <c r="BE143" s="65"/>
      <c r="BF143" s="65">
        <f>ROUND((Tabla122[[#This Row],[Columna56]]*0.4),0)</f>
        <v>2</v>
      </c>
      <c r="BG143" s="65">
        <v>4</v>
      </c>
      <c r="BH143" s="65"/>
      <c r="BI143" s="65"/>
      <c r="BJ143" s="65"/>
      <c r="BK143" s="65">
        <f>ROUND((Tabla122[[#This Row],[Columna61]]*0.4),0)</f>
        <v>18</v>
      </c>
      <c r="BL143" s="65">
        <v>44</v>
      </c>
      <c r="BM143" s="65"/>
      <c r="BN143" s="65"/>
      <c r="BO143" s="65"/>
      <c r="BP143" s="65">
        <f>ROUND((Tabla122[[#This Row],[Columna66]]*0.4),0)</f>
        <v>16</v>
      </c>
      <c r="BQ143" s="65">
        <v>40</v>
      </c>
      <c r="BR143" s="65"/>
      <c r="BS143" s="65"/>
      <c r="BT143" s="65"/>
      <c r="BU143" s="65">
        <f>ROUND((Tabla122[[#This Row],[Columna71]]*0.4),0)</f>
        <v>46</v>
      </c>
      <c r="BV143" s="65">
        <v>116</v>
      </c>
      <c r="BW143" s="65"/>
      <c r="BX143" s="65"/>
      <c r="BY143" s="65"/>
      <c r="BZ143" s="65">
        <f>ROUND((Tabla122[[#This Row],[Columna76]]*0.4),0)</f>
        <v>14</v>
      </c>
      <c r="CA143" s="65">
        <v>36</v>
      </c>
      <c r="CB143" s="65"/>
      <c r="CC143" s="65"/>
      <c r="CD143" s="65"/>
      <c r="CE143" s="65">
        <f>ROUND((Tabla122[[#This Row],[Columna81]]*0.4),0)</f>
        <v>14</v>
      </c>
      <c r="CF143" s="65">
        <v>36</v>
      </c>
      <c r="CG143" s="65"/>
      <c r="CH143" s="65"/>
      <c r="CI143" s="65"/>
      <c r="CJ143" s="65">
        <f>ROUND((Tabla122[[#This Row],[Columna86]]*0.4),0)</f>
        <v>6</v>
      </c>
      <c r="CK143" s="65">
        <v>16</v>
      </c>
      <c r="CL143" s="65"/>
      <c r="CM143" s="65"/>
      <c r="CN143" s="65"/>
      <c r="CO143" s="65">
        <f>ROUND((Tabla122[[#This Row],[Columna91]]*0.4),0)</f>
        <v>22</v>
      </c>
      <c r="CP143" s="65">
        <v>56</v>
      </c>
      <c r="CQ143" s="65"/>
      <c r="CR143" s="65"/>
      <c r="CS143" s="65"/>
      <c r="CT143" s="65">
        <f>ROUND((Tabla122[[#This Row],[Columna96]]*0.4),0)</f>
        <v>40</v>
      </c>
      <c r="CU143" s="65">
        <v>100</v>
      </c>
      <c r="CV143" s="65"/>
      <c r="CW143" s="65"/>
      <c r="CX143" s="65"/>
      <c r="CY143" s="65">
        <f>ROUND((Tabla122[[#This Row],[Columna101]]*0.4),0)</f>
        <v>10</v>
      </c>
      <c r="CZ143" s="65">
        <v>24</v>
      </c>
      <c r="DA143" s="65"/>
      <c r="DB143" s="65"/>
      <c r="DC143" s="65"/>
      <c r="DD143" s="65">
        <f>ROUND((Tabla122[[#This Row],[Columna106]]*0.4),0)</f>
        <v>8</v>
      </c>
      <c r="DE143" s="65">
        <v>20</v>
      </c>
      <c r="DF143" s="65"/>
      <c r="DG143" s="65"/>
      <c r="DH143" s="65"/>
      <c r="DI143" s="65">
        <f>ROUND((Tabla122[[#This Row],[Columna111]]*0.4),0)</f>
        <v>8</v>
      </c>
      <c r="DJ143" s="65">
        <v>20</v>
      </c>
      <c r="DK143" s="65"/>
      <c r="DL143" s="65"/>
      <c r="DM143" s="65"/>
      <c r="DN143" s="65">
        <f>ROUND((Tabla122[[#This Row],[Columna116]]*0.4),0)</f>
        <v>2</v>
      </c>
      <c r="DO143" s="65">
        <v>4</v>
      </c>
      <c r="DP143" s="93"/>
      <c r="DQ143" s="93"/>
      <c r="DR143" s="93"/>
      <c r="DS143" s="72"/>
      <c r="DT143" s="68"/>
      <c r="DU143" s="68"/>
      <c r="DV143" s="68"/>
      <c r="DW143" s="68"/>
      <c r="DX143" s="68"/>
      <c r="DY143" s="68"/>
      <c r="DZ143" s="68"/>
      <c r="EA143" s="68"/>
      <c r="EB143" s="68"/>
      <c r="EC143" s="68"/>
      <c r="ED143" s="68"/>
      <c r="EE143" s="68"/>
      <c r="EF143" s="68"/>
      <c r="EG143" s="68"/>
      <c r="EH143" s="68"/>
      <c r="EI143" s="68"/>
      <c r="EJ143" s="68"/>
      <c r="EK143" s="68"/>
      <c r="EL143" s="68"/>
      <c r="EM143" s="68"/>
      <c r="EN143" s="68"/>
      <c r="EO143" s="68"/>
      <c r="EP143" s="68"/>
      <c r="EQ143" s="68"/>
      <c r="ER143" s="68"/>
      <c r="ES143" s="68"/>
      <c r="ET143" s="68"/>
      <c r="EU143" s="68"/>
      <c r="EV143" s="68"/>
      <c r="EW143" s="68"/>
      <c r="EX143" s="68"/>
      <c r="EY143" s="68"/>
      <c r="EZ143" s="68"/>
      <c r="FA143" s="68"/>
      <c r="FB143" s="68"/>
      <c r="FC143" s="68"/>
      <c r="FD143" s="68"/>
      <c r="FE143" s="68"/>
      <c r="FF143" s="68"/>
      <c r="FG143" s="68"/>
      <c r="FH143" s="68"/>
      <c r="FI143" s="68"/>
      <c r="FJ143" s="68"/>
      <c r="FK143" s="68"/>
      <c r="FL143" s="68"/>
      <c r="FM143" s="68"/>
      <c r="FN143" s="68"/>
      <c r="FO143" s="68"/>
      <c r="FP143" s="68"/>
      <c r="FQ143" s="68"/>
      <c r="FR143" s="68"/>
      <c r="FS143" s="68"/>
      <c r="FT143" s="68"/>
      <c r="FU143" s="68"/>
      <c r="FV143" s="68"/>
      <c r="FW143" s="68"/>
      <c r="FX143" s="68"/>
      <c r="FY143" s="68"/>
      <c r="FZ143" s="68"/>
      <c r="GA143" s="68"/>
      <c r="GB143" s="68"/>
      <c r="GC143" s="68"/>
      <c r="GD143" s="68"/>
      <c r="GE143" s="68"/>
      <c r="GF143" s="68"/>
      <c r="GG143" s="68"/>
      <c r="GH143" s="68"/>
      <c r="GI143" s="68"/>
      <c r="GJ143" s="68"/>
      <c r="GK143" s="68"/>
      <c r="GL143" s="68"/>
      <c r="GM143" s="68"/>
      <c r="GN143" s="68"/>
      <c r="GO143" s="68"/>
      <c r="GP143" s="68"/>
      <c r="GQ143" s="68"/>
      <c r="GR143" s="68"/>
      <c r="GS143" s="68"/>
      <c r="GT143" s="68"/>
      <c r="GU143" s="68"/>
      <c r="GV143" s="68"/>
      <c r="GW143" s="68"/>
      <c r="GX143" s="68"/>
      <c r="GY143" s="68"/>
      <c r="GZ143" s="68"/>
      <c r="HA143" s="68"/>
      <c r="HB143" s="68"/>
      <c r="HC143" s="68"/>
      <c r="HD143" s="68"/>
      <c r="HE143" s="68"/>
      <c r="HF143" s="68"/>
      <c r="HG143" s="68"/>
      <c r="HH143" s="68"/>
      <c r="HI143" s="68"/>
      <c r="HJ143" s="68"/>
      <c r="HK143" s="68"/>
      <c r="HL143" s="68"/>
      <c r="HM143" s="68"/>
      <c r="HN143" s="68"/>
      <c r="HO143" s="68"/>
      <c r="HP143" s="68"/>
      <c r="HQ143" s="68"/>
      <c r="HR143" s="68"/>
      <c r="HS143" s="68"/>
      <c r="HT143" s="68"/>
      <c r="HU143" s="68"/>
      <c r="HV143" s="68"/>
      <c r="HW143" s="68"/>
      <c r="HX143" s="68"/>
      <c r="HY143" s="68"/>
      <c r="HZ143" s="68"/>
      <c r="IA143" s="68"/>
      <c r="IB143" s="68"/>
      <c r="IC143" s="68"/>
      <c r="ID143" s="68"/>
      <c r="IE143" s="68"/>
      <c r="IF143" s="68"/>
      <c r="IG143" s="68"/>
      <c r="IH143" s="68"/>
      <c r="II143" s="68"/>
      <c r="IJ143" s="68"/>
      <c r="IK143" s="68"/>
      <c r="IL143" s="68"/>
      <c r="IM143" s="68"/>
      <c r="IN143" s="68"/>
      <c r="IO143" s="68"/>
      <c r="IP143" s="68"/>
      <c r="IQ143" s="68"/>
      <c r="IR143" s="68"/>
      <c r="IS143" s="68"/>
      <c r="IT143" s="68"/>
      <c r="IU143" s="68"/>
      <c r="IV143" s="68"/>
      <c r="IW143" s="68"/>
      <c r="IX143" s="68"/>
      <c r="IY143" s="68"/>
      <c r="IZ143" s="68"/>
      <c r="JA143" s="68"/>
      <c r="JB143" s="68"/>
      <c r="JC143" s="68"/>
      <c r="JD143" s="68"/>
      <c r="JE143" s="68"/>
      <c r="JF143" s="68"/>
      <c r="JG143" s="68"/>
      <c r="JH143" s="68"/>
      <c r="JI143" s="68"/>
      <c r="JJ143" s="68"/>
      <c r="JK143" s="68"/>
      <c r="JL143" s="68"/>
      <c r="JM143" s="68"/>
      <c r="JN143" s="68"/>
      <c r="JO143" s="68"/>
      <c r="JP143" s="68"/>
      <c r="JQ143" s="68"/>
      <c r="JR143" s="68"/>
      <c r="JS143" s="68"/>
      <c r="JT143" s="68"/>
      <c r="JU143" s="68"/>
      <c r="JV143" s="68"/>
      <c r="JW143" s="68"/>
      <c r="JX143" s="68"/>
      <c r="JY143" s="68"/>
      <c r="JZ143" s="68"/>
      <c r="KA143" s="68"/>
      <c r="KB143" s="68"/>
      <c r="KC143" s="68"/>
      <c r="KD143" s="68"/>
      <c r="KE143" s="68"/>
      <c r="KF143" s="68"/>
      <c r="KG143" s="68"/>
      <c r="KH143" s="68"/>
      <c r="KI143" s="68"/>
      <c r="KJ143" s="68"/>
      <c r="KK143" s="68"/>
      <c r="KL143" s="68"/>
      <c r="KM143" s="68"/>
      <c r="KN143" s="68"/>
      <c r="KO143" s="68"/>
      <c r="KP143" s="68"/>
      <c r="KQ143" s="68"/>
      <c r="KR143" s="68"/>
      <c r="KS143" s="68"/>
      <c r="KT143" s="68"/>
      <c r="KU143" s="68"/>
      <c r="KV143" s="68"/>
      <c r="KW143" s="68"/>
      <c r="KX143" s="68"/>
      <c r="KY143" s="68"/>
      <c r="KZ143" s="68"/>
      <c r="LA143" s="68"/>
      <c r="LB143" s="68"/>
      <c r="LC143" s="68"/>
      <c r="LD143" s="68"/>
      <c r="LE143" s="68"/>
      <c r="LF143" s="68"/>
      <c r="LG143" s="68"/>
      <c r="LH143" s="68"/>
      <c r="LI143" s="68"/>
      <c r="LJ143" s="68"/>
      <c r="LK143" s="68"/>
      <c r="LL143" s="68"/>
      <c r="LM143" s="68"/>
      <c r="LN143" s="68"/>
      <c r="LO143" s="68"/>
      <c r="LP143" s="68"/>
      <c r="LQ143" s="68"/>
      <c r="LR143" s="68"/>
      <c r="LS143" s="68"/>
      <c r="LT143" s="68"/>
      <c r="LU143" s="68"/>
      <c r="LV143" s="68"/>
      <c r="LW143" s="68"/>
      <c r="LX143" s="68"/>
      <c r="LY143" s="68"/>
      <c r="LZ143" s="68"/>
      <c r="MA143" s="68"/>
      <c r="MB143" s="68"/>
      <c r="MC143" s="68"/>
      <c r="MD143" s="68"/>
      <c r="ME143" s="68"/>
      <c r="MF143" s="68"/>
      <c r="MG143" s="68"/>
      <c r="MH143" s="68"/>
      <c r="MI143" s="68"/>
      <c r="MJ143" s="68"/>
      <c r="MK143" s="68"/>
      <c r="ML143" s="68"/>
      <c r="MM143" s="68"/>
      <c r="MN143" s="68"/>
      <c r="MO143" s="68"/>
      <c r="MP143" s="68"/>
      <c r="MQ143" s="68"/>
      <c r="MR143" s="68"/>
      <c r="MS143" s="68"/>
      <c r="MT143" s="68"/>
      <c r="MU143" s="68"/>
      <c r="MV143" s="68"/>
      <c r="MW143" s="68"/>
      <c r="MX143" s="68"/>
      <c r="MY143" s="68"/>
      <c r="MZ143" s="68"/>
      <c r="NA143" s="68"/>
      <c r="NB143" s="68"/>
      <c r="NC143" s="68"/>
      <c r="ND143" s="68"/>
      <c r="NE143" s="68"/>
    </row>
    <row r="144" spans="1:369" s="73" customFormat="1" ht="13.5">
      <c r="A144" s="68"/>
      <c r="B144" s="62"/>
      <c r="C144" s="63">
        <v>35501</v>
      </c>
      <c r="D144" s="70" t="s">
        <v>217</v>
      </c>
      <c r="E144" s="65" t="s">
        <v>114</v>
      </c>
      <c r="F14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4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44" s="65">
        <f>ROUND((Tabla122[[#This Row],[Columna6]]*0.4),0)</f>
        <v>2</v>
      </c>
      <c r="I144" s="90">
        <v>4</v>
      </c>
      <c r="J144" s="90"/>
      <c r="K144" s="90"/>
      <c r="L144" s="90"/>
      <c r="M144" s="65">
        <f>ROUND((Tabla122[[#This Row],[Columna11]]*0.4),0)</f>
        <v>72</v>
      </c>
      <c r="N144" s="65">
        <v>180</v>
      </c>
      <c r="O144" s="65"/>
      <c r="P144" s="65"/>
      <c r="Q144" s="65"/>
      <c r="R144" s="65">
        <f>ROUND((Tabla122[[#This Row],[Columna16]]*0.4),0)</f>
        <v>6</v>
      </c>
      <c r="S144" s="65">
        <v>16</v>
      </c>
      <c r="T144" s="65"/>
      <c r="U144" s="65"/>
      <c r="V144" s="65"/>
      <c r="W144" s="65">
        <f>ROUND((Tabla122[[#This Row],[Columna21]]*0.4),0)</f>
        <v>3</v>
      </c>
      <c r="X144" s="65">
        <v>8</v>
      </c>
      <c r="Y144" s="65"/>
      <c r="Z144" s="65"/>
      <c r="AA144" s="65"/>
      <c r="AB144" s="65">
        <f>ROUND((Tabla122[[#This Row],[Columna26]]*0.4),0)</f>
        <v>24</v>
      </c>
      <c r="AC144" s="65">
        <v>60</v>
      </c>
      <c r="AD144" s="65"/>
      <c r="AE144" s="65"/>
      <c r="AF144" s="65"/>
      <c r="AG144" s="65">
        <f>ROUND((Tabla122[[#This Row],[Columna31]]*0.4),0)</f>
        <v>274</v>
      </c>
      <c r="AH144" s="65">
        <v>684</v>
      </c>
      <c r="AI144" s="65"/>
      <c r="AJ144" s="65"/>
      <c r="AK144" s="65"/>
      <c r="AL144" s="65">
        <f>ROUND((Tabla122[[#This Row],[Columna36]]*0.4),0)</f>
        <v>70</v>
      </c>
      <c r="AM144" s="65">
        <v>176</v>
      </c>
      <c r="AN144" s="65"/>
      <c r="AO144" s="65"/>
      <c r="AP144" s="65"/>
      <c r="AQ144" s="65">
        <f>ROUND((Tabla122[[#This Row],[Columna41]]*0.4),0)</f>
        <v>27</v>
      </c>
      <c r="AR144" s="65">
        <v>68</v>
      </c>
      <c r="AS144" s="65"/>
      <c r="AT144" s="65"/>
      <c r="AU144" s="65"/>
      <c r="AV144" s="65">
        <f>ROUND((Tabla122[[#This Row],[Columna46]]*0.4),0)</f>
        <v>16</v>
      </c>
      <c r="AW144" s="65">
        <v>40</v>
      </c>
      <c r="AX144" s="65"/>
      <c r="AY144" s="65"/>
      <c r="AZ144" s="65"/>
      <c r="BA144" s="65">
        <f>ROUND((Tabla122[[#This Row],[Columna51]]*0.4),0)</f>
        <v>3</v>
      </c>
      <c r="BB144" s="65">
        <v>8</v>
      </c>
      <c r="BC144" s="65"/>
      <c r="BD144" s="65"/>
      <c r="BE144" s="65"/>
      <c r="BF144" s="65">
        <f>ROUND((Tabla122[[#This Row],[Columna56]]*0.4),0)</f>
        <v>2</v>
      </c>
      <c r="BG144" s="65">
        <v>4</v>
      </c>
      <c r="BH144" s="65"/>
      <c r="BI144" s="65"/>
      <c r="BJ144" s="65"/>
      <c r="BK144" s="65">
        <f>ROUND((Tabla122[[#This Row],[Columna61]]*0.4),0)</f>
        <v>18</v>
      </c>
      <c r="BL144" s="65">
        <v>44</v>
      </c>
      <c r="BM144" s="65"/>
      <c r="BN144" s="65"/>
      <c r="BO144" s="65"/>
      <c r="BP144" s="65">
        <f>ROUND((Tabla122[[#This Row],[Columna66]]*0.4),0)</f>
        <v>16</v>
      </c>
      <c r="BQ144" s="65">
        <v>40</v>
      </c>
      <c r="BR144" s="65"/>
      <c r="BS144" s="65"/>
      <c r="BT144" s="65"/>
      <c r="BU144" s="65">
        <f>ROUND((Tabla122[[#This Row],[Columna71]]*0.4),0)</f>
        <v>46</v>
      </c>
      <c r="BV144" s="65">
        <v>116</v>
      </c>
      <c r="BW144" s="65"/>
      <c r="BX144" s="65"/>
      <c r="BY144" s="65"/>
      <c r="BZ144" s="65">
        <f>ROUND((Tabla122[[#This Row],[Columna76]]*0.4),0)</f>
        <v>14</v>
      </c>
      <c r="CA144" s="65">
        <v>36</v>
      </c>
      <c r="CB144" s="65"/>
      <c r="CC144" s="65"/>
      <c r="CD144" s="65"/>
      <c r="CE144" s="65">
        <f>ROUND((Tabla122[[#This Row],[Columna81]]*0.4),0)</f>
        <v>14</v>
      </c>
      <c r="CF144" s="65">
        <v>36</v>
      </c>
      <c r="CG144" s="65"/>
      <c r="CH144" s="65"/>
      <c r="CI144" s="65"/>
      <c r="CJ144" s="65">
        <f>ROUND((Tabla122[[#This Row],[Columna86]]*0.4),0)</f>
        <v>6</v>
      </c>
      <c r="CK144" s="65">
        <v>16</v>
      </c>
      <c r="CL144" s="65"/>
      <c r="CM144" s="65"/>
      <c r="CN144" s="65"/>
      <c r="CO144" s="65">
        <f>ROUND((Tabla122[[#This Row],[Columna91]]*0.4),0)</f>
        <v>22</v>
      </c>
      <c r="CP144" s="65">
        <v>56</v>
      </c>
      <c r="CQ144" s="65"/>
      <c r="CR144" s="65"/>
      <c r="CS144" s="65"/>
      <c r="CT144" s="65">
        <f>ROUND((Tabla122[[#This Row],[Columna96]]*0.4),0)</f>
        <v>40</v>
      </c>
      <c r="CU144" s="65">
        <v>100</v>
      </c>
      <c r="CV144" s="65"/>
      <c r="CW144" s="65"/>
      <c r="CX144" s="65"/>
      <c r="CY144" s="65">
        <f>ROUND((Tabla122[[#This Row],[Columna101]]*0.4),0)</f>
        <v>10</v>
      </c>
      <c r="CZ144" s="65">
        <v>24</v>
      </c>
      <c r="DA144" s="65"/>
      <c r="DB144" s="65"/>
      <c r="DC144" s="65"/>
      <c r="DD144" s="65">
        <f>ROUND((Tabla122[[#This Row],[Columna106]]*0.4),0)</f>
        <v>8</v>
      </c>
      <c r="DE144" s="65">
        <v>20</v>
      </c>
      <c r="DF144" s="65"/>
      <c r="DG144" s="65"/>
      <c r="DH144" s="65"/>
      <c r="DI144" s="65">
        <f>ROUND((Tabla122[[#This Row],[Columna111]]*0.4),0)</f>
        <v>8</v>
      </c>
      <c r="DJ144" s="65">
        <v>20</v>
      </c>
      <c r="DK144" s="65"/>
      <c r="DL144" s="65"/>
      <c r="DM144" s="65"/>
      <c r="DN144" s="65">
        <f>ROUND((Tabla122[[#This Row],[Columna116]]*0.4),0)</f>
        <v>2</v>
      </c>
      <c r="DO144" s="65">
        <v>4</v>
      </c>
      <c r="DP144" s="93"/>
      <c r="DQ144" s="93"/>
      <c r="DR144" s="93"/>
      <c r="DS144" s="72"/>
      <c r="DT144" s="68"/>
      <c r="DU144" s="68"/>
      <c r="DV144" s="68"/>
      <c r="DW144" s="68"/>
      <c r="DX144" s="68"/>
      <c r="DY144" s="68"/>
      <c r="DZ144" s="68"/>
      <c r="EA144" s="68"/>
      <c r="EB144" s="68"/>
      <c r="EC144" s="68"/>
      <c r="ED144" s="68"/>
      <c r="EE144" s="68"/>
      <c r="EF144" s="68"/>
      <c r="EG144" s="68"/>
      <c r="EH144" s="68"/>
      <c r="EI144" s="68"/>
      <c r="EJ144" s="68"/>
      <c r="EK144" s="68"/>
      <c r="EL144" s="68"/>
      <c r="EM144" s="68"/>
      <c r="EN144" s="68"/>
      <c r="EO144" s="68"/>
      <c r="EP144" s="68"/>
      <c r="EQ144" s="68"/>
      <c r="ER144" s="68"/>
      <c r="ES144" s="68"/>
      <c r="ET144" s="68"/>
      <c r="EU144" s="68"/>
      <c r="EV144" s="68"/>
      <c r="EW144" s="68"/>
      <c r="EX144" s="68"/>
      <c r="EY144" s="68"/>
      <c r="EZ144" s="68"/>
      <c r="FA144" s="68"/>
      <c r="FB144" s="68"/>
      <c r="FC144" s="68"/>
      <c r="FD144" s="68"/>
      <c r="FE144" s="68"/>
      <c r="FF144" s="68"/>
      <c r="FG144" s="68"/>
      <c r="FH144" s="68"/>
      <c r="FI144" s="68"/>
      <c r="FJ144" s="68"/>
      <c r="FK144" s="68"/>
      <c r="FL144" s="68"/>
      <c r="FM144" s="68"/>
      <c r="FN144" s="68"/>
      <c r="FO144" s="68"/>
      <c r="FP144" s="68"/>
      <c r="FQ144" s="68"/>
      <c r="FR144" s="68"/>
      <c r="FS144" s="68"/>
      <c r="FT144" s="68"/>
      <c r="FU144" s="68"/>
      <c r="FV144" s="68"/>
      <c r="FW144" s="68"/>
      <c r="FX144" s="68"/>
      <c r="FY144" s="68"/>
      <c r="FZ144" s="68"/>
      <c r="GA144" s="68"/>
      <c r="GB144" s="68"/>
      <c r="GC144" s="68"/>
      <c r="GD144" s="68"/>
      <c r="GE144" s="68"/>
      <c r="GF144" s="68"/>
      <c r="GG144" s="68"/>
      <c r="GH144" s="68"/>
      <c r="GI144" s="68"/>
      <c r="GJ144" s="68"/>
      <c r="GK144" s="68"/>
      <c r="GL144" s="68"/>
      <c r="GM144" s="68"/>
      <c r="GN144" s="68"/>
      <c r="GO144" s="68"/>
      <c r="GP144" s="68"/>
      <c r="GQ144" s="68"/>
      <c r="GR144" s="68"/>
      <c r="GS144" s="68"/>
      <c r="GT144" s="68"/>
      <c r="GU144" s="68"/>
      <c r="GV144" s="68"/>
      <c r="GW144" s="68"/>
      <c r="GX144" s="68"/>
      <c r="GY144" s="68"/>
      <c r="GZ144" s="68"/>
      <c r="HA144" s="68"/>
      <c r="HB144" s="68"/>
      <c r="HC144" s="68"/>
      <c r="HD144" s="68"/>
      <c r="HE144" s="68"/>
      <c r="HF144" s="68"/>
      <c r="HG144" s="68"/>
      <c r="HH144" s="68"/>
      <c r="HI144" s="68"/>
      <c r="HJ144" s="68"/>
      <c r="HK144" s="68"/>
      <c r="HL144" s="68"/>
      <c r="HM144" s="68"/>
      <c r="HN144" s="68"/>
      <c r="HO144" s="68"/>
      <c r="HP144" s="68"/>
      <c r="HQ144" s="68"/>
      <c r="HR144" s="68"/>
      <c r="HS144" s="68"/>
      <c r="HT144" s="68"/>
      <c r="HU144" s="68"/>
      <c r="HV144" s="68"/>
      <c r="HW144" s="68"/>
      <c r="HX144" s="68"/>
      <c r="HY144" s="68"/>
      <c r="HZ144" s="68"/>
      <c r="IA144" s="68"/>
      <c r="IB144" s="68"/>
      <c r="IC144" s="68"/>
      <c r="ID144" s="68"/>
      <c r="IE144" s="68"/>
      <c r="IF144" s="68"/>
      <c r="IG144" s="68"/>
      <c r="IH144" s="68"/>
      <c r="II144" s="68"/>
      <c r="IJ144" s="68"/>
      <c r="IK144" s="68"/>
      <c r="IL144" s="68"/>
      <c r="IM144" s="68"/>
      <c r="IN144" s="68"/>
      <c r="IO144" s="68"/>
      <c r="IP144" s="68"/>
      <c r="IQ144" s="68"/>
      <c r="IR144" s="68"/>
      <c r="IS144" s="68"/>
      <c r="IT144" s="68"/>
      <c r="IU144" s="68"/>
      <c r="IV144" s="68"/>
      <c r="IW144" s="68"/>
      <c r="IX144" s="68"/>
      <c r="IY144" s="68"/>
      <c r="IZ144" s="68"/>
      <c r="JA144" s="68"/>
      <c r="JB144" s="68"/>
      <c r="JC144" s="68"/>
      <c r="JD144" s="68"/>
      <c r="JE144" s="68"/>
      <c r="JF144" s="68"/>
      <c r="JG144" s="68"/>
      <c r="JH144" s="68"/>
      <c r="JI144" s="68"/>
      <c r="JJ144" s="68"/>
      <c r="JK144" s="68"/>
      <c r="JL144" s="68"/>
      <c r="JM144" s="68"/>
      <c r="JN144" s="68"/>
      <c r="JO144" s="68"/>
      <c r="JP144" s="68"/>
      <c r="JQ144" s="68"/>
      <c r="JR144" s="68"/>
      <c r="JS144" s="68"/>
      <c r="JT144" s="68"/>
      <c r="JU144" s="68"/>
      <c r="JV144" s="68"/>
      <c r="JW144" s="68"/>
      <c r="JX144" s="68"/>
      <c r="JY144" s="68"/>
      <c r="JZ144" s="68"/>
      <c r="KA144" s="68"/>
      <c r="KB144" s="68"/>
      <c r="KC144" s="68"/>
      <c r="KD144" s="68"/>
      <c r="KE144" s="68"/>
      <c r="KF144" s="68"/>
      <c r="KG144" s="68"/>
      <c r="KH144" s="68"/>
      <c r="KI144" s="68"/>
      <c r="KJ144" s="68"/>
      <c r="KK144" s="68"/>
      <c r="KL144" s="68"/>
      <c r="KM144" s="68"/>
      <c r="KN144" s="68"/>
      <c r="KO144" s="68"/>
      <c r="KP144" s="68"/>
      <c r="KQ144" s="68"/>
      <c r="KR144" s="68"/>
      <c r="KS144" s="68"/>
      <c r="KT144" s="68"/>
      <c r="KU144" s="68"/>
      <c r="KV144" s="68"/>
      <c r="KW144" s="68"/>
      <c r="KX144" s="68"/>
      <c r="KY144" s="68"/>
      <c r="KZ144" s="68"/>
      <c r="LA144" s="68"/>
      <c r="LB144" s="68"/>
      <c r="LC144" s="68"/>
      <c r="LD144" s="68"/>
      <c r="LE144" s="68"/>
      <c r="LF144" s="68"/>
      <c r="LG144" s="68"/>
      <c r="LH144" s="68"/>
      <c r="LI144" s="68"/>
      <c r="LJ144" s="68"/>
      <c r="LK144" s="68"/>
      <c r="LL144" s="68"/>
      <c r="LM144" s="68"/>
      <c r="LN144" s="68"/>
      <c r="LO144" s="68"/>
      <c r="LP144" s="68"/>
      <c r="LQ144" s="68"/>
      <c r="LR144" s="68"/>
      <c r="LS144" s="68"/>
      <c r="LT144" s="68"/>
      <c r="LU144" s="68"/>
      <c r="LV144" s="68"/>
      <c r="LW144" s="68"/>
      <c r="LX144" s="68"/>
      <c r="LY144" s="68"/>
      <c r="LZ144" s="68"/>
      <c r="MA144" s="68"/>
      <c r="MB144" s="68"/>
      <c r="MC144" s="68"/>
      <c r="MD144" s="68"/>
      <c r="ME144" s="68"/>
      <c r="MF144" s="68"/>
      <c r="MG144" s="68"/>
      <c r="MH144" s="68"/>
      <c r="MI144" s="68"/>
      <c r="MJ144" s="68"/>
      <c r="MK144" s="68"/>
      <c r="ML144" s="68"/>
      <c r="MM144" s="68"/>
      <c r="MN144" s="68"/>
      <c r="MO144" s="68"/>
      <c r="MP144" s="68"/>
      <c r="MQ144" s="68"/>
      <c r="MR144" s="68"/>
      <c r="MS144" s="68"/>
      <c r="MT144" s="68"/>
      <c r="MU144" s="68"/>
      <c r="MV144" s="68"/>
      <c r="MW144" s="68"/>
      <c r="MX144" s="68"/>
      <c r="MY144" s="68"/>
      <c r="MZ144" s="68"/>
      <c r="NA144" s="68"/>
      <c r="NB144" s="68"/>
      <c r="NC144" s="68"/>
      <c r="ND144" s="68"/>
      <c r="NE144" s="68"/>
    </row>
    <row r="145" spans="1:369" s="73" customFormat="1" ht="13.5">
      <c r="A145" s="68"/>
      <c r="B145" s="62"/>
      <c r="C145" s="63">
        <v>35501</v>
      </c>
      <c r="D145" s="70" t="s">
        <v>218</v>
      </c>
      <c r="E145" s="65" t="s">
        <v>114</v>
      </c>
      <c r="F14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4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45" s="65">
        <f>ROUND((Tabla122[[#This Row],[Columna6]]*0.4),0)</f>
        <v>2</v>
      </c>
      <c r="I145" s="90">
        <v>4</v>
      </c>
      <c r="J145" s="90"/>
      <c r="K145" s="90"/>
      <c r="L145" s="90"/>
      <c r="M145" s="65">
        <f>ROUND((Tabla122[[#This Row],[Columna11]]*0.4),0)</f>
        <v>72</v>
      </c>
      <c r="N145" s="65">
        <v>180</v>
      </c>
      <c r="O145" s="65"/>
      <c r="P145" s="65"/>
      <c r="Q145" s="65"/>
      <c r="R145" s="65">
        <f>ROUND((Tabla122[[#This Row],[Columna16]]*0.4),0)</f>
        <v>6</v>
      </c>
      <c r="S145" s="65">
        <v>16</v>
      </c>
      <c r="T145" s="65"/>
      <c r="U145" s="65"/>
      <c r="V145" s="65"/>
      <c r="W145" s="65">
        <f>ROUND((Tabla122[[#This Row],[Columna21]]*0.4),0)</f>
        <v>3</v>
      </c>
      <c r="X145" s="65">
        <v>8</v>
      </c>
      <c r="Y145" s="65"/>
      <c r="Z145" s="65"/>
      <c r="AA145" s="65"/>
      <c r="AB145" s="65">
        <f>ROUND((Tabla122[[#This Row],[Columna26]]*0.4),0)</f>
        <v>24</v>
      </c>
      <c r="AC145" s="65">
        <v>60</v>
      </c>
      <c r="AD145" s="65"/>
      <c r="AE145" s="65"/>
      <c r="AF145" s="65"/>
      <c r="AG145" s="65">
        <f>ROUND((Tabla122[[#This Row],[Columna31]]*0.4),0)</f>
        <v>274</v>
      </c>
      <c r="AH145" s="65">
        <v>684</v>
      </c>
      <c r="AI145" s="65"/>
      <c r="AJ145" s="65"/>
      <c r="AK145" s="65"/>
      <c r="AL145" s="65">
        <f>ROUND((Tabla122[[#This Row],[Columna36]]*0.4),0)</f>
        <v>70</v>
      </c>
      <c r="AM145" s="65">
        <v>176</v>
      </c>
      <c r="AN145" s="65"/>
      <c r="AO145" s="65"/>
      <c r="AP145" s="65"/>
      <c r="AQ145" s="65">
        <f>ROUND((Tabla122[[#This Row],[Columna41]]*0.4),0)</f>
        <v>27</v>
      </c>
      <c r="AR145" s="65">
        <v>68</v>
      </c>
      <c r="AS145" s="65"/>
      <c r="AT145" s="65"/>
      <c r="AU145" s="65"/>
      <c r="AV145" s="65">
        <f>ROUND((Tabla122[[#This Row],[Columna46]]*0.4),0)</f>
        <v>16</v>
      </c>
      <c r="AW145" s="65">
        <v>40</v>
      </c>
      <c r="AX145" s="65"/>
      <c r="AY145" s="65"/>
      <c r="AZ145" s="65"/>
      <c r="BA145" s="65">
        <f>ROUND((Tabla122[[#This Row],[Columna51]]*0.4),0)</f>
        <v>3</v>
      </c>
      <c r="BB145" s="65">
        <v>8</v>
      </c>
      <c r="BC145" s="65"/>
      <c r="BD145" s="65"/>
      <c r="BE145" s="65"/>
      <c r="BF145" s="65">
        <f>ROUND((Tabla122[[#This Row],[Columna56]]*0.4),0)</f>
        <v>2</v>
      </c>
      <c r="BG145" s="65">
        <v>4</v>
      </c>
      <c r="BH145" s="65"/>
      <c r="BI145" s="65"/>
      <c r="BJ145" s="65"/>
      <c r="BK145" s="65">
        <f>ROUND((Tabla122[[#This Row],[Columna61]]*0.4),0)</f>
        <v>18</v>
      </c>
      <c r="BL145" s="65">
        <v>44</v>
      </c>
      <c r="BM145" s="65"/>
      <c r="BN145" s="65"/>
      <c r="BO145" s="65"/>
      <c r="BP145" s="65">
        <f>ROUND((Tabla122[[#This Row],[Columna66]]*0.4),0)</f>
        <v>16</v>
      </c>
      <c r="BQ145" s="65">
        <v>40</v>
      </c>
      <c r="BR145" s="65"/>
      <c r="BS145" s="65"/>
      <c r="BT145" s="65"/>
      <c r="BU145" s="65">
        <f>ROUND((Tabla122[[#This Row],[Columna71]]*0.4),0)</f>
        <v>46</v>
      </c>
      <c r="BV145" s="65">
        <v>116</v>
      </c>
      <c r="BW145" s="65"/>
      <c r="BX145" s="65"/>
      <c r="BY145" s="65"/>
      <c r="BZ145" s="65">
        <f>ROUND((Tabla122[[#This Row],[Columna76]]*0.4),0)</f>
        <v>14</v>
      </c>
      <c r="CA145" s="65">
        <v>36</v>
      </c>
      <c r="CB145" s="65"/>
      <c r="CC145" s="65"/>
      <c r="CD145" s="65"/>
      <c r="CE145" s="65">
        <f>ROUND((Tabla122[[#This Row],[Columna81]]*0.4),0)</f>
        <v>14</v>
      </c>
      <c r="CF145" s="65">
        <v>36</v>
      </c>
      <c r="CG145" s="65"/>
      <c r="CH145" s="65"/>
      <c r="CI145" s="65"/>
      <c r="CJ145" s="65">
        <f>ROUND((Tabla122[[#This Row],[Columna86]]*0.4),0)</f>
        <v>6</v>
      </c>
      <c r="CK145" s="65">
        <v>16</v>
      </c>
      <c r="CL145" s="65"/>
      <c r="CM145" s="65"/>
      <c r="CN145" s="65"/>
      <c r="CO145" s="65">
        <f>ROUND((Tabla122[[#This Row],[Columna91]]*0.4),0)</f>
        <v>22</v>
      </c>
      <c r="CP145" s="65">
        <v>56</v>
      </c>
      <c r="CQ145" s="65"/>
      <c r="CR145" s="65"/>
      <c r="CS145" s="65"/>
      <c r="CT145" s="65">
        <f>ROUND((Tabla122[[#This Row],[Columna96]]*0.4),0)</f>
        <v>40</v>
      </c>
      <c r="CU145" s="65">
        <v>100</v>
      </c>
      <c r="CV145" s="65"/>
      <c r="CW145" s="65"/>
      <c r="CX145" s="65"/>
      <c r="CY145" s="65">
        <f>ROUND((Tabla122[[#This Row],[Columna101]]*0.4),0)</f>
        <v>10</v>
      </c>
      <c r="CZ145" s="65">
        <v>24</v>
      </c>
      <c r="DA145" s="65"/>
      <c r="DB145" s="65"/>
      <c r="DC145" s="65"/>
      <c r="DD145" s="65">
        <f>ROUND((Tabla122[[#This Row],[Columna106]]*0.4),0)</f>
        <v>8</v>
      </c>
      <c r="DE145" s="65">
        <v>20</v>
      </c>
      <c r="DF145" s="65"/>
      <c r="DG145" s="65"/>
      <c r="DH145" s="65"/>
      <c r="DI145" s="65">
        <f>ROUND((Tabla122[[#This Row],[Columna111]]*0.4),0)</f>
        <v>8</v>
      </c>
      <c r="DJ145" s="65">
        <v>20</v>
      </c>
      <c r="DK145" s="65"/>
      <c r="DL145" s="65"/>
      <c r="DM145" s="65"/>
      <c r="DN145" s="65">
        <f>ROUND((Tabla122[[#This Row],[Columna116]]*0.4),0)</f>
        <v>2</v>
      </c>
      <c r="DO145" s="65">
        <v>4</v>
      </c>
      <c r="DP145" s="93"/>
      <c r="DQ145" s="93"/>
      <c r="DR145" s="93"/>
      <c r="DS145" s="72"/>
      <c r="DT145" s="68"/>
      <c r="DU145" s="68"/>
      <c r="DV145" s="68"/>
      <c r="DW145" s="68"/>
      <c r="DX145" s="68"/>
      <c r="DY145" s="68"/>
      <c r="DZ145" s="68"/>
      <c r="EA145" s="68"/>
      <c r="EB145" s="68"/>
      <c r="EC145" s="68"/>
      <c r="ED145" s="68"/>
      <c r="EE145" s="68"/>
      <c r="EF145" s="68"/>
      <c r="EG145" s="68"/>
      <c r="EH145" s="68"/>
      <c r="EI145" s="68"/>
      <c r="EJ145" s="68"/>
      <c r="EK145" s="68"/>
      <c r="EL145" s="68"/>
      <c r="EM145" s="68"/>
      <c r="EN145" s="68"/>
      <c r="EO145" s="68"/>
      <c r="EP145" s="68"/>
      <c r="EQ145" s="68"/>
      <c r="ER145" s="68"/>
      <c r="ES145" s="68"/>
      <c r="ET145" s="68"/>
      <c r="EU145" s="68"/>
      <c r="EV145" s="68"/>
      <c r="EW145" s="68"/>
      <c r="EX145" s="68"/>
      <c r="EY145" s="68"/>
      <c r="EZ145" s="68"/>
      <c r="FA145" s="68"/>
      <c r="FB145" s="68"/>
      <c r="FC145" s="68"/>
      <c r="FD145" s="68"/>
      <c r="FE145" s="68"/>
      <c r="FF145" s="68"/>
      <c r="FG145" s="68"/>
      <c r="FH145" s="68"/>
      <c r="FI145" s="68"/>
      <c r="FJ145" s="68"/>
      <c r="FK145" s="68"/>
      <c r="FL145" s="68"/>
      <c r="FM145" s="68"/>
      <c r="FN145" s="68"/>
      <c r="FO145" s="68"/>
      <c r="FP145" s="68"/>
      <c r="FQ145" s="68"/>
      <c r="FR145" s="68"/>
      <c r="FS145" s="68"/>
      <c r="FT145" s="68"/>
      <c r="FU145" s="68"/>
      <c r="FV145" s="68"/>
      <c r="FW145" s="68"/>
      <c r="FX145" s="68"/>
      <c r="FY145" s="68"/>
      <c r="FZ145" s="68"/>
      <c r="GA145" s="68"/>
      <c r="GB145" s="68"/>
      <c r="GC145" s="68"/>
      <c r="GD145" s="68"/>
      <c r="GE145" s="68"/>
      <c r="GF145" s="68"/>
      <c r="GG145" s="68"/>
      <c r="GH145" s="68"/>
      <c r="GI145" s="68"/>
      <c r="GJ145" s="68"/>
      <c r="GK145" s="68"/>
      <c r="GL145" s="68"/>
      <c r="GM145" s="68"/>
      <c r="GN145" s="68"/>
      <c r="GO145" s="68"/>
      <c r="GP145" s="68"/>
      <c r="GQ145" s="68"/>
      <c r="GR145" s="68"/>
      <c r="GS145" s="68"/>
      <c r="GT145" s="68"/>
      <c r="GU145" s="68"/>
      <c r="GV145" s="68"/>
      <c r="GW145" s="68"/>
      <c r="GX145" s="68"/>
      <c r="GY145" s="68"/>
      <c r="GZ145" s="68"/>
      <c r="HA145" s="68"/>
      <c r="HB145" s="68"/>
      <c r="HC145" s="68"/>
      <c r="HD145" s="68"/>
      <c r="HE145" s="68"/>
      <c r="HF145" s="68"/>
      <c r="HG145" s="68"/>
      <c r="HH145" s="68"/>
      <c r="HI145" s="68"/>
      <c r="HJ145" s="68"/>
      <c r="HK145" s="68"/>
      <c r="HL145" s="68"/>
      <c r="HM145" s="68"/>
      <c r="HN145" s="68"/>
      <c r="HO145" s="68"/>
      <c r="HP145" s="68"/>
      <c r="HQ145" s="68"/>
      <c r="HR145" s="68"/>
      <c r="HS145" s="68"/>
      <c r="HT145" s="68"/>
      <c r="HU145" s="68"/>
      <c r="HV145" s="68"/>
      <c r="HW145" s="68"/>
      <c r="HX145" s="68"/>
      <c r="HY145" s="68"/>
      <c r="HZ145" s="68"/>
      <c r="IA145" s="68"/>
      <c r="IB145" s="68"/>
      <c r="IC145" s="68"/>
      <c r="ID145" s="68"/>
      <c r="IE145" s="68"/>
      <c r="IF145" s="68"/>
      <c r="IG145" s="68"/>
      <c r="IH145" s="68"/>
      <c r="II145" s="68"/>
      <c r="IJ145" s="68"/>
      <c r="IK145" s="68"/>
      <c r="IL145" s="68"/>
      <c r="IM145" s="68"/>
      <c r="IN145" s="68"/>
      <c r="IO145" s="68"/>
      <c r="IP145" s="68"/>
      <c r="IQ145" s="68"/>
      <c r="IR145" s="68"/>
      <c r="IS145" s="68"/>
      <c r="IT145" s="68"/>
      <c r="IU145" s="68"/>
      <c r="IV145" s="68"/>
      <c r="IW145" s="68"/>
      <c r="IX145" s="68"/>
      <c r="IY145" s="68"/>
      <c r="IZ145" s="68"/>
      <c r="JA145" s="68"/>
      <c r="JB145" s="68"/>
      <c r="JC145" s="68"/>
      <c r="JD145" s="68"/>
      <c r="JE145" s="68"/>
      <c r="JF145" s="68"/>
      <c r="JG145" s="68"/>
      <c r="JH145" s="68"/>
      <c r="JI145" s="68"/>
      <c r="JJ145" s="68"/>
      <c r="JK145" s="68"/>
      <c r="JL145" s="68"/>
      <c r="JM145" s="68"/>
      <c r="JN145" s="68"/>
      <c r="JO145" s="68"/>
      <c r="JP145" s="68"/>
      <c r="JQ145" s="68"/>
      <c r="JR145" s="68"/>
      <c r="JS145" s="68"/>
      <c r="JT145" s="68"/>
      <c r="JU145" s="68"/>
      <c r="JV145" s="68"/>
      <c r="JW145" s="68"/>
      <c r="JX145" s="68"/>
      <c r="JY145" s="68"/>
      <c r="JZ145" s="68"/>
      <c r="KA145" s="68"/>
      <c r="KB145" s="68"/>
      <c r="KC145" s="68"/>
      <c r="KD145" s="68"/>
      <c r="KE145" s="68"/>
      <c r="KF145" s="68"/>
      <c r="KG145" s="68"/>
      <c r="KH145" s="68"/>
      <c r="KI145" s="68"/>
      <c r="KJ145" s="68"/>
      <c r="KK145" s="68"/>
      <c r="KL145" s="68"/>
      <c r="KM145" s="68"/>
      <c r="KN145" s="68"/>
      <c r="KO145" s="68"/>
      <c r="KP145" s="68"/>
      <c r="KQ145" s="68"/>
      <c r="KR145" s="68"/>
      <c r="KS145" s="68"/>
      <c r="KT145" s="68"/>
      <c r="KU145" s="68"/>
      <c r="KV145" s="68"/>
      <c r="KW145" s="68"/>
      <c r="KX145" s="68"/>
      <c r="KY145" s="68"/>
      <c r="KZ145" s="68"/>
      <c r="LA145" s="68"/>
      <c r="LB145" s="68"/>
      <c r="LC145" s="68"/>
      <c r="LD145" s="68"/>
      <c r="LE145" s="68"/>
      <c r="LF145" s="68"/>
      <c r="LG145" s="68"/>
      <c r="LH145" s="68"/>
      <c r="LI145" s="68"/>
      <c r="LJ145" s="68"/>
      <c r="LK145" s="68"/>
      <c r="LL145" s="68"/>
      <c r="LM145" s="68"/>
      <c r="LN145" s="68"/>
      <c r="LO145" s="68"/>
      <c r="LP145" s="68"/>
      <c r="LQ145" s="68"/>
      <c r="LR145" s="68"/>
      <c r="LS145" s="68"/>
      <c r="LT145" s="68"/>
      <c r="LU145" s="68"/>
      <c r="LV145" s="68"/>
      <c r="LW145" s="68"/>
      <c r="LX145" s="68"/>
      <c r="LY145" s="68"/>
      <c r="LZ145" s="68"/>
      <c r="MA145" s="68"/>
      <c r="MB145" s="68"/>
      <c r="MC145" s="68"/>
      <c r="MD145" s="68"/>
      <c r="ME145" s="68"/>
      <c r="MF145" s="68"/>
      <c r="MG145" s="68"/>
      <c r="MH145" s="68"/>
      <c r="MI145" s="68"/>
      <c r="MJ145" s="68"/>
      <c r="MK145" s="68"/>
      <c r="ML145" s="68"/>
      <c r="MM145" s="68"/>
      <c r="MN145" s="68"/>
      <c r="MO145" s="68"/>
      <c r="MP145" s="68"/>
      <c r="MQ145" s="68"/>
      <c r="MR145" s="68"/>
      <c r="MS145" s="68"/>
      <c r="MT145" s="68"/>
      <c r="MU145" s="68"/>
      <c r="MV145" s="68"/>
      <c r="MW145" s="68"/>
      <c r="MX145" s="68"/>
      <c r="MY145" s="68"/>
      <c r="MZ145" s="68"/>
      <c r="NA145" s="68"/>
      <c r="NB145" s="68"/>
      <c r="NC145" s="68"/>
      <c r="ND145" s="68"/>
      <c r="NE145" s="68"/>
    </row>
    <row r="146" spans="1:369" s="73" customFormat="1" ht="13.5">
      <c r="A146" s="68"/>
      <c r="B146" s="62"/>
      <c r="C146" s="63">
        <v>35501</v>
      </c>
      <c r="D146" s="79" t="s">
        <v>318</v>
      </c>
      <c r="E146" s="65" t="s">
        <v>114</v>
      </c>
      <c r="F14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4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46" s="65">
        <f>ROUND((Tabla122[[#This Row],[Columna6]]*0.4),0)</f>
        <v>2</v>
      </c>
      <c r="I146" s="90">
        <v>4</v>
      </c>
      <c r="J146" s="90"/>
      <c r="K146" s="90"/>
      <c r="L146" s="90"/>
      <c r="M146" s="65">
        <f>ROUND((Tabla122[[#This Row],[Columna11]]*0.4),0)</f>
        <v>72</v>
      </c>
      <c r="N146" s="65">
        <v>180</v>
      </c>
      <c r="O146" s="65"/>
      <c r="P146" s="65"/>
      <c r="Q146" s="65"/>
      <c r="R146" s="65">
        <f>ROUND((Tabla122[[#This Row],[Columna16]]*0.4),0)</f>
        <v>6</v>
      </c>
      <c r="S146" s="65">
        <v>16</v>
      </c>
      <c r="T146" s="65"/>
      <c r="U146" s="65"/>
      <c r="V146" s="65"/>
      <c r="W146" s="65">
        <f>ROUND((Tabla122[[#This Row],[Columna21]]*0.4),0)</f>
        <v>3</v>
      </c>
      <c r="X146" s="65">
        <v>8</v>
      </c>
      <c r="Y146" s="65"/>
      <c r="Z146" s="65"/>
      <c r="AA146" s="65"/>
      <c r="AB146" s="65">
        <f>ROUND((Tabla122[[#This Row],[Columna26]]*0.4),0)</f>
        <v>24</v>
      </c>
      <c r="AC146" s="65">
        <v>60</v>
      </c>
      <c r="AD146" s="65"/>
      <c r="AE146" s="65"/>
      <c r="AF146" s="65"/>
      <c r="AG146" s="65">
        <f>ROUND((Tabla122[[#This Row],[Columna31]]*0.4),0)</f>
        <v>274</v>
      </c>
      <c r="AH146" s="65">
        <v>684</v>
      </c>
      <c r="AI146" s="65"/>
      <c r="AJ146" s="65"/>
      <c r="AK146" s="65"/>
      <c r="AL146" s="65">
        <f>ROUND((Tabla122[[#This Row],[Columna36]]*0.4),0)</f>
        <v>70</v>
      </c>
      <c r="AM146" s="65">
        <v>176</v>
      </c>
      <c r="AN146" s="65"/>
      <c r="AO146" s="65"/>
      <c r="AP146" s="65"/>
      <c r="AQ146" s="65">
        <f>ROUND((Tabla122[[#This Row],[Columna41]]*0.4),0)</f>
        <v>27</v>
      </c>
      <c r="AR146" s="65">
        <v>68</v>
      </c>
      <c r="AS146" s="65"/>
      <c r="AT146" s="65"/>
      <c r="AU146" s="65"/>
      <c r="AV146" s="65">
        <f>ROUND((Tabla122[[#This Row],[Columna46]]*0.4),0)</f>
        <v>16</v>
      </c>
      <c r="AW146" s="65">
        <v>40</v>
      </c>
      <c r="AX146" s="65"/>
      <c r="AY146" s="65"/>
      <c r="AZ146" s="65"/>
      <c r="BA146" s="65">
        <f>ROUND((Tabla122[[#This Row],[Columna51]]*0.4),0)</f>
        <v>3</v>
      </c>
      <c r="BB146" s="65">
        <v>8</v>
      </c>
      <c r="BC146" s="65"/>
      <c r="BD146" s="65"/>
      <c r="BE146" s="65"/>
      <c r="BF146" s="65">
        <f>ROUND((Tabla122[[#This Row],[Columna56]]*0.4),0)</f>
        <v>2</v>
      </c>
      <c r="BG146" s="65">
        <v>4</v>
      </c>
      <c r="BH146" s="65"/>
      <c r="BI146" s="65"/>
      <c r="BJ146" s="65"/>
      <c r="BK146" s="65">
        <f>ROUND((Tabla122[[#This Row],[Columna61]]*0.4),0)</f>
        <v>18</v>
      </c>
      <c r="BL146" s="65">
        <v>44</v>
      </c>
      <c r="BM146" s="65"/>
      <c r="BN146" s="65"/>
      <c r="BO146" s="65"/>
      <c r="BP146" s="65">
        <f>ROUND((Tabla122[[#This Row],[Columna66]]*0.4),0)</f>
        <v>16</v>
      </c>
      <c r="BQ146" s="65">
        <v>40</v>
      </c>
      <c r="BR146" s="65"/>
      <c r="BS146" s="65"/>
      <c r="BT146" s="65"/>
      <c r="BU146" s="65">
        <f>ROUND((Tabla122[[#This Row],[Columna71]]*0.4),0)</f>
        <v>46</v>
      </c>
      <c r="BV146" s="65">
        <v>116</v>
      </c>
      <c r="BW146" s="65"/>
      <c r="BX146" s="65"/>
      <c r="BY146" s="65"/>
      <c r="BZ146" s="65">
        <f>ROUND((Tabla122[[#This Row],[Columna76]]*0.4),0)</f>
        <v>14</v>
      </c>
      <c r="CA146" s="65">
        <v>36</v>
      </c>
      <c r="CB146" s="65"/>
      <c r="CC146" s="65"/>
      <c r="CD146" s="65"/>
      <c r="CE146" s="65">
        <f>ROUND((Tabla122[[#This Row],[Columna81]]*0.4),0)</f>
        <v>14</v>
      </c>
      <c r="CF146" s="65">
        <v>36</v>
      </c>
      <c r="CG146" s="65"/>
      <c r="CH146" s="65"/>
      <c r="CI146" s="65"/>
      <c r="CJ146" s="65">
        <f>ROUND((Tabla122[[#This Row],[Columna86]]*0.4),0)</f>
        <v>6</v>
      </c>
      <c r="CK146" s="65">
        <v>16</v>
      </c>
      <c r="CL146" s="65"/>
      <c r="CM146" s="65"/>
      <c r="CN146" s="65"/>
      <c r="CO146" s="65">
        <f>ROUND((Tabla122[[#This Row],[Columna91]]*0.4),0)</f>
        <v>22</v>
      </c>
      <c r="CP146" s="65">
        <v>56</v>
      </c>
      <c r="CQ146" s="65"/>
      <c r="CR146" s="65"/>
      <c r="CS146" s="65"/>
      <c r="CT146" s="65">
        <f>ROUND((Tabla122[[#This Row],[Columna96]]*0.4),0)</f>
        <v>40</v>
      </c>
      <c r="CU146" s="65">
        <v>100</v>
      </c>
      <c r="CV146" s="65"/>
      <c r="CW146" s="65"/>
      <c r="CX146" s="65"/>
      <c r="CY146" s="65">
        <f>ROUND((Tabla122[[#This Row],[Columna101]]*0.4),0)</f>
        <v>10</v>
      </c>
      <c r="CZ146" s="65">
        <v>24</v>
      </c>
      <c r="DA146" s="65"/>
      <c r="DB146" s="65"/>
      <c r="DC146" s="65"/>
      <c r="DD146" s="65">
        <f>ROUND((Tabla122[[#This Row],[Columna106]]*0.4),0)</f>
        <v>8</v>
      </c>
      <c r="DE146" s="65">
        <v>20</v>
      </c>
      <c r="DF146" s="65"/>
      <c r="DG146" s="65"/>
      <c r="DH146" s="65"/>
      <c r="DI146" s="65">
        <f>ROUND((Tabla122[[#This Row],[Columna111]]*0.4),0)</f>
        <v>8</v>
      </c>
      <c r="DJ146" s="65">
        <v>20</v>
      </c>
      <c r="DK146" s="65"/>
      <c r="DL146" s="65"/>
      <c r="DM146" s="65"/>
      <c r="DN146" s="65">
        <f>ROUND((Tabla122[[#This Row],[Columna116]]*0.4),0)</f>
        <v>2</v>
      </c>
      <c r="DO146" s="65">
        <v>4</v>
      </c>
      <c r="DP146" s="65"/>
      <c r="DQ146" s="65"/>
      <c r="DR146" s="65"/>
      <c r="DS146" s="72"/>
      <c r="DT146" s="68"/>
      <c r="DU146" s="68"/>
      <c r="DV146" s="68"/>
      <c r="DW146" s="68"/>
      <c r="DX146" s="68"/>
      <c r="DY146" s="68"/>
      <c r="DZ146" s="68"/>
      <c r="EA146" s="68"/>
      <c r="EB146" s="68"/>
      <c r="EC146" s="68"/>
      <c r="ED146" s="68"/>
      <c r="EE146" s="68"/>
      <c r="EF146" s="68"/>
      <c r="EG146" s="68"/>
      <c r="EH146" s="68"/>
      <c r="EI146" s="68"/>
      <c r="EJ146" s="68"/>
      <c r="EK146" s="68"/>
      <c r="EL146" s="68"/>
      <c r="EM146" s="68"/>
      <c r="EN146" s="68"/>
      <c r="EO146" s="68"/>
      <c r="EP146" s="68"/>
      <c r="EQ146" s="68"/>
      <c r="ER146" s="68"/>
      <c r="ES146" s="68"/>
      <c r="ET146" s="68"/>
      <c r="EU146" s="68"/>
      <c r="EV146" s="68"/>
      <c r="EW146" s="68"/>
      <c r="EX146" s="68"/>
      <c r="EY146" s="68"/>
      <c r="EZ146" s="68"/>
      <c r="FA146" s="68"/>
      <c r="FB146" s="68"/>
      <c r="FC146" s="68"/>
      <c r="FD146" s="68"/>
      <c r="FE146" s="68"/>
      <c r="FF146" s="68"/>
      <c r="FG146" s="68"/>
      <c r="FH146" s="68"/>
      <c r="FI146" s="68"/>
      <c r="FJ146" s="68"/>
      <c r="FK146" s="68"/>
      <c r="FL146" s="68"/>
      <c r="FM146" s="68"/>
      <c r="FN146" s="68"/>
      <c r="FO146" s="68"/>
      <c r="FP146" s="68"/>
      <c r="FQ146" s="68"/>
      <c r="FR146" s="68"/>
      <c r="FS146" s="68"/>
      <c r="FT146" s="68"/>
      <c r="FU146" s="68"/>
      <c r="FV146" s="68"/>
      <c r="FW146" s="68"/>
      <c r="FX146" s="68"/>
      <c r="FY146" s="68"/>
      <c r="FZ146" s="68"/>
      <c r="GA146" s="68"/>
      <c r="GB146" s="68"/>
      <c r="GC146" s="68"/>
      <c r="GD146" s="68"/>
      <c r="GE146" s="68"/>
      <c r="GF146" s="68"/>
      <c r="GG146" s="68"/>
      <c r="GH146" s="68"/>
      <c r="GI146" s="68"/>
      <c r="GJ146" s="68"/>
      <c r="GK146" s="68"/>
      <c r="GL146" s="68"/>
      <c r="GM146" s="68"/>
      <c r="GN146" s="68"/>
      <c r="GO146" s="68"/>
      <c r="GP146" s="68"/>
      <c r="GQ146" s="68"/>
      <c r="GR146" s="68"/>
      <c r="GS146" s="68"/>
      <c r="GT146" s="68"/>
      <c r="GU146" s="68"/>
      <c r="GV146" s="68"/>
      <c r="GW146" s="68"/>
      <c r="GX146" s="68"/>
      <c r="GY146" s="68"/>
      <c r="GZ146" s="68"/>
      <c r="HA146" s="68"/>
      <c r="HB146" s="68"/>
      <c r="HC146" s="68"/>
      <c r="HD146" s="68"/>
      <c r="HE146" s="68"/>
      <c r="HF146" s="68"/>
      <c r="HG146" s="68"/>
      <c r="HH146" s="68"/>
      <c r="HI146" s="68"/>
      <c r="HJ146" s="68"/>
      <c r="HK146" s="68"/>
      <c r="HL146" s="68"/>
      <c r="HM146" s="68"/>
      <c r="HN146" s="68"/>
      <c r="HO146" s="68"/>
      <c r="HP146" s="68"/>
      <c r="HQ146" s="68"/>
      <c r="HR146" s="68"/>
      <c r="HS146" s="68"/>
      <c r="HT146" s="68"/>
      <c r="HU146" s="68"/>
      <c r="HV146" s="68"/>
      <c r="HW146" s="68"/>
      <c r="HX146" s="68"/>
      <c r="HY146" s="68"/>
      <c r="HZ146" s="68"/>
      <c r="IA146" s="68"/>
      <c r="IB146" s="68"/>
      <c r="IC146" s="68"/>
      <c r="ID146" s="68"/>
      <c r="IE146" s="68"/>
      <c r="IF146" s="68"/>
      <c r="IG146" s="68"/>
      <c r="IH146" s="68"/>
      <c r="II146" s="68"/>
      <c r="IJ146" s="68"/>
      <c r="IK146" s="68"/>
      <c r="IL146" s="68"/>
      <c r="IM146" s="68"/>
      <c r="IN146" s="68"/>
      <c r="IO146" s="68"/>
      <c r="IP146" s="68"/>
      <c r="IQ146" s="68"/>
      <c r="IR146" s="68"/>
      <c r="IS146" s="68"/>
      <c r="IT146" s="68"/>
      <c r="IU146" s="68"/>
      <c r="IV146" s="68"/>
      <c r="IW146" s="68"/>
      <c r="IX146" s="68"/>
      <c r="IY146" s="68"/>
      <c r="IZ146" s="68"/>
      <c r="JA146" s="68"/>
      <c r="JB146" s="68"/>
      <c r="JC146" s="68"/>
      <c r="JD146" s="68"/>
      <c r="JE146" s="68"/>
      <c r="JF146" s="68"/>
      <c r="JG146" s="68"/>
      <c r="JH146" s="68"/>
      <c r="JI146" s="68"/>
      <c r="JJ146" s="68"/>
      <c r="JK146" s="68"/>
      <c r="JL146" s="68"/>
      <c r="JM146" s="68"/>
      <c r="JN146" s="68"/>
      <c r="JO146" s="68"/>
      <c r="JP146" s="68"/>
      <c r="JQ146" s="68"/>
      <c r="JR146" s="68"/>
      <c r="JS146" s="68"/>
      <c r="JT146" s="68"/>
      <c r="JU146" s="68"/>
      <c r="JV146" s="68"/>
      <c r="JW146" s="68"/>
      <c r="JX146" s="68"/>
      <c r="JY146" s="68"/>
      <c r="JZ146" s="68"/>
      <c r="KA146" s="68"/>
      <c r="KB146" s="68"/>
      <c r="KC146" s="68"/>
      <c r="KD146" s="68"/>
      <c r="KE146" s="68"/>
      <c r="KF146" s="68"/>
      <c r="KG146" s="68"/>
      <c r="KH146" s="68"/>
      <c r="KI146" s="68"/>
      <c r="KJ146" s="68"/>
      <c r="KK146" s="68"/>
      <c r="KL146" s="68"/>
      <c r="KM146" s="68"/>
      <c r="KN146" s="68"/>
      <c r="KO146" s="68"/>
      <c r="KP146" s="68"/>
      <c r="KQ146" s="68"/>
      <c r="KR146" s="68"/>
      <c r="KS146" s="68"/>
      <c r="KT146" s="68"/>
      <c r="KU146" s="68"/>
      <c r="KV146" s="68"/>
      <c r="KW146" s="68"/>
      <c r="KX146" s="68"/>
      <c r="KY146" s="68"/>
      <c r="KZ146" s="68"/>
      <c r="LA146" s="68"/>
      <c r="LB146" s="68"/>
      <c r="LC146" s="68"/>
      <c r="LD146" s="68"/>
      <c r="LE146" s="68"/>
      <c r="LF146" s="68"/>
      <c r="LG146" s="68"/>
      <c r="LH146" s="68"/>
      <c r="LI146" s="68"/>
      <c r="LJ146" s="68"/>
      <c r="LK146" s="68"/>
      <c r="LL146" s="68"/>
      <c r="LM146" s="68"/>
      <c r="LN146" s="68"/>
      <c r="LO146" s="68"/>
      <c r="LP146" s="68"/>
      <c r="LQ146" s="68"/>
      <c r="LR146" s="68"/>
      <c r="LS146" s="68"/>
      <c r="LT146" s="68"/>
      <c r="LU146" s="68"/>
      <c r="LV146" s="68"/>
      <c r="LW146" s="68"/>
      <c r="LX146" s="68"/>
      <c r="LY146" s="68"/>
      <c r="LZ146" s="68"/>
      <c r="MA146" s="68"/>
      <c r="MB146" s="68"/>
      <c r="MC146" s="68"/>
      <c r="MD146" s="68"/>
      <c r="ME146" s="68"/>
      <c r="MF146" s="68"/>
      <c r="MG146" s="68"/>
      <c r="MH146" s="68"/>
      <c r="MI146" s="68"/>
      <c r="MJ146" s="68"/>
      <c r="MK146" s="68"/>
      <c r="ML146" s="68"/>
      <c r="MM146" s="68"/>
      <c r="MN146" s="68"/>
      <c r="MO146" s="68"/>
      <c r="MP146" s="68"/>
      <c r="MQ146" s="68"/>
      <c r="MR146" s="68"/>
      <c r="MS146" s="68"/>
      <c r="MT146" s="68"/>
      <c r="MU146" s="68"/>
      <c r="MV146" s="68"/>
      <c r="MW146" s="68"/>
      <c r="MX146" s="68"/>
      <c r="MY146" s="68"/>
      <c r="MZ146" s="68"/>
      <c r="NA146" s="68"/>
      <c r="NB146" s="68"/>
      <c r="NC146" s="68"/>
      <c r="ND146" s="68"/>
      <c r="NE146" s="68"/>
    </row>
    <row r="147" spans="1:369" s="73" customFormat="1" ht="13.5">
      <c r="A147" s="68"/>
      <c r="B147" s="62"/>
      <c r="C147" s="63">
        <v>35501</v>
      </c>
      <c r="D147" s="70" t="s">
        <v>219</v>
      </c>
      <c r="E147" s="65" t="s">
        <v>114</v>
      </c>
      <c r="F14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4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47" s="65">
        <f>ROUND((Tabla122[[#This Row],[Columna6]]*0.4),0)</f>
        <v>2</v>
      </c>
      <c r="I147" s="90">
        <v>4</v>
      </c>
      <c r="J147" s="90"/>
      <c r="K147" s="90"/>
      <c r="L147" s="90"/>
      <c r="M147" s="65">
        <f>ROUND((Tabla122[[#This Row],[Columna11]]*0.4),0)</f>
        <v>72</v>
      </c>
      <c r="N147" s="65">
        <v>180</v>
      </c>
      <c r="O147" s="65"/>
      <c r="P147" s="65"/>
      <c r="Q147" s="65"/>
      <c r="R147" s="65">
        <f>ROUND((Tabla122[[#This Row],[Columna16]]*0.4),0)</f>
        <v>6</v>
      </c>
      <c r="S147" s="65">
        <v>16</v>
      </c>
      <c r="T147" s="65"/>
      <c r="U147" s="65"/>
      <c r="V147" s="65"/>
      <c r="W147" s="65">
        <f>ROUND((Tabla122[[#This Row],[Columna21]]*0.4),0)</f>
        <v>3</v>
      </c>
      <c r="X147" s="65">
        <v>8</v>
      </c>
      <c r="Y147" s="65"/>
      <c r="Z147" s="65"/>
      <c r="AA147" s="65"/>
      <c r="AB147" s="65">
        <f>ROUND((Tabla122[[#This Row],[Columna26]]*0.4),0)</f>
        <v>24</v>
      </c>
      <c r="AC147" s="65">
        <v>60</v>
      </c>
      <c r="AD147" s="65"/>
      <c r="AE147" s="65"/>
      <c r="AF147" s="65"/>
      <c r="AG147" s="65">
        <f>ROUND((Tabla122[[#This Row],[Columna31]]*0.4),0)</f>
        <v>274</v>
      </c>
      <c r="AH147" s="65">
        <v>684</v>
      </c>
      <c r="AI147" s="65"/>
      <c r="AJ147" s="65"/>
      <c r="AK147" s="65"/>
      <c r="AL147" s="65">
        <f>ROUND((Tabla122[[#This Row],[Columna36]]*0.4),0)</f>
        <v>70</v>
      </c>
      <c r="AM147" s="65">
        <v>176</v>
      </c>
      <c r="AN147" s="65"/>
      <c r="AO147" s="65"/>
      <c r="AP147" s="65"/>
      <c r="AQ147" s="65">
        <f>ROUND((Tabla122[[#This Row],[Columna41]]*0.4),0)</f>
        <v>27</v>
      </c>
      <c r="AR147" s="65">
        <v>68</v>
      </c>
      <c r="AS147" s="65"/>
      <c r="AT147" s="65"/>
      <c r="AU147" s="65"/>
      <c r="AV147" s="65">
        <f>ROUND((Tabla122[[#This Row],[Columna46]]*0.4),0)</f>
        <v>16</v>
      </c>
      <c r="AW147" s="65">
        <v>40</v>
      </c>
      <c r="AX147" s="65"/>
      <c r="AY147" s="65"/>
      <c r="AZ147" s="65"/>
      <c r="BA147" s="65">
        <f>ROUND((Tabla122[[#This Row],[Columna51]]*0.4),0)</f>
        <v>3</v>
      </c>
      <c r="BB147" s="65">
        <v>8</v>
      </c>
      <c r="BC147" s="65"/>
      <c r="BD147" s="65"/>
      <c r="BE147" s="65"/>
      <c r="BF147" s="65">
        <f>ROUND((Tabla122[[#This Row],[Columna56]]*0.4),0)</f>
        <v>2</v>
      </c>
      <c r="BG147" s="65">
        <v>4</v>
      </c>
      <c r="BH147" s="65"/>
      <c r="BI147" s="65"/>
      <c r="BJ147" s="65"/>
      <c r="BK147" s="65">
        <f>ROUND((Tabla122[[#This Row],[Columna61]]*0.4),0)</f>
        <v>18</v>
      </c>
      <c r="BL147" s="65">
        <v>44</v>
      </c>
      <c r="BM147" s="65"/>
      <c r="BN147" s="65"/>
      <c r="BO147" s="65"/>
      <c r="BP147" s="65">
        <f>ROUND((Tabla122[[#This Row],[Columna66]]*0.4),0)</f>
        <v>16</v>
      </c>
      <c r="BQ147" s="65">
        <v>40</v>
      </c>
      <c r="BR147" s="65"/>
      <c r="BS147" s="65"/>
      <c r="BT147" s="65"/>
      <c r="BU147" s="65">
        <f>ROUND((Tabla122[[#This Row],[Columna71]]*0.4),0)</f>
        <v>46</v>
      </c>
      <c r="BV147" s="65">
        <v>116</v>
      </c>
      <c r="BW147" s="65"/>
      <c r="BX147" s="65"/>
      <c r="BY147" s="65"/>
      <c r="BZ147" s="65">
        <f>ROUND((Tabla122[[#This Row],[Columna76]]*0.4),0)</f>
        <v>14</v>
      </c>
      <c r="CA147" s="65">
        <v>36</v>
      </c>
      <c r="CB147" s="65"/>
      <c r="CC147" s="65"/>
      <c r="CD147" s="65"/>
      <c r="CE147" s="65">
        <f>ROUND((Tabla122[[#This Row],[Columna81]]*0.4),0)</f>
        <v>14</v>
      </c>
      <c r="CF147" s="65">
        <v>36</v>
      </c>
      <c r="CG147" s="65"/>
      <c r="CH147" s="65"/>
      <c r="CI147" s="65"/>
      <c r="CJ147" s="65">
        <f>ROUND((Tabla122[[#This Row],[Columna86]]*0.4),0)</f>
        <v>6</v>
      </c>
      <c r="CK147" s="65">
        <v>16</v>
      </c>
      <c r="CL147" s="65"/>
      <c r="CM147" s="65"/>
      <c r="CN147" s="65"/>
      <c r="CO147" s="65">
        <f>ROUND((Tabla122[[#This Row],[Columna91]]*0.4),0)</f>
        <v>22</v>
      </c>
      <c r="CP147" s="65">
        <v>56</v>
      </c>
      <c r="CQ147" s="65"/>
      <c r="CR147" s="65"/>
      <c r="CS147" s="65"/>
      <c r="CT147" s="65">
        <f>ROUND((Tabla122[[#This Row],[Columna96]]*0.4),0)</f>
        <v>40</v>
      </c>
      <c r="CU147" s="65">
        <v>100</v>
      </c>
      <c r="CV147" s="65"/>
      <c r="CW147" s="65"/>
      <c r="CX147" s="65"/>
      <c r="CY147" s="65">
        <f>ROUND((Tabla122[[#This Row],[Columna101]]*0.4),0)</f>
        <v>10</v>
      </c>
      <c r="CZ147" s="65">
        <v>24</v>
      </c>
      <c r="DA147" s="65"/>
      <c r="DB147" s="65"/>
      <c r="DC147" s="65"/>
      <c r="DD147" s="65">
        <f>ROUND((Tabla122[[#This Row],[Columna106]]*0.4),0)</f>
        <v>8</v>
      </c>
      <c r="DE147" s="65">
        <v>20</v>
      </c>
      <c r="DF147" s="65"/>
      <c r="DG147" s="65"/>
      <c r="DH147" s="65"/>
      <c r="DI147" s="65">
        <f>ROUND((Tabla122[[#This Row],[Columna111]]*0.4),0)</f>
        <v>8</v>
      </c>
      <c r="DJ147" s="65">
        <v>20</v>
      </c>
      <c r="DK147" s="65"/>
      <c r="DL147" s="65"/>
      <c r="DM147" s="65"/>
      <c r="DN147" s="65">
        <f>ROUND((Tabla122[[#This Row],[Columna116]]*0.4),0)</f>
        <v>2</v>
      </c>
      <c r="DO147" s="65">
        <v>4</v>
      </c>
      <c r="DP147" s="93"/>
      <c r="DQ147" s="93"/>
      <c r="DR147" s="93"/>
      <c r="DS147" s="72"/>
      <c r="DT147" s="68"/>
      <c r="DU147" s="68"/>
      <c r="DV147" s="68"/>
      <c r="DW147" s="68"/>
      <c r="DX147" s="68"/>
      <c r="DY147" s="68"/>
      <c r="DZ147" s="68"/>
      <c r="EA147" s="68"/>
      <c r="EB147" s="68"/>
      <c r="EC147" s="68"/>
      <c r="ED147" s="68"/>
      <c r="EE147" s="68"/>
      <c r="EF147" s="68"/>
      <c r="EG147" s="68"/>
      <c r="EH147" s="68"/>
      <c r="EI147" s="68"/>
      <c r="EJ147" s="68"/>
      <c r="EK147" s="68"/>
      <c r="EL147" s="68"/>
      <c r="EM147" s="68"/>
      <c r="EN147" s="68"/>
      <c r="EO147" s="68"/>
      <c r="EP147" s="68"/>
      <c r="EQ147" s="68"/>
      <c r="ER147" s="68"/>
      <c r="ES147" s="68"/>
      <c r="ET147" s="68"/>
      <c r="EU147" s="68"/>
      <c r="EV147" s="68"/>
      <c r="EW147" s="68"/>
      <c r="EX147" s="68"/>
      <c r="EY147" s="68"/>
      <c r="EZ147" s="68"/>
      <c r="FA147" s="68"/>
      <c r="FB147" s="68"/>
      <c r="FC147" s="68"/>
      <c r="FD147" s="68"/>
      <c r="FE147" s="68"/>
      <c r="FF147" s="68"/>
      <c r="FG147" s="68"/>
      <c r="FH147" s="68"/>
      <c r="FI147" s="68"/>
      <c r="FJ147" s="68"/>
      <c r="FK147" s="68"/>
      <c r="FL147" s="68"/>
      <c r="FM147" s="68"/>
      <c r="FN147" s="68"/>
      <c r="FO147" s="68"/>
      <c r="FP147" s="68"/>
      <c r="FQ147" s="68"/>
      <c r="FR147" s="68"/>
      <c r="FS147" s="68"/>
      <c r="FT147" s="68"/>
      <c r="FU147" s="68"/>
      <c r="FV147" s="68"/>
      <c r="FW147" s="68"/>
      <c r="FX147" s="68"/>
      <c r="FY147" s="68"/>
      <c r="FZ147" s="68"/>
      <c r="GA147" s="68"/>
      <c r="GB147" s="68"/>
      <c r="GC147" s="68"/>
      <c r="GD147" s="68"/>
      <c r="GE147" s="68"/>
      <c r="GF147" s="68"/>
      <c r="GG147" s="68"/>
      <c r="GH147" s="68"/>
      <c r="GI147" s="68"/>
      <c r="GJ147" s="68"/>
      <c r="GK147" s="68"/>
      <c r="GL147" s="68"/>
      <c r="GM147" s="68"/>
      <c r="GN147" s="68"/>
      <c r="GO147" s="68"/>
      <c r="GP147" s="68"/>
      <c r="GQ147" s="68"/>
      <c r="GR147" s="68"/>
      <c r="GS147" s="68"/>
      <c r="GT147" s="68"/>
      <c r="GU147" s="68"/>
      <c r="GV147" s="68"/>
      <c r="GW147" s="68"/>
      <c r="GX147" s="68"/>
      <c r="GY147" s="68"/>
      <c r="GZ147" s="68"/>
      <c r="HA147" s="68"/>
      <c r="HB147" s="68"/>
      <c r="HC147" s="68"/>
      <c r="HD147" s="68"/>
      <c r="HE147" s="68"/>
      <c r="HF147" s="68"/>
      <c r="HG147" s="68"/>
      <c r="HH147" s="68"/>
      <c r="HI147" s="68"/>
      <c r="HJ147" s="68"/>
      <c r="HK147" s="68"/>
      <c r="HL147" s="68"/>
      <c r="HM147" s="68"/>
      <c r="HN147" s="68"/>
      <c r="HO147" s="68"/>
      <c r="HP147" s="68"/>
      <c r="HQ147" s="68"/>
      <c r="HR147" s="68"/>
      <c r="HS147" s="68"/>
      <c r="HT147" s="68"/>
      <c r="HU147" s="68"/>
      <c r="HV147" s="68"/>
      <c r="HW147" s="68"/>
      <c r="HX147" s="68"/>
      <c r="HY147" s="68"/>
      <c r="HZ147" s="68"/>
      <c r="IA147" s="68"/>
      <c r="IB147" s="68"/>
      <c r="IC147" s="68"/>
      <c r="ID147" s="68"/>
      <c r="IE147" s="68"/>
      <c r="IF147" s="68"/>
      <c r="IG147" s="68"/>
      <c r="IH147" s="68"/>
      <c r="II147" s="68"/>
      <c r="IJ147" s="68"/>
      <c r="IK147" s="68"/>
      <c r="IL147" s="68"/>
      <c r="IM147" s="68"/>
      <c r="IN147" s="68"/>
      <c r="IO147" s="68"/>
      <c r="IP147" s="68"/>
      <c r="IQ147" s="68"/>
      <c r="IR147" s="68"/>
      <c r="IS147" s="68"/>
      <c r="IT147" s="68"/>
      <c r="IU147" s="68"/>
      <c r="IV147" s="68"/>
      <c r="IW147" s="68"/>
      <c r="IX147" s="68"/>
      <c r="IY147" s="68"/>
      <c r="IZ147" s="68"/>
      <c r="JA147" s="68"/>
      <c r="JB147" s="68"/>
      <c r="JC147" s="68"/>
      <c r="JD147" s="68"/>
      <c r="JE147" s="68"/>
      <c r="JF147" s="68"/>
      <c r="JG147" s="68"/>
      <c r="JH147" s="68"/>
      <c r="JI147" s="68"/>
      <c r="JJ147" s="68"/>
      <c r="JK147" s="68"/>
      <c r="JL147" s="68"/>
      <c r="JM147" s="68"/>
      <c r="JN147" s="68"/>
      <c r="JO147" s="68"/>
      <c r="JP147" s="68"/>
      <c r="JQ147" s="68"/>
      <c r="JR147" s="68"/>
      <c r="JS147" s="68"/>
      <c r="JT147" s="68"/>
      <c r="JU147" s="68"/>
      <c r="JV147" s="68"/>
      <c r="JW147" s="68"/>
      <c r="JX147" s="68"/>
      <c r="JY147" s="68"/>
      <c r="JZ147" s="68"/>
      <c r="KA147" s="68"/>
      <c r="KB147" s="68"/>
      <c r="KC147" s="68"/>
      <c r="KD147" s="68"/>
      <c r="KE147" s="68"/>
      <c r="KF147" s="68"/>
      <c r="KG147" s="68"/>
      <c r="KH147" s="68"/>
      <c r="KI147" s="68"/>
      <c r="KJ147" s="68"/>
      <c r="KK147" s="68"/>
      <c r="KL147" s="68"/>
      <c r="KM147" s="68"/>
      <c r="KN147" s="68"/>
      <c r="KO147" s="68"/>
      <c r="KP147" s="68"/>
      <c r="KQ147" s="68"/>
      <c r="KR147" s="68"/>
      <c r="KS147" s="68"/>
      <c r="KT147" s="68"/>
      <c r="KU147" s="68"/>
      <c r="KV147" s="68"/>
      <c r="KW147" s="68"/>
      <c r="KX147" s="68"/>
      <c r="KY147" s="68"/>
      <c r="KZ147" s="68"/>
      <c r="LA147" s="68"/>
      <c r="LB147" s="68"/>
      <c r="LC147" s="68"/>
      <c r="LD147" s="68"/>
      <c r="LE147" s="68"/>
      <c r="LF147" s="68"/>
      <c r="LG147" s="68"/>
      <c r="LH147" s="68"/>
      <c r="LI147" s="68"/>
      <c r="LJ147" s="68"/>
      <c r="LK147" s="68"/>
      <c r="LL147" s="68"/>
      <c r="LM147" s="68"/>
      <c r="LN147" s="68"/>
      <c r="LO147" s="68"/>
      <c r="LP147" s="68"/>
      <c r="LQ147" s="68"/>
      <c r="LR147" s="68"/>
      <c r="LS147" s="68"/>
      <c r="LT147" s="68"/>
      <c r="LU147" s="68"/>
      <c r="LV147" s="68"/>
      <c r="LW147" s="68"/>
      <c r="LX147" s="68"/>
      <c r="LY147" s="68"/>
      <c r="LZ147" s="68"/>
      <c r="MA147" s="68"/>
      <c r="MB147" s="68"/>
      <c r="MC147" s="68"/>
      <c r="MD147" s="68"/>
      <c r="ME147" s="68"/>
      <c r="MF147" s="68"/>
      <c r="MG147" s="68"/>
      <c r="MH147" s="68"/>
      <c r="MI147" s="68"/>
      <c r="MJ147" s="68"/>
      <c r="MK147" s="68"/>
      <c r="ML147" s="68"/>
      <c r="MM147" s="68"/>
      <c r="MN147" s="68"/>
      <c r="MO147" s="68"/>
      <c r="MP147" s="68"/>
      <c r="MQ147" s="68"/>
      <c r="MR147" s="68"/>
      <c r="MS147" s="68"/>
      <c r="MT147" s="68"/>
      <c r="MU147" s="68"/>
      <c r="MV147" s="68"/>
      <c r="MW147" s="68"/>
      <c r="MX147" s="68"/>
      <c r="MY147" s="68"/>
      <c r="MZ147" s="68"/>
      <c r="NA147" s="68"/>
      <c r="NB147" s="68"/>
      <c r="NC147" s="68"/>
      <c r="ND147" s="68"/>
      <c r="NE147" s="68"/>
    </row>
    <row r="148" spans="1:369" s="73" customFormat="1" ht="13.5">
      <c r="A148" s="68"/>
      <c r="B148" s="62"/>
      <c r="C148" s="63">
        <v>35501</v>
      </c>
      <c r="D148" s="70" t="s">
        <v>220</v>
      </c>
      <c r="E148" s="65" t="s">
        <v>114</v>
      </c>
      <c r="F14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4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48" s="65">
        <f>ROUND((Tabla122[[#This Row],[Columna6]]*0.4),0)</f>
        <v>2</v>
      </c>
      <c r="I148" s="90">
        <v>4</v>
      </c>
      <c r="J148" s="90"/>
      <c r="K148" s="90"/>
      <c r="L148" s="90"/>
      <c r="M148" s="65">
        <f>ROUND((Tabla122[[#This Row],[Columna11]]*0.4),0)</f>
        <v>72</v>
      </c>
      <c r="N148" s="65">
        <v>180</v>
      </c>
      <c r="O148" s="65"/>
      <c r="P148" s="65"/>
      <c r="Q148" s="65"/>
      <c r="R148" s="65">
        <f>ROUND((Tabla122[[#This Row],[Columna16]]*0.4),0)</f>
        <v>6</v>
      </c>
      <c r="S148" s="65">
        <v>16</v>
      </c>
      <c r="T148" s="65"/>
      <c r="U148" s="65"/>
      <c r="V148" s="65"/>
      <c r="W148" s="65">
        <f>ROUND((Tabla122[[#This Row],[Columna21]]*0.4),0)</f>
        <v>3</v>
      </c>
      <c r="X148" s="65">
        <v>8</v>
      </c>
      <c r="Y148" s="65"/>
      <c r="Z148" s="65"/>
      <c r="AA148" s="65"/>
      <c r="AB148" s="65">
        <f>ROUND((Tabla122[[#This Row],[Columna26]]*0.4),0)</f>
        <v>24</v>
      </c>
      <c r="AC148" s="65">
        <v>60</v>
      </c>
      <c r="AD148" s="65"/>
      <c r="AE148" s="65"/>
      <c r="AF148" s="65"/>
      <c r="AG148" s="65">
        <f>ROUND((Tabla122[[#This Row],[Columna31]]*0.4),0)</f>
        <v>274</v>
      </c>
      <c r="AH148" s="65">
        <v>684</v>
      </c>
      <c r="AI148" s="65"/>
      <c r="AJ148" s="65"/>
      <c r="AK148" s="65"/>
      <c r="AL148" s="65">
        <f>ROUND((Tabla122[[#This Row],[Columna36]]*0.4),0)</f>
        <v>70</v>
      </c>
      <c r="AM148" s="65">
        <v>176</v>
      </c>
      <c r="AN148" s="65"/>
      <c r="AO148" s="65"/>
      <c r="AP148" s="65"/>
      <c r="AQ148" s="65">
        <f>ROUND((Tabla122[[#This Row],[Columna41]]*0.4),0)</f>
        <v>27</v>
      </c>
      <c r="AR148" s="65">
        <v>68</v>
      </c>
      <c r="AS148" s="65"/>
      <c r="AT148" s="65"/>
      <c r="AU148" s="65"/>
      <c r="AV148" s="65">
        <f>ROUND((Tabla122[[#This Row],[Columna46]]*0.4),0)</f>
        <v>16</v>
      </c>
      <c r="AW148" s="65">
        <v>40</v>
      </c>
      <c r="AX148" s="65"/>
      <c r="AY148" s="65"/>
      <c r="AZ148" s="65"/>
      <c r="BA148" s="65">
        <f>ROUND((Tabla122[[#This Row],[Columna51]]*0.4),0)</f>
        <v>3</v>
      </c>
      <c r="BB148" s="65">
        <v>8</v>
      </c>
      <c r="BC148" s="65"/>
      <c r="BD148" s="65"/>
      <c r="BE148" s="65"/>
      <c r="BF148" s="65">
        <f>ROUND((Tabla122[[#This Row],[Columna56]]*0.4),0)</f>
        <v>2</v>
      </c>
      <c r="BG148" s="65">
        <v>4</v>
      </c>
      <c r="BH148" s="65"/>
      <c r="BI148" s="65"/>
      <c r="BJ148" s="65"/>
      <c r="BK148" s="65">
        <f>ROUND((Tabla122[[#This Row],[Columna61]]*0.4),0)</f>
        <v>18</v>
      </c>
      <c r="BL148" s="65">
        <v>44</v>
      </c>
      <c r="BM148" s="65"/>
      <c r="BN148" s="65"/>
      <c r="BO148" s="65"/>
      <c r="BP148" s="65">
        <f>ROUND((Tabla122[[#This Row],[Columna66]]*0.4),0)</f>
        <v>16</v>
      </c>
      <c r="BQ148" s="65">
        <v>40</v>
      </c>
      <c r="BR148" s="65"/>
      <c r="BS148" s="65"/>
      <c r="BT148" s="65"/>
      <c r="BU148" s="65">
        <f>ROUND((Tabla122[[#This Row],[Columna71]]*0.4),0)</f>
        <v>46</v>
      </c>
      <c r="BV148" s="65">
        <v>116</v>
      </c>
      <c r="BW148" s="65"/>
      <c r="BX148" s="65"/>
      <c r="BY148" s="65"/>
      <c r="BZ148" s="65">
        <f>ROUND((Tabla122[[#This Row],[Columna76]]*0.4),0)</f>
        <v>14</v>
      </c>
      <c r="CA148" s="65">
        <v>36</v>
      </c>
      <c r="CB148" s="65"/>
      <c r="CC148" s="65"/>
      <c r="CD148" s="65"/>
      <c r="CE148" s="65">
        <f>ROUND((Tabla122[[#This Row],[Columna81]]*0.4),0)</f>
        <v>14</v>
      </c>
      <c r="CF148" s="65">
        <v>36</v>
      </c>
      <c r="CG148" s="65"/>
      <c r="CH148" s="65"/>
      <c r="CI148" s="65"/>
      <c r="CJ148" s="65">
        <f>ROUND((Tabla122[[#This Row],[Columna86]]*0.4),0)</f>
        <v>6</v>
      </c>
      <c r="CK148" s="65">
        <v>16</v>
      </c>
      <c r="CL148" s="65"/>
      <c r="CM148" s="65"/>
      <c r="CN148" s="65"/>
      <c r="CO148" s="65">
        <f>ROUND((Tabla122[[#This Row],[Columna91]]*0.4),0)</f>
        <v>22</v>
      </c>
      <c r="CP148" s="65">
        <v>56</v>
      </c>
      <c r="CQ148" s="65"/>
      <c r="CR148" s="65"/>
      <c r="CS148" s="65"/>
      <c r="CT148" s="65">
        <f>ROUND((Tabla122[[#This Row],[Columna96]]*0.4),0)</f>
        <v>40</v>
      </c>
      <c r="CU148" s="65">
        <v>100</v>
      </c>
      <c r="CV148" s="65"/>
      <c r="CW148" s="65"/>
      <c r="CX148" s="65"/>
      <c r="CY148" s="65">
        <f>ROUND((Tabla122[[#This Row],[Columna101]]*0.4),0)</f>
        <v>10</v>
      </c>
      <c r="CZ148" s="65">
        <v>24</v>
      </c>
      <c r="DA148" s="65"/>
      <c r="DB148" s="65"/>
      <c r="DC148" s="65"/>
      <c r="DD148" s="65">
        <f>ROUND((Tabla122[[#This Row],[Columna106]]*0.4),0)</f>
        <v>8</v>
      </c>
      <c r="DE148" s="65">
        <v>20</v>
      </c>
      <c r="DF148" s="65"/>
      <c r="DG148" s="65"/>
      <c r="DH148" s="65"/>
      <c r="DI148" s="65">
        <f>ROUND((Tabla122[[#This Row],[Columna111]]*0.4),0)</f>
        <v>8</v>
      </c>
      <c r="DJ148" s="65">
        <v>20</v>
      </c>
      <c r="DK148" s="65"/>
      <c r="DL148" s="65"/>
      <c r="DM148" s="65"/>
      <c r="DN148" s="65">
        <f>ROUND((Tabla122[[#This Row],[Columna116]]*0.4),0)</f>
        <v>2</v>
      </c>
      <c r="DO148" s="65">
        <v>4</v>
      </c>
      <c r="DP148" s="93"/>
      <c r="DQ148" s="93"/>
      <c r="DR148" s="93"/>
      <c r="DS148" s="72"/>
      <c r="DT148" s="68"/>
      <c r="DU148" s="68"/>
      <c r="DV148" s="68"/>
      <c r="DW148" s="68"/>
      <c r="DX148" s="68"/>
      <c r="DY148" s="68"/>
      <c r="DZ148" s="68"/>
      <c r="EA148" s="68"/>
      <c r="EB148" s="68"/>
      <c r="EC148" s="68"/>
      <c r="ED148" s="68"/>
      <c r="EE148" s="68"/>
      <c r="EF148" s="68"/>
      <c r="EG148" s="68"/>
      <c r="EH148" s="68"/>
      <c r="EI148" s="68"/>
      <c r="EJ148" s="68"/>
      <c r="EK148" s="68"/>
      <c r="EL148" s="68"/>
      <c r="EM148" s="68"/>
      <c r="EN148" s="68"/>
      <c r="EO148" s="68"/>
      <c r="EP148" s="68"/>
      <c r="EQ148" s="68"/>
      <c r="ER148" s="68"/>
      <c r="ES148" s="68"/>
      <c r="ET148" s="68"/>
      <c r="EU148" s="68"/>
      <c r="EV148" s="68"/>
      <c r="EW148" s="68"/>
      <c r="EX148" s="68"/>
      <c r="EY148" s="68"/>
      <c r="EZ148" s="68"/>
      <c r="FA148" s="68"/>
      <c r="FB148" s="68"/>
      <c r="FC148" s="68"/>
      <c r="FD148" s="68"/>
      <c r="FE148" s="68"/>
      <c r="FF148" s="68"/>
      <c r="FG148" s="68"/>
      <c r="FH148" s="68"/>
      <c r="FI148" s="68"/>
      <c r="FJ148" s="68"/>
      <c r="FK148" s="68"/>
      <c r="FL148" s="68"/>
      <c r="FM148" s="68"/>
      <c r="FN148" s="68"/>
      <c r="FO148" s="68"/>
      <c r="FP148" s="68"/>
      <c r="FQ148" s="68"/>
      <c r="FR148" s="68"/>
      <c r="FS148" s="68"/>
      <c r="FT148" s="68"/>
      <c r="FU148" s="68"/>
      <c r="FV148" s="68"/>
      <c r="FW148" s="68"/>
      <c r="FX148" s="68"/>
      <c r="FY148" s="68"/>
      <c r="FZ148" s="68"/>
      <c r="GA148" s="68"/>
      <c r="GB148" s="68"/>
      <c r="GC148" s="68"/>
      <c r="GD148" s="68"/>
      <c r="GE148" s="68"/>
      <c r="GF148" s="68"/>
      <c r="GG148" s="68"/>
      <c r="GH148" s="68"/>
      <c r="GI148" s="68"/>
      <c r="GJ148" s="68"/>
      <c r="GK148" s="68"/>
      <c r="GL148" s="68"/>
      <c r="GM148" s="68"/>
      <c r="GN148" s="68"/>
      <c r="GO148" s="68"/>
      <c r="GP148" s="68"/>
      <c r="GQ148" s="68"/>
      <c r="GR148" s="68"/>
      <c r="GS148" s="68"/>
      <c r="GT148" s="68"/>
      <c r="GU148" s="68"/>
      <c r="GV148" s="68"/>
      <c r="GW148" s="68"/>
      <c r="GX148" s="68"/>
      <c r="GY148" s="68"/>
      <c r="GZ148" s="68"/>
      <c r="HA148" s="68"/>
      <c r="HB148" s="68"/>
      <c r="HC148" s="68"/>
      <c r="HD148" s="68"/>
      <c r="HE148" s="68"/>
      <c r="HF148" s="68"/>
      <c r="HG148" s="68"/>
      <c r="HH148" s="68"/>
      <c r="HI148" s="68"/>
      <c r="HJ148" s="68"/>
      <c r="HK148" s="68"/>
      <c r="HL148" s="68"/>
      <c r="HM148" s="68"/>
      <c r="HN148" s="68"/>
      <c r="HO148" s="68"/>
      <c r="HP148" s="68"/>
      <c r="HQ148" s="68"/>
      <c r="HR148" s="68"/>
      <c r="HS148" s="68"/>
      <c r="HT148" s="68"/>
      <c r="HU148" s="68"/>
      <c r="HV148" s="68"/>
      <c r="HW148" s="68"/>
      <c r="HX148" s="68"/>
      <c r="HY148" s="68"/>
      <c r="HZ148" s="68"/>
      <c r="IA148" s="68"/>
      <c r="IB148" s="68"/>
      <c r="IC148" s="68"/>
      <c r="ID148" s="68"/>
      <c r="IE148" s="68"/>
      <c r="IF148" s="68"/>
      <c r="IG148" s="68"/>
      <c r="IH148" s="68"/>
      <c r="II148" s="68"/>
      <c r="IJ148" s="68"/>
      <c r="IK148" s="68"/>
      <c r="IL148" s="68"/>
      <c r="IM148" s="68"/>
      <c r="IN148" s="68"/>
      <c r="IO148" s="68"/>
      <c r="IP148" s="68"/>
      <c r="IQ148" s="68"/>
      <c r="IR148" s="68"/>
      <c r="IS148" s="68"/>
      <c r="IT148" s="68"/>
      <c r="IU148" s="68"/>
      <c r="IV148" s="68"/>
      <c r="IW148" s="68"/>
      <c r="IX148" s="68"/>
      <c r="IY148" s="68"/>
      <c r="IZ148" s="68"/>
      <c r="JA148" s="68"/>
      <c r="JB148" s="68"/>
      <c r="JC148" s="68"/>
      <c r="JD148" s="68"/>
      <c r="JE148" s="68"/>
      <c r="JF148" s="68"/>
      <c r="JG148" s="68"/>
      <c r="JH148" s="68"/>
      <c r="JI148" s="68"/>
      <c r="JJ148" s="68"/>
      <c r="JK148" s="68"/>
      <c r="JL148" s="68"/>
      <c r="JM148" s="68"/>
      <c r="JN148" s="68"/>
      <c r="JO148" s="68"/>
      <c r="JP148" s="68"/>
      <c r="JQ148" s="68"/>
      <c r="JR148" s="68"/>
      <c r="JS148" s="68"/>
      <c r="JT148" s="68"/>
      <c r="JU148" s="68"/>
      <c r="JV148" s="68"/>
      <c r="JW148" s="68"/>
      <c r="JX148" s="68"/>
      <c r="JY148" s="68"/>
      <c r="JZ148" s="68"/>
      <c r="KA148" s="68"/>
      <c r="KB148" s="68"/>
      <c r="KC148" s="68"/>
      <c r="KD148" s="68"/>
      <c r="KE148" s="68"/>
      <c r="KF148" s="68"/>
      <c r="KG148" s="68"/>
      <c r="KH148" s="68"/>
      <c r="KI148" s="68"/>
      <c r="KJ148" s="68"/>
      <c r="KK148" s="68"/>
      <c r="KL148" s="68"/>
      <c r="KM148" s="68"/>
      <c r="KN148" s="68"/>
      <c r="KO148" s="68"/>
      <c r="KP148" s="68"/>
      <c r="KQ148" s="68"/>
      <c r="KR148" s="68"/>
      <c r="KS148" s="68"/>
      <c r="KT148" s="68"/>
      <c r="KU148" s="68"/>
      <c r="KV148" s="68"/>
      <c r="KW148" s="68"/>
      <c r="KX148" s="68"/>
      <c r="KY148" s="68"/>
      <c r="KZ148" s="68"/>
      <c r="LA148" s="68"/>
      <c r="LB148" s="68"/>
      <c r="LC148" s="68"/>
      <c r="LD148" s="68"/>
      <c r="LE148" s="68"/>
      <c r="LF148" s="68"/>
      <c r="LG148" s="68"/>
      <c r="LH148" s="68"/>
      <c r="LI148" s="68"/>
      <c r="LJ148" s="68"/>
      <c r="LK148" s="68"/>
      <c r="LL148" s="68"/>
      <c r="LM148" s="68"/>
      <c r="LN148" s="68"/>
      <c r="LO148" s="68"/>
      <c r="LP148" s="68"/>
      <c r="LQ148" s="68"/>
      <c r="LR148" s="68"/>
      <c r="LS148" s="68"/>
      <c r="LT148" s="68"/>
      <c r="LU148" s="68"/>
      <c r="LV148" s="68"/>
      <c r="LW148" s="68"/>
      <c r="LX148" s="68"/>
      <c r="LY148" s="68"/>
      <c r="LZ148" s="68"/>
      <c r="MA148" s="68"/>
      <c r="MB148" s="68"/>
      <c r="MC148" s="68"/>
      <c r="MD148" s="68"/>
      <c r="ME148" s="68"/>
      <c r="MF148" s="68"/>
      <c r="MG148" s="68"/>
      <c r="MH148" s="68"/>
      <c r="MI148" s="68"/>
      <c r="MJ148" s="68"/>
      <c r="MK148" s="68"/>
      <c r="ML148" s="68"/>
      <c r="MM148" s="68"/>
      <c r="MN148" s="68"/>
      <c r="MO148" s="68"/>
      <c r="MP148" s="68"/>
      <c r="MQ148" s="68"/>
      <c r="MR148" s="68"/>
      <c r="MS148" s="68"/>
      <c r="MT148" s="68"/>
      <c r="MU148" s="68"/>
      <c r="MV148" s="68"/>
      <c r="MW148" s="68"/>
      <c r="MX148" s="68"/>
      <c r="MY148" s="68"/>
      <c r="MZ148" s="68"/>
      <c r="NA148" s="68"/>
      <c r="NB148" s="68"/>
      <c r="NC148" s="68"/>
      <c r="ND148" s="68"/>
      <c r="NE148" s="68"/>
    </row>
    <row r="149" spans="1:369" s="73" customFormat="1" ht="13.5">
      <c r="A149" s="68"/>
      <c r="B149" s="62"/>
      <c r="C149" s="63">
        <v>35501</v>
      </c>
      <c r="D149" s="70" t="s">
        <v>221</v>
      </c>
      <c r="E149" s="65" t="s">
        <v>114</v>
      </c>
      <c r="F14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4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49" s="65">
        <f>ROUND((Tabla122[[#This Row],[Columna6]]*0.4),0)</f>
        <v>2</v>
      </c>
      <c r="I149" s="90">
        <v>4</v>
      </c>
      <c r="J149" s="90"/>
      <c r="K149" s="90"/>
      <c r="L149" s="90"/>
      <c r="M149" s="65">
        <f>ROUND((Tabla122[[#This Row],[Columna11]]*0.4),0)</f>
        <v>72</v>
      </c>
      <c r="N149" s="65">
        <v>180</v>
      </c>
      <c r="O149" s="65"/>
      <c r="P149" s="65"/>
      <c r="Q149" s="65"/>
      <c r="R149" s="65">
        <f>ROUND((Tabla122[[#This Row],[Columna16]]*0.4),0)</f>
        <v>6</v>
      </c>
      <c r="S149" s="65">
        <v>16</v>
      </c>
      <c r="T149" s="65"/>
      <c r="U149" s="65"/>
      <c r="V149" s="65"/>
      <c r="W149" s="65">
        <f>ROUND((Tabla122[[#This Row],[Columna21]]*0.4),0)</f>
        <v>3</v>
      </c>
      <c r="X149" s="65">
        <v>8</v>
      </c>
      <c r="Y149" s="65"/>
      <c r="Z149" s="65"/>
      <c r="AA149" s="65"/>
      <c r="AB149" s="65">
        <f>ROUND((Tabla122[[#This Row],[Columna26]]*0.4),0)</f>
        <v>24</v>
      </c>
      <c r="AC149" s="65">
        <v>60</v>
      </c>
      <c r="AD149" s="65"/>
      <c r="AE149" s="65"/>
      <c r="AF149" s="65"/>
      <c r="AG149" s="65">
        <f>ROUND((Tabla122[[#This Row],[Columna31]]*0.4),0)</f>
        <v>274</v>
      </c>
      <c r="AH149" s="65">
        <v>684</v>
      </c>
      <c r="AI149" s="65"/>
      <c r="AJ149" s="65"/>
      <c r="AK149" s="65"/>
      <c r="AL149" s="65">
        <f>ROUND((Tabla122[[#This Row],[Columna36]]*0.4),0)</f>
        <v>70</v>
      </c>
      <c r="AM149" s="65">
        <v>176</v>
      </c>
      <c r="AN149" s="65"/>
      <c r="AO149" s="65"/>
      <c r="AP149" s="65"/>
      <c r="AQ149" s="65">
        <f>ROUND((Tabla122[[#This Row],[Columna41]]*0.4),0)</f>
        <v>27</v>
      </c>
      <c r="AR149" s="65">
        <v>68</v>
      </c>
      <c r="AS149" s="65"/>
      <c r="AT149" s="65"/>
      <c r="AU149" s="65"/>
      <c r="AV149" s="65">
        <f>ROUND((Tabla122[[#This Row],[Columna46]]*0.4),0)</f>
        <v>16</v>
      </c>
      <c r="AW149" s="65">
        <v>40</v>
      </c>
      <c r="AX149" s="65"/>
      <c r="AY149" s="65"/>
      <c r="AZ149" s="65"/>
      <c r="BA149" s="65">
        <f>ROUND((Tabla122[[#This Row],[Columna51]]*0.4),0)</f>
        <v>3</v>
      </c>
      <c r="BB149" s="65">
        <v>8</v>
      </c>
      <c r="BC149" s="65"/>
      <c r="BD149" s="65"/>
      <c r="BE149" s="65"/>
      <c r="BF149" s="65">
        <f>ROUND((Tabla122[[#This Row],[Columna56]]*0.4),0)</f>
        <v>2</v>
      </c>
      <c r="BG149" s="65">
        <v>4</v>
      </c>
      <c r="BH149" s="65"/>
      <c r="BI149" s="65"/>
      <c r="BJ149" s="65"/>
      <c r="BK149" s="65">
        <f>ROUND((Tabla122[[#This Row],[Columna61]]*0.4),0)</f>
        <v>18</v>
      </c>
      <c r="BL149" s="65">
        <v>44</v>
      </c>
      <c r="BM149" s="65"/>
      <c r="BN149" s="65"/>
      <c r="BO149" s="65"/>
      <c r="BP149" s="65">
        <f>ROUND((Tabla122[[#This Row],[Columna66]]*0.4),0)</f>
        <v>16</v>
      </c>
      <c r="BQ149" s="65">
        <v>40</v>
      </c>
      <c r="BR149" s="65"/>
      <c r="BS149" s="65"/>
      <c r="BT149" s="65"/>
      <c r="BU149" s="65">
        <f>ROUND((Tabla122[[#This Row],[Columna71]]*0.4),0)</f>
        <v>46</v>
      </c>
      <c r="BV149" s="65">
        <v>116</v>
      </c>
      <c r="BW149" s="65"/>
      <c r="BX149" s="65"/>
      <c r="BY149" s="65"/>
      <c r="BZ149" s="65">
        <f>ROUND((Tabla122[[#This Row],[Columna76]]*0.4),0)</f>
        <v>14</v>
      </c>
      <c r="CA149" s="65">
        <v>36</v>
      </c>
      <c r="CB149" s="65"/>
      <c r="CC149" s="65"/>
      <c r="CD149" s="65"/>
      <c r="CE149" s="65">
        <f>ROUND((Tabla122[[#This Row],[Columna81]]*0.4),0)</f>
        <v>14</v>
      </c>
      <c r="CF149" s="65">
        <v>36</v>
      </c>
      <c r="CG149" s="65"/>
      <c r="CH149" s="65"/>
      <c r="CI149" s="65"/>
      <c r="CJ149" s="65">
        <f>ROUND((Tabla122[[#This Row],[Columna86]]*0.4),0)</f>
        <v>6</v>
      </c>
      <c r="CK149" s="65">
        <v>16</v>
      </c>
      <c r="CL149" s="65"/>
      <c r="CM149" s="65"/>
      <c r="CN149" s="65"/>
      <c r="CO149" s="65">
        <f>ROUND((Tabla122[[#This Row],[Columna91]]*0.4),0)</f>
        <v>22</v>
      </c>
      <c r="CP149" s="65">
        <v>56</v>
      </c>
      <c r="CQ149" s="65"/>
      <c r="CR149" s="65"/>
      <c r="CS149" s="65"/>
      <c r="CT149" s="65">
        <f>ROUND((Tabla122[[#This Row],[Columna96]]*0.4),0)</f>
        <v>40</v>
      </c>
      <c r="CU149" s="65">
        <v>100</v>
      </c>
      <c r="CV149" s="65"/>
      <c r="CW149" s="65"/>
      <c r="CX149" s="65"/>
      <c r="CY149" s="65">
        <f>ROUND((Tabla122[[#This Row],[Columna101]]*0.4),0)</f>
        <v>10</v>
      </c>
      <c r="CZ149" s="65">
        <v>24</v>
      </c>
      <c r="DA149" s="65"/>
      <c r="DB149" s="65"/>
      <c r="DC149" s="65"/>
      <c r="DD149" s="65">
        <f>ROUND((Tabla122[[#This Row],[Columna106]]*0.4),0)</f>
        <v>8</v>
      </c>
      <c r="DE149" s="65">
        <v>20</v>
      </c>
      <c r="DF149" s="65"/>
      <c r="DG149" s="65"/>
      <c r="DH149" s="65"/>
      <c r="DI149" s="65">
        <f>ROUND((Tabla122[[#This Row],[Columna111]]*0.4),0)</f>
        <v>8</v>
      </c>
      <c r="DJ149" s="65">
        <v>20</v>
      </c>
      <c r="DK149" s="65"/>
      <c r="DL149" s="65"/>
      <c r="DM149" s="65"/>
      <c r="DN149" s="65">
        <f>ROUND((Tabla122[[#This Row],[Columna116]]*0.4),0)</f>
        <v>2</v>
      </c>
      <c r="DO149" s="65">
        <v>4</v>
      </c>
      <c r="DP149" s="93"/>
      <c r="DQ149" s="93"/>
      <c r="DR149" s="93"/>
      <c r="DS149" s="72"/>
      <c r="DT149" s="68"/>
      <c r="DU149" s="68"/>
      <c r="DV149" s="68"/>
      <c r="DW149" s="68"/>
      <c r="DX149" s="68"/>
      <c r="DY149" s="68"/>
      <c r="DZ149" s="68"/>
      <c r="EA149" s="68"/>
      <c r="EB149" s="68"/>
      <c r="EC149" s="68"/>
      <c r="ED149" s="68"/>
      <c r="EE149" s="68"/>
      <c r="EF149" s="68"/>
      <c r="EG149" s="68"/>
      <c r="EH149" s="68"/>
      <c r="EI149" s="68"/>
      <c r="EJ149" s="68"/>
      <c r="EK149" s="68"/>
      <c r="EL149" s="68"/>
      <c r="EM149" s="68"/>
      <c r="EN149" s="68"/>
      <c r="EO149" s="68"/>
      <c r="EP149" s="68"/>
      <c r="EQ149" s="68"/>
      <c r="ER149" s="68"/>
      <c r="ES149" s="68"/>
      <c r="ET149" s="68"/>
      <c r="EU149" s="68"/>
      <c r="EV149" s="68"/>
      <c r="EW149" s="68"/>
      <c r="EX149" s="68"/>
      <c r="EY149" s="68"/>
      <c r="EZ149" s="68"/>
      <c r="FA149" s="68"/>
      <c r="FB149" s="68"/>
      <c r="FC149" s="68"/>
      <c r="FD149" s="68"/>
      <c r="FE149" s="68"/>
      <c r="FF149" s="68"/>
      <c r="FG149" s="68"/>
      <c r="FH149" s="68"/>
      <c r="FI149" s="68"/>
      <c r="FJ149" s="68"/>
      <c r="FK149" s="68"/>
      <c r="FL149" s="68"/>
      <c r="FM149" s="68"/>
      <c r="FN149" s="68"/>
      <c r="FO149" s="68"/>
      <c r="FP149" s="68"/>
      <c r="FQ149" s="68"/>
      <c r="FR149" s="68"/>
      <c r="FS149" s="68"/>
      <c r="FT149" s="68"/>
      <c r="FU149" s="68"/>
      <c r="FV149" s="68"/>
      <c r="FW149" s="68"/>
      <c r="FX149" s="68"/>
      <c r="FY149" s="68"/>
      <c r="FZ149" s="68"/>
      <c r="GA149" s="68"/>
      <c r="GB149" s="68"/>
      <c r="GC149" s="68"/>
      <c r="GD149" s="68"/>
      <c r="GE149" s="68"/>
      <c r="GF149" s="68"/>
      <c r="GG149" s="68"/>
      <c r="GH149" s="68"/>
      <c r="GI149" s="68"/>
      <c r="GJ149" s="68"/>
      <c r="GK149" s="68"/>
      <c r="GL149" s="68"/>
      <c r="GM149" s="68"/>
      <c r="GN149" s="68"/>
      <c r="GO149" s="68"/>
      <c r="GP149" s="68"/>
      <c r="GQ149" s="68"/>
      <c r="GR149" s="68"/>
      <c r="GS149" s="68"/>
      <c r="GT149" s="68"/>
      <c r="GU149" s="68"/>
      <c r="GV149" s="68"/>
      <c r="GW149" s="68"/>
      <c r="GX149" s="68"/>
      <c r="GY149" s="68"/>
      <c r="GZ149" s="68"/>
      <c r="HA149" s="68"/>
      <c r="HB149" s="68"/>
      <c r="HC149" s="68"/>
      <c r="HD149" s="68"/>
      <c r="HE149" s="68"/>
      <c r="HF149" s="68"/>
      <c r="HG149" s="68"/>
      <c r="HH149" s="68"/>
      <c r="HI149" s="68"/>
      <c r="HJ149" s="68"/>
      <c r="HK149" s="68"/>
      <c r="HL149" s="68"/>
      <c r="HM149" s="68"/>
      <c r="HN149" s="68"/>
      <c r="HO149" s="68"/>
      <c r="HP149" s="68"/>
      <c r="HQ149" s="68"/>
      <c r="HR149" s="68"/>
      <c r="HS149" s="68"/>
      <c r="HT149" s="68"/>
      <c r="HU149" s="68"/>
      <c r="HV149" s="68"/>
      <c r="HW149" s="68"/>
      <c r="HX149" s="68"/>
      <c r="HY149" s="68"/>
      <c r="HZ149" s="68"/>
      <c r="IA149" s="68"/>
      <c r="IB149" s="68"/>
      <c r="IC149" s="68"/>
      <c r="ID149" s="68"/>
      <c r="IE149" s="68"/>
      <c r="IF149" s="68"/>
      <c r="IG149" s="68"/>
      <c r="IH149" s="68"/>
      <c r="II149" s="68"/>
      <c r="IJ149" s="68"/>
      <c r="IK149" s="68"/>
      <c r="IL149" s="68"/>
      <c r="IM149" s="68"/>
      <c r="IN149" s="68"/>
      <c r="IO149" s="68"/>
      <c r="IP149" s="68"/>
      <c r="IQ149" s="68"/>
      <c r="IR149" s="68"/>
      <c r="IS149" s="68"/>
      <c r="IT149" s="68"/>
      <c r="IU149" s="68"/>
      <c r="IV149" s="68"/>
      <c r="IW149" s="68"/>
      <c r="IX149" s="68"/>
      <c r="IY149" s="68"/>
      <c r="IZ149" s="68"/>
      <c r="JA149" s="68"/>
      <c r="JB149" s="68"/>
      <c r="JC149" s="68"/>
      <c r="JD149" s="68"/>
      <c r="JE149" s="68"/>
      <c r="JF149" s="68"/>
      <c r="JG149" s="68"/>
      <c r="JH149" s="68"/>
      <c r="JI149" s="68"/>
      <c r="JJ149" s="68"/>
      <c r="JK149" s="68"/>
      <c r="JL149" s="68"/>
      <c r="JM149" s="68"/>
      <c r="JN149" s="68"/>
      <c r="JO149" s="68"/>
      <c r="JP149" s="68"/>
      <c r="JQ149" s="68"/>
      <c r="JR149" s="68"/>
      <c r="JS149" s="68"/>
      <c r="JT149" s="68"/>
      <c r="JU149" s="68"/>
      <c r="JV149" s="68"/>
      <c r="JW149" s="68"/>
      <c r="JX149" s="68"/>
      <c r="JY149" s="68"/>
      <c r="JZ149" s="68"/>
      <c r="KA149" s="68"/>
      <c r="KB149" s="68"/>
      <c r="KC149" s="68"/>
      <c r="KD149" s="68"/>
      <c r="KE149" s="68"/>
      <c r="KF149" s="68"/>
      <c r="KG149" s="68"/>
      <c r="KH149" s="68"/>
      <c r="KI149" s="68"/>
      <c r="KJ149" s="68"/>
      <c r="KK149" s="68"/>
      <c r="KL149" s="68"/>
      <c r="KM149" s="68"/>
      <c r="KN149" s="68"/>
      <c r="KO149" s="68"/>
      <c r="KP149" s="68"/>
      <c r="KQ149" s="68"/>
      <c r="KR149" s="68"/>
      <c r="KS149" s="68"/>
      <c r="KT149" s="68"/>
      <c r="KU149" s="68"/>
      <c r="KV149" s="68"/>
      <c r="KW149" s="68"/>
      <c r="KX149" s="68"/>
      <c r="KY149" s="68"/>
      <c r="KZ149" s="68"/>
      <c r="LA149" s="68"/>
      <c r="LB149" s="68"/>
      <c r="LC149" s="68"/>
      <c r="LD149" s="68"/>
      <c r="LE149" s="68"/>
      <c r="LF149" s="68"/>
      <c r="LG149" s="68"/>
      <c r="LH149" s="68"/>
      <c r="LI149" s="68"/>
      <c r="LJ149" s="68"/>
      <c r="LK149" s="68"/>
      <c r="LL149" s="68"/>
      <c r="LM149" s="68"/>
      <c r="LN149" s="68"/>
      <c r="LO149" s="68"/>
      <c r="LP149" s="68"/>
      <c r="LQ149" s="68"/>
      <c r="LR149" s="68"/>
      <c r="LS149" s="68"/>
      <c r="LT149" s="68"/>
      <c r="LU149" s="68"/>
      <c r="LV149" s="68"/>
      <c r="LW149" s="68"/>
      <c r="LX149" s="68"/>
      <c r="LY149" s="68"/>
      <c r="LZ149" s="68"/>
      <c r="MA149" s="68"/>
      <c r="MB149" s="68"/>
      <c r="MC149" s="68"/>
      <c r="MD149" s="68"/>
      <c r="ME149" s="68"/>
      <c r="MF149" s="68"/>
      <c r="MG149" s="68"/>
      <c r="MH149" s="68"/>
      <c r="MI149" s="68"/>
      <c r="MJ149" s="68"/>
      <c r="MK149" s="68"/>
      <c r="ML149" s="68"/>
      <c r="MM149" s="68"/>
      <c r="MN149" s="68"/>
      <c r="MO149" s="68"/>
      <c r="MP149" s="68"/>
      <c r="MQ149" s="68"/>
      <c r="MR149" s="68"/>
      <c r="MS149" s="68"/>
      <c r="MT149" s="68"/>
      <c r="MU149" s="68"/>
      <c r="MV149" s="68"/>
      <c r="MW149" s="68"/>
      <c r="MX149" s="68"/>
      <c r="MY149" s="68"/>
      <c r="MZ149" s="68"/>
      <c r="NA149" s="68"/>
      <c r="NB149" s="68"/>
      <c r="NC149" s="68"/>
      <c r="ND149" s="68"/>
      <c r="NE149" s="68"/>
    </row>
    <row r="150" spans="1:369" s="73" customFormat="1" ht="13.5">
      <c r="A150" s="68"/>
      <c r="B150" s="62"/>
      <c r="C150" s="63">
        <v>35501</v>
      </c>
      <c r="D150" s="70" t="s">
        <v>222</v>
      </c>
      <c r="E150" s="65" t="s">
        <v>114</v>
      </c>
      <c r="F15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5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50" s="65">
        <f>ROUND((Tabla122[[#This Row],[Columna6]]*0.4),0)</f>
        <v>2</v>
      </c>
      <c r="I150" s="90">
        <v>4</v>
      </c>
      <c r="J150" s="90"/>
      <c r="K150" s="90"/>
      <c r="L150" s="90"/>
      <c r="M150" s="65">
        <f>ROUND((Tabla122[[#This Row],[Columna11]]*0.4),0)</f>
        <v>72</v>
      </c>
      <c r="N150" s="65">
        <v>180</v>
      </c>
      <c r="O150" s="65"/>
      <c r="P150" s="65"/>
      <c r="Q150" s="65"/>
      <c r="R150" s="65">
        <f>ROUND((Tabla122[[#This Row],[Columna16]]*0.4),0)</f>
        <v>6</v>
      </c>
      <c r="S150" s="65">
        <v>16</v>
      </c>
      <c r="T150" s="65"/>
      <c r="U150" s="65"/>
      <c r="V150" s="65"/>
      <c r="W150" s="65">
        <f>ROUND((Tabla122[[#This Row],[Columna21]]*0.4),0)</f>
        <v>3</v>
      </c>
      <c r="X150" s="65">
        <v>8</v>
      </c>
      <c r="Y150" s="65"/>
      <c r="Z150" s="65"/>
      <c r="AA150" s="65"/>
      <c r="AB150" s="65">
        <f>ROUND((Tabla122[[#This Row],[Columna26]]*0.4),0)</f>
        <v>24</v>
      </c>
      <c r="AC150" s="65">
        <v>60</v>
      </c>
      <c r="AD150" s="65"/>
      <c r="AE150" s="65"/>
      <c r="AF150" s="65"/>
      <c r="AG150" s="65">
        <f>ROUND((Tabla122[[#This Row],[Columna31]]*0.4),0)</f>
        <v>274</v>
      </c>
      <c r="AH150" s="65">
        <v>684</v>
      </c>
      <c r="AI150" s="65"/>
      <c r="AJ150" s="65"/>
      <c r="AK150" s="65"/>
      <c r="AL150" s="65">
        <f>ROUND((Tabla122[[#This Row],[Columna36]]*0.4),0)</f>
        <v>70</v>
      </c>
      <c r="AM150" s="65">
        <v>176</v>
      </c>
      <c r="AN150" s="65"/>
      <c r="AO150" s="65"/>
      <c r="AP150" s="65"/>
      <c r="AQ150" s="65">
        <f>ROUND((Tabla122[[#This Row],[Columna41]]*0.4),0)</f>
        <v>27</v>
      </c>
      <c r="AR150" s="65">
        <v>68</v>
      </c>
      <c r="AS150" s="65"/>
      <c r="AT150" s="65"/>
      <c r="AU150" s="65"/>
      <c r="AV150" s="65">
        <f>ROUND((Tabla122[[#This Row],[Columna46]]*0.4),0)</f>
        <v>16</v>
      </c>
      <c r="AW150" s="65">
        <v>40</v>
      </c>
      <c r="AX150" s="65"/>
      <c r="AY150" s="65"/>
      <c r="AZ150" s="65"/>
      <c r="BA150" s="65">
        <f>ROUND((Tabla122[[#This Row],[Columna51]]*0.4),0)</f>
        <v>3</v>
      </c>
      <c r="BB150" s="65">
        <v>8</v>
      </c>
      <c r="BC150" s="65"/>
      <c r="BD150" s="65"/>
      <c r="BE150" s="65"/>
      <c r="BF150" s="65">
        <f>ROUND((Tabla122[[#This Row],[Columna56]]*0.4),0)</f>
        <v>2</v>
      </c>
      <c r="BG150" s="65">
        <v>4</v>
      </c>
      <c r="BH150" s="65"/>
      <c r="BI150" s="65"/>
      <c r="BJ150" s="65"/>
      <c r="BK150" s="65">
        <f>ROUND((Tabla122[[#This Row],[Columna61]]*0.4),0)</f>
        <v>18</v>
      </c>
      <c r="BL150" s="65">
        <v>44</v>
      </c>
      <c r="BM150" s="65"/>
      <c r="BN150" s="65"/>
      <c r="BO150" s="65"/>
      <c r="BP150" s="65">
        <f>ROUND((Tabla122[[#This Row],[Columna66]]*0.4),0)</f>
        <v>16</v>
      </c>
      <c r="BQ150" s="65">
        <v>40</v>
      </c>
      <c r="BR150" s="65"/>
      <c r="BS150" s="65"/>
      <c r="BT150" s="65"/>
      <c r="BU150" s="65">
        <f>ROUND((Tabla122[[#This Row],[Columna71]]*0.4),0)</f>
        <v>46</v>
      </c>
      <c r="BV150" s="65">
        <v>116</v>
      </c>
      <c r="BW150" s="65"/>
      <c r="BX150" s="65"/>
      <c r="BY150" s="65"/>
      <c r="BZ150" s="65">
        <f>ROUND((Tabla122[[#This Row],[Columna76]]*0.4),0)</f>
        <v>14</v>
      </c>
      <c r="CA150" s="65">
        <v>36</v>
      </c>
      <c r="CB150" s="65"/>
      <c r="CC150" s="65"/>
      <c r="CD150" s="65"/>
      <c r="CE150" s="65">
        <f>ROUND((Tabla122[[#This Row],[Columna81]]*0.4),0)</f>
        <v>14</v>
      </c>
      <c r="CF150" s="65">
        <v>36</v>
      </c>
      <c r="CG150" s="65"/>
      <c r="CH150" s="65"/>
      <c r="CI150" s="65"/>
      <c r="CJ150" s="65">
        <f>ROUND((Tabla122[[#This Row],[Columna86]]*0.4),0)</f>
        <v>6</v>
      </c>
      <c r="CK150" s="65">
        <v>16</v>
      </c>
      <c r="CL150" s="65"/>
      <c r="CM150" s="65"/>
      <c r="CN150" s="65"/>
      <c r="CO150" s="65">
        <f>ROUND((Tabla122[[#This Row],[Columna91]]*0.4),0)</f>
        <v>22</v>
      </c>
      <c r="CP150" s="65">
        <v>56</v>
      </c>
      <c r="CQ150" s="65"/>
      <c r="CR150" s="65"/>
      <c r="CS150" s="65"/>
      <c r="CT150" s="65">
        <f>ROUND((Tabla122[[#This Row],[Columna96]]*0.4),0)</f>
        <v>40</v>
      </c>
      <c r="CU150" s="65">
        <v>100</v>
      </c>
      <c r="CV150" s="65"/>
      <c r="CW150" s="65"/>
      <c r="CX150" s="65"/>
      <c r="CY150" s="65">
        <f>ROUND((Tabla122[[#This Row],[Columna101]]*0.4),0)</f>
        <v>10</v>
      </c>
      <c r="CZ150" s="65">
        <v>24</v>
      </c>
      <c r="DA150" s="65"/>
      <c r="DB150" s="65"/>
      <c r="DC150" s="65"/>
      <c r="DD150" s="65">
        <f>ROUND((Tabla122[[#This Row],[Columna106]]*0.4),0)</f>
        <v>8</v>
      </c>
      <c r="DE150" s="65">
        <v>20</v>
      </c>
      <c r="DF150" s="65"/>
      <c r="DG150" s="65"/>
      <c r="DH150" s="65"/>
      <c r="DI150" s="65">
        <f>ROUND((Tabla122[[#This Row],[Columna111]]*0.4),0)</f>
        <v>8</v>
      </c>
      <c r="DJ150" s="65">
        <v>20</v>
      </c>
      <c r="DK150" s="65"/>
      <c r="DL150" s="65"/>
      <c r="DM150" s="65"/>
      <c r="DN150" s="65">
        <f>ROUND((Tabla122[[#This Row],[Columna116]]*0.4),0)</f>
        <v>2</v>
      </c>
      <c r="DO150" s="65">
        <v>4</v>
      </c>
      <c r="DP150" s="93"/>
      <c r="DQ150" s="93"/>
      <c r="DR150" s="93"/>
      <c r="DS150" s="72"/>
      <c r="DT150" s="68"/>
      <c r="DU150" s="68"/>
      <c r="DV150" s="68"/>
      <c r="DW150" s="68"/>
      <c r="DX150" s="68"/>
      <c r="DY150" s="68"/>
      <c r="DZ150" s="68"/>
      <c r="EA150" s="68"/>
      <c r="EB150" s="68"/>
      <c r="EC150" s="68"/>
      <c r="ED150" s="68"/>
      <c r="EE150" s="68"/>
      <c r="EF150" s="68"/>
      <c r="EG150" s="68"/>
      <c r="EH150" s="68"/>
      <c r="EI150" s="68"/>
      <c r="EJ150" s="68"/>
      <c r="EK150" s="68"/>
      <c r="EL150" s="68"/>
      <c r="EM150" s="68"/>
      <c r="EN150" s="68"/>
      <c r="EO150" s="68"/>
      <c r="EP150" s="68"/>
      <c r="EQ150" s="68"/>
      <c r="ER150" s="68"/>
      <c r="ES150" s="68"/>
      <c r="ET150" s="68"/>
      <c r="EU150" s="68"/>
      <c r="EV150" s="68"/>
      <c r="EW150" s="68"/>
      <c r="EX150" s="68"/>
      <c r="EY150" s="68"/>
      <c r="EZ150" s="68"/>
      <c r="FA150" s="68"/>
      <c r="FB150" s="68"/>
      <c r="FC150" s="68"/>
      <c r="FD150" s="68"/>
      <c r="FE150" s="68"/>
      <c r="FF150" s="68"/>
      <c r="FG150" s="68"/>
      <c r="FH150" s="68"/>
      <c r="FI150" s="68"/>
      <c r="FJ150" s="68"/>
      <c r="FK150" s="68"/>
      <c r="FL150" s="68"/>
      <c r="FM150" s="68"/>
      <c r="FN150" s="68"/>
      <c r="FO150" s="68"/>
      <c r="FP150" s="68"/>
      <c r="FQ150" s="68"/>
      <c r="FR150" s="68"/>
      <c r="FS150" s="68"/>
      <c r="FT150" s="68"/>
      <c r="FU150" s="68"/>
      <c r="FV150" s="68"/>
      <c r="FW150" s="68"/>
      <c r="FX150" s="68"/>
      <c r="FY150" s="68"/>
      <c r="FZ150" s="68"/>
      <c r="GA150" s="68"/>
      <c r="GB150" s="68"/>
      <c r="GC150" s="68"/>
      <c r="GD150" s="68"/>
      <c r="GE150" s="68"/>
      <c r="GF150" s="68"/>
      <c r="GG150" s="68"/>
      <c r="GH150" s="68"/>
      <c r="GI150" s="68"/>
      <c r="GJ150" s="68"/>
      <c r="GK150" s="68"/>
      <c r="GL150" s="68"/>
      <c r="GM150" s="68"/>
      <c r="GN150" s="68"/>
      <c r="GO150" s="68"/>
      <c r="GP150" s="68"/>
      <c r="GQ150" s="68"/>
      <c r="GR150" s="68"/>
      <c r="GS150" s="68"/>
      <c r="GT150" s="68"/>
      <c r="GU150" s="68"/>
      <c r="GV150" s="68"/>
      <c r="GW150" s="68"/>
      <c r="GX150" s="68"/>
      <c r="GY150" s="68"/>
      <c r="GZ150" s="68"/>
      <c r="HA150" s="68"/>
      <c r="HB150" s="68"/>
      <c r="HC150" s="68"/>
      <c r="HD150" s="68"/>
      <c r="HE150" s="68"/>
      <c r="HF150" s="68"/>
      <c r="HG150" s="68"/>
      <c r="HH150" s="68"/>
      <c r="HI150" s="68"/>
      <c r="HJ150" s="68"/>
      <c r="HK150" s="68"/>
      <c r="HL150" s="68"/>
      <c r="HM150" s="68"/>
      <c r="HN150" s="68"/>
      <c r="HO150" s="68"/>
      <c r="HP150" s="68"/>
      <c r="HQ150" s="68"/>
      <c r="HR150" s="68"/>
      <c r="HS150" s="68"/>
      <c r="HT150" s="68"/>
      <c r="HU150" s="68"/>
      <c r="HV150" s="68"/>
      <c r="HW150" s="68"/>
      <c r="HX150" s="68"/>
      <c r="HY150" s="68"/>
      <c r="HZ150" s="68"/>
      <c r="IA150" s="68"/>
      <c r="IB150" s="68"/>
      <c r="IC150" s="68"/>
      <c r="ID150" s="68"/>
      <c r="IE150" s="68"/>
      <c r="IF150" s="68"/>
      <c r="IG150" s="68"/>
      <c r="IH150" s="68"/>
      <c r="II150" s="68"/>
      <c r="IJ150" s="68"/>
      <c r="IK150" s="68"/>
      <c r="IL150" s="68"/>
      <c r="IM150" s="68"/>
      <c r="IN150" s="68"/>
      <c r="IO150" s="68"/>
      <c r="IP150" s="68"/>
      <c r="IQ150" s="68"/>
      <c r="IR150" s="68"/>
      <c r="IS150" s="68"/>
      <c r="IT150" s="68"/>
      <c r="IU150" s="68"/>
      <c r="IV150" s="68"/>
      <c r="IW150" s="68"/>
      <c r="IX150" s="68"/>
      <c r="IY150" s="68"/>
      <c r="IZ150" s="68"/>
      <c r="JA150" s="68"/>
      <c r="JB150" s="68"/>
      <c r="JC150" s="68"/>
      <c r="JD150" s="68"/>
      <c r="JE150" s="68"/>
      <c r="JF150" s="68"/>
      <c r="JG150" s="68"/>
      <c r="JH150" s="68"/>
      <c r="JI150" s="68"/>
      <c r="JJ150" s="68"/>
      <c r="JK150" s="68"/>
      <c r="JL150" s="68"/>
      <c r="JM150" s="68"/>
      <c r="JN150" s="68"/>
      <c r="JO150" s="68"/>
      <c r="JP150" s="68"/>
      <c r="JQ150" s="68"/>
      <c r="JR150" s="68"/>
      <c r="JS150" s="68"/>
      <c r="JT150" s="68"/>
      <c r="JU150" s="68"/>
      <c r="JV150" s="68"/>
      <c r="JW150" s="68"/>
      <c r="JX150" s="68"/>
      <c r="JY150" s="68"/>
      <c r="JZ150" s="68"/>
      <c r="KA150" s="68"/>
      <c r="KB150" s="68"/>
      <c r="KC150" s="68"/>
      <c r="KD150" s="68"/>
      <c r="KE150" s="68"/>
      <c r="KF150" s="68"/>
      <c r="KG150" s="68"/>
      <c r="KH150" s="68"/>
      <c r="KI150" s="68"/>
      <c r="KJ150" s="68"/>
      <c r="KK150" s="68"/>
      <c r="KL150" s="68"/>
      <c r="KM150" s="68"/>
      <c r="KN150" s="68"/>
      <c r="KO150" s="68"/>
      <c r="KP150" s="68"/>
      <c r="KQ150" s="68"/>
      <c r="KR150" s="68"/>
      <c r="KS150" s="68"/>
      <c r="KT150" s="68"/>
      <c r="KU150" s="68"/>
      <c r="KV150" s="68"/>
      <c r="KW150" s="68"/>
      <c r="KX150" s="68"/>
      <c r="KY150" s="68"/>
      <c r="KZ150" s="68"/>
      <c r="LA150" s="68"/>
      <c r="LB150" s="68"/>
      <c r="LC150" s="68"/>
      <c r="LD150" s="68"/>
      <c r="LE150" s="68"/>
      <c r="LF150" s="68"/>
      <c r="LG150" s="68"/>
      <c r="LH150" s="68"/>
      <c r="LI150" s="68"/>
      <c r="LJ150" s="68"/>
      <c r="LK150" s="68"/>
      <c r="LL150" s="68"/>
      <c r="LM150" s="68"/>
      <c r="LN150" s="68"/>
      <c r="LO150" s="68"/>
      <c r="LP150" s="68"/>
      <c r="LQ150" s="68"/>
      <c r="LR150" s="68"/>
      <c r="LS150" s="68"/>
      <c r="LT150" s="68"/>
      <c r="LU150" s="68"/>
      <c r="LV150" s="68"/>
      <c r="LW150" s="68"/>
      <c r="LX150" s="68"/>
      <c r="LY150" s="68"/>
      <c r="LZ150" s="68"/>
      <c r="MA150" s="68"/>
      <c r="MB150" s="68"/>
      <c r="MC150" s="68"/>
      <c r="MD150" s="68"/>
      <c r="ME150" s="68"/>
      <c r="MF150" s="68"/>
      <c r="MG150" s="68"/>
      <c r="MH150" s="68"/>
      <c r="MI150" s="68"/>
      <c r="MJ150" s="68"/>
      <c r="MK150" s="68"/>
      <c r="ML150" s="68"/>
      <c r="MM150" s="68"/>
      <c r="MN150" s="68"/>
      <c r="MO150" s="68"/>
      <c r="MP150" s="68"/>
      <c r="MQ150" s="68"/>
      <c r="MR150" s="68"/>
      <c r="MS150" s="68"/>
      <c r="MT150" s="68"/>
      <c r="MU150" s="68"/>
      <c r="MV150" s="68"/>
      <c r="MW150" s="68"/>
      <c r="MX150" s="68"/>
      <c r="MY150" s="68"/>
      <c r="MZ150" s="68"/>
      <c r="NA150" s="68"/>
      <c r="NB150" s="68"/>
      <c r="NC150" s="68"/>
      <c r="ND150" s="68"/>
      <c r="NE150" s="68"/>
    </row>
    <row r="151" spans="1:369" s="73" customFormat="1" ht="13.5">
      <c r="A151" s="68"/>
      <c r="B151" s="62"/>
      <c r="C151" s="63">
        <v>35501</v>
      </c>
      <c r="D151" s="70" t="s">
        <v>223</v>
      </c>
      <c r="E151" s="65" t="s">
        <v>114</v>
      </c>
      <c r="F15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5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51" s="65">
        <f>ROUND((Tabla122[[#This Row],[Columna6]]*0.4),0)</f>
        <v>2</v>
      </c>
      <c r="I151" s="90">
        <v>4</v>
      </c>
      <c r="J151" s="90"/>
      <c r="K151" s="90"/>
      <c r="L151" s="90"/>
      <c r="M151" s="65">
        <f>ROUND((Tabla122[[#This Row],[Columna11]]*0.4),0)</f>
        <v>72</v>
      </c>
      <c r="N151" s="65">
        <v>180</v>
      </c>
      <c r="O151" s="65"/>
      <c r="P151" s="65"/>
      <c r="Q151" s="65"/>
      <c r="R151" s="65">
        <f>ROUND((Tabla122[[#This Row],[Columna16]]*0.4),0)</f>
        <v>6</v>
      </c>
      <c r="S151" s="65">
        <v>16</v>
      </c>
      <c r="T151" s="65"/>
      <c r="U151" s="65"/>
      <c r="V151" s="65"/>
      <c r="W151" s="65">
        <f>ROUND((Tabla122[[#This Row],[Columna21]]*0.4),0)</f>
        <v>3</v>
      </c>
      <c r="X151" s="65">
        <v>8</v>
      </c>
      <c r="Y151" s="65"/>
      <c r="Z151" s="65"/>
      <c r="AA151" s="65"/>
      <c r="AB151" s="65">
        <f>ROUND((Tabla122[[#This Row],[Columna26]]*0.4),0)</f>
        <v>24</v>
      </c>
      <c r="AC151" s="65">
        <v>60</v>
      </c>
      <c r="AD151" s="65"/>
      <c r="AE151" s="65"/>
      <c r="AF151" s="65"/>
      <c r="AG151" s="65">
        <f>ROUND((Tabla122[[#This Row],[Columna31]]*0.4),0)</f>
        <v>274</v>
      </c>
      <c r="AH151" s="65">
        <v>684</v>
      </c>
      <c r="AI151" s="65"/>
      <c r="AJ151" s="65"/>
      <c r="AK151" s="65"/>
      <c r="AL151" s="65">
        <f>ROUND((Tabla122[[#This Row],[Columna36]]*0.4),0)</f>
        <v>70</v>
      </c>
      <c r="AM151" s="65">
        <v>176</v>
      </c>
      <c r="AN151" s="65"/>
      <c r="AO151" s="65"/>
      <c r="AP151" s="65"/>
      <c r="AQ151" s="65">
        <f>ROUND((Tabla122[[#This Row],[Columna41]]*0.4),0)</f>
        <v>27</v>
      </c>
      <c r="AR151" s="65">
        <v>68</v>
      </c>
      <c r="AS151" s="65"/>
      <c r="AT151" s="65"/>
      <c r="AU151" s="65"/>
      <c r="AV151" s="65">
        <f>ROUND((Tabla122[[#This Row],[Columna46]]*0.4),0)</f>
        <v>16</v>
      </c>
      <c r="AW151" s="65">
        <v>40</v>
      </c>
      <c r="AX151" s="65"/>
      <c r="AY151" s="65"/>
      <c r="AZ151" s="65"/>
      <c r="BA151" s="65">
        <f>ROUND((Tabla122[[#This Row],[Columna51]]*0.4),0)</f>
        <v>3</v>
      </c>
      <c r="BB151" s="65">
        <v>8</v>
      </c>
      <c r="BC151" s="65"/>
      <c r="BD151" s="65"/>
      <c r="BE151" s="65"/>
      <c r="BF151" s="65">
        <f>ROUND((Tabla122[[#This Row],[Columna56]]*0.4),0)</f>
        <v>2</v>
      </c>
      <c r="BG151" s="65">
        <v>4</v>
      </c>
      <c r="BH151" s="65"/>
      <c r="BI151" s="65"/>
      <c r="BJ151" s="65"/>
      <c r="BK151" s="65">
        <f>ROUND((Tabla122[[#This Row],[Columna61]]*0.4),0)</f>
        <v>18</v>
      </c>
      <c r="BL151" s="65">
        <v>44</v>
      </c>
      <c r="BM151" s="65"/>
      <c r="BN151" s="65"/>
      <c r="BO151" s="65"/>
      <c r="BP151" s="65">
        <f>ROUND((Tabla122[[#This Row],[Columna66]]*0.4),0)</f>
        <v>16</v>
      </c>
      <c r="BQ151" s="65">
        <v>40</v>
      </c>
      <c r="BR151" s="65"/>
      <c r="BS151" s="65"/>
      <c r="BT151" s="65"/>
      <c r="BU151" s="65">
        <f>ROUND((Tabla122[[#This Row],[Columna71]]*0.4),0)</f>
        <v>46</v>
      </c>
      <c r="BV151" s="65">
        <v>116</v>
      </c>
      <c r="BW151" s="65"/>
      <c r="BX151" s="65"/>
      <c r="BY151" s="65"/>
      <c r="BZ151" s="65">
        <f>ROUND((Tabla122[[#This Row],[Columna76]]*0.4),0)</f>
        <v>14</v>
      </c>
      <c r="CA151" s="65">
        <v>36</v>
      </c>
      <c r="CB151" s="65"/>
      <c r="CC151" s="65"/>
      <c r="CD151" s="65"/>
      <c r="CE151" s="65">
        <f>ROUND((Tabla122[[#This Row],[Columna81]]*0.4),0)</f>
        <v>14</v>
      </c>
      <c r="CF151" s="65">
        <v>36</v>
      </c>
      <c r="CG151" s="65"/>
      <c r="CH151" s="65"/>
      <c r="CI151" s="65"/>
      <c r="CJ151" s="65">
        <f>ROUND((Tabla122[[#This Row],[Columna86]]*0.4),0)</f>
        <v>6</v>
      </c>
      <c r="CK151" s="65">
        <v>16</v>
      </c>
      <c r="CL151" s="65"/>
      <c r="CM151" s="65"/>
      <c r="CN151" s="65"/>
      <c r="CO151" s="65">
        <f>ROUND((Tabla122[[#This Row],[Columna91]]*0.4),0)</f>
        <v>22</v>
      </c>
      <c r="CP151" s="65">
        <v>56</v>
      </c>
      <c r="CQ151" s="65"/>
      <c r="CR151" s="65"/>
      <c r="CS151" s="65"/>
      <c r="CT151" s="65">
        <f>ROUND((Tabla122[[#This Row],[Columna96]]*0.4),0)</f>
        <v>40</v>
      </c>
      <c r="CU151" s="65">
        <v>100</v>
      </c>
      <c r="CV151" s="65"/>
      <c r="CW151" s="65"/>
      <c r="CX151" s="65"/>
      <c r="CY151" s="65">
        <f>ROUND((Tabla122[[#This Row],[Columna101]]*0.4),0)</f>
        <v>10</v>
      </c>
      <c r="CZ151" s="65">
        <v>24</v>
      </c>
      <c r="DA151" s="65"/>
      <c r="DB151" s="65"/>
      <c r="DC151" s="65"/>
      <c r="DD151" s="65">
        <f>ROUND((Tabla122[[#This Row],[Columna106]]*0.4),0)</f>
        <v>8</v>
      </c>
      <c r="DE151" s="65">
        <v>20</v>
      </c>
      <c r="DF151" s="65"/>
      <c r="DG151" s="65"/>
      <c r="DH151" s="65"/>
      <c r="DI151" s="65">
        <f>ROUND((Tabla122[[#This Row],[Columna111]]*0.4),0)</f>
        <v>8</v>
      </c>
      <c r="DJ151" s="65">
        <v>20</v>
      </c>
      <c r="DK151" s="65"/>
      <c r="DL151" s="65"/>
      <c r="DM151" s="65"/>
      <c r="DN151" s="65">
        <f>ROUND((Tabla122[[#This Row],[Columna116]]*0.4),0)</f>
        <v>2</v>
      </c>
      <c r="DO151" s="65">
        <v>4</v>
      </c>
      <c r="DP151" s="93"/>
      <c r="DQ151" s="93"/>
      <c r="DR151" s="93"/>
      <c r="DS151" s="72"/>
      <c r="DT151" s="68"/>
      <c r="DU151" s="68"/>
      <c r="DV151" s="68"/>
      <c r="DW151" s="68"/>
      <c r="DX151" s="68"/>
      <c r="DY151" s="68"/>
      <c r="DZ151" s="68"/>
      <c r="EA151" s="68"/>
      <c r="EB151" s="68"/>
      <c r="EC151" s="68"/>
      <c r="ED151" s="68"/>
      <c r="EE151" s="68"/>
      <c r="EF151" s="68"/>
      <c r="EG151" s="68"/>
      <c r="EH151" s="68"/>
      <c r="EI151" s="68"/>
      <c r="EJ151" s="68"/>
      <c r="EK151" s="68"/>
      <c r="EL151" s="68"/>
      <c r="EM151" s="68"/>
      <c r="EN151" s="68"/>
      <c r="EO151" s="68"/>
      <c r="EP151" s="68"/>
      <c r="EQ151" s="68"/>
      <c r="ER151" s="68"/>
      <c r="ES151" s="68"/>
      <c r="ET151" s="68"/>
      <c r="EU151" s="68"/>
      <c r="EV151" s="68"/>
      <c r="EW151" s="68"/>
      <c r="EX151" s="68"/>
      <c r="EY151" s="68"/>
      <c r="EZ151" s="68"/>
      <c r="FA151" s="68"/>
      <c r="FB151" s="68"/>
      <c r="FC151" s="68"/>
      <c r="FD151" s="68"/>
      <c r="FE151" s="68"/>
      <c r="FF151" s="68"/>
      <c r="FG151" s="68"/>
      <c r="FH151" s="68"/>
      <c r="FI151" s="68"/>
      <c r="FJ151" s="68"/>
      <c r="FK151" s="68"/>
      <c r="FL151" s="68"/>
      <c r="FM151" s="68"/>
      <c r="FN151" s="68"/>
      <c r="FO151" s="68"/>
      <c r="FP151" s="68"/>
      <c r="FQ151" s="68"/>
      <c r="FR151" s="68"/>
      <c r="FS151" s="68"/>
      <c r="FT151" s="68"/>
      <c r="FU151" s="68"/>
      <c r="FV151" s="68"/>
      <c r="FW151" s="68"/>
      <c r="FX151" s="68"/>
      <c r="FY151" s="68"/>
      <c r="FZ151" s="68"/>
      <c r="GA151" s="68"/>
      <c r="GB151" s="68"/>
      <c r="GC151" s="68"/>
      <c r="GD151" s="68"/>
      <c r="GE151" s="68"/>
      <c r="GF151" s="68"/>
      <c r="GG151" s="68"/>
      <c r="GH151" s="68"/>
      <c r="GI151" s="68"/>
      <c r="GJ151" s="68"/>
      <c r="GK151" s="68"/>
      <c r="GL151" s="68"/>
      <c r="GM151" s="68"/>
      <c r="GN151" s="68"/>
      <c r="GO151" s="68"/>
      <c r="GP151" s="68"/>
      <c r="GQ151" s="68"/>
      <c r="GR151" s="68"/>
      <c r="GS151" s="68"/>
      <c r="GT151" s="68"/>
      <c r="GU151" s="68"/>
      <c r="GV151" s="68"/>
      <c r="GW151" s="68"/>
      <c r="GX151" s="68"/>
      <c r="GY151" s="68"/>
      <c r="GZ151" s="68"/>
      <c r="HA151" s="68"/>
      <c r="HB151" s="68"/>
      <c r="HC151" s="68"/>
      <c r="HD151" s="68"/>
      <c r="HE151" s="68"/>
      <c r="HF151" s="68"/>
      <c r="HG151" s="68"/>
      <c r="HH151" s="68"/>
      <c r="HI151" s="68"/>
      <c r="HJ151" s="68"/>
      <c r="HK151" s="68"/>
      <c r="HL151" s="68"/>
      <c r="HM151" s="68"/>
      <c r="HN151" s="68"/>
      <c r="HO151" s="68"/>
      <c r="HP151" s="68"/>
      <c r="HQ151" s="68"/>
      <c r="HR151" s="68"/>
      <c r="HS151" s="68"/>
      <c r="HT151" s="68"/>
      <c r="HU151" s="68"/>
      <c r="HV151" s="68"/>
      <c r="HW151" s="68"/>
      <c r="HX151" s="68"/>
      <c r="HY151" s="68"/>
      <c r="HZ151" s="68"/>
      <c r="IA151" s="68"/>
      <c r="IB151" s="68"/>
      <c r="IC151" s="68"/>
      <c r="ID151" s="68"/>
      <c r="IE151" s="68"/>
      <c r="IF151" s="68"/>
      <c r="IG151" s="68"/>
      <c r="IH151" s="68"/>
      <c r="II151" s="68"/>
      <c r="IJ151" s="68"/>
      <c r="IK151" s="68"/>
      <c r="IL151" s="68"/>
      <c r="IM151" s="68"/>
      <c r="IN151" s="68"/>
      <c r="IO151" s="68"/>
      <c r="IP151" s="68"/>
      <c r="IQ151" s="68"/>
      <c r="IR151" s="68"/>
      <c r="IS151" s="68"/>
      <c r="IT151" s="68"/>
      <c r="IU151" s="68"/>
      <c r="IV151" s="68"/>
      <c r="IW151" s="68"/>
      <c r="IX151" s="68"/>
      <c r="IY151" s="68"/>
      <c r="IZ151" s="68"/>
      <c r="JA151" s="68"/>
      <c r="JB151" s="68"/>
      <c r="JC151" s="68"/>
      <c r="JD151" s="68"/>
      <c r="JE151" s="68"/>
      <c r="JF151" s="68"/>
      <c r="JG151" s="68"/>
      <c r="JH151" s="68"/>
      <c r="JI151" s="68"/>
      <c r="JJ151" s="68"/>
      <c r="JK151" s="68"/>
      <c r="JL151" s="68"/>
      <c r="JM151" s="68"/>
      <c r="JN151" s="68"/>
      <c r="JO151" s="68"/>
      <c r="JP151" s="68"/>
      <c r="JQ151" s="68"/>
      <c r="JR151" s="68"/>
      <c r="JS151" s="68"/>
      <c r="JT151" s="68"/>
      <c r="JU151" s="68"/>
      <c r="JV151" s="68"/>
      <c r="JW151" s="68"/>
      <c r="JX151" s="68"/>
      <c r="JY151" s="68"/>
      <c r="JZ151" s="68"/>
      <c r="KA151" s="68"/>
      <c r="KB151" s="68"/>
      <c r="KC151" s="68"/>
      <c r="KD151" s="68"/>
      <c r="KE151" s="68"/>
      <c r="KF151" s="68"/>
      <c r="KG151" s="68"/>
      <c r="KH151" s="68"/>
      <c r="KI151" s="68"/>
      <c r="KJ151" s="68"/>
      <c r="KK151" s="68"/>
      <c r="KL151" s="68"/>
      <c r="KM151" s="68"/>
      <c r="KN151" s="68"/>
      <c r="KO151" s="68"/>
      <c r="KP151" s="68"/>
      <c r="KQ151" s="68"/>
      <c r="KR151" s="68"/>
      <c r="KS151" s="68"/>
      <c r="KT151" s="68"/>
      <c r="KU151" s="68"/>
      <c r="KV151" s="68"/>
      <c r="KW151" s="68"/>
      <c r="KX151" s="68"/>
      <c r="KY151" s="68"/>
      <c r="KZ151" s="68"/>
      <c r="LA151" s="68"/>
      <c r="LB151" s="68"/>
      <c r="LC151" s="68"/>
      <c r="LD151" s="68"/>
      <c r="LE151" s="68"/>
      <c r="LF151" s="68"/>
      <c r="LG151" s="68"/>
      <c r="LH151" s="68"/>
      <c r="LI151" s="68"/>
      <c r="LJ151" s="68"/>
      <c r="LK151" s="68"/>
      <c r="LL151" s="68"/>
      <c r="LM151" s="68"/>
      <c r="LN151" s="68"/>
      <c r="LO151" s="68"/>
      <c r="LP151" s="68"/>
      <c r="LQ151" s="68"/>
      <c r="LR151" s="68"/>
      <c r="LS151" s="68"/>
      <c r="LT151" s="68"/>
      <c r="LU151" s="68"/>
      <c r="LV151" s="68"/>
      <c r="LW151" s="68"/>
      <c r="LX151" s="68"/>
      <c r="LY151" s="68"/>
      <c r="LZ151" s="68"/>
      <c r="MA151" s="68"/>
      <c r="MB151" s="68"/>
      <c r="MC151" s="68"/>
      <c r="MD151" s="68"/>
      <c r="ME151" s="68"/>
      <c r="MF151" s="68"/>
      <c r="MG151" s="68"/>
      <c r="MH151" s="68"/>
      <c r="MI151" s="68"/>
      <c r="MJ151" s="68"/>
      <c r="MK151" s="68"/>
      <c r="ML151" s="68"/>
      <c r="MM151" s="68"/>
      <c r="MN151" s="68"/>
      <c r="MO151" s="68"/>
      <c r="MP151" s="68"/>
      <c r="MQ151" s="68"/>
      <c r="MR151" s="68"/>
      <c r="MS151" s="68"/>
      <c r="MT151" s="68"/>
      <c r="MU151" s="68"/>
      <c r="MV151" s="68"/>
      <c r="MW151" s="68"/>
      <c r="MX151" s="68"/>
      <c r="MY151" s="68"/>
      <c r="MZ151" s="68"/>
      <c r="NA151" s="68"/>
      <c r="NB151" s="68"/>
      <c r="NC151" s="68"/>
      <c r="ND151" s="68"/>
      <c r="NE151" s="68"/>
    </row>
    <row r="152" spans="1:369" s="73" customFormat="1" ht="13.5">
      <c r="A152" s="68"/>
      <c r="B152" s="62"/>
      <c r="C152" s="63">
        <v>35501</v>
      </c>
      <c r="D152" s="70" t="s">
        <v>224</v>
      </c>
      <c r="E152" s="65" t="s">
        <v>114</v>
      </c>
      <c r="F15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5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52" s="65">
        <f>ROUND((Tabla122[[#This Row],[Columna6]]*0.4),0)</f>
        <v>2</v>
      </c>
      <c r="I152" s="90">
        <v>4</v>
      </c>
      <c r="J152" s="90"/>
      <c r="K152" s="90"/>
      <c r="L152" s="90"/>
      <c r="M152" s="65">
        <f>ROUND((Tabla122[[#This Row],[Columna11]]*0.4),0)</f>
        <v>72</v>
      </c>
      <c r="N152" s="65">
        <v>180</v>
      </c>
      <c r="O152" s="65"/>
      <c r="P152" s="65"/>
      <c r="Q152" s="65"/>
      <c r="R152" s="65">
        <f>ROUND((Tabla122[[#This Row],[Columna16]]*0.4),0)</f>
        <v>6</v>
      </c>
      <c r="S152" s="65">
        <v>16</v>
      </c>
      <c r="T152" s="65"/>
      <c r="U152" s="65"/>
      <c r="V152" s="65"/>
      <c r="W152" s="65">
        <f>ROUND((Tabla122[[#This Row],[Columna21]]*0.4),0)</f>
        <v>3</v>
      </c>
      <c r="X152" s="65">
        <v>8</v>
      </c>
      <c r="Y152" s="65"/>
      <c r="Z152" s="65"/>
      <c r="AA152" s="65"/>
      <c r="AB152" s="65">
        <f>ROUND((Tabla122[[#This Row],[Columna26]]*0.4),0)</f>
        <v>24</v>
      </c>
      <c r="AC152" s="65">
        <v>60</v>
      </c>
      <c r="AD152" s="65"/>
      <c r="AE152" s="65"/>
      <c r="AF152" s="65"/>
      <c r="AG152" s="65">
        <f>ROUND((Tabla122[[#This Row],[Columna31]]*0.4),0)</f>
        <v>274</v>
      </c>
      <c r="AH152" s="65">
        <v>684</v>
      </c>
      <c r="AI152" s="65"/>
      <c r="AJ152" s="65"/>
      <c r="AK152" s="65"/>
      <c r="AL152" s="65">
        <f>ROUND((Tabla122[[#This Row],[Columna36]]*0.4),0)</f>
        <v>70</v>
      </c>
      <c r="AM152" s="65">
        <v>176</v>
      </c>
      <c r="AN152" s="65"/>
      <c r="AO152" s="65"/>
      <c r="AP152" s="65"/>
      <c r="AQ152" s="65">
        <f>ROUND((Tabla122[[#This Row],[Columna41]]*0.4),0)</f>
        <v>27</v>
      </c>
      <c r="AR152" s="65">
        <v>68</v>
      </c>
      <c r="AS152" s="65"/>
      <c r="AT152" s="65"/>
      <c r="AU152" s="65"/>
      <c r="AV152" s="65">
        <f>ROUND((Tabla122[[#This Row],[Columna46]]*0.4),0)</f>
        <v>16</v>
      </c>
      <c r="AW152" s="65">
        <v>40</v>
      </c>
      <c r="AX152" s="65"/>
      <c r="AY152" s="65"/>
      <c r="AZ152" s="65"/>
      <c r="BA152" s="65">
        <f>ROUND((Tabla122[[#This Row],[Columna51]]*0.4),0)</f>
        <v>3</v>
      </c>
      <c r="BB152" s="65">
        <v>8</v>
      </c>
      <c r="BC152" s="65"/>
      <c r="BD152" s="65"/>
      <c r="BE152" s="65"/>
      <c r="BF152" s="65">
        <f>ROUND((Tabla122[[#This Row],[Columna56]]*0.4),0)</f>
        <v>2</v>
      </c>
      <c r="BG152" s="65">
        <v>4</v>
      </c>
      <c r="BH152" s="65"/>
      <c r="BI152" s="65"/>
      <c r="BJ152" s="65"/>
      <c r="BK152" s="65">
        <f>ROUND((Tabla122[[#This Row],[Columna61]]*0.4),0)</f>
        <v>18</v>
      </c>
      <c r="BL152" s="65">
        <v>44</v>
      </c>
      <c r="BM152" s="65"/>
      <c r="BN152" s="65"/>
      <c r="BO152" s="65"/>
      <c r="BP152" s="65">
        <f>ROUND((Tabla122[[#This Row],[Columna66]]*0.4),0)</f>
        <v>16</v>
      </c>
      <c r="BQ152" s="65">
        <v>40</v>
      </c>
      <c r="BR152" s="65"/>
      <c r="BS152" s="65"/>
      <c r="BT152" s="65"/>
      <c r="BU152" s="65">
        <f>ROUND((Tabla122[[#This Row],[Columna71]]*0.4),0)</f>
        <v>46</v>
      </c>
      <c r="BV152" s="65">
        <v>116</v>
      </c>
      <c r="BW152" s="65"/>
      <c r="BX152" s="65"/>
      <c r="BY152" s="65"/>
      <c r="BZ152" s="65">
        <f>ROUND((Tabla122[[#This Row],[Columna76]]*0.4),0)</f>
        <v>14</v>
      </c>
      <c r="CA152" s="65">
        <v>36</v>
      </c>
      <c r="CB152" s="65"/>
      <c r="CC152" s="65"/>
      <c r="CD152" s="65"/>
      <c r="CE152" s="65">
        <f>ROUND((Tabla122[[#This Row],[Columna81]]*0.4),0)</f>
        <v>14</v>
      </c>
      <c r="CF152" s="65">
        <v>36</v>
      </c>
      <c r="CG152" s="65"/>
      <c r="CH152" s="65"/>
      <c r="CI152" s="65"/>
      <c r="CJ152" s="65">
        <f>ROUND((Tabla122[[#This Row],[Columna86]]*0.4),0)</f>
        <v>6</v>
      </c>
      <c r="CK152" s="65">
        <v>16</v>
      </c>
      <c r="CL152" s="65"/>
      <c r="CM152" s="65"/>
      <c r="CN152" s="65"/>
      <c r="CO152" s="65">
        <f>ROUND((Tabla122[[#This Row],[Columna91]]*0.4),0)</f>
        <v>22</v>
      </c>
      <c r="CP152" s="65">
        <v>56</v>
      </c>
      <c r="CQ152" s="65"/>
      <c r="CR152" s="65"/>
      <c r="CS152" s="65"/>
      <c r="CT152" s="65">
        <f>ROUND((Tabla122[[#This Row],[Columna96]]*0.4),0)</f>
        <v>40</v>
      </c>
      <c r="CU152" s="65">
        <v>100</v>
      </c>
      <c r="CV152" s="65"/>
      <c r="CW152" s="65"/>
      <c r="CX152" s="65"/>
      <c r="CY152" s="65">
        <f>ROUND((Tabla122[[#This Row],[Columna101]]*0.4),0)</f>
        <v>10</v>
      </c>
      <c r="CZ152" s="65">
        <v>24</v>
      </c>
      <c r="DA152" s="65"/>
      <c r="DB152" s="65"/>
      <c r="DC152" s="65"/>
      <c r="DD152" s="65">
        <f>ROUND((Tabla122[[#This Row],[Columna106]]*0.4),0)</f>
        <v>8</v>
      </c>
      <c r="DE152" s="65">
        <v>20</v>
      </c>
      <c r="DF152" s="65"/>
      <c r="DG152" s="65"/>
      <c r="DH152" s="65"/>
      <c r="DI152" s="65">
        <f>ROUND((Tabla122[[#This Row],[Columna111]]*0.4),0)</f>
        <v>8</v>
      </c>
      <c r="DJ152" s="65">
        <v>20</v>
      </c>
      <c r="DK152" s="65"/>
      <c r="DL152" s="65"/>
      <c r="DM152" s="65"/>
      <c r="DN152" s="65">
        <f>ROUND((Tabla122[[#This Row],[Columna116]]*0.4),0)</f>
        <v>2</v>
      </c>
      <c r="DO152" s="65">
        <v>4</v>
      </c>
      <c r="DP152" s="93"/>
      <c r="DQ152" s="93"/>
      <c r="DR152" s="93"/>
      <c r="DS152" s="72"/>
      <c r="DT152" s="68"/>
      <c r="DU152" s="68"/>
      <c r="DV152" s="68"/>
      <c r="DW152" s="68"/>
      <c r="DX152" s="68"/>
      <c r="DY152" s="68"/>
      <c r="DZ152" s="68"/>
      <c r="EA152" s="68"/>
      <c r="EB152" s="68"/>
      <c r="EC152" s="68"/>
      <c r="ED152" s="68"/>
      <c r="EE152" s="68"/>
      <c r="EF152" s="68"/>
      <c r="EG152" s="68"/>
      <c r="EH152" s="68"/>
      <c r="EI152" s="68"/>
      <c r="EJ152" s="68"/>
      <c r="EK152" s="68"/>
      <c r="EL152" s="68"/>
      <c r="EM152" s="68"/>
      <c r="EN152" s="68"/>
      <c r="EO152" s="68"/>
      <c r="EP152" s="68"/>
      <c r="EQ152" s="68"/>
      <c r="ER152" s="68"/>
      <c r="ES152" s="68"/>
      <c r="ET152" s="68"/>
      <c r="EU152" s="68"/>
      <c r="EV152" s="68"/>
      <c r="EW152" s="68"/>
      <c r="EX152" s="68"/>
      <c r="EY152" s="68"/>
      <c r="EZ152" s="68"/>
      <c r="FA152" s="68"/>
      <c r="FB152" s="68"/>
      <c r="FC152" s="68"/>
      <c r="FD152" s="68"/>
      <c r="FE152" s="68"/>
      <c r="FF152" s="68"/>
      <c r="FG152" s="68"/>
      <c r="FH152" s="68"/>
      <c r="FI152" s="68"/>
      <c r="FJ152" s="68"/>
      <c r="FK152" s="68"/>
      <c r="FL152" s="68"/>
      <c r="FM152" s="68"/>
      <c r="FN152" s="68"/>
      <c r="FO152" s="68"/>
      <c r="FP152" s="68"/>
      <c r="FQ152" s="68"/>
      <c r="FR152" s="68"/>
      <c r="FS152" s="68"/>
      <c r="FT152" s="68"/>
      <c r="FU152" s="68"/>
      <c r="FV152" s="68"/>
      <c r="FW152" s="68"/>
      <c r="FX152" s="68"/>
      <c r="FY152" s="68"/>
      <c r="FZ152" s="68"/>
      <c r="GA152" s="68"/>
      <c r="GB152" s="68"/>
      <c r="GC152" s="68"/>
      <c r="GD152" s="68"/>
      <c r="GE152" s="68"/>
      <c r="GF152" s="68"/>
      <c r="GG152" s="68"/>
      <c r="GH152" s="68"/>
      <c r="GI152" s="68"/>
      <c r="GJ152" s="68"/>
      <c r="GK152" s="68"/>
      <c r="GL152" s="68"/>
      <c r="GM152" s="68"/>
      <c r="GN152" s="68"/>
      <c r="GO152" s="68"/>
      <c r="GP152" s="68"/>
      <c r="GQ152" s="68"/>
      <c r="GR152" s="68"/>
      <c r="GS152" s="68"/>
      <c r="GT152" s="68"/>
      <c r="GU152" s="68"/>
      <c r="GV152" s="68"/>
      <c r="GW152" s="68"/>
      <c r="GX152" s="68"/>
      <c r="GY152" s="68"/>
      <c r="GZ152" s="68"/>
      <c r="HA152" s="68"/>
      <c r="HB152" s="68"/>
      <c r="HC152" s="68"/>
      <c r="HD152" s="68"/>
      <c r="HE152" s="68"/>
      <c r="HF152" s="68"/>
      <c r="HG152" s="68"/>
      <c r="HH152" s="68"/>
      <c r="HI152" s="68"/>
      <c r="HJ152" s="68"/>
      <c r="HK152" s="68"/>
      <c r="HL152" s="68"/>
      <c r="HM152" s="68"/>
      <c r="HN152" s="68"/>
      <c r="HO152" s="68"/>
      <c r="HP152" s="68"/>
      <c r="HQ152" s="68"/>
      <c r="HR152" s="68"/>
      <c r="HS152" s="68"/>
      <c r="HT152" s="68"/>
      <c r="HU152" s="68"/>
      <c r="HV152" s="68"/>
      <c r="HW152" s="68"/>
      <c r="HX152" s="68"/>
      <c r="HY152" s="68"/>
      <c r="HZ152" s="68"/>
      <c r="IA152" s="68"/>
      <c r="IB152" s="68"/>
      <c r="IC152" s="68"/>
      <c r="ID152" s="68"/>
      <c r="IE152" s="68"/>
      <c r="IF152" s="68"/>
      <c r="IG152" s="68"/>
      <c r="IH152" s="68"/>
      <c r="II152" s="68"/>
      <c r="IJ152" s="68"/>
      <c r="IK152" s="68"/>
      <c r="IL152" s="68"/>
      <c r="IM152" s="68"/>
      <c r="IN152" s="68"/>
      <c r="IO152" s="68"/>
      <c r="IP152" s="68"/>
      <c r="IQ152" s="68"/>
      <c r="IR152" s="68"/>
      <c r="IS152" s="68"/>
      <c r="IT152" s="68"/>
      <c r="IU152" s="68"/>
      <c r="IV152" s="68"/>
      <c r="IW152" s="68"/>
      <c r="IX152" s="68"/>
      <c r="IY152" s="68"/>
      <c r="IZ152" s="68"/>
      <c r="JA152" s="68"/>
      <c r="JB152" s="68"/>
      <c r="JC152" s="68"/>
      <c r="JD152" s="68"/>
      <c r="JE152" s="68"/>
      <c r="JF152" s="68"/>
      <c r="JG152" s="68"/>
      <c r="JH152" s="68"/>
      <c r="JI152" s="68"/>
      <c r="JJ152" s="68"/>
      <c r="JK152" s="68"/>
      <c r="JL152" s="68"/>
      <c r="JM152" s="68"/>
      <c r="JN152" s="68"/>
      <c r="JO152" s="68"/>
      <c r="JP152" s="68"/>
      <c r="JQ152" s="68"/>
      <c r="JR152" s="68"/>
      <c r="JS152" s="68"/>
      <c r="JT152" s="68"/>
      <c r="JU152" s="68"/>
      <c r="JV152" s="68"/>
      <c r="JW152" s="68"/>
      <c r="JX152" s="68"/>
      <c r="JY152" s="68"/>
      <c r="JZ152" s="68"/>
      <c r="KA152" s="68"/>
      <c r="KB152" s="68"/>
      <c r="KC152" s="68"/>
      <c r="KD152" s="68"/>
      <c r="KE152" s="68"/>
      <c r="KF152" s="68"/>
      <c r="KG152" s="68"/>
      <c r="KH152" s="68"/>
      <c r="KI152" s="68"/>
      <c r="KJ152" s="68"/>
      <c r="KK152" s="68"/>
      <c r="KL152" s="68"/>
      <c r="KM152" s="68"/>
      <c r="KN152" s="68"/>
      <c r="KO152" s="68"/>
      <c r="KP152" s="68"/>
      <c r="KQ152" s="68"/>
      <c r="KR152" s="68"/>
      <c r="KS152" s="68"/>
      <c r="KT152" s="68"/>
      <c r="KU152" s="68"/>
      <c r="KV152" s="68"/>
      <c r="KW152" s="68"/>
      <c r="KX152" s="68"/>
      <c r="KY152" s="68"/>
      <c r="KZ152" s="68"/>
      <c r="LA152" s="68"/>
      <c r="LB152" s="68"/>
      <c r="LC152" s="68"/>
      <c r="LD152" s="68"/>
      <c r="LE152" s="68"/>
      <c r="LF152" s="68"/>
      <c r="LG152" s="68"/>
      <c r="LH152" s="68"/>
      <c r="LI152" s="68"/>
      <c r="LJ152" s="68"/>
      <c r="LK152" s="68"/>
      <c r="LL152" s="68"/>
      <c r="LM152" s="68"/>
      <c r="LN152" s="68"/>
      <c r="LO152" s="68"/>
      <c r="LP152" s="68"/>
      <c r="LQ152" s="68"/>
      <c r="LR152" s="68"/>
      <c r="LS152" s="68"/>
      <c r="LT152" s="68"/>
      <c r="LU152" s="68"/>
      <c r="LV152" s="68"/>
      <c r="LW152" s="68"/>
      <c r="LX152" s="68"/>
      <c r="LY152" s="68"/>
      <c r="LZ152" s="68"/>
      <c r="MA152" s="68"/>
      <c r="MB152" s="68"/>
      <c r="MC152" s="68"/>
      <c r="MD152" s="68"/>
      <c r="ME152" s="68"/>
      <c r="MF152" s="68"/>
      <c r="MG152" s="68"/>
      <c r="MH152" s="68"/>
      <c r="MI152" s="68"/>
      <c r="MJ152" s="68"/>
      <c r="MK152" s="68"/>
      <c r="ML152" s="68"/>
      <c r="MM152" s="68"/>
      <c r="MN152" s="68"/>
      <c r="MO152" s="68"/>
      <c r="MP152" s="68"/>
      <c r="MQ152" s="68"/>
      <c r="MR152" s="68"/>
      <c r="MS152" s="68"/>
      <c r="MT152" s="68"/>
      <c r="MU152" s="68"/>
      <c r="MV152" s="68"/>
      <c r="MW152" s="68"/>
      <c r="MX152" s="68"/>
      <c r="MY152" s="68"/>
      <c r="MZ152" s="68"/>
      <c r="NA152" s="68"/>
      <c r="NB152" s="68"/>
      <c r="NC152" s="68"/>
      <c r="ND152" s="68"/>
      <c r="NE152" s="68"/>
    </row>
    <row r="153" spans="1:369" s="73" customFormat="1" ht="13.5">
      <c r="A153" s="68"/>
      <c r="B153" s="62"/>
      <c r="C153" s="63">
        <v>35501</v>
      </c>
      <c r="D153" s="70" t="s">
        <v>225</v>
      </c>
      <c r="E153" s="65" t="s">
        <v>114</v>
      </c>
      <c r="F15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5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53" s="65">
        <f>ROUND((Tabla122[[#This Row],[Columna6]]*0.4),0)</f>
        <v>2</v>
      </c>
      <c r="I153" s="90">
        <v>4</v>
      </c>
      <c r="J153" s="90"/>
      <c r="K153" s="90"/>
      <c r="L153" s="90"/>
      <c r="M153" s="65">
        <f>ROUND((Tabla122[[#This Row],[Columna11]]*0.4),0)</f>
        <v>72</v>
      </c>
      <c r="N153" s="65">
        <v>180</v>
      </c>
      <c r="O153" s="65"/>
      <c r="P153" s="65"/>
      <c r="Q153" s="65"/>
      <c r="R153" s="65">
        <f>ROUND((Tabla122[[#This Row],[Columna16]]*0.4),0)</f>
        <v>6</v>
      </c>
      <c r="S153" s="65">
        <v>16</v>
      </c>
      <c r="T153" s="65"/>
      <c r="U153" s="65"/>
      <c r="V153" s="65"/>
      <c r="W153" s="65">
        <f>ROUND((Tabla122[[#This Row],[Columna21]]*0.4),0)</f>
        <v>3</v>
      </c>
      <c r="X153" s="65">
        <v>8</v>
      </c>
      <c r="Y153" s="65"/>
      <c r="Z153" s="65"/>
      <c r="AA153" s="65"/>
      <c r="AB153" s="65">
        <f>ROUND((Tabla122[[#This Row],[Columna26]]*0.4),0)</f>
        <v>24</v>
      </c>
      <c r="AC153" s="65">
        <v>60</v>
      </c>
      <c r="AD153" s="65"/>
      <c r="AE153" s="65"/>
      <c r="AF153" s="65"/>
      <c r="AG153" s="65">
        <f>ROUND((Tabla122[[#This Row],[Columna31]]*0.4),0)</f>
        <v>274</v>
      </c>
      <c r="AH153" s="65">
        <v>684</v>
      </c>
      <c r="AI153" s="65"/>
      <c r="AJ153" s="65"/>
      <c r="AK153" s="65"/>
      <c r="AL153" s="65">
        <f>ROUND((Tabla122[[#This Row],[Columna36]]*0.4),0)</f>
        <v>70</v>
      </c>
      <c r="AM153" s="65">
        <v>176</v>
      </c>
      <c r="AN153" s="65"/>
      <c r="AO153" s="65"/>
      <c r="AP153" s="65"/>
      <c r="AQ153" s="65">
        <f>ROUND((Tabla122[[#This Row],[Columna41]]*0.4),0)</f>
        <v>27</v>
      </c>
      <c r="AR153" s="65">
        <v>68</v>
      </c>
      <c r="AS153" s="65"/>
      <c r="AT153" s="65"/>
      <c r="AU153" s="65"/>
      <c r="AV153" s="65">
        <f>ROUND((Tabla122[[#This Row],[Columna46]]*0.4),0)</f>
        <v>16</v>
      </c>
      <c r="AW153" s="65">
        <v>40</v>
      </c>
      <c r="AX153" s="65"/>
      <c r="AY153" s="65"/>
      <c r="AZ153" s="65"/>
      <c r="BA153" s="65">
        <f>ROUND((Tabla122[[#This Row],[Columna51]]*0.4),0)</f>
        <v>3</v>
      </c>
      <c r="BB153" s="65">
        <v>8</v>
      </c>
      <c r="BC153" s="65"/>
      <c r="BD153" s="65"/>
      <c r="BE153" s="65"/>
      <c r="BF153" s="65">
        <f>ROUND((Tabla122[[#This Row],[Columna56]]*0.4),0)</f>
        <v>2</v>
      </c>
      <c r="BG153" s="65">
        <v>4</v>
      </c>
      <c r="BH153" s="65"/>
      <c r="BI153" s="65"/>
      <c r="BJ153" s="65"/>
      <c r="BK153" s="65">
        <f>ROUND((Tabla122[[#This Row],[Columna61]]*0.4),0)</f>
        <v>18</v>
      </c>
      <c r="BL153" s="65">
        <v>44</v>
      </c>
      <c r="BM153" s="65"/>
      <c r="BN153" s="65"/>
      <c r="BO153" s="65"/>
      <c r="BP153" s="65">
        <f>ROUND((Tabla122[[#This Row],[Columna66]]*0.4),0)</f>
        <v>16</v>
      </c>
      <c r="BQ153" s="65">
        <v>40</v>
      </c>
      <c r="BR153" s="65"/>
      <c r="BS153" s="65"/>
      <c r="BT153" s="65"/>
      <c r="BU153" s="65">
        <f>ROUND((Tabla122[[#This Row],[Columna71]]*0.4),0)</f>
        <v>46</v>
      </c>
      <c r="BV153" s="65">
        <v>116</v>
      </c>
      <c r="BW153" s="65"/>
      <c r="BX153" s="65"/>
      <c r="BY153" s="65"/>
      <c r="BZ153" s="65">
        <f>ROUND((Tabla122[[#This Row],[Columna76]]*0.4),0)</f>
        <v>14</v>
      </c>
      <c r="CA153" s="65">
        <v>36</v>
      </c>
      <c r="CB153" s="65"/>
      <c r="CC153" s="65"/>
      <c r="CD153" s="65"/>
      <c r="CE153" s="65">
        <f>ROUND((Tabla122[[#This Row],[Columna81]]*0.4),0)</f>
        <v>14</v>
      </c>
      <c r="CF153" s="65">
        <v>36</v>
      </c>
      <c r="CG153" s="65"/>
      <c r="CH153" s="65"/>
      <c r="CI153" s="65"/>
      <c r="CJ153" s="65">
        <f>ROUND((Tabla122[[#This Row],[Columna86]]*0.4),0)</f>
        <v>6</v>
      </c>
      <c r="CK153" s="65">
        <v>16</v>
      </c>
      <c r="CL153" s="65"/>
      <c r="CM153" s="65"/>
      <c r="CN153" s="65"/>
      <c r="CO153" s="65">
        <f>ROUND((Tabla122[[#This Row],[Columna91]]*0.4),0)</f>
        <v>22</v>
      </c>
      <c r="CP153" s="65">
        <v>56</v>
      </c>
      <c r="CQ153" s="65"/>
      <c r="CR153" s="65"/>
      <c r="CS153" s="65"/>
      <c r="CT153" s="65">
        <f>ROUND((Tabla122[[#This Row],[Columna96]]*0.4),0)</f>
        <v>40</v>
      </c>
      <c r="CU153" s="65">
        <v>100</v>
      </c>
      <c r="CV153" s="65"/>
      <c r="CW153" s="65"/>
      <c r="CX153" s="65"/>
      <c r="CY153" s="65">
        <f>ROUND((Tabla122[[#This Row],[Columna101]]*0.4),0)</f>
        <v>10</v>
      </c>
      <c r="CZ153" s="65">
        <v>24</v>
      </c>
      <c r="DA153" s="65"/>
      <c r="DB153" s="65"/>
      <c r="DC153" s="65"/>
      <c r="DD153" s="65">
        <f>ROUND((Tabla122[[#This Row],[Columna106]]*0.4),0)</f>
        <v>8</v>
      </c>
      <c r="DE153" s="65">
        <v>20</v>
      </c>
      <c r="DF153" s="65"/>
      <c r="DG153" s="65"/>
      <c r="DH153" s="65"/>
      <c r="DI153" s="65">
        <f>ROUND((Tabla122[[#This Row],[Columna111]]*0.4),0)</f>
        <v>8</v>
      </c>
      <c r="DJ153" s="65">
        <v>20</v>
      </c>
      <c r="DK153" s="65"/>
      <c r="DL153" s="65"/>
      <c r="DM153" s="65"/>
      <c r="DN153" s="65">
        <f>ROUND((Tabla122[[#This Row],[Columna116]]*0.4),0)</f>
        <v>2</v>
      </c>
      <c r="DO153" s="65">
        <v>4</v>
      </c>
      <c r="DP153" s="93"/>
      <c r="DQ153" s="93"/>
      <c r="DR153" s="93"/>
      <c r="DS153" s="72"/>
      <c r="DT153" s="68"/>
      <c r="DU153" s="68"/>
      <c r="DV153" s="68"/>
      <c r="DW153" s="68"/>
      <c r="DX153" s="68"/>
      <c r="DY153" s="68"/>
      <c r="DZ153" s="68"/>
      <c r="EA153" s="68"/>
      <c r="EB153" s="68"/>
      <c r="EC153" s="68"/>
      <c r="ED153" s="68"/>
      <c r="EE153" s="68"/>
      <c r="EF153" s="68"/>
      <c r="EG153" s="68"/>
      <c r="EH153" s="68"/>
      <c r="EI153" s="68"/>
      <c r="EJ153" s="68"/>
      <c r="EK153" s="68"/>
      <c r="EL153" s="68"/>
      <c r="EM153" s="68"/>
      <c r="EN153" s="68"/>
      <c r="EO153" s="68"/>
      <c r="EP153" s="68"/>
      <c r="EQ153" s="68"/>
      <c r="ER153" s="68"/>
      <c r="ES153" s="68"/>
      <c r="ET153" s="68"/>
      <c r="EU153" s="68"/>
      <c r="EV153" s="68"/>
      <c r="EW153" s="68"/>
      <c r="EX153" s="68"/>
      <c r="EY153" s="68"/>
      <c r="EZ153" s="68"/>
      <c r="FA153" s="68"/>
      <c r="FB153" s="68"/>
      <c r="FC153" s="68"/>
      <c r="FD153" s="68"/>
      <c r="FE153" s="68"/>
      <c r="FF153" s="68"/>
      <c r="FG153" s="68"/>
      <c r="FH153" s="68"/>
      <c r="FI153" s="68"/>
      <c r="FJ153" s="68"/>
      <c r="FK153" s="68"/>
      <c r="FL153" s="68"/>
      <c r="FM153" s="68"/>
      <c r="FN153" s="68"/>
      <c r="FO153" s="68"/>
      <c r="FP153" s="68"/>
      <c r="FQ153" s="68"/>
      <c r="FR153" s="68"/>
      <c r="FS153" s="68"/>
      <c r="FT153" s="68"/>
      <c r="FU153" s="68"/>
      <c r="FV153" s="68"/>
      <c r="FW153" s="68"/>
      <c r="FX153" s="68"/>
      <c r="FY153" s="68"/>
      <c r="FZ153" s="68"/>
      <c r="GA153" s="68"/>
      <c r="GB153" s="68"/>
      <c r="GC153" s="68"/>
      <c r="GD153" s="68"/>
      <c r="GE153" s="68"/>
      <c r="GF153" s="68"/>
      <c r="GG153" s="68"/>
      <c r="GH153" s="68"/>
      <c r="GI153" s="68"/>
      <c r="GJ153" s="68"/>
      <c r="GK153" s="68"/>
      <c r="GL153" s="68"/>
      <c r="GM153" s="68"/>
      <c r="GN153" s="68"/>
      <c r="GO153" s="68"/>
      <c r="GP153" s="68"/>
      <c r="GQ153" s="68"/>
      <c r="GR153" s="68"/>
      <c r="GS153" s="68"/>
      <c r="GT153" s="68"/>
      <c r="GU153" s="68"/>
      <c r="GV153" s="68"/>
      <c r="GW153" s="68"/>
      <c r="GX153" s="68"/>
      <c r="GY153" s="68"/>
      <c r="GZ153" s="68"/>
      <c r="HA153" s="68"/>
      <c r="HB153" s="68"/>
      <c r="HC153" s="68"/>
      <c r="HD153" s="68"/>
      <c r="HE153" s="68"/>
      <c r="HF153" s="68"/>
      <c r="HG153" s="68"/>
      <c r="HH153" s="68"/>
      <c r="HI153" s="68"/>
      <c r="HJ153" s="68"/>
      <c r="HK153" s="68"/>
      <c r="HL153" s="68"/>
      <c r="HM153" s="68"/>
      <c r="HN153" s="68"/>
      <c r="HO153" s="68"/>
      <c r="HP153" s="68"/>
      <c r="HQ153" s="68"/>
      <c r="HR153" s="68"/>
      <c r="HS153" s="68"/>
      <c r="HT153" s="68"/>
      <c r="HU153" s="68"/>
      <c r="HV153" s="68"/>
      <c r="HW153" s="68"/>
      <c r="HX153" s="68"/>
      <c r="HY153" s="68"/>
      <c r="HZ153" s="68"/>
      <c r="IA153" s="68"/>
      <c r="IB153" s="68"/>
      <c r="IC153" s="68"/>
      <c r="ID153" s="68"/>
      <c r="IE153" s="68"/>
      <c r="IF153" s="68"/>
      <c r="IG153" s="68"/>
      <c r="IH153" s="68"/>
      <c r="II153" s="68"/>
      <c r="IJ153" s="68"/>
      <c r="IK153" s="68"/>
      <c r="IL153" s="68"/>
      <c r="IM153" s="68"/>
      <c r="IN153" s="68"/>
      <c r="IO153" s="68"/>
      <c r="IP153" s="68"/>
      <c r="IQ153" s="68"/>
      <c r="IR153" s="68"/>
      <c r="IS153" s="68"/>
      <c r="IT153" s="68"/>
      <c r="IU153" s="68"/>
      <c r="IV153" s="68"/>
      <c r="IW153" s="68"/>
      <c r="IX153" s="68"/>
      <c r="IY153" s="68"/>
      <c r="IZ153" s="68"/>
      <c r="JA153" s="68"/>
      <c r="JB153" s="68"/>
      <c r="JC153" s="68"/>
      <c r="JD153" s="68"/>
      <c r="JE153" s="68"/>
      <c r="JF153" s="68"/>
      <c r="JG153" s="68"/>
      <c r="JH153" s="68"/>
      <c r="JI153" s="68"/>
      <c r="JJ153" s="68"/>
      <c r="JK153" s="68"/>
      <c r="JL153" s="68"/>
      <c r="JM153" s="68"/>
      <c r="JN153" s="68"/>
      <c r="JO153" s="68"/>
      <c r="JP153" s="68"/>
      <c r="JQ153" s="68"/>
      <c r="JR153" s="68"/>
      <c r="JS153" s="68"/>
      <c r="JT153" s="68"/>
      <c r="JU153" s="68"/>
      <c r="JV153" s="68"/>
      <c r="JW153" s="68"/>
      <c r="JX153" s="68"/>
      <c r="JY153" s="68"/>
      <c r="JZ153" s="68"/>
      <c r="KA153" s="68"/>
      <c r="KB153" s="68"/>
      <c r="KC153" s="68"/>
      <c r="KD153" s="68"/>
      <c r="KE153" s="68"/>
      <c r="KF153" s="68"/>
      <c r="KG153" s="68"/>
      <c r="KH153" s="68"/>
      <c r="KI153" s="68"/>
      <c r="KJ153" s="68"/>
      <c r="KK153" s="68"/>
      <c r="KL153" s="68"/>
      <c r="KM153" s="68"/>
      <c r="KN153" s="68"/>
      <c r="KO153" s="68"/>
      <c r="KP153" s="68"/>
      <c r="KQ153" s="68"/>
      <c r="KR153" s="68"/>
      <c r="KS153" s="68"/>
      <c r="KT153" s="68"/>
      <c r="KU153" s="68"/>
      <c r="KV153" s="68"/>
      <c r="KW153" s="68"/>
      <c r="KX153" s="68"/>
      <c r="KY153" s="68"/>
      <c r="KZ153" s="68"/>
      <c r="LA153" s="68"/>
      <c r="LB153" s="68"/>
      <c r="LC153" s="68"/>
      <c r="LD153" s="68"/>
      <c r="LE153" s="68"/>
      <c r="LF153" s="68"/>
      <c r="LG153" s="68"/>
      <c r="LH153" s="68"/>
      <c r="LI153" s="68"/>
      <c r="LJ153" s="68"/>
      <c r="LK153" s="68"/>
      <c r="LL153" s="68"/>
      <c r="LM153" s="68"/>
      <c r="LN153" s="68"/>
      <c r="LO153" s="68"/>
      <c r="LP153" s="68"/>
      <c r="LQ153" s="68"/>
      <c r="LR153" s="68"/>
      <c r="LS153" s="68"/>
      <c r="LT153" s="68"/>
      <c r="LU153" s="68"/>
      <c r="LV153" s="68"/>
      <c r="LW153" s="68"/>
      <c r="LX153" s="68"/>
      <c r="LY153" s="68"/>
      <c r="LZ153" s="68"/>
      <c r="MA153" s="68"/>
      <c r="MB153" s="68"/>
      <c r="MC153" s="68"/>
      <c r="MD153" s="68"/>
      <c r="ME153" s="68"/>
      <c r="MF153" s="68"/>
      <c r="MG153" s="68"/>
      <c r="MH153" s="68"/>
      <c r="MI153" s="68"/>
      <c r="MJ153" s="68"/>
      <c r="MK153" s="68"/>
      <c r="ML153" s="68"/>
      <c r="MM153" s="68"/>
      <c r="MN153" s="68"/>
      <c r="MO153" s="68"/>
      <c r="MP153" s="68"/>
      <c r="MQ153" s="68"/>
      <c r="MR153" s="68"/>
      <c r="MS153" s="68"/>
      <c r="MT153" s="68"/>
      <c r="MU153" s="68"/>
      <c r="MV153" s="68"/>
      <c r="MW153" s="68"/>
      <c r="MX153" s="68"/>
      <c r="MY153" s="68"/>
      <c r="MZ153" s="68"/>
      <c r="NA153" s="68"/>
      <c r="NB153" s="68"/>
      <c r="NC153" s="68"/>
      <c r="ND153" s="68"/>
      <c r="NE153" s="68"/>
    </row>
    <row r="154" spans="1:369" s="73" customFormat="1" ht="13.5">
      <c r="A154" s="68"/>
      <c r="B154" s="62"/>
      <c r="C154" s="63">
        <v>35501</v>
      </c>
      <c r="D154" s="70" t="s">
        <v>226</v>
      </c>
      <c r="E154" s="65" t="s">
        <v>114</v>
      </c>
      <c r="F15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5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54" s="65">
        <f>ROUND((Tabla122[[#This Row],[Columna6]]*0.4),0)</f>
        <v>2</v>
      </c>
      <c r="I154" s="90">
        <v>4</v>
      </c>
      <c r="J154" s="90"/>
      <c r="K154" s="90"/>
      <c r="L154" s="90"/>
      <c r="M154" s="65">
        <f>ROUND((Tabla122[[#This Row],[Columna11]]*0.4),0)</f>
        <v>72</v>
      </c>
      <c r="N154" s="65">
        <v>180</v>
      </c>
      <c r="O154" s="65"/>
      <c r="P154" s="65"/>
      <c r="Q154" s="65"/>
      <c r="R154" s="65">
        <f>ROUND((Tabla122[[#This Row],[Columna16]]*0.4),0)</f>
        <v>6</v>
      </c>
      <c r="S154" s="65">
        <v>16</v>
      </c>
      <c r="T154" s="65"/>
      <c r="U154" s="65"/>
      <c r="V154" s="65"/>
      <c r="W154" s="65">
        <f>ROUND((Tabla122[[#This Row],[Columna21]]*0.4),0)</f>
        <v>3</v>
      </c>
      <c r="X154" s="65">
        <v>8</v>
      </c>
      <c r="Y154" s="65"/>
      <c r="Z154" s="65"/>
      <c r="AA154" s="65"/>
      <c r="AB154" s="65">
        <f>ROUND((Tabla122[[#This Row],[Columna26]]*0.4),0)</f>
        <v>24</v>
      </c>
      <c r="AC154" s="65">
        <v>60</v>
      </c>
      <c r="AD154" s="65"/>
      <c r="AE154" s="65"/>
      <c r="AF154" s="65"/>
      <c r="AG154" s="65">
        <f>ROUND((Tabla122[[#This Row],[Columna31]]*0.4),0)</f>
        <v>274</v>
      </c>
      <c r="AH154" s="65">
        <v>684</v>
      </c>
      <c r="AI154" s="65"/>
      <c r="AJ154" s="65"/>
      <c r="AK154" s="65"/>
      <c r="AL154" s="65">
        <f>ROUND((Tabla122[[#This Row],[Columna36]]*0.4),0)</f>
        <v>70</v>
      </c>
      <c r="AM154" s="65">
        <v>176</v>
      </c>
      <c r="AN154" s="65"/>
      <c r="AO154" s="65"/>
      <c r="AP154" s="65"/>
      <c r="AQ154" s="65">
        <f>ROUND((Tabla122[[#This Row],[Columna41]]*0.4),0)</f>
        <v>27</v>
      </c>
      <c r="AR154" s="65">
        <v>68</v>
      </c>
      <c r="AS154" s="65"/>
      <c r="AT154" s="65"/>
      <c r="AU154" s="65"/>
      <c r="AV154" s="65">
        <f>ROUND((Tabla122[[#This Row],[Columna46]]*0.4),0)</f>
        <v>16</v>
      </c>
      <c r="AW154" s="65">
        <v>40</v>
      </c>
      <c r="AX154" s="65"/>
      <c r="AY154" s="65"/>
      <c r="AZ154" s="65"/>
      <c r="BA154" s="65">
        <f>ROUND((Tabla122[[#This Row],[Columna51]]*0.4),0)</f>
        <v>3</v>
      </c>
      <c r="BB154" s="65">
        <v>8</v>
      </c>
      <c r="BC154" s="65"/>
      <c r="BD154" s="65"/>
      <c r="BE154" s="65"/>
      <c r="BF154" s="65">
        <f>ROUND((Tabla122[[#This Row],[Columna56]]*0.4),0)</f>
        <v>2</v>
      </c>
      <c r="BG154" s="65">
        <v>4</v>
      </c>
      <c r="BH154" s="65"/>
      <c r="BI154" s="65"/>
      <c r="BJ154" s="65"/>
      <c r="BK154" s="65">
        <f>ROUND((Tabla122[[#This Row],[Columna61]]*0.4),0)</f>
        <v>18</v>
      </c>
      <c r="BL154" s="65">
        <v>44</v>
      </c>
      <c r="BM154" s="65"/>
      <c r="BN154" s="65"/>
      <c r="BO154" s="65"/>
      <c r="BP154" s="65">
        <f>ROUND((Tabla122[[#This Row],[Columna66]]*0.4),0)</f>
        <v>16</v>
      </c>
      <c r="BQ154" s="65">
        <v>40</v>
      </c>
      <c r="BR154" s="65"/>
      <c r="BS154" s="65"/>
      <c r="BT154" s="65"/>
      <c r="BU154" s="65">
        <f>ROUND((Tabla122[[#This Row],[Columna71]]*0.4),0)</f>
        <v>46</v>
      </c>
      <c r="BV154" s="65">
        <v>116</v>
      </c>
      <c r="BW154" s="65"/>
      <c r="BX154" s="65"/>
      <c r="BY154" s="65"/>
      <c r="BZ154" s="65">
        <f>ROUND((Tabla122[[#This Row],[Columna76]]*0.4),0)</f>
        <v>14</v>
      </c>
      <c r="CA154" s="65">
        <v>36</v>
      </c>
      <c r="CB154" s="65"/>
      <c r="CC154" s="65"/>
      <c r="CD154" s="65"/>
      <c r="CE154" s="65">
        <f>ROUND((Tabla122[[#This Row],[Columna81]]*0.4),0)</f>
        <v>14</v>
      </c>
      <c r="CF154" s="65">
        <v>36</v>
      </c>
      <c r="CG154" s="65"/>
      <c r="CH154" s="65"/>
      <c r="CI154" s="65"/>
      <c r="CJ154" s="65">
        <f>ROUND((Tabla122[[#This Row],[Columna86]]*0.4),0)</f>
        <v>6</v>
      </c>
      <c r="CK154" s="65">
        <v>16</v>
      </c>
      <c r="CL154" s="65"/>
      <c r="CM154" s="65"/>
      <c r="CN154" s="65"/>
      <c r="CO154" s="65">
        <f>ROUND((Tabla122[[#This Row],[Columna91]]*0.4),0)</f>
        <v>22</v>
      </c>
      <c r="CP154" s="65">
        <v>56</v>
      </c>
      <c r="CQ154" s="65"/>
      <c r="CR154" s="65"/>
      <c r="CS154" s="65"/>
      <c r="CT154" s="65">
        <f>ROUND((Tabla122[[#This Row],[Columna96]]*0.4),0)</f>
        <v>40</v>
      </c>
      <c r="CU154" s="65">
        <v>100</v>
      </c>
      <c r="CV154" s="65"/>
      <c r="CW154" s="65"/>
      <c r="CX154" s="65"/>
      <c r="CY154" s="65">
        <f>ROUND((Tabla122[[#This Row],[Columna101]]*0.4),0)</f>
        <v>10</v>
      </c>
      <c r="CZ154" s="65">
        <v>24</v>
      </c>
      <c r="DA154" s="65"/>
      <c r="DB154" s="65"/>
      <c r="DC154" s="65"/>
      <c r="DD154" s="65">
        <f>ROUND((Tabla122[[#This Row],[Columna106]]*0.4),0)</f>
        <v>8</v>
      </c>
      <c r="DE154" s="65">
        <v>20</v>
      </c>
      <c r="DF154" s="65"/>
      <c r="DG154" s="65"/>
      <c r="DH154" s="65"/>
      <c r="DI154" s="65">
        <f>ROUND((Tabla122[[#This Row],[Columna111]]*0.4),0)</f>
        <v>8</v>
      </c>
      <c r="DJ154" s="65">
        <v>20</v>
      </c>
      <c r="DK154" s="65"/>
      <c r="DL154" s="65"/>
      <c r="DM154" s="65"/>
      <c r="DN154" s="65">
        <f>ROUND((Tabla122[[#This Row],[Columna116]]*0.4),0)</f>
        <v>2</v>
      </c>
      <c r="DO154" s="65">
        <v>4</v>
      </c>
      <c r="DP154" s="93"/>
      <c r="DQ154" s="93"/>
      <c r="DR154" s="93"/>
      <c r="DS154" s="72"/>
      <c r="DT154" s="68"/>
      <c r="DU154" s="68"/>
      <c r="DV154" s="68"/>
      <c r="DW154" s="68"/>
      <c r="DX154" s="68"/>
      <c r="DY154" s="68"/>
      <c r="DZ154" s="68"/>
      <c r="EA154" s="68"/>
      <c r="EB154" s="68"/>
      <c r="EC154" s="68"/>
      <c r="ED154" s="68"/>
      <c r="EE154" s="68"/>
      <c r="EF154" s="68"/>
      <c r="EG154" s="68"/>
      <c r="EH154" s="68"/>
      <c r="EI154" s="68"/>
      <c r="EJ154" s="68"/>
      <c r="EK154" s="68"/>
      <c r="EL154" s="68"/>
      <c r="EM154" s="68"/>
      <c r="EN154" s="68"/>
      <c r="EO154" s="68"/>
      <c r="EP154" s="68"/>
      <c r="EQ154" s="68"/>
      <c r="ER154" s="68"/>
      <c r="ES154" s="68"/>
      <c r="ET154" s="68"/>
      <c r="EU154" s="68"/>
      <c r="EV154" s="68"/>
      <c r="EW154" s="68"/>
      <c r="EX154" s="68"/>
      <c r="EY154" s="68"/>
      <c r="EZ154" s="68"/>
      <c r="FA154" s="68"/>
      <c r="FB154" s="68"/>
      <c r="FC154" s="68"/>
      <c r="FD154" s="68"/>
      <c r="FE154" s="68"/>
      <c r="FF154" s="68"/>
      <c r="FG154" s="68"/>
      <c r="FH154" s="68"/>
      <c r="FI154" s="68"/>
      <c r="FJ154" s="68"/>
      <c r="FK154" s="68"/>
      <c r="FL154" s="68"/>
      <c r="FM154" s="68"/>
      <c r="FN154" s="68"/>
      <c r="FO154" s="68"/>
      <c r="FP154" s="68"/>
      <c r="FQ154" s="68"/>
      <c r="FR154" s="68"/>
      <c r="FS154" s="68"/>
      <c r="FT154" s="68"/>
      <c r="FU154" s="68"/>
      <c r="FV154" s="68"/>
      <c r="FW154" s="68"/>
      <c r="FX154" s="68"/>
      <c r="FY154" s="68"/>
      <c r="FZ154" s="68"/>
      <c r="GA154" s="68"/>
      <c r="GB154" s="68"/>
      <c r="GC154" s="68"/>
      <c r="GD154" s="68"/>
      <c r="GE154" s="68"/>
      <c r="GF154" s="68"/>
      <c r="GG154" s="68"/>
      <c r="GH154" s="68"/>
      <c r="GI154" s="68"/>
      <c r="GJ154" s="68"/>
      <c r="GK154" s="68"/>
      <c r="GL154" s="68"/>
      <c r="GM154" s="68"/>
      <c r="GN154" s="68"/>
      <c r="GO154" s="68"/>
      <c r="GP154" s="68"/>
      <c r="GQ154" s="68"/>
      <c r="GR154" s="68"/>
      <c r="GS154" s="68"/>
      <c r="GT154" s="68"/>
      <c r="GU154" s="68"/>
      <c r="GV154" s="68"/>
      <c r="GW154" s="68"/>
      <c r="GX154" s="68"/>
      <c r="GY154" s="68"/>
      <c r="GZ154" s="68"/>
      <c r="HA154" s="68"/>
      <c r="HB154" s="68"/>
      <c r="HC154" s="68"/>
      <c r="HD154" s="68"/>
      <c r="HE154" s="68"/>
      <c r="HF154" s="68"/>
      <c r="HG154" s="68"/>
      <c r="HH154" s="68"/>
      <c r="HI154" s="68"/>
      <c r="HJ154" s="68"/>
      <c r="HK154" s="68"/>
      <c r="HL154" s="68"/>
      <c r="HM154" s="68"/>
      <c r="HN154" s="68"/>
      <c r="HO154" s="68"/>
      <c r="HP154" s="68"/>
      <c r="HQ154" s="68"/>
      <c r="HR154" s="68"/>
      <c r="HS154" s="68"/>
      <c r="HT154" s="68"/>
      <c r="HU154" s="68"/>
      <c r="HV154" s="68"/>
      <c r="HW154" s="68"/>
      <c r="HX154" s="68"/>
      <c r="HY154" s="68"/>
      <c r="HZ154" s="68"/>
      <c r="IA154" s="68"/>
      <c r="IB154" s="68"/>
      <c r="IC154" s="68"/>
      <c r="ID154" s="68"/>
      <c r="IE154" s="68"/>
      <c r="IF154" s="68"/>
      <c r="IG154" s="68"/>
      <c r="IH154" s="68"/>
      <c r="II154" s="68"/>
      <c r="IJ154" s="68"/>
      <c r="IK154" s="68"/>
      <c r="IL154" s="68"/>
      <c r="IM154" s="68"/>
      <c r="IN154" s="68"/>
      <c r="IO154" s="68"/>
      <c r="IP154" s="68"/>
      <c r="IQ154" s="68"/>
      <c r="IR154" s="68"/>
      <c r="IS154" s="68"/>
      <c r="IT154" s="68"/>
      <c r="IU154" s="68"/>
      <c r="IV154" s="68"/>
      <c r="IW154" s="68"/>
      <c r="IX154" s="68"/>
      <c r="IY154" s="68"/>
      <c r="IZ154" s="68"/>
      <c r="JA154" s="68"/>
      <c r="JB154" s="68"/>
      <c r="JC154" s="68"/>
      <c r="JD154" s="68"/>
      <c r="JE154" s="68"/>
      <c r="JF154" s="68"/>
      <c r="JG154" s="68"/>
      <c r="JH154" s="68"/>
      <c r="JI154" s="68"/>
      <c r="JJ154" s="68"/>
      <c r="JK154" s="68"/>
      <c r="JL154" s="68"/>
      <c r="JM154" s="68"/>
      <c r="JN154" s="68"/>
      <c r="JO154" s="68"/>
      <c r="JP154" s="68"/>
      <c r="JQ154" s="68"/>
      <c r="JR154" s="68"/>
      <c r="JS154" s="68"/>
      <c r="JT154" s="68"/>
      <c r="JU154" s="68"/>
      <c r="JV154" s="68"/>
      <c r="JW154" s="68"/>
      <c r="JX154" s="68"/>
      <c r="JY154" s="68"/>
      <c r="JZ154" s="68"/>
      <c r="KA154" s="68"/>
      <c r="KB154" s="68"/>
      <c r="KC154" s="68"/>
      <c r="KD154" s="68"/>
      <c r="KE154" s="68"/>
      <c r="KF154" s="68"/>
      <c r="KG154" s="68"/>
      <c r="KH154" s="68"/>
      <c r="KI154" s="68"/>
      <c r="KJ154" s="68"/>
      <c r="KK154" s="68"/>
      <c r="KL154" s="68"/>
      <c r="KM154" s="68"/>
      <c r="KN154" s="68"/>
      <c r="KO154" s="68"/>
      <c r="KP154" s="68"/>
      <c r="KQ154" s="68"/>
      <c r="KR154" s="68"/>
      <c r="KS154" s="68"/>
      <c r="KT154" s="68"/>
      <c r="KU154" s="68"/>
      <c r="KV154" s="68"/>
      <c r="KW154" s="68"/>
      <c r="KX154" s="68"/>
      <c r="KY154" s="68"/>
      <c r="KZ154" s="68"/>
      <c r="LA154" s="68"/>
      <c r="LB154" s="68"/>
      <c r="LC154" s="68"/>
      <c r="LD154" s="68"/>
      <c r="LE154" s="68"/>
      <c r="LF154" s="68"/>
      <c r="LG154" s="68"/>
      <c r="LH154" s="68"/>
      <c r="LI154" s="68"/>
      <c r="LJ154" s="68"/>
      <c r="LK154" s="68"/>
      <c r="LL154" s="68"/>
      <c r="LM154" s="68"/>
      <c r="LN154" s="68"/>
      <c r="LO154" s="68"/>
      <c r="LP154" s="68"/>
      <c r="LQ154" s="68"/>
      <c r="LR154" s="68"/>
      <c r="LS154" s="68"/>
      <c r="LT154" s="68"/>
      <c r="LU154" s="68"/>
      <c r="LV154" s="68"/>
      <c r="LW154" s="68"/>
      <c r="LX154" s="68"/>
      <c r="LY154" s="68"/>
      <c r="LZ154" s="68"/>
      <c r="MA154" s="68"/>
      <c r="MB154" s="68"/>
      <c r="MC154" s="68"/>
      <c r="MD154" s="68"/>
      <c r="ME154" s="68"/>
      <c r="MF154" s="68"/>
      <c r="MG154" s="68"/>
      <c r="MH154" s="68"/>
      <c r="MI154" s="68"/>
      <c r="MJ154" s="68"/>
      <c r="MK154" s="68"/>
      <c r="ML154" s="68"/>
      <c r="MM154" s="68"/>
      <c r="MN154" s="68"/>
      <c r="MO154" s="68"/>
      <c r="MP154" s="68"/>
      <c r="MQ154" s="68"/>
      <c r="MR154" s="68"/>
      <c r="MS154" s="68"/>
      <c r="MT154" s="68"/>
      <c r="MU154" s="68"/>
      <c r="MV154" s="68"/>
      <c r="MW154" s="68"/>
      <c r="MX154" s="68"/>
      <c r="MY154" s="68"/>
      <c r="MZ154" s="68"/>
      <c r="NA154" s="68"/>
      <c r="NB154" s="68"/>
      <c r="NC154" s="68"/>
      <c r="ND154" s="68"/>
      <c r="NE154" s="68"/>
    </row>
    <row r="155" spans="1:369" s="73" customFormat="1" ht="13.5">
      <c r="A155" s="68"/>
      <c r="B155" s="62"/>
      <c r="C155" s="63">
        <v>35501</v>
      </c>
      <c r="D155" s="70" t="s">
        <v>227</v>
      </c>
      <c r="E155" s="65" t="s">
        <v>114</v>
      </c>
      <c r="F15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5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55" s="65">
        <f>ROUND((Tabla122[[#This Row],[Columna6]]*0.4),0)</f>
        <v>2</v>
      </c>
      <c r="I155" s="90">
        <v>4</v>
      </c>
      <c r="J155" s="90"/>
      <c r="K155" s="90"/>
      <c r="L155" s="90"/>
      <c r="M155" s="65">
        <f>ROUND((Tabla122[[#This Row],[Columna11]]*0.4),0)</f>
        <v>72</v>
      </c>
      <c r="N155" s="65">
        <v>180</v>
      </c>
      <c r="O155" s="65"/>
      <c r="P155" s="65"/>
      <c r="Q155" s="65"/>
      <c r="R155" s="65">
        <f>ROUND((Tabla122[[#This Row],[Columna16]]*0.4),0)</f>
        <v>6</v>
      </c>
      <c r="S155" s="65">
        <v>16</v>
      </c>
      <c r="T155" s="65"/>
      <c r="U155" s="65"/>
      <c r="V155" s="65"/>
      <c r="W155" s="65">
        <f>ROUND((Tabla122[[#This Row],[Columna21]]*0.4),0)</f>
        <v>3</v>
      </c>
      <c r="X155" s="65">
        <v>8</v>
      </c>
      <c r="Y155" s="65"/>
      <c r="Z155" s="65"/>
      <c r="AA155" s="65"/>
      <c r="AB155" s="65">
        <f>ROUND((Tabla122[[#This Row],[Columna26]]*0.4),0)</f>
        <v>24</v>
      </c>
      <c r="AC155" s="65">
        <v>60</v>
      </c>
      <c r="AD155" s="65"/>
      <c r="AE155" s="65"/>
      <c r="AF155" s="65"/>
      <c r="AG155" s="65">
        <f>ROUND((Tabla122[[#This Row],[Columna31]]*0.4),0)</f>
        <v>274</v>
      </c>
      <c r="AH155" s="65">
        <v>684</v>
      </c>
      <c r="AI155" s="65"/>
      <c r="AJ155" s="65"/>
      <c r="AK155" s="65"/>
      <c r="AL155" s="65">
        <f>ROUND((Tabla122[[#This Row],[Columna36]]*0.4),0)</f>
        <v>70</v>
      </c>
      <c r="AM155" s="65">
        <v>176</v>
      </c>
      <c r="AN155" s="65"/>
      <c r="AO155" s="65"/>
      <c r="AP155" s="65"/>
      <c r="AQ155" s="65">
        <f>ROUND((Tabla122[[#This Row],[Columna41]]*0.4),0)</f>
        <v>27</v>
      </c>
      <c r="AR155" s="65">
        <v>68</v>
      </c>
      <c r="AS155" s="65"/>
      <c r="AT155" s="65"/>
      <c r="AU155" s="65"/>
      <c r="AV155" s="65">
        <f>ROUND((Tabla122[[#This Row],[Columna46]]*0.4),0)</f>
        <v>16</v>
      </c>
      <c r="AW155" s="65">
        <v>40</v>
      </c>
      <c r="AX155" s="65"/>
      <c r="AY155" s="65"/>
      <c r="AZ155" s="65"/>
      <c r="BA155" s="65">
        <f>ROUND((Tabla122[[#This Row],[Columna51]]*0.4),0)</f>
        <v>3</v>
      </c>
      <c r="BB155" s="65">
        <v>8</v>
      </c>
      <c r="BC155" s="65"/>
      <c r="BD155" s="65"/>
      <c r="BE155" s="65"/>
      <c r="BF155" s="65">
        <f>ROUND((Tabla122[[#This Row],[Columna56]]*0.4),0)</f>
        <v>2</v>
      </c>
      <c r="BG155" s="65">
        <v>4</v>
      </c>
      <c r="BH155" s="65"/>
      <c r="BI155" s="65"/>
      <c r="BJ155" s="65"/>
      <c r="BK155" s="65">
        <f>ROUND((Tabla122[[#This Row],[Columna61]]*0.4),0)</f>
        <v>18</v>
      </c>
      <c r="BL155" s="65">
        <v>44</v>
      </c>
      <c r="BM155" s="65"/>
      <c r="BN155" s="65"/>
      <c r="BO155" s="65"/>
      <c r="BP155" s="65">
        <f>ROUND((Tabla122[[#This Row],[Columna66]]*0.4),0)</f>
        <v>16</v>
      </c>
      <c r="BQ155" s="65">
        <v>40</v>
      </c>
      <c r="BR155" s="65"/>
      <c r="BS155" s="65"/>
      <c r="BT155" s="65"/>
      <c r="BU155" s="65">
        <f>ROUND((Tabla122[[#This Row],[Columna71]]*0.4),0)</f>
        <v>46</v>
      </c>
      <c r="BV155" s="65">
        <v>116</v>
      </c>
      <c r="BW155" s="65"/>
      <c r="BX155" s="65"/>
      <c r="BY155" s="65"/>
      <c r="BZ155" s="65">
        <f>ROUND((Tabla122[[#This Row],[Columna76]]*0.4),0)</f>
        <v>14</v>
      </c>
      <c r="CA155" s="65">
        <v>36</v>
      </c>
      <c r="CB155" s="65"/>
      <c r="CC155" s="65"/>
      <c r="CD155" s="65"/>
      <c r="CE155" s="65">
        <f>ROUND((Tabla122[[#This Row],[Columna81]]*0.4),0)</f>
        <v>14</v>
      </c>
      <c r="CF155" s="65">
        <v>36</v>
      </c>
      <c r="CG155" s="65"/>
      <c r="CH155" s="65"/>
      <c r="CI155" s="65"/>
      <c r="CJ155" s="65">
        <f>ROUND((Tabla122[[#This Row],[Columna86]]*0.4),0)</f>
        <v>6</v>
      </c>
      <c r="CK155" s="65">
        <v>16</v>
      </c>
      <c r="CL155" s="65"/>
      <c r="CM155" s="65"/>
      <c r="CN155" s="65"/>
      <c r="CO155" s="65">
        <f>ROUND((Tabla122[[#This Row],[Columna91]]*0.4),0)</f>
        <v>22</v>
      </c>
      <c r="CP155" s="65">
        <v>56</v>
      </c>
      <c r="CQ155" s="65"/>
      <c r="CR155" s="65"/>
      <c r="CS155" s="65"/>
      <c r="CT155" s="65">
        <f>ROUND((Tabla122[[#This Row],[Columna96]]*0.4),0)</f>
        <v>40</v>
      </c>
      <c r="CU155" s="65">
        <v>100</v>
      </c>
      <c r="CV155" s="65"/>
      <c r="CW155" s="65"/>
      <c r="CX155" s="65"/>
      <c r="CY155" s="65">
        <f>ROUND((Tabla122[[#This Row],[Columna101]]*0.4),0)</f>
        <v>10</v>
      </c>
      <c r="CZ155" s="65">
        <v>24</v>
      </c>
      <c r="DA155" s="65"/>
      <c r="DB155" s="65"/>
      <c r="DC155" s="65"/>
      <c r="DD155" s="65">
        <f>ROUND((Tabla122[[#This Row],[Columna106]]*0.4),0)</f>
        <v>8</v>
      </c>
      <c r="DE155" s="65">
        <v>20</v>
      </c>
      <c r="DF155" s="65"/>
      <c r="DG155" s="65"/>
      <c r="DH155" s="65"/>
      <c r="DI155" s="65">
        <f>ROUND((Tabla122[[#This Row],[Columna111]]*0.4),0)</f>
        <v>8</v>
      </c>
      <c r="DJ155" s="65">
        <v>20</v>
      </c>
      <c r="DK155" s="65"/>
      <c r="DL155" s="65"/>
      <c r="DM155" s="65"/>
      <c r="DN155" s="65">
        <f>ROUND((Tabla122[[#This Row],[Columna116]]*0.4),0)</f>
        <v>2</v>
      </c>
      <c r="DO155" s="65">
        <v>4</v>
      </c>
      <c r="DP155" s="93"/>
      <c r="DQ155" s="93"/>
      <c r="DR155" s="93"/>
      <c r="DS155" s="72"/>
      <c r="DT155" s="68"/>
      <c r="DU155" s="68"/>
      <c r="DV155" s="68"/>
      <c r="DW155" s="68"/>
      <c r="DX155" s="68"/>
      <c r="DY155" s="68"/>
      <c r="DZ155" s="68"/>
      <c r="EA155" s="68"/>
      <c r="EB155" s="68"/>
      <c r="EC155" s="68"/>
      <c r="ED155" s="68"/>
      <c r="EE155" s="68"/>
      <c r="EF155" s="68"/>
      <c r="EG155" s="68"/>
      <c r="EH155" s="68"/>
      <c r="EI155" s="68"/>
      <c r="EJ155" s="68"/>
      <c r="EK155" s="68"/>
      <c r="EL155" s="68"/>
      <c r="EM155" s="68"/>
      <c r="EN155" s="68"/>
      <c r="EO155" s="68"/>
      <c r="EP155" s="68"/>
      <c r="EQ155" s="68"/>
      <c r="ER155" s="68"/>
      <c r="ES155" s="68"/>
      <c r="ET155" s="68"/>
      <c r="EU155" s="68"/>
      <c r="EV155" s="68"/>
      <c r="EW155" s="68"/>
      <c r="EX155" s="68"/>
      <c r="EY155" s="68"/>
      <c r="EZ155" s="68"/>
      <c r="FA155" s="68"/>
      <c r="FB155" s="68"/>
      <c r="FC155" s="68"/>
      <c r="FD155" s="68"/>
      <c r="FE155" s="68"/>
      <c r="FF155" s="68"/>
      <c r="FG155" s="68"/>
      <c r="FH155" s="68"/>
      <c r="FI155" s="68"/>
      <c r="FJ155" s="68"/>
      <c r="FK155" s="68"/>
      <c r="FL155" s="68"/>
      <c r="FM155" s="68"/>
      <c r="FN155" s="68"/>
      <c r="FO155" s="68"/>
      <c r="FP155" s="68"/>
      <c r="FQ155" s="68"/>
      <c r="FR155" s="68"/>
      <c r="FS155" s="68"/>
      <c r="FT155" s="68"/>
      <c r="FU155" s="68"/>
      <c r="FV155" s="68"/>
      <c r="FW155" s="68"/>
      <c r="FX155" s="68"/>
      <c r="FY155" s="68"/>
      <c r="FZ155" s="68"/>
      <c r="GA155" s="68"/>
      <c r="GB155" s="68"/>
      <c r="GC155" s="68"/>
      <c r="GD155" s="68"/>
      <c r="GE155" s="68"/>
      <c r="GF155" s="68"/>
      <c r="GG155" s="68"/>
      <c r="GH155" s="68"/>
      <c r="GI155" s="68"/>
      <c r="GJ155" s="68"/>
      <c r="GK155" s="68"/>
      <c r="GL155" s="68"/>
      <c r="GM155" s="68"/>
      <c r="GN155" s="68"/>
      <c r="GO155" s="68"/>
      <c r="GP155" s="68"/>
      <c r="GQ155" s="68"/>
      <c r="GR155" s="68"/>
      <c r="GS155" s="68"/>
      <c r="GT155" s="68"/>
      <c r="GU155" s="68"/>
      <c r="GV155" s="68"/>
      <c r="GW155" s="68"/>
      <c r="GX155" s="68"/>
      <c r="GY155" s="68"/>
      <c r="GZ155" s="68"/>
      <c r="HA155" s="68"/>
      <c r="HB155" s="68"/>
      <c r="HC155" s="68"/>
      <c r="HD155" s="68"/>
      <c r="HE155" s="68"/>
      <c r="HF155" s="68"/>
      <c r="HG155" s="68"/>
      <c r="HH155" s="68"/>
      <c r="HI155" s="68"/>
      <c r="HJ155" s="68"/>
      <c r="HK155" s="68"/>
      <c r="HL155" s="68"/>
      <c r="HM155" s="68"/>
      <c r="HN155" s="68"/>
      <c r="HO155" s="68"/>
      <c r="HP155" s="68"/>
      <c r="HQ155" s="68"/>
      <c r="HR155" s="68"/>
      <c r="HS155" s="68"/>
      <c r="HT155" s="68"/>
      <c r="HU155" s="68"/>
      <c r="HV155" s="68"/>
      <c r="HW155" s="68"/>
      <c r="HX155" s="68"/>
      <c r="HY155" s="68"/>
      <c r="HZ155" s="68"/>
      <c r="IA155" s="68"/>
      <c r="IB155" s="68"/>
      <c r="IC155" s="68"/>
      <c r="ID155" s="68"/>
      <c r="IE155" s="68"/>
      <c r="IF155" s="68"/>
      <c r="IG155" s="68"/>
      <c r="IH155" s="68"/>
      <c r="II155" s="68"/>
      <c r="IJ155" s="68"/>
      <c r="IK155" s="68"/>
      <c r="IL155" s="68"/>
      <c r="IM155" s="68"/>
      <c r="IN155" s="68"/>
      <c r="IO155" s="68"/>
      <c r="IP155" s="68"/>
      <c r="IQ155" s="68"/>
      <c r="IR155" s="68"/>
      <c r="IS155" s="68"/>
      <c r="IT155" s="68"/>
      <c r="IU155" s="68"/>
      <c r="IV155" s="68"/>
      <c r="IW155" s="68"/>
      <c r="IX155" s="68"/>
      <c r="IY155" s="68"/>
      <c r="IZ155" s="68"/>
      <c r="JA155" s="68"/>
      <c r="JB155" s="68"/>
      <c r="JC155" s="68"/>
      <c r="JD155" s="68"/>
      <c r="JE155" s="68"/>
      <c r="JF155" s="68"/>
      <c r="JG155" s="68"/>
      <c r="JH155" s="68"/>
      <c r="JI155" s="68"/>
      <c r="JJ155" s="68"/>
      <c r="JK155" s="68"/>
      <c r="JL155" s="68"/>
      <c r="JM155" s="68"/>
      <c r="JN155" s="68"/>
      <c r="JO155" s="68"/>
      <c r="JP155" s="68"/>
      <c r="JQ155" s="68"/>
      <c r="JR155" s="68"/>
      <c r="JS155" s="68"/>
      <c r="JT155" s="68"/>
      <c r="JU155" s="68"/>
      <c r="JV155" s="68"/>
      <c r="JW155" s="68"/>
      <c r="JX155" s="68"/>
      <c r="JY155" s="68"/>
      <c r="JZ155" s="68"/>
      <c r="KA155" s="68"/>
      <c r="KB155" s="68"/>
      <c r="KC155" s="68"/>
      <c r="KD155" s="68"/>
      <c r="KE155" s="68"/>
      <c r="KF155" s="68"/>
      <c r="KG155" s="68"/>
      <c r="KH155" s="68"/>
      <c r="KI155" s="68"/>
      <c r="KJ155" s="68"/>
      <c r="KK155" s="68"/>
      <c r="KL155" s="68"/>
      <c r="KM155" s="68"/>
      <c r="KN155" s="68"/>
      <c r="KO155" s="68"/>
      <c r="KP155" s="68"/>
      <c r="KQ155" s="68"/>
      <c r="KR155" s="68"/>
      <c r="KS155" s="68"/>
      <c r="KT155" s="68"/>
      <c r="KU155" s="68"/>
      <c r="KV155" s="68"/>
      <c r="KW155" s="68"/>
      <c r="KX155" s="68"/>
      <c r="KY155" s="68"/>
      <c r="KZ155" s="68"/>
      <c r="LA155" s="68"/>
      <c r="LB155" s="68"/>
      <c r="LC155" s="68"/>
      <c r="LD155" s="68"/>
      <c r="LE155" s="68"/>
      <c r="LF155" s="68"/>
      <c r="LG155" s="68"/>
      <c r="LH155" s="68"/>
      <c r="LI155" s="68"/>
      <c r="LJ155" s="68"/>
      <c r="LK155" s="68"/>
      <c r="LL155" s="68"/>
      <c r="LM155" s="68"/>
      <c r="LN155" s="68"/>
      <c r="LO155" s="68"/>
      <c r="LP155" s="68"/>
      <c r="LQ155" s="68"/>
      <c r="LR155" s="68"/>
      <c r="LS155" s="68"/>
      <c r="LT155" s="68"/>
      <c r="LU155" s="68"/>
      <c r="LV155" s="68"/>
      <c r="LW155" s="68"/>
      <c r="LX155" s="68"/>
      <c r="LY155" s="68"/>
      <c r="LZ155" s="68"/>
      <c r="MA155" s="68"/>
      <c r="MB155" s="68"/>
      <c r="MC155" s="68"/>
      <c r="MD155" s="68"/>
      <c r="ME155" s="68"/>
      <c r="MF155" s="68"/>
      <c r="MG155" s="68"/>
      <c r="MH155" s="68"/>
      <c r="MI155" s="68"/>
      <c r="MJ155" s="68"/>
      <c r="MK155" s="68"/>
      <c r="ML155" s="68"/>
      <c r="MM155" s="68"/>
      <c r="MN155" s="68"/>
      <c r="MO155" s="68"/>
      <c r="MP155" s="68"/>
      <c r="MQ155" s="68"/>
      <c r="MR155" s="68"/>
      <c r="MS155" s="68"/>
      <c r="MT155" s="68"/>
      <c r="MU155" s="68"/>
      <c r="MV155" s="68"/>
      <c r="MW155" s="68"/>
      <c r="MX155" s="68"/>
      <c r="MY155" s="68"/>
      <c r="MZ155" s="68"/>
      <c r="NA155" s="68"/>
      <c r="NB155" s="68"/>
      <c r="NC155" s="68"/>
      <c r="ND155" s="68"/>
      <c r="NE155" s="68"/>
    </row>
    <row r="156" spans="1:369" s="73" customFormat="1" ht="13.5">
      <c r="A156" s="68"/>
      <c r="B156" s="62"/>
      <c r="C156" s="63">
        <v>35501</v>
      </c>
      <c r="D156" s="79" t="s">
        <v>320</v>
      </c>
      <c r="E156" s="65" t="s">
        <v>114</v>
      </c>
      <c r="F15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5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56" s="65">
        <f>ROUND((Tabla122[[#This Row],[Columna6]]*0.4),0)</f>
        <v>2</v>
      </c>
      <c r="I156" s="90">
        <v>4</v>
      </c>
      <c r="J156" s="90"/>
      <c r="K156" s="90"/>
      <c r="L156" s="90"/>
      <c r="M156" s="65">
        <f>ROUND((Tabla122[[#This Row],[Columna11]]*0.4),0)</f>
        <v>72</v>
      </c>
      <c r="N156" s="65">
        <v>180</v>
      </c>
      <c r="O156" s="65"/>
      <c r="P156" s="65"/>
      <c r="Q156" s="65"/>
      <c r="R156" s="65">
        <f>ROUND((Tabla122[[#This Row],[Columna16]]*0.4),0)</f>
        <v>6</v>
      </c>
      <c r="S156" s="65">
        <v>16</v>
      </c>
      <c r="T156" s="65"/>
      <c r="U156" s="65"/>
      <c r="V156" s="65"/>
      <c r="W156" s="65">
        <f>ROUND((Tabla122[[#This Row],[Columna21]]*0.4),0)</f>
        <v>3</v>
      </c>
      <c r="X156" s="65">
        <v>8</v>
      </c>
      <c r="Y156" s="65"/>
      <c r="Z156" s="65"/>
      <c r="AA156" s="65"/>
      <c r="AB156" s="65">
        <f>ROUND((Tabla122[[#This Row],[Columna26]]*0.4),0)</f>
        <v>24</v>
      </c>
      <c r="AC156" s="65">
        <v>60</v>
      </c>
      <c r="AD156" s="65"/>
      <c r="AE156" s="65"/>
      <c r="AF156" s="65"/>
      <c r="AG156" s="65">
        <f>ROUND((Tabla122[[#This Row],[Columna31]]*0.4),0)</f>
        <v>274</v>
      </c>
      <c r="AH156" s="65">
        <v>684</v>
      </c>
      <c r="AI156" s="65"/>
      <c r="AJ156" s="65"/>
      <c r="AK156" s="65"/>
      <c r="AL156" s="65">
        <f>ROUND((Tabla122[[#This Row],[Columna36]]*0.4),0)</f>
        <v>70</v>
      </c>
      <c r="AM156" s="65">
        <v>176</v>
      </c>
      <c r="AN156" s="65"/>
      <c r="AO156" s="65"/>
      <c r="AP156" s="65"/>
      <c r="AQ156" s="65">
        <f>ROUND((Tabla122[[#This Row],[Columna41]]*0.4),0)</f>
        <v>27</v>
      </c>
      <c r="AR156" s="65">
        <v>68</v>
      </c>
      <c r="AS156" s="65"/>
      <c r="AT156" s="65"/>
      <c r="AU156" s="65"/>
      <c r="AV156" s="65">
        <f>ROUND((Tabla122[[#This Row],[Columna46]]*0.4),0)</f>
        <v>16</v>
      </c>
      <c r="AW156" s="65">
        <v>40</v>
      </c>
      <c r="AX156" s="65"/>
      <c r="AY156" s="65"/>
      <c r="AZ156" s="65"/>
      <c r="BA156" s="65">
        <f>ROUND((Tabla122[[#This Row],[Columna51]]*0.4),0)</f>
        <v>3</v>
      </c>
      <c r="BB156" s="65">
        <v>8</v>
      </c>
      <c r="BC156" s="65"/>
      <c r="BD156" s="65"/>
      <c r="BE156" s="65"/>
      <c r="BF156" s="65">
        <f>ROUND((Tabla122[[#This Row],[Columna56]]*0.4),0)</f>
        <v>2</v>
      </c>
      <c r="BG156" s="65">
        <v>4</v>
      </c>
      <c r="BH156" s="65"/>
      <c r="BI156" s="65"/>
      <c r="BJ156" s="65"/>
      <c r="BK156" s="65">
        <f>ROUND((Tabla122[[#This Row],[Columna61]]*0.4),0)</f>
        <v>18</v>
      </c>
      <c r="BL156" s="65">
        <v>44</v>
      </c>
      <c r="BM156" s="65"/>
      <c r="BN156" s="65"/>
      <c r="BO156" s="65"/>
      <c r="BP156" s="65">
        <f>ROUND((Tabla122[[#This Row],[Columna66]]*0.4),0)</f>
        <v>16</v>
      </c>
      <c r="BQ156" s="65">
        <v>40</v>
      </c>
      <c r="BR156" s="65"/>
      <c r="BS156" s="65"/>
      <c r="BT156" s="65"/>
      <c r="BU156" s="65">
        <f>ROUND((Tabla122[[#This Row],[Columna71]]*0.4),0)</f>
        <v>46</v>
      </c>
      <c r="BV156" s="65">
        <v>116</v>
      </c>
      <c r="BW156" s="65"/>
      <c r="BX156" s="65"/>
      <c r="BY156" s="65"/>
      <c r="BZ156" s="65">
        <f>ROUND((Tabla122[[#This Row],[Columna76]]*0.4),0)</f>
        <v>14</v>
      </c>
      <c r="CA156" s="65">
        <v>36</v>
      </c>
      <c r="CB156" s="65"/>
      <c r="CC156" s="65"/>
      <c r="CD156" s="65"/>
      <c r="CE156" s="65">
        <f>ROUND((Tabla122[[#This Row],[Columna81]]*0.4),0)</f>
        <v>14</v>
      </c>
      <c r="CF156" s="65">
        <v>36</v>
      </c>
      <c r="CG156" s="65"/>
      <c r="CH156" s="65"/>
      <c r="CI156" s="65"/>
      <c r="CJ156" s="65">
        <f>ROUND((Tabla122[[#This Row],[Columna86]]*0.4),0)</f>
        <v>6</v>
      </c>
      <c r="CK156" s="65">
        <v>16</v>
      </c>
      <c r="CL156" s="65"/>
      <c r="CM156" s="65"/>
      <c r="CN156" s="65"/>
      <c r="CO156" s="65">
        <f>ROUND((Tabla122[[#This Row],[Columna91]]*0.4),0)</f>
        <v>22</v>
      </c>
      <c r="CP156" s="65">
        <v>56</v>
      </c>
      <c r="CQ156" s="65"/>
      <c r="CR156" s="65"/>
      <c r="CS156" s="65"/>
      <c r="CT156" s="65">
        <f>ROUND((Tabla122[[#This Row],[Columna96]]*0.4),0)</f>
        <v>40</v>
      </c>
      <c r="CU156" s="65">
        <v>100</v>
      </c>
      <c r="CV156" s="65"/>
      <c r="CW156" s="65"/>
      <c r="CX156" s="65"/>
      <c r="CY156" s="65">
        <f>ROUND((Tabla122[[#This Row],[Columna101]]*0.4),0)</f>
        <v>10</v>
      </c>
      <c r="CZ156" s="65">
        <v>24</v>
      </c>
      <c r="DA156" s="65"/>
      <c r="DB156" s="65"/>
      <c r="DC156" s="65"/>
      <c r="DD156" s="65">
        <f>ROUND((Tabla122[[#This Row],[Columna106]]*0.4),0)</f>
        <v>8</v>
      </c>
      <c r="DE156" s="65">
        <v>20</v>
      </c>
      <c r="DF156" s="65"/>
      <c r="DG156" s="65"/>
      <c r="DH156" s="65"/>
      <c r="DI156" s="65">
        <f>ROUND((Tabla122[[#This Row],[Columna111]]*0.4),0)</f>
        <v>8</v>
      </c>
      <c r="DJ156" s="65">
        <v>20</v>
      </c>
      <c r="DK156" s="65"/>
      <c r="DL156" s="65"/>
      <c r="DM156" s="65"/>
      <c r="DN156" s="65">
        <f>ROUND((Tabla122[[#This Row],[Columna116]]*0.4),0)</f>
        <v>2</v>
      </c>
      <c r="DO156" s="65">
        <v>4</v>
      </c>
      <c r="DP156" s="65"/>
      <c r="DQ156" s="65"/>
      <c r="DR156" s="65"/>
      <c r="DS156" s="72"/>
      <c r="DT156" s="68"/>
      <c r="DU156" s="68"/>
      <c r="DV156" s="68"/>
      <c r="DW156" s="68"/>
      <c r="DX156" s="68"/>
      <c r="DY156" s="68"/>
      <c r="DZ156" s="68"/>
      <c r="EA156" s="68"/>
      <c r="EB156" s="68"/>
      <c r="EC156" s="68"/>
      <c r="ED156" s="68"/>
      <c r="EE156" s="68"/>
      <c r="EF156" s="68"/>
      <c r="EG156" s="68"/>
      <c r="EH156" s="68"/>
      <c r="EI156" s="68"/>
      <c r="EJ156" s="68"/>
      <c r="EK156" s="68"/>
      <c r="EL156" s="68"/>
      <c r="EM156" s="68"/>
      <c r="EN156" s="68"/>
      <c r="EO156" s="68"/>
      <c r="EP156" s="68"/>
      <c r="EQ156" s="68"/>
      <c r="ER156" s="68"/>
      <c r="ES156" s="68"/>
      <c r="ET156" s="68"/>
      <c r="EU156" s="68"/>
      <c r="EV156" s="68"/>
      <c r="EW156" s="68"/>
      <c r="EX156" s="68"/>
      <c r="EY156" s="68"/>
      <c r="EZ156" s="68"/>
      <c r="FA156" s="68"/>
      <c r="FB156" s="68"/>
      <c r="FC156" s="68"/>
      <c r="FD156" s="68"/>
      <c r="FE156" s="68"/>
      <c r="FF156" s="68"/>
      <c r="FG156" s="68"/>
      <c r="FH156" s="68"/>
      <c r="FI156" s="68"/>
      <c r="FJ156" s="68"/>
      <c r="FK156" s="68"/>
      <c r="FL156" s="68"/>
      <c r="FM156" s="68"/>
      <c r="FN156" s="68"/>
      <c r="FO156" s="68"/>
      <c r="FP156" s="68"/>
      <c r="FQ156" s="68"/>
      <c r="FR156" s="68"/>
      <c r="FS156" s="68"/>
      <c r="FT156" s="68"/>
      <c r="FU156" s="68"/>
      <c r="FV156" s="68"/>
      <c r="FW156" s="68"/>
      <c r="FX156" s="68"/>
      <c r="FY156" s="68"/>
      <c r="FZ156" s="68"/>
      <c r="GA156" s="68"/>
      <c r="GB156" s="68"/>
      <c r="GC156" s="68"/>
      <c r="GD156" s="68"/>
      <c r="GE156" s="68"/>
      <c r="GF156" s="68"/>
      <c r="GG156" s="68"/>
      <c r="GH156" s="68"/>
      <c r="GI156" s="68"/>
      <c r="GJ156" s="68"/>
      <c r="GK156" s="68"/>
      <c r="GL156" s="68"/>
      <c r="GM156" s="68"/>
      <c r="GN156" s="68"/>
      <c r="GO156" s="68"/>
      <c r="GP156" s="68"/>
      <c r="GQ156" s="68"/>
      <c r="GR156" s="68"/>
      <c r="GS156" s="68"/>
      <c r="GT156" s="68"/>
      <c r="GU156" s="68"/>
      <c r="GV156" s="68"/>
      <c r="GW156" s="68"/>
      <c r="GX156" s="68"/>
      <c r="GY156" s="68"/>
      <c r="GZ156" s="68"/>
      <c r="HA156" s="68"/>
      <c r="HB156" s="68"/>
      <c r="HC156" s="68"/>
      <c r="HD156" s="68"/>
      <c r="HE156" s="68"/>
      <c r="HF156" s="68"/>
      <c r="HG156" s="68"/>
      <c r="HH156" s="68"/>
      <c r="HI156" s="68"/>
      <c r="HJ156" s="68"/>
      <c r="HK156" s="68"/>
      <c r="HL156" s="68"/>
      <c r="HM156" s="68"/>
      <c r="HN156" s="68"/>
      <c r="HO156" s="68"/>
      <c r="HP156" s="68"/>
      <c r="HQ156" s="68"/>
      <c r="HR156" s="68"/>
      <c r="HS156" s="68"/>
      <c r="HT156" s="68"/>
      <c r="HU156" s="68"/>
      <c r="HV156" s="68"/>
      <c r="HW156" s="68"/>
      <c r="HX156" s="68"/>
      <c r="HY156" s="68"/>
      <c r="HZ156" s="68"/>
      <c r="IA156" s="68"/>
      <c r="IB156" s="68"/>
      <c r="IC156" s="68"/>
      <c r="ID156" s="68"/>
      <c r="IE156" s="68"/>
      <c r="IF156" s="68"/>
      <c r="IG156" s="68"/>
      <c r="IH156" s="68"/>
      <c r="II156" s="68"/>
      <c r="IJ156" s="68"/>
      <c r="IK156" s="68"/>
      <c r="IL156" s="68"/>
      <c r="IM156" s="68"/>
      <c r="IN156" s="68"/>
      <c r="IO156" s="68"/>
      <c r="IP156" s="68"/>
      <c r="IQ156" s="68"/>
      <c r="IR156" s="68"/>
      <c r="IS156" s="68"/>
      <c r="IT156" s="68"/>
      <c r="IU156" s="68"/>
      <c r="IV156" s="68"/>
      <c r="IW156" s="68"/>
      <c r="IX156" s="68"/>
      <c r="IY156" s="68"/>
      <c r="IZ156" s="68"/>
      <c r="JA156" s="68"/>
      <c r="JB156" s="68"/>
      <c r="JC156" s="68"/>
      <c r="JD156" s="68"/>
      <c r="JE156" s="68"/>
      <c r="JF156" s="68"/>
      <c r="JG156" s="68"/>
      <c r="JH156" s="68"/>
      <c r="JI156" s="68"/>
      <c r="JJ156" s="68"/>
      <c r="JK156" s="68"/>
      <c r="JL156" s="68"/>
      <c r="JM156" s="68"/>
      <c r="JN156" s="68"/>
      <c r="JO156" s="68"/>
      <c r="JP156" s="68"/>
      <c r="JQ156" s="68"/>
      <c r="JR156" s="68"/>
      <c r="JS156" s="68"/>
      <c r="JT156" s="68"/>
      <c r="JU156" s="68"/>
      <c r="JV156" s="68"/>
      <c r="JW156" s="68"/>
      <c r="JX156" s="68"/>
      <c r="JY156" s="68"/>
      <c r="JZ156" s="68"/>
      <c r="KA156" s="68"/>
      <c r="KB156" s="68"/>
      <c r="KC156" s="68"/>
      <c r="KD156" s="68"/>
      <c r="KE156" s="68"/>
      <c r="KF156" s="68"/>
      <c r="KG156" s="68"/>
      <c r="KH156" s="68"/>
      <c r="KI156" s="68"/>
      <c r="KJ156" s="68"/>
      <c r="KK156" s="68"/>
      <c r="KL156" s="68"/>
      <c r="KM156" s="68"/>
      <c r="KN156" s="68"/>
      <c r="KO156" s="68"/>
      <c r="KP156" s="68"/>
      <c r="KQ156" s="68"/>
      <c r="KR156" s="68"/>
      <c r="KS156" s="68"/>
      <c r="KT156" s="68"/>
      <c r="KU156" s="68"/>
      <c r="KV156" s="68"/>
      <c r="KW156" s="68"/>
      <c r="KX156" s="68"/>
      <c r="KY156" s="68"/>
      <c r="KZ156" s="68"/>
      <c r="LA156" s="68"/>
      <c r="LB156" s="68"/>
      <c r="LC156" s="68"/>
      <c r="LD156" s="68"/>
      <c r="LE156" s="68"/>
      <c r="LF156" s="68"/>
      <c r="LG156" s="68"/>
      <c r="LH156" s="68"/>
      <c r="LI156" s="68"/>
      <c r="LJ156" s="68"/>
      <c r="LK156" s="68"/>
      <c r="LL156" s="68"/>
      <c r="LM156" s="68"/>
      <c r="LN156" s="68"/>
      <c r="LO156" s="68"/>
      <c r="LP156" s="68"/>
      <c r="LQ156" s="68"/>
      <c r="LR156" s="68"/>
      <c r="LS156" s="68"/>
      <c r="LT156" s="68"/>
      <c r="LU156" s="68"/>
      <c r="LV156" s="68"/>
      <c r="LW156" s="68"/>
      <c r="LX156" s="68"/>
      <c r="LY156" s="68"/>
      <c r="LZ156" s="68"/>
      <c r="MA156" s="68"/>
      <c r="MB156" s="68"/>
      <c r="MC156" s="68"/>
      <c r="MD156" s="68"/>
      <c r="ME156" s="68"/>
      <c r="MF156" s="68"/>
      <c r="MG156" s="68"/>
      <c r="MH156" s="68"/>
      <c r="MI156" s="68"/>
      <c r="MJ156" s="68"/>
      <c r="MK156" s="68"/>
      <c r="ML156" s="68"/>
      <c r="MM156" s="68"/>
      <c r="MN156" s="68"/>
      <c r="MO156" s="68"/>
      <c r="MP156" s="68"/>
      <c r="MQ156" s="68"/>
      <c r="MR156" s="68"/>
      <c r="MS156" s="68"/>
      <c r="MT156" s="68"/>
      <c r="MU156" s="68"/>
      <c r="MV156" s="68"/>
      <c r="MW156" s="68"/>
      <c r="MX156" s="68"/>
      <c r="MY156" s="68"/>
      <c r="MZ156" s="68"/>
      <c r="NA156" s="68"/>
      <c r="NB156" s="68"/>
      <c r="NC156" s="68"/>
      <c r="ND156" s="68"/>
      <c r="NE156" s="68"/>
    </row>
    <row r="157" spans="1:369" s="73" customFormat="1" ht="13.5">
      <c r="A157" s="68"/>
      <c r="B157" s="62"/>
      <c r="C157" s="63">
        <v>35501</v>
      </c>
      <c r="D157" s="70" t="s">
        <v>228</v>
      </c>
      <c r="E157" s="65" t="s">
        <v>114</v>
      </c>
      <c r="F15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5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57" s="65">
        <f>ROUND((Tabla122[[#This Row],[Columna6]]*0.4),0)</f>
        <v>2</v>
      </c>
      <c r="I157" s="90">
        <v>4</v>
      </c>
      <c r="J157" s="90"/>
      <c r="K157" s="90"/>
      <c r="L157" s="90"/>
      <c r="M157" s="65">
        <f>ROUND((Tabla122[[#This Row],[Columna11]]*0.4),0)</f>
        <v>72</v>
      </c>
      <c r="N157" s="65">
        <v>180</v>
      </c>
      <c r="O157" s="65"/>
      <c r="P157" s="65"/>
      <c r="Q157" s="65"/>
      <c r="R157" s="65">
        <f>ROUND((Tabla122[[#This Row],[Columna16]]*0.4),0)</f>
        <v>6</v>
      </c>
      <c r="S157" s="65">
        <v>16</v>
      </c>
      <c r="T157" s="65"/>
      <c r="U157" s="65"/>
      <c r="V157" s="65"/>
      <c r="W157" s="65">
        <f>ROUND((Tabla122[[#This Row],[Columna21]]*0.4),0)</f>
        <v>3</v>
      </c>
      <c r="X157" s="65">
        <v>8</v>
      </c>
      <c r="Y157" s="65"/>
      <c r="Z157" s="65"/>
      <c r="AA157" s="65"/>
      <c r="AB157" s="65">
        <f>ROUND((Tabla122[[#This Row],[Columna26]]*0.4),0)</f>
        <v>24</v>
      </c>
      <c r="AC157" s="65">
        <v>60</v>
      </c>
      <c r="AD157" s="65"/>
      <c r="AE157" s="65"/>
      <c r="AF157" s="65"/>
      <c r="AG157" s="65">
        <f>ROUND((Tabla122[[#This Row],[Columna31]]*0.4),0)</f>
        <v>274</v>
      </c>
      <c r="AH157" s="65">
        <v>684</v>
      </c>
      <c r="AI157" s="65"/>
      <c r="AJ157" s="65"/>
      <c r="AK157" s="65"/>
      <c r="AL157" s="65">
        <f>ROUND((Tabla122[[#This Row],[Columna36]]*0.4),0)</f>
        <v>70</v>
      </c>
      <c r="AM157" s="65">
        <v>176</v>
      </c>
      <c r="AN157" s="65"/>
      <c r="AO157" s="65"/>
      <c r="AP157" s="65"/>
      <c r="AQ157" s="65">
        <f>ROUND((Tabla122[[#This Row],[Columna41]]*0.4),0)</f>
        <v>27</v>
      </c>
      <c r="AR157" s="65">
        <v>68</v>
      </c>
      <c r="AS157" s="65"/>
      <c r="AT157" s="65"/>
      <c r="AU157" s="65"/>
      <c r="AV157" s="65">
        <f>ROUND((Tabla122[[#This Row],[Columna46]]*0.4),0)</f>
        <v>16</v>
      </c>
      <c r="AW157" s="65">
        <v>40</v>
      </c>
      <c r="AX157" s="65"/>
      <c r="AY157" s="65"/>
      <c r="AZ157" s="65"/>
      <c r="BA157" s="65">
        <f>ROUND((Tabla122[[#This Row],[Columna51]]*0.4),0)</f>
        <v>3</v>
      </c>
      <c r="BB157" s="65">
        <v>8</v>
      </c>
      <c r="BC157" s="65"/>
      <c r="BD157" s="65"/>
      <c r="BE157" s="65"/>
      <c r="BF157" s="65">
        <f>ROUND((Tabla122[[#This Row],[Columna56]]*0.4),0)</f>
        <v>2</v>
      </c>
      <c r="BG157" s="65">
        <v>4</v>
      </c>
      <c r="BH157" s="65"/>
      <c r="BI157" s="65"/>
      <c r="BJ157" s="65"/>
      <c r="BK157" s="65">
        <f>ROUND((Tabla122[[#This Row],[Columna61]]*0.4),0)</f>
        <v>18</v>
      </c>
      <c r="BL157" s="65">
        <v>44</v>
      </c>
      <c r="BM157" s="65"/>
      <c r="BN157" s="65"/>
      <c r="BO157" s="65"/>
      <c r="BP157" s="65">
        <f>ROUND((Tabla122[[#This Row],[Columna66]]*0.4),0)</f>
        <v>16</v>
      </c>
      <c r="BQ157" s="65">
        <v>40</v>
      </c>
      <c r="BR157" s="65"/>
      <c r="BS157" s="65"/>
      <c r="BT157" s="65"/>
      <c r="BU157" s="65">
        <f>ROUND((Tabla122[[#This Row],[Columna71]]*0.4),0)</f>
        <v>46</v>
      </c>
      <c r="BV157" s="65">
        <v>116</v>
      </c>
      <c r="BW157" s="65"/>
      <c r="BX157" s="65"/>
      <c r="BY157" s="65"/>
      <c r="BZ157" s="65">
        <f>ROUND((Tabla122[[#This Row],[Columna76]]*0.4),0)</f>
        <v>14</v>
      </c>
      <c r="CA157" s="65">
        <v>36</v>
      </c>
      <c r="CB157" s="65"/>
      <c r="CC157" s="65"/>
      <c r="CD157" s="65"/>
      <c r="CE157" s="65">
        <f>ROUND((Tabla122[[#This Row],[Columna81]]*0.4),0)</f>
        <v>14</v>
      </c>
      <c r="CF157" s="65">
        <v>36</v>
      </c>
      <c r="CG157" s="65"/>
      <c r="CH157" s="65"/>
      <c r="CI157" s="65"/>
      <c r="CJ157" s="65">
        <f>ROUND((Tabla122[[#This Row],[Columna86]]*0.4),0)</f>
        <v>6</v>
      </c>
      <c r="CK157" s="65">
        <v>16</v>
      </c>
      <c r="CL157" s="65"/>
      <c r="CM157" s="65"/>
      <c r="CN157" s="65"/>
      <c r="CO157" s="65">
        <f>ROUND((Tabla122[[#This Row],[Columna91]]*0.4),0)</f>
        <v>22</v>
      </c>
      <c r="CP157" s="65">
        <v>56</v>
      </c>
      <c r="CQ157" s="65"/>
      <c r="CR157" s="65"/>
      <c r="CS157" s="65"/>
      <c r="CT157" s="65">
        <f>ROUND((Tabla122[[#This Row],[Columna96]]*0.4),0)</f>
        <v>40</v>
      </c>
      <c r="CU157" s="65">
        <v>100</v>
      </c>
      <c r="CV157" s="65"/>
      <c r="CW157" s="65"/>
      <c r="CX157" s="65"/>
      <c r="CY157" s="65">
        <f>ROUND((Tabla122[[#This Row],[Columna101]]*0.4),0)</f>
        <v>10</v>
      </c>
      <c r="CZ157" s="65">
        <v>24</v>
      </c>
      <c r="DA157" s="65"/>
      <c r="DB157" s="65"/>
      <c r="DC157" s="65"/>
      <c r="DD157" s="65">
        <f>ROUND((Tabla122[[#This Row],[Columna106]]*0.4),0)</f>
        <v>8</v>
      </c>
      <c r="DE157" s="65">
        <v>20</v>
      </c>
      <c r="DF157" s="65"/>
      <c r="DG157" s="65"/>
      <c r="DH157" s="65"/>
      <c r="DI157" s="65">
        <f>ROUND((Tabla122[[#This Row],[Columna111]]*0.4),0)</f>
        <v>8</v>
      </c>
      <c r="DJ157" s="65">
        <v>20</v>
      </c>
      <c r="DK157" s="65"/>
      <c r="DL157" s="65"/>
      <c r="DM157" s="65"/>
      <c r="DN157" s="65">
        <f>ROUND((Tabla122[[#This Row],[Columna116]]*0.4),0)</f>
        <v>2</v>
      </c>
      <c r="DO157" s="65">
        <v>4</v>
      </c>
      <c r="DP157" s="93"/>
      <c r="DQ157" s="93"/>
      <c r="DR157" s="93"/>
      <c r="DS157" s="72"/>
      <c r="DT157" s="68"/>
      <c r="DU157" s="68"/>
      <c r="DV157" s="68"/>
      <c r="DW157" s="68"/>
      <c r="DX157" s="68"/>
      <c r="DY157" s="68"/>
      <c r="DZ157" s="68"/>
      <c r="EA157" s="68"/>
      <c r="EB157" s="68"/>
      <c r="EC157" s="68"/>
      <c r="ED157" s="68"/>
      <c r="EE157" s="68"/>
      <c r="EF157" s="68"/>
      <c r="EG157" s="68"/>
      <c r="EH157" s="68"/>
      <c r="EI157" s="68"/>
      <c r="EJ157" s="68"/>
      <c r="EK157" s="68"/>
      <c r="EL157" s="68"/>
      <c r="EM157" s="68"/>
      <c r="EN157" s="68"/>
      <c r="EO157" s="68"/>
      <c r="EP157" s="68"/>
      <c r="EQ157" s="68"/>
      <c r="ER157" s="68"/>
      <c r="ES157" s="68"/>
      <c r="ET157" s="68"/>
      <c r="EU157" s="68"/>
      <c r="EV157" s="68"/>
      <c r="EW157" s="68"/>
      <c r="EX157" s="68"/>
      <c r="EY157" s="68"/>
      <c r="EZ157" s="68"/>
      <c r="FA157" s="68"/>
      <c r="FB157" s="68"/>
      <c r="FC157" s="68"/>
      <c r="FD157" s="68"/>
      <c r="FE157" s="68"/>
      <c r="FF157" s="68"/>
      <c r="FG157" s="68"/>
      <c r="FH157" s="68"/>
      <c r="FI157" s="68"/>
      <c r="FJ157" s="68"/>
      <c r="FK157" s="68"/>
      <c r="FL157" s="68"/>
      <c r="FM157" s="68"/>
      <c r="FN157" s="68"/>
      <c r="FO157" s="68"/>
      <c r="FP157" s="68"/>
      <c r="FQ157" s="68"/>
      <c r="FR157" s="68"/>
      <c r="FS157" s="68"/>
      <c r="FT157" s="68"/>
      <c r="FU157" s="68"/>
      <c r="FV157" s="68"/>
      <c r="FW157" s="68"/>
      <c r="FX157" s="68"/>
      <c r="FY157" s="68"/>
      <c r="FZ157" s="68"/>
      <c r="GA157" s="68"/>
      <c r="GB157" s="68"/>
      <c r="GC157" s="68"/>
      <c r="GD157" s="68"/>
      <c r="GE157" s="68"/>
      <c r="GF157" s="68"/>
      <c r="GG157" s="68"/>
      <c r="GH157" s="68"/>
      <c r="GI157" s="68"/>
      <c r="GJ157" s="68"/>
      <c r="GK157" s="68"/>
      <c r="GL157" s="68"/>
      <c r="GM157" s="68"/>
      <c r="GN157" s="68"/>
      <c r="GO157" s="68"/>
      <c r="GP157" s="68"/>
      <c r="GQ157" s="68"/>
      <c r="GR157" s="68"/>
      <c r="GS157" s="68"/>
      <c r="GT157" s="68"/>
      <c r="GU157" s="68"/>
      <c r="GV157" s="68"/>
      <c r="GW157" s="68"/>
      <c r="GX157" s="68"/>
      <c r="GY157" s="68"/>
      <c r="GZ157" s="68"/>
      <c r="HA157" s="68"/>
      <c r="HB157" s="68"/>
      <c r="HC157" s="68"/>
      <c r="HD157" s="68"/>
      <c r="HE157" s="68"/>
      <c r="HF157" s="68"/>
      <c r="HG157" s="68"/>
      <c r="HH157" s="68"/>
      <c r="HI157" s="68"/>
      <c r="HJ157" s="68"/>
      <c r="HK157" s="68"/>
      <c r="HL157" s="68"/>
      <c r="HM157" s="68"/>
      <c r="HN157" s="68"/>
      <c r="HO157" s="68"/>
      <c r="HP157" s="68"/>
      <c r="HQ157" s="68"/>
      <c r="HR157" s="68"/>
      <c r="HS157" s="68"/>
      <c r="HT157" s="68"/>
      <c r="HU157" s="68"/>
      <c r="HV157" s="68"/>
      <c r="HW157" s="68"/>
      <c r="HX157" s="68"/>
      <c r="HY157" s="68"/>
      <c r="HZ157" s="68"/>
      <c r="IA157" s="68"/>
      <c r="IB157" s="68"/>
      <c r="IC157" s="68"/>
      <c r="ID157" s="68"/>
      <c r="IE157" s="68"/>
      <c r="IF157" s="68"/>
      <c r="IG157" s="68"/>
      <c r="IH157" s="68"/>
      <c r="II157" s="68"/>
      <c r="IJ157" s="68"/>
      <c r="IK157" s="68"/>
      <c r="IL157" s="68"/>
      <c r="IM157" s="68"/>
      <c r="IN157" s="68"/>
      <c r="IO157" s="68"/>
      <c r="IP157" s="68"/>
      <c r="IQ157" s="68"/>
      <c r="IR157" s="68"/>
      <c r="IS157" s="68"/>
      <c r="IT157" s="68"/>
      <c r="IU157" s="68"/>
      <c r="IV157" s="68"/>
      <c r="IW157" s="68"/>
      <c r="IX157" s="68"/>
      <c r="IY157" s="68"/>
      <c r="IZ157" s="68"/>
      <c r="JA157" s="68"/>
      <c r="JB157" s="68"/>
      <c r="JC157" s="68"/>
      <c r="JD157" s="68"/>
      <c r="JE157" s="68"/>
      <c r="JF157" s="68"/>
      <c r="JG157" s="68"/>
      <c r="JH157" s="68"/>
      <c r="JI157" s="68"/>
      <c r="JJ157" s="68"/>
      <c r="JK157" s="68"/>
      <c r="JL157" s="68"/>
      <c r="JM157" s="68"/>
      <c r="JN157" s="68"/>
      <c r="JO157" s="68"/>
      <c r="JP157" s="68"/>
      <c r="JQ157" s="68"/>
      <c r="JR157" s="68"/>
      <c r="JS157" s="68"/>
      <c r="JT157" s="68"/>
      <c r="JU157" s="68"/>
      <c r="JV157" s="68"/>
      <c r="JW157" s="68"/>
      <c r="JX157" s="68"/>
      <c r="JY157" s="68"/>
      <c r="JZ157" s="68"/>
      <c r="KA157" s="68"/>
      <c r="KB157" s="68"/>
      <c r="KC157" s="68"/>
      <c r="KD157" s="68"/>
      <c r="KE157" s="68"/>
      <c r="KF157" s="68"/>
      <c r="KG157" s="68"/>
      <c r="KH157" s="68"/>
      <c r="KI157" s="68"/>
      <c r="KJ157" s="68"/>
      <c r="KK157" s="68"/>
      <c r="KL157" s="68"/>
      <c r="KM157" s="68"/>
      <c r="KN157" s="68"/>
      <c r="KO157" s="68"/>
      <c r="KP157" s="68"/>
      <c r="KQ157" s="68"/>
      <c r="KR157" s="68"/>
      <c r="KS157" s="68"/>
      <c r="KT157" s="68"/>
      <c r="KU157" s="68"/>
      <c r="KV157" s="68"/>
      <c r="KW157" s="68"/>
      <c r="KX157" s="68"/>
      <c r="KY157" s="68"/>
      <c r="KZ157" s="68"/>
      <c r="LA157" s="68"/>
      <c r="LB157" s="68"/>
      <c r="LC157" s="68"/>
      <c r="LD157" s="68"/>
      <c r="LE157" s="68"/>
      <c r="LF157" s="68"/>
      <c r="LG157" s="68"/>
      <c r="LH157" s="68"/>
      <c r="LI157" s="68"/>
      <c r="LJ157" s="68"/>
      <c r="LK157" s="68"/>
      <c r="LL157" s="68"/>
      <c r="LM157" s="68"/>
      <c r="LN157" s="68"/>
      <c r="LO157" s="68"/>
      <c r="LP157" s="68"/>
      <c r="LQ157" s="68"/>
      <c r="LR157" s="68"/>
      <c r="LS157" s="68"/>
      <c r="LT157" s="68"/>
      <c r="LU157" s="68"/>
      <c r="LV157" s="68"/>
      <c r="LW157" s="68"/>
      <c r="LX157" s="68"/>
      <c r="LY157" s="68"/>
      <c r="LZ157" s="68"/>
      <c r="MA157" s="68"/>
      <c r="MB157" s="68"/>
      <c r="MC157" s="68"/>
      <c r="MD157" s="68"/>
      <c r="ME157" s="68"/>
      <c r="MF157" s="68"/>
      <c r="MG157" s="68"/>
      <c r="MH157" s="68"/>
      <c r="MI157" s="68"/>
      <c r="MJ157" s="68"/>
      <c r="MK157" s="68"/>
      <c r="ML157" s="68"/>
      <c r="MM157" s="68"/>
      <c r="MN157" s="68"/>
      <c r="MO157" s="68"/>
      <c r="MP157" s="68"/>
      <c r="MQ157" s="68"/>
      <c r="MR157" s="68"/>
      <c r="MS157" s="68"/>
      <c r="MT157" s="68"/>
      <c r="MU157" s="68"/>
      <c r="MV157" s="68"/>
      <c r="MW157" s="68"/>
      <c r="MX157" s="68"/>
      <c r="MY157" s="68"/>
      <c r="MZ157" s="68"/>
      <c r="NA157" s="68"/>
      <c r="NB157" s="68"/>
      <c r="NC157" s="68"/>
      <c r="ND157" s="68"/>
      <c r="NE157" s="68"/>
    </row>
    <row r="158" spans="1:369" s="73" customFormat="1" ht="13.5">
      <c r="A158" s="68"/>
      <c r="B158" s="62"/>
      <c r="C158" s="63">
        <v>35501</v>
      </c>
      <c r="D158" s="70" t="s">
        <v>229</v>
      </c>
      <c r="E158" s="65" t="s">
        <v>114</v>
      </c>
      <c r="F15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5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58" s="65">
        <f>ROUND((Tabla122[[#This Row],[Columna6]]*0.4),0)</f>
        <v>2</v>
      </c>
      <c r="I158" s="90">
        <v>4</v>
      </c>
      <c r="J158" s="90"/>
      <c r="K158" s="90"/>
      <c r="L158" s="90"/>
      <c r="M158" s="65">
        <f>ROUND((Tabla122[[#This Row],[Columna11]]*0.4),0)</f>
        <v>72</v>
      </c>
      <c r="N158" s="65">
        <v>180</v>
      </c>
      <c r="O158" s="65"/>
      <c r="P158" s="65"/>
      <c r="Q158" s="65"/>
      <c r="R158" s="65">
        <f>ROUND((Tabla122[[#This Row],[Columna16]]*0.4),0)</f>
        <v>6</v>
      </c>
      <c r="S158" s="65">
        <v>16</v>
      </c>
      <c r="T158" s="65"/>
      <c r="U158" s="65"/>
      <c r="V158" s="65"/>
      <c r="W158" s="65">
        <f>ROUND((Tabla122[[#This Row],[Columna21]]*0.4),0)</f>
        <v>3</v>
      </c>
      <c r="X158" s="65">
        <v>8</v>
      </c>
      <c r="Y158" s="65"/>
      <c r="Z158" s="65"/>
      <c r="AA158" s="65"/>
      <c r="AB158" s="65">
        <f>ROUND((Tabla122[[#This Row],[Columna26]]*0.4),0)</f>
        <v>24</v>
      </c>
      <c r="AC158" s="65">
        <v>60</v>
      </c>
      <c r="AD158" s="65"/>
      <c r="AE158" s="65"/>
      <c r="AF158" s="65"/>
      <c r="AG158" s="65">
        <f>ROUND((Tabla122[[#This Row],[Columna31]]*0.4),0)</f>
        <v>274</v>
      </c>
      <c r="AH158" s="65">
        <v>684</v>
      </c>
      <c r="AI158" s="65"/>
      <c r="AJ158" s="65"/>
      <c r="AK158" s="65"/>
      <c r="AL158" s="65">
        <f>ROUND((Tabla122[[#This Row],[Columna36]]*0.4),0)</f>
        <v>70</v>
      </c>
      <c r="AM158" s="65">
        <v>176</v>
      </c>
      <c r="AN158" s="65"/>
      <c r="AO158" s="65"/>
      <c r="AP158" s="65"/>
      <c r="AQ158" s="65">
        <f>ROUND((Tabla122[[#This Row],[Columna41]]*0.4),0)</f>
        <v>27</v>
      </c>
      <c r="AR158" s="65">
        <v>68</v>
      </c>
      <c r="AS158" s="65"/>
      <c r="AT158" s="65"/>
      <c r="AU158" s="65"/>
      <c r="AV158" s="65">
        <f>ROUND((Tabla122[[#This Row],[Columna46]]*0.4),0)</f>
        <v>16</v>
      </c>
      <c r="AW158" s="65">
        <v>40</v>
      </c>
      <c r="AX158" s="65"/>
      <c r="AY158" s="65"/>
      <c r="AZ158" s="65"/>
      <c r="BA158" s="65">
        <f>ROUND((Tabla122[[#This Row],[Columna51]]*0.4),0)</f>
        <v>3</v>
      </c>
      <c r="BB158" s="65">
        <v>8</v>
      </c>
      <c r="BC158" s="65"/>
      <c r="BD158" s="65"/>
      <c r="BE158" s="65"/>
      <c r="BF158" s="65">
        <f>ROUND((Tabla122[[#This Row],[Columna56]]*0.4),0)</f>
        <v>2</v>
      </c>
      <c r="BG158" s="65">
        <v>4</v>
      </c>
      <c r="BH158" s="65"/>
      <c r="BI158" s="65"/>
      <c r="BJ158" s="65"/>
      <c r="BK158" s="65">
        <f>ROUND((Tabla122[[#This Row],[Columna61]]*0.4),0)</f>
        <v>18</v>
      </c>
      <c r="BL158" s="65">
        <v>44</v>
      </c>
      <c r="BM158" s="65"/>
      <c r="BN158" s="65"/>
      <c r="BO158" s="65"/>
      <c r="BP158" s="65">
        <f>ROUND((Tabla122[[#This Row],[Columna66]]*0.4),0)</f>
        <v>16</v>
      </c>
      <c r="BQ158" s="65">
        <v>40</v>
      </c>
      <c r="BR158" s="65"/>
      <c r="BS158" s="65"/>
      <c r="BT158" s="65"/>
      <c r="BU158" s="65">
        <f>ROUND((Tabla122[[#This Row],[Columna71]]*0.4),0)</f>
        <v>46</v>
      </c>
      <c r="BV158" s="65">
        <v>116</v>
      </c>
      <c r="BW158" s="65"/>
      <c r="BX158" s="65"/>
      <c r="BY158" s="65"/>
      <c r="BZ158" s="65">
        <f>ROUND((Tabla122[[#This Row],[Columna76]]*0.4),0)</f>
        <v>14</v>
      </c>
      <c r="CA158" s="65">
        <v>36</v>
      </c>
      <c r="CB158" s="65"/>
      <c r="CC158" s="65"/>
      <c r="CD158" s="65"/>
      <c r="CE158" s="65">
        <f>ROUND((Tabla122[[#This Row],[Columna81]]*0.4),0)</f>
        <v>14</v>
      </c>
      <c r="CF158" s="65">
        <v>36</v>
      </c>
      <c r="CG158" s="65"/>
      <c r="CH158" s="65"/>
      <c r="CI158" s="65"/>
      <c r="CJ158" s="65">
        <f>ROUND((Tabla122[[#This Row],[Columna86]]*0.4),0)</f>
        <v>6</v>
      </c>
      <c r="CK158" s="65">
        <v>16</v>
      </c>
      <c r="CL158" s="65"/>
      <c r="CM158" s="65"/>
      <c r="CN158" s="65"/>
      <c r="CO158" s="65">
        <f>ROUND((Tabla122[[#This Row],[Columna91]]*0.4),0)</f>
        <v>22</v>
      </c>
      <c r="CP158" s="65">
        <v>56</v>
      </c>
      <c r="CQ158" s="65"/>
      <c r="CR158" s="65"/>
      <c r="CS158" s="65"/>
      <c r="CT158" s="65">
        <f>ROUND((Tabla122[[#This Row],[Columna96]]*0.4),0)</f>
        <v>40</v>
      </c>
      <c r="CU158" s="65">
        <v>100</v>
      </c>
      <c r="CV158" s="65"/>
      <c r="CW158" s="65"/>
      <c r="CX158" s="65"/>
      <c r="CY158" s="65">
        <f>ROUND((Tabla122[[#This Row],[Columna101]]*0.4),0)</f>
        <v>10</v>
      </c>
      <c r="CZ158" s="65">
        <v>24</v>
      </c>
      <c r="DA158" s="65"/>
      <c r="DB158" s="65"/>
      <c r="DC158" s="65"/>
      <c r="DD158" s="65">
        <f>ROUND((Tabla122[[#This Row],[Columna106]]*0.4),0)</f>
        <v>8</v>
      </c>
      <c r="DE158" s="65">
        <v>20</v>
      </c>
      <c r="DF158" s="65"/>
      <c r="DG158" s="65"/>
      <c r="DH158" s="65"/>
      <c r="DI158" s="65">
        <f>ROUND((Tabla122[[#This Row],[Columna111]]*0.4),0)</f>
        <v>8</v>
      </c>
      <c r="DJ158" s="65">
        <v>20</v>
      </c>
      <c r="DK158" s="65"/>
      <c r="DL158" s="65"/>
      <c r="DM158" s="65"/>
      <c r="DN158" s="65">
        <f>ROUND((Tabla122[[#This Row],[Columna116]]*0.4),0)</f>
        <v>2</v>
      </c>
      <c r="DO158" s="65">
        <v>4</v>
      </c>
      <c r="DP158" s="93"/>
      <c r="DQ158" s="93"/>
      <c r="DR158" s="93"/>
      <c r="DS158" s="72"/>
      <c r="DT158" s="68"/>
      <c r="DU158" s="68"/>
      <c r="DV158" s="68"/>
      <c r="DW158" s="68"/>
      <c r="DX158" s="68"/>
      <c r="DY158" s="68"/>
      <c r="DZ158" s="68"/>
      <c r="EA158" s="68"/>
      <c r="EB158" s="68"/>
      <c r="EC158" s="68"/>
      <c r="ED158" s="68"/>
      <c r="EE158" s="68"/>
      <c r="EF158" s="68"/>
      <c r="EG158" s="68"/>
      <c r="EH158" s="68"/>
      <c r="EI158" s="68"/>
      <c r="EJ158" s="68"/>
      <c r="EK158" s="68"/>
      <c r="EL158" s="68"/>
      <c r="EM158" s="68"/>
      <c r="EN158" s="68"/>
      <c r="EO158" s="68"/>
      <c r="EP158" s="68"/>
      <c r="EQ158" s="68"/>
      <c r="ER158" s="68"/>
      <c r="ES158" s="68"/>
      <c r="ET158" s="68"/>
      <c r="EU158" s="68"/>
      <c r="EV158" s="68"/>
      <c r="EW158" s="68"/>
      <c r="EX158" s="68"/>
      <c r="EY158" s="68"/>
      <c r="EZ158" s="68"/>
      <c r="FA158" s="68"/>
      <c r="FB158" s="68"/>
      <c r="FC158" s="68"/>
      <c r="FD158" s="68"/>
      <c r="FE158" s="68"/>
      <c r="FF158" s="68"/>
      <c r="FG158" s="68"/>
      <c r="FH158" s="68"/>
      <c r="FI158" s="68"/>
      <c r="FJ158" s="68"/>
      <c r="FK158" s="68"/>
      <c r="FL158" s="68"/>
      <c r="FM158" s="68"/>
      <c r="FN158" s="68"/>
      <c r="FO158" s="68"/>
      <c r="FP158" s="68"/>
      <c r="FQ158" s="68"/>
      <c r="FR158" s="68"/>
      <c r="FS158" s="68"/>
      <c r="FT158" s="68"/>
      <c r="FU158" s="68"/>
      <c r="FV158" s="68"/>
      <c r="FW158" s="68"/>
      <c r="FX158" s="68"/>
      <c r="FY158" s="68"/>
      <c r="FZ158" s="68"/>
      <c r="GA158" s="68"/>
      <c r="GB158" s="68"/>
      <c r="GC158" s="68"/>
      <c r="GD158" s="68"/>
      <c r="GE158" s="68"/>
      <c r="GF158" s="68"/>
      <c r="GG158" s="68"/>
      <c r="GH158" s="68"/>
      <c r="GI158" s="68"/>
      <c r="GJ158" s="68"/>
      <c r="GK158" s="68"/>
      <c r="GL158" s="68"/>
      <c r="GM158" s="68"/>
      <c r="GN158" s="68"/>
      <c r="GO158" s="68"/>
      <c r="GP158" s="68"/>
      <c r="GQ158" s="68"/>
      <c r="GR158" s="68"/>
      <c r="GS158" s="68"/>
      <c r="GT158" s="68"/>
      <c r="GU158" s="68"/>
      <c r="GV158" s="68"/>
      <c r="GW158" s="68"/>
      <c r="GX158" s="68"/>
      <c r="GY158" s="68"/>
      <c r="GZ158" s="68"/>
      <c r="HA158" s="68"/>
      <c r="HB158" s="68"/>
      <c r="HC158" s="68"/>
      <c r="HD158" s="68"/>
      <c r="HE158" s="68"/>
      <c r="HF158" s="68"/>
      <c r="HG158" s="68"/>
      <c r="HH158" s="68"/>
      <c r="HI158" s="68"/>
      <c r="HJ158" s="68"/>
      <c r="HK158" s="68"/>
      <c r="HL158" s="68"/>
      <c r="HM158" s="68"/>
      <c r="HN158" s="68"/>
      <c r="HO158" s="68"/>
      <c r="HP158" s="68"/>
      <c r="HQ158" s="68"/>
      <c r="HR158" s="68"/>
      <c r="HS158" s="68"/>
      <c r="HT158" s="68"/>
      <c r="HU158" s="68"/>
      <c r="HV158" s="68"/>
      <c r="HW158" s="68"/>
      <c r="HX158" s="68"/>
      <c r="HY158" s="68"/>
      <c r="HZ158" s="68"/>
      <c r="IA158" s="68"/>
      <c r="IB158" s="68"/>
      <c r="IC158" s="68"/>
      <c r="ID158" s="68"/>
      <c r="IE158" s="68"/>
      <c r="IF158" s="68"/>
      <c r="IG158" s="68"/>
      <c r="IH158" s="68"/>
      <c r="II158" s="68"/>
      <c r="IJ158" s="68"/>
      <c r="IK158" s="68"/>
      <c r="IL158" s="68"/>
      <c r="IM158" s="68"/>
      <c r="IN158" s="68"/>
      <c r="IO158" s="68"/>
      <c r="IP158" s="68"/>
      <c r="IQ158" s="68"/>
      <c r="IR158" s="68"/>
      <c r="IS158" s="68"/>
      <c r="IT158" s="68"/>
      <c r="IU158" s="68"/>
      <c r="IV158" s="68"/>
      <c r="IW158" s="68"/>
      <c r="IX158" s="68"/>
      <c r="IY158" s="68"/>
      <c r="IZ158" s="68"/>
      <c r="JA158" s="68"/>
      <c r="JB158" s="68"/>
      <c r="JC158" s="68"/>
      <c r="JD158" s="68"/>
      <c r="JE158" s="68"/>
      <c r="JF158" s="68"/>
      <c r="JG158" s="68"/>
      <c r="JH158" s="68"/>
      <c r="JI158" s="68"/>
      <c r="JJ158" s="68"/>
      <c r="JK158" s="68"/>
      <c r="JL158" s="68"/>
      <c r="JM158" s="68"/>
      <c r="JN158" s="68"/>
      <c r="JO158" s="68"/>
      <c r="JP158" s="68"/>
      <c r="JQ158" s="68"/>
      <c r="JR158" s="68"/>
      <c r="JS158" s="68"/>
      <c r="JT158" s="68"/>
      <c r="JU158" s="68"/>
      <c r="JV158" s="68"/>
      <c r="JW158" s="68"/>
      <c r="JX158" s="68"/>
      <c r="JY158" s="68"/>
      <c r="JZ158" s="68"/>
      <c r="KA158" s="68"/>
      <c r="KB158" s="68"/>
      <c r="KC158" s="68"/>
      <c r="KD158" s="68"/>
      <c r="KE158" s="68"/>
      <c r="KF158" s="68"/>
      <c r="KG158" s="68"/>
      <c r="KH158" s="68"/>
      <c r="KI158" s="68"/>
      <c r="KJ158" s="68"/>
      <c r="KK158" s="68"/>
      <c r="KL158" s="68"/>
      <c r="KM158" s="68"/>
      <c r="KN158" s="68"/>
      <c r="KO158" s="68"/>
      <c r="KP158" s="68"/>
      <c r="KQ158" s="68"/>
      <c r="KR158" s="68"/>
      <c r="KS158" s="68"/>
      <c r="KT158" s="68"/>
      <c r="KU158" s="68"/>
      <c r="KV158" s="68"/>
      <c r="KW158" s="68"/>
      <c r="KX158" s="68"/>
      <c r="KY158" s="68"/>
      <c r="KZ158" s="68"/>
      <c r="LA158" s="68"/>
      <c r="LB158" s="68"/>
      <c r="LC158" s="68"/>
      <c r="LD158" s="68"/>
      <c r="LE158" s="68"/>
      <c r="LF158" s="68"/>
      <c r="LG158" s="68"/>
      <c r="LH158" s="68"/>
      <c r="LI158" s="68"/>
      <c r="LJ158" s="68"/>
      <c r="LK158" s="68"/>
      <c r="LL158" s="68"/>
      <c r="LM158" s="68"/>
      <c r="LN158" s="68"/>
      <c r="LO158" s="68"/>
      <c r="LP158" s="68"/>
      <c r="LQ158" s="68"/>
      <c r="LR158" s="68"/>
      <c r="LS158" s="68"/>
      <c r="LT158" s="68"/>
      <c r="LU158" s="68"/>
      <c r="LV158" s="68"/>
      <c r="LW158" s="68"/>
      <c r="LX158" s="68"/>
      <c r="LY158" s="68"/>
      <c r="LZ158" s="68"/>
      <c r="MA158" s="68"/>
      <c r="MB158" s="68"/>
      <c r="MC158" s="68"/>
      <c r="MD158" s="68"/>
      <c r="ME158" s="68"/>
      <c r="MF158" s="68"/>
      <c r="MG158" s="68"/>
      <c r="MH158" s="68"/>
      <c r="MI158" s="68"/>
      <c r="MJ158" s="68"/>
      <c r="MK158" s="68"/>
      <c r="ML158" s="68"/>
      <c r="MM158" s="68"/>
      <c r="MN158" s="68"/>
      <c r="MO158" s="68"/>
      <c r="MP158" s="68"/>
      <c r="MQ158" s="68"/>
      <c r="MR158" s="68"/>
      <c r="MS158" s="68"/>
      <c r="MT158" s="68"/>
      <c r="MU158" s="68"/>
      <c r="MV158" s="68"/>
      <c r="MW158" s="68"/>
      <c r="MX158" s="68"/>
      <c r="MY158" s="68"/>
      <c r="MZ158" s="68"/>
      <c r="NA158" s="68"/>
      <c r="NB158" s="68"/>
      <c r="NC158" s="68"/>
      <c r="ND158" s="68"/>
      <c r="NE158" s="68"/>
    </row>
    <row r="159" spans="1:369" s="73" customFormat="1" ht="13.5">
      <c r="A159" s="68"/>
      <c r="B159" s="62"/>
      <c r="C159" s="63">
        <v>35501</v>
      </c>
      <c r="D159" s="70" t="s">
        <v>309</v>
      </c>
      <c r="E159" s="65" t="s">
        <v>114</v>
      </c>
      <c r="F15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5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59" s="65">
        <f>ROUND((Tabla122[[#This Row],[Columna6]]*0.4),0)</f>
        <v>2</v>
      </c>
      <c r="I159" s="90">
        <v>4</v>
      </c>
      <c r="J159" s="90"/>
      <c r="K159" s="90"/>
      <c r="L159" s="90"/>
      <c r="M159" s="65">
        <f>ROUND((Tabla122[[#This Row],[Columna11]]*0.4),0)</f>
        <v>72</v>
      </c>
      <c r="N159" s="65">
        <v>180</v>
      </c>
      <c r="O159" s="65"/>
      <c r="P159" s="65"/>
      <c r="Q159" s="65"/>
      <c r="R159" s="65">
        <f>ROUND((Tabla122[[#This Row],[Columna16]]*0.4),0)</f>
        <v>6</v>
      </c>
      <c r="S159" s="65">
        <v>16</v>
      </c>
      <c r="T159" s="65"/>
      <c r="U159" s="65"/>
      <c r="V159" s="65"/>
      <c r="W159" s="65">
        <f>ROUND((Tabla122[[#This Row],[Columna21]]*0.4),0)</f>
        <v>3</v>
      </c>
      <c r="X159" s="65">
        <v>8</v>
      </c>
      <c r="Y159" s="65"/>
      <c r="Z159" s="65"/>
      <c r="AA159" s="65"/>
      <c r="AB159" s="65">
        <f>ROUND((Tabla122[[#This Row],[Columna26]]*0.4),0)</f>
        <v>24</v>
      </c>
      <c r="AC159" s="65">
        <v>60</v>
      </c>
      <c r="AD159" s="65"/>
      <c r="AE159" s="65"/>
      <c r="AF159" s="65"/>
      <c r="AG159" s="65">
        <f>ROUND((Tabla122[[#This Row],[Columna31]]*0.4),0)</f>
        <v>274</v>
      </c>
      <c r="AH159" s="65">
        <v>684</v>
      </c>
      <c r="AI159" s="65"/>
      <c r="AJ159" s="65"/>
      <c r="AK159" s="65"/>
      <c r="AL159" s="65">
        <f>ROUND((Tabla122[[#This Row],[Columna36]]*0.4),0)</f>
        <v>70</v>
      </c>
      <c r="AM159" s="65">
        <v>176</v>
      </c>
      <c r="AN159" s="65"/>
      <c r="AO159" s="65"/>
      <c r="AP159" s="65"/>
      <c r="AQ159" s="65">
        <f>ROUND((Tabla122[[#This Row],[Columna41]]*0.4),0)</f>
        <v>27</v>
      </c>
      <c r="AR159" s="65">
        <v>68</v>
      </c>
      <c r="AS159" s="65"/>
      <c r="AT159" s="65"/>
      <c r="AU159" s="65"/>
      <c r="AV159" s="65">
        <f>ROUND((Tabla122[[#This Row],[Columna46]]*0.4),0)</f>
        <v>16</v>
      </c>
      <c r="AW159" s="65">
        <v>40</v>
      </c>
      <c r="AX159" s="65"/>
      <c r="AY159" s="65"/>
      <c r="AZ159" s="65"/>
      <c r="BA159" s="65">
        <f>ROUND((Tabla122[[#This Row],[Columna51]]*0.4),0)</f>
        <v>3</v>
      </c>
      <c r="BB159" s="65">
        <v>8</v>
      </c>
      <c r="BC159" s="65"/>
      <c r="BD159" s="65"/>
      <c r="BE159" s="65"/>
      <c r="BF159" s="65">
        <f>ROUND((Tabla122[[#This Row],[Columna56]]*0.4),0)</f>
        <v>2</v>
      </c>
      <c r="BG159" s="65">
        <v>4</v>
      </c>
      <c r="BH159" s="65"/>
      <c r="BI159" s="65"/>
      <c r="BJ159" s="65"/>
      <c r="BK159" s="65">
        <f>ROUND((Tabla122[[#This Row],[Columna61]]*0.4),0)</f>
        <v>18</v>
      </c>
      <c r="BL159" s="65">
        <v>44</v>
      </c>
      <c r="BM159" s="65"/>
      <c r="BN159" s="65"/>
      <c r="BO159" s="65"/>
      <c r="BP159" s="65">
        <f>ROUND((Tabla122[[#This Row],[Columna66]]*0.4),0)</f>
        <v>16</v>
      </c>
      <c r="BQ159" s="65">
        <v>40</v>
      </c>
      <c r="BR159" s="65"/>
      <c r="BS159" s="65"/>
      <c r="BT159" s="65"/>
      <c r="BU159" s="65">
        <f>ROUND((Tabla122[[#This Row],[Columna71]]*0.4),0)</f>
        <v>46</v>
      </c>
      <c r="BV159" s="65">
        <v>116</v>
      </c>
      <c r="BW159" s="65"/>
      <c r="BX159" s="65"/>
      <c r="BY159" s="65"/>
      <c r="BZ159" s="65">
        <f>ROUND((Tabla122[[#This Row],[Columna76]]*0.4),0)</f>
        <v>14</v>
      </c>
      <c r="CA159" s="65">
        <v>36</v>
      </c>
      <c r="CB159" s="65"/>
      <c r="CC159" s="65"/>
      <c r="CD159" s="65"/>
      <c r="CE159" s="65">
        <f>ROUND((Tabla122[[#This Row],[Columna81]]*0.4),0)</f>
        <v>14</v>
      </c>
      <c r="CF159" s="65">
        <v>36</v>
      </c>
      <c r="CG159" s="65"/>
      <c r="CH159" s="65"/>
      <c r="CI159" s="65"/>
      <c r="CJ159" s="65">
        <f>ROUND((Tabla122[[#This Row],[Columna86]]*0.4),0)</f>
        <v>6</v>
      </c>
      <c r="CK159" s="65">
        <v>16</v>
      </c>
      <c r="CL159" s="65"/>
      <c r="CM159" s="65"/>
      <c r="CN159" s="65"/>
      <c r="CO159" s="65">
        <f>ROUND((Tabla122[[#This Row],[Columna91]]*0.4),0)</f>
        <v>22</v>
      </c>
      <c r="CP159" s="65">
        <v>56</v>
      </c>
      <c r="CQ159" s="65"/>
      <c r="CR159" s="65"/>
      <c r="CS159" s="65"/>
      <c r="CT159" s="65">
        <f>ROUND((Tabla122[[#This Row],[Columna96]]*0.4),0)</f>
        <v>40</v>
      </c>
      <c r="CU159" s="65">
        <v>100</v>
      </c>
      <c r="CV159" s="65"/>
      <c r="CW159" s="65"/>
      <c r="CX159" s="65"/>
      <c r="CY159" s="65">
        <f>ROUND((Tabla122[[#This Row],[Columna101]]*0.4),0)</f>
        <v>10</v>
      </c>
      <c r="CZ159" s="65">
        <v>24</v>
      </c>
      <c r="DA159" s="65"/>
      <c r="DB159" s="65"/>
      <c r="DC159" s="65"/>
      <c r="DD159" s="65">
        <f>ROUND((Tabla122[[#This Row],[Columna106]]*0.4),0)</f>
        <v>8</v>
      </c>
      <c r="DE159" s="65">
        <v>20</v>
      </c>
      <c r="DF159" s="65"/>
      <c r="DG159" s="65"/>
      <c r="DH159" s="65"/>
      <c r="DI159" s="65">
        <f>ROUND((Tabla122[[#This Row],[Columna111]]*0.4),0)</f>
        <v>8</v>
      </c>
      <c r="DJ159" s="65">
        <v>20</v>
      </c>
      <c r="DK159" s="65"/>
      <c r="DL159" s="65"/>
      <c r="DM159" s="65"/>
      <c r="DN159" s="65">
        <f>ROUND((Tabla122[[#This Row],[Columna116]]*0.4),0)</f>
        <v>2</v>
      </c>
      <c r="DO159" s="65">
        <v>4</v>
      </c>
      <c r="DP159" s="93"/>
      <c r="DQ159" s="93"/>
      <c r="DR159" s="93"/>
      <c r="DS159" s="72"/>
      <c r="DT159" s="68"/>
      <c r="DU159" s="68"/>
      <c r="DV159" s="68"/>
      <c r="DW159" s="68"/>
      <c r="DX159" s="68"/>
      <c r="DY159" s="68"/>
      <c r="DZ159" s="68"/>
      <c r="EA159" s="68"/>
      <c r="EB159" s="68"/>
      <c r="EC159" s="68"/>
      <c r="ED159" s="68"/>
      <c r="EE159" s="68"/>
      <c r="EF159" s="68"/>
      <c r="EG159" s="68"/>
      <c r="EH159" s="68"/>
      <c r="EI159" s="68"/>
      <c r="EJ159" s="68"/>
      <c r="EK159" s="68"/>
      <c r="EL159" s="68"/>
      <c r="EM159" s="68"/>
      <c r="EN159" s="68"/>
      <c r="EO159" s="68"/>
      <c r="EP159" s="68"/>
      <c r="EQ159" s="68"/>
      <c r="ER159" s="68"/>
      <c r="ES159" s="68"/>
      <c r="ET159" s="68"/>
      <c r="EU159" s="68"/>
      <c r="EV159" s="68"/>
      <c r="EW159" s="68"/>
      <c r="EX159" s="68"/>
      <c r="EY159" s="68"/>
      <c r="EZ159" s="68"/>
      <c r="FA159" s="68"/>
      <c r="FB159" s="68"/>
      <c r="FC159" s="68"/>
      <c r="FD159" s="68"/>
      <c r="FE159" s="68"/>
      <c r="FF159" s="68"/>
      <c r="FG159" s="68"/>
      <c r="FH159" s="68"/>
      <c r="FI159" s="68"/>
      <c r="FJ159" s="68"/>
      <c r="FK159" s="68"/>
      <c r="FL159" s="68"/>
      <c r="FM159" s="68"/>
      <c r="FN159" s="68"/>
      <c r="FO159" s="68"/>
      <c r="FP159" s="68"/>
      <c r="FQ159" s="68"/>
      <c r="FR159" s="68"/>
      <c r="FS159" s="68"/>
      <c r="FT159" s="68"/>
      <c r="FU159" s="68"/>
      <c r="FV159" s="68"/>
      <c r="FW159" s="68"/>
      <c r="FX159" s="68"/>
      <c r="FY159" s="68"/>
      <c r="FZ159" s="68"/>
      <c r="GA159" s="68"/>
      <c r="GB159" s="68"/>
      <c r="GC159" s="68"/>
      <c r="GD159" s="68"/>
      <c r="GE159" s="68"/>
      <c r="GF159" s="68"/>
      <c r="GG159" s="68"/>
      <c r="GH159" s="68"/>
      <c r="GI159" s="68"/>
      <c r="GJ159" s="68"/>
      <c r="GK159" s="68"/>
      <c r="GL159" s="68"/>
      <c r="GM159" s="68"/>
      <c r="GN159" s="68"/>
      <c r="GO159" s="68"/>
      <c r="GP159" s="68"/>
      <c r="GQ159" s="68"/>
      <c r="GR159" s="68"/>
      <c r="GS159" s="68"/>
      <c r="GT159" s="68"/>
      <c r="GU159" s="68"/>
      <c r="GV159" s="68"/>
      <c r="GW159" s="68"/>
      <c r="GX159" s="68"/>
      <c r="GY159" s="68"/>
      <c r="GZ159" s="68"/>
      <c r="HA159" s="68"/>
      <c r="HB159" s="68"/>
      <c r="HC159" s="68"/>
      <c r="HD159" s="68"/>
      <c r="HE159" s="68"/>
      <c r="HF159" s="68"/>
      <c r="HG159" s="68"/>
      <c r="HH159" s="68"/>
      <c r="HI159" s="68"/>
      <c r="HJ159" s="68"/>
      <c r="HK159" s="68"/>
      <c r="HL159" s="68"/>
      <c r="HM159" s="68"/>
      <c r="HN159" s="68"/>
      <c r="HO159" s="68"/>
      <c r="HP159" s="68"/>
      <c r="HQ159" s="68"/>
      <c r="HR159" s="68"/>
      <c r="HS159" s="68"/>
      <c r="HT159" s="68"/>
      <c r="HU159" s="68"/>
      <c r="HV159" s="68"/>
      <c r="HW159" s="68"/>
      <c r="HX159" s="68"/>
      <c r="HY159" s="68"/>
      <c r="HZ159" s="68"/>
      <c r="IA159" s="68"/>
      <c r="IB159" s="68"/>
      <c r="IC159" s="68"/>
      <c r="ID159" s="68"/>
      <c r="IE159" s="68"/>
      <c r="IF159" s="68"/>
      <c r="IG159" s="68"/>
      <c r="IH159" s="68"/>
      <c r="II159" s="68"/>
      <c r="IJ159" s="68"/>
      <c r="IK159" s="68"/>
      <c r="IL159" s="68"/>
      <c r="IM159" s="68"/>
      <c r="IN159" s="68"/>
      <c r="IO159" s="68"/>
      <c r="IP159" s="68"/>
      <c r="IQ159" s="68"/>
      <c r="IR159" s="68"/>
      <c r="IS159" s="68"/>
      <c r="IT159" s="68"/>
      <c r="IU159" s="68"/>
      <c r="IV159" s="68"/>
      <c r="IW159" s="68"/>
      <c r="IX159" s="68"/>
      <c r="IY159" s="68"/>
      <c r="IZ159" s="68"/>
      <c r="JA159" s="68"/>
      <c r="JB159" s="68"/>
      <c r="JC159" s="68"/>
      <c r="JD159" s="68"/>
      <c r="JE159" s="68"/>
      <c r="JF159" s="68"/>
      <c r="JG159" s="68"/>
      <c r="JH159" s="68"/>
      <c r="JI159" s="68"/>
      <c r="JJ159" s="68"/>
      <c r="JK159" s="68"/>
      <c r="JL159" s="68"/>
      <c r="JM159" s="68"/>
      <c r="JN159" s="68"/>
      <c r="JO159" s="68"/>
      <c r="JP159" s="68"/>
      <c r="JQ159" s="68"/>
      <c r="JR159" s="68"/>
      <c r="JS159" s="68"/>
      <c r="JT159" s="68"/>
      <c r="JU159" s="68"/>
      <c r="JV159" s="68"/>
      <c r="JW159" s="68"/>
      <c r="JX159" s="68"/>
      <c r="JY159" s="68"/>
      <c r="JZ159" s="68"/>
      <c r="KA159" s="68"/>
      <c r="KB159" s="68"/>
      <c r="KC159" s="68"/>
      <c r="KD159" s="68"/>
      <c r="KE159" s="68"/>
      <c r="KF159" s="68"/>
      <c r="KG159" s="68"/>
      <c r="KH159" s="68"/>
      <c r="KI159" s="68"/>
      <c r="KJ159" s="68"/>
      <c r="KK159" s="68"/>
      <c r="KL159" s="68"/>
      <c r="KM159" s="68"/>
      <c r="KN159" s="68"/>
      <c r="KO159" s="68"/>
      <c r="KP159" s="68"/>
      <c r="KQ159" s="68"/>
      <c r="KR159" s="68"/>
      <c r="KS159" s="68"/>
      <c r="KT159" s="68"/>
      <c r="KU159" s="68"/>
      <c r="KV159" s="68"/>
      <c r="KW159" s="68"/>
      <c r="KX159" s="68"/>
      <c r="KY159" s="68"/>
      <c r="KZ159" s="68"/>
      <c r="LA159" s="68"/>
      <c r="LB159" s="68"/>
      <c r="LC159" s="68"/>
      <c r="LD159" s="68"/>
      <c r="LE159" s="68"/>
      <c r="LF159" s="68"/>
      <c r="LG159" s="68"/>
      <c r="LH159" s="68"/>
      <c r="LI159" s="68"/>
      <c r="LJ159" s="68"/>
      <c r="LK159" s="68"/>
      <c r="LL159" s="68"/>
      <c r="LM159" s="68"/>
      <c r="LN159" s="68"/>
      <c r="LO159" s="68"/>
      <c r="LP159" s="68"/>
      <c r="LQ159" s="68"/>
      <c r="LR159" s="68"/>
      <c r="LS159" s="68"/>
      <c r="LT159" s="68"/>
      <c r="LU159" s="68"/>
      <c r="LV159" s="68"/>
      <c r="LW159" s="68"/>
      <c r="LX159" s="68"/>
      <c r="LY159" s="68"/>
      <c r="LZ159" s="68"/>
      <c r="MA159" s="68"/>
      <c r="MB159" s="68"/>
      <c r="MC159" s="68"/>
      <c r="MD159" s="68"/>
      <c r="ME159" s="68"/>
      <c r="MF159" s="68"/>
      <c r="MG159" s="68"/>
      <c r="MH159" s="68"/>
      <c r="MI159" s="68"/>
      <c r="MJ159" s="68"/>
      <c r="MK159" s="68"/>
      <c r="ML159" s="68"/>
      <c r="MM159" s="68"/>
      <c r="MN159" s="68"/>
      <c r="MO159" s="68"/>
      <c r="MP159" s="68"/>
      <c r="MQ159" s="68"/>
      <c r="MR159" s="68"/>
      <c r="MS159" s="68"/>
      <c r="MT159" s="68"/>
      <c r="MU159" s="68"/>
      <c r="MV159" s="68"/>
      <c r="MW159" s="68"/>
      <c r="MX159" s="68"/>
      <c r="MY159" s="68"/>
      <c r="MZ159" s="68"/>
      <c r="NA159" s="68"/>
      <c r="NB159" s="68"/>
      <c r="NC159" s="68"/>
      <c r="ND159" s="68"/>
      <c r="NE159" s="68"/>
    </row>
    <row r="160" spans="1:369" s="73" customFormat="1" ht="13.5">
      <c r="A160" s="68"/>
      <c r="B160" s="62"/>
      <c r="C160" s="63">
        <v>35501</v>
      </c>
      <c r="D160" s="70" t="s">
        <v>230</v>
      </c>
      <c r="E160" s="65" t="s">
        <v>114</v>
      </c>
      <c r="F16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6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60" s="65">
        <f>ROUND((Tabla122[[#This Row],[Columna6]]*0.4),0)</f>
        <v>2</v>
      </c>
      <c r="I160" s="90">
        <v>4</v>
      </c>
      <c r="J160" s="90"/>
      <c r="K160" s="90"/>
      <c r="L160" s="90"/>
      <c r="M160" s="65">
        <f>ROUND((Tabla122[[#This Row],[Columna11]]*0.4),0)</f>
        <v>72</v>
      </c>
      <c r="N160" s="65">
        <v>180</v>
      </c>
      <c r="O160" s="65"/>
      <c r="P160" s="65"/>
      <c r="Q160" s="65"/>
      <c r="R160" s="65">
        <f>ROUND((Tabla122[[#This Row],[Columna16]]*0.4),0)</f>
        <v>6</v>
      </c>
      <c r="S160" s="65">
        <v>16</v>
      </c>
      <c r="T160" s="65"/>
      <c r="U160" s="65"/>
      <c r="V160" s="65"/>
      <c r="W160" s="65">
        <f>ROUND((Tabla122[[#This Row],[Columna21]]*0.4),0)</f>
        <v>3</v>
      </c>
      <c r="X160" s="65">
        <v>8</v>
      </c>
      <c r="Y160" s="65"/>
      <c r="Z160" s="65"/>
      <c r="AA160" s="65"/>
      <c r="AB160" s="65">
        <f>ROUND((Tabla122[[#This Row],[Columna26]]*0.4),0)</f>
        <v>24</v>
      </c>
      <c r="AC160" s="65">
        <v>60</v>
      </c>
      <c r="AD160" s="65"/>
      <c r="AE160" s="65"/>
      <c r="AF160" s="65"/>
      <c r="AG160" s="65">
        <f>ROUND((Tabla122[[#This Row],[Columna31]]*0.4),0)</f>
        <v>274</v>
      </c>
      <c r="AH160" s="65">
        <v>684</v>
      </c>
      <c r="AI160" s="65"/>
      <c r="AJ160" s="65"/>
      <c r="AK160" s="65"/>
      <c r="AL160" s="65">
        <f>ROUND((Tabla122[[#This Row],[Columna36]]*0.4),0)</f>
        <v>70</v>
      </c>
      <c r="AM160" s="65">
        <v>176</v>
      </c>
      <c r="AN160" s="65"/>
      <c r="AO160" s="65"/>
      <c r="AP160" s="65"/>
      <c r="AQ160" s="65">
        <f>ROUND((Tabla122[[#This Row],[Columna41]]*0.4),0)</f>
        <v>27</v>
      </c>
      <c r="AR160" s="65">
        <v>68</v>
      </c>
      <c r="AS160" s="65"/>
      <c r="AT160" s="65"/>
      <c r="AU160" s="65"/>
      <c r="AV160" s="65">
        <f>ROUND((Tabla122[[#This Row],[Columna46]]*0.4),0)</f>
        <v>16</v>
      </c>
      <c r="AW160" s="65">
        <v>40</v>
      </c>
      <c r="AX160" s="65"/>
      <c r="AY160" s="65"/>
      <c r="AZ160" s="65"/>
      <c r="BA160" s="65">
        <f>ROUND((Tabla122[[#This Row],[Columna51]]*0.4),0)</f>
        <v>3</v>
      </c>
      <c r="BB160" s="65">
        <v>8</v>
      </c>
      <c r="BC160" s="65"/>
      <c r="BD160" s="65"/>
      <c r="BE160" s="65"/>
      <c r="BF160" s="65">
        <f>ROUND((Tabla122[[#This Row],[Columna56]]*0.4),0)</f>
        <v>2</v>
      </c>
      <c r="BG160" s="65">
        <v>4</v>
      </c>
      <c r="BH160" s="65"/>
      <c r="BI160" s="65"/>
      <c r="BJ160" s="65"/>
      <c r="BK160" s="65">
        <f>ROUND((Tabla122[[#This Row],[Columna61]]*0.4),0)</f>
        <v>18</v>
      </c>
      <c r="BL160" s="65">
        <v>44</v>
      </c>
      <c r="BM160" s="65"/>
      <c r="BN160" s="65"/>
      <c r="BO160" s="65"/>
      <c r="BP160" s="65">
        <f>ROUND((Tabla122[[#This Row],[Columna66]]*0.4),0)</f>
        <v>16</v>
      </c>
      <c r="BQ160" s="65">
        <v>40</v>
      </c>
      <c r="BR160" s="65"/>
      <c r="BS160" s="65"/>
      <c r="BT160" s="65"/>
      <c r="BU160" s="65">
        <f>ROUND((Tabla122[[#This Row],[Columna71]]*0.4),0)</f>
        <v>46</v>
      </c>
      <c r="BV160" s="65">
        <v>116</v>
      </c>
      <c r="BW160" s="65"/>
      <c r="BX160" s="65"/>
      <c r="BY160" s="65"/>
      <c r="BZ160" s="65">
        <f>ROUND((Tabla122[[#This Row],[Columna76]]*0.4),0)</f>
        <v>14</v>
      </c>
      <c r="CA160" s="65">
        <v>36</v>
      </c>
      <c r="CB160" s="65"/>
      <c r="CC160" s="65"/>
      <c r="CD160" s="65"/>
      <c r="CE160" s="65">
        <f>ROUND((Tabla122[[#This Row],[Columna81]]*0.4),0)</f>
        <v>14</v>
      </c>
      <c r="CF160" s="65">
        <v>36</v>
      </c>
      <c r="CG160" s="65"/>
      <c r="CH160" s="65"/>
      <c r="CI160" s="65"/>
      <c r="CJ160" s="65">
        <f>ROUND((Tabla122[[#This Row],[Columna86]]*0.4),0)</f>
        <v>6</v>
      </c>
      <c r="CK160" s="65">
        <v>16</v>
      </c>
      <c r="CL160" s="65"/>
      <c r="CM160" s="65"/>
      <c r="CN160" s="65"/>
      <c r="CO160" s="65">
        <f>ROUND((Tabla122[[#This Row],[Columna91]]*0.4),0)</f>
        <v>22</v>
      </c>
      <c r="CP160" s="65">
        <v>56</v>
      </c>
      <c r="CQ160" s="65"/>
      <c r="CR160" s="65"/>
      <c r="CS160" s="65"/>
      <c r="CT160" s="65">
        <f>ROUND((Tabla122[[#This Row],[Columna96]]*0.4),0)</f>
        <v>40</v>
      </c>
      <c r="CU160" s="65">
        <v>100</v>
      </c>
      <c r="CV160" s="65"/>
      <c r="CW160" s="65"/>
      <c r="CX160" s="65"/>
      <c r="CY160" s="65">
        <f>ROUND((Tabla122[[#This Row],[Columna101]]*0.4),0)</f>
        <v>10</v>
      </c>
      <c r="CZ160" s="65">
        <v>24</v>
      </c>
      <c r="DA160" s="65"/>
      <c r="DB160" s="65"/>
      <c r="DC160" s="65"/>
      <c r="DD160" s="65">
        <f>ROUND((Tabla122[[#This Row],[Columna106]]*0.4),0)</f>
        <v>8</v>
      </c>
      <c r="DE160" s="65">
        <v>20</v>
      </c>
      <c r="DF160" s="65"/>
      <c r="DG160" s="65"/>
      <c r="DH160" s="65"/>
      <c r="DI160" s="65">
        <f>ROUND((Tabla122[[#This Row],[Columna111]]*0.4),0)</f>
        <v>8</v>
      </c>
      <c r="DJ160" s="65">
        <v>20</v>
      </c>
      <c r="DK160" s="65"/>
      <c r="DL160" s="65"/>
      <c r="DM160" s="65"/>
      <c r="DN160" s="65">
        <f>ROUND((Tabla122[[#This Row],[Columna116]]*0.4),0)</f>
        <v>2</v>
      </c>
      <c r="DO160" s="65">
        <v>4</v>
      </c>
      <c r="DP160" s="93"/>
      <c r="DQ160" s="93"/>
      <c r="DR160" s="93"/>
      <c r="DS160" s="72"/>
      <c r="DT160" s="68"/>
      <c r="DU160" s="68"/>
      <c r="DV160" s="68"/>
      <c r="DW160" s="68"/>
      <c r="DX160" s="68"/>
      <c r="DY160" s="68"/>
      <c r="DZ160" s="68"/>
      <c r="EA160" s="68"/>
      <c r="EB160" s="68"/>
      <c r="EC160" s="68"/>
      <c r="ED160" s="68"/>
      <c r="EE160" s="68"/>
      <c r="EF160" s="68"/>
      <c r="EG160" s="68"/>
      <c r="EH160" s="68"/>
      <c r="EI160" s="68"/>
      <c r="EJ160" s="68"/>
      <c r="EK160" s="68"/>
      <c r="EL160" s="68"/>
      <c r="EM160" s="68"/>
      <c r="EN160" s="68"/>
      <c r="EO160" s="68"/>
      <c r="EP160" s="68"/>
      <c r="EQ160" s="68"/>
      <c r="ER160" s="68"/>
      <c r="ES160" s="68"/>
      <c r="ET160" s="68"/>
      <c r="EU160" s="68"/>
      <c r="EV160" s="68"/>
      <c r="EW160" s="68"/>
      <c r="EX160" s="68"/>
      <c r="EY160" s="68"/>
      <c r="EZ160" s="68"/>
      <c r="FA160" s="68"/>
      <c r="FB160" s="68"/>
      <c r="FC160" s="68"/>
      <c r="FD160" s="68"/>
      <c r="FE160" s="68"/>
      <c r="FF160" s="68"/>
      <c r="FG160" s="68"/>
      <c r="FH160" s="68"/>
      <c r="FI160" s="68"/>
      <c r="FJ160" s="68"/>
      <c r="FK160" s="68"/>
      <c r="FL160" s="68"/>
      <c r="FM160" s="68"/>
      <c r="FN160" s="68"/>
      <c r="FO160" s="68"/>
      <c r="FP160" s="68"/>
      <c r="FQ160" s="68"/>
      <c r="FR160" s="68"/>
      <c r="FS160" s="68"/>
      <c r="FT160" s="68"/>
      <c r="FU160" s="68"/>
      <c r="FV160" s="68"/>
      <c r="FW160" s="68"/>
      <c r="FX160" s="68"/>
      <c r="FY160" s="68"/>
      <c r="FZ160" s="68"/>
      <c r="GA160" s="68"/>
      <c r="GB160" s="68"/>
      <c r="GC160" s="68"/>
      <c r="GD160" s="68"/>
      <c r="GE160" s="68"/>
      <c r="GF160" s="68"/>
      <c r="GG160" s="68"/>
      <c r="GH160" s="68"/>
      <c r="GI160" s="68"/>
      <c r="GJ160" s="68"/>
      <c r="GK160" s="68"/>
      <c r="GL160" s="68"/>
      <c r="GM160" s="68"/>
      <c r="GN160" s="68"/>
      <c r="GO160" s="68"/>
      <c r="GP160" s="68"/>
      <c r="GQ160" s="68"/>
      <c r="GR160" s="68"/>
      <c r="GS160" s="68"/>
      <c r="GT160" s="68"/>
      <c r="GU160" s="68"/>
      <c r="GV160" s="68"/>
      <c r="GW160" s="68"/>
      <c r="GX160" s="68"/>
      <c r="GY160" s="68"/>
      <c r="GZ160" s="68"/>
      <c r="HA160" s="68"/>
      <c r="HB160" s="68"/>
      <c r="HC160" s="68"/>
      <c r="HD160" s="68"/>
      <c r="HE160" s="68"/>
      <c r="HF160" s="68"/>
      <c r="HG160" s="68"/>
      <c r="HH160" s="68"/>
      <c r="HI160" s="68"/>
      <c r="HJ160" s="68"/>
      <c r="HK160" s="68"/>
      <c r="HL160" s="68"/>
      <c r="HM160" s="68"/>
      <c r="HN160" s="68"/>
      <c r="HO160" s="68"/>
      <c r="HP160" s="68"/>
      <c r="HQ160" s="68"/>
      <c r="HR160" s="68"/>
      <c r="HS160" s="68"/>
      <c r="HT160" s="68"/>
      <c r="HU160" s="68"/>
      <c r="HV160" s="68"/>
      <c r="HW160" s="68"/>
      <c r="HX160" s="68"/>
      <c r="HY160" s="68"/>
      <c r="HZ160" s="68"/>
      <c r="IA160" s="68"/>
      <c r="IB160" s="68"/>
      <c r="IC160" s="68"/>
      <c r="ID160" s="68"/>
      <c r="IE160" s="68"/>
      <c r="IF160" s="68"/>
      <c r="IG160" s="68"/>
      <c r="IH160" s="68"/>
      <c r="II160" s="68"/>
      <c r="IJ160" s="68"/>
      <c r="IK160" s="68"/>
      <c r="IL160" s="68"/>
      <c r="IM160" s="68"/>
      <c r="IN160" s="68"/>
      <c r="IO160" s="68"/>
      <c r="IP160" s="68"/>
      <c r="IQ160" s="68"/>
      <c r="IR160" s="68"/>
      <c r="IS160" s="68"/>
      <c r="IT160" s="68"/>
      <c r="IU160" s="68"/>
      <c r="IV160" s="68"/>
      <c r="IW160" s="68"/>
      <c r="IX160" s="68"/>
      <c r="IY160" s="68"/>
      <c r="IZ160" s="68"/>
      <c r="JA160" s="68"/>
      <c r="JB160" s="68"/>
      <c r="JC160" s="68"/>
      <c r="JD160" s="68"/>
      <c r="JE160" s="68"/>
      <c r="JF160" s="68"/>
      <c r="JG160" s="68"/>
      <c r="JH160" s="68"/>
      <c r="JI160" s="68"/>
      <c r="JJ160" s="68"/>
      <c r="JK160" s="68"/>
      <c r="JL160" s="68"/>
      <c r="JM160" s="68"/>
      <c r="JN160" s="68"/>
      <c r="JO160" s="68"/>
      <c r="JP160" s="68"/>
      <c r="JQ160" s="68"/>
      <c r="JR160" s="68"/>
      <c r="JS160" s="68"/>
      <c r="JT160" s="68"/>
      <c r="JU160" s="68"/>
      <c r="JV160" s="68"/>
      <c r="JW160" s="68"/>
      <c r="JX160" s="68"/>
      <c r="JY160" s="68"/>
      <c r="JZ160" s="68"/>
      <c r="KA160" s="68"/>
      <c r="KB160" s="68"/>
      <c r="KC160" s="68"/>
      <c r="KD160" s="68"/>
      <c r="KE160" s="68"/>
      <c r="KF160" s="68"/>
      <c r="KG160" s="68"/>
      <c r="KH160" s="68"/>
      <c r="KI160" s="68"/>
      <c r="KJ160" s="68"/>
      <c r="KK160" s="68"/>
      <c r="KL160" s="68"/>
      <c r="KM160" s="68"/>
      <c r="KN160" s="68"/>
      <c r="KO160" s="68"/>
      <c r="KP160" s="68"/>
      <c r="KQ160" s="68"/>
      <c r="KR160" s="68"/>
      <c r="KS160" s="68"/>
      <c r="KT160" s="68"/>
      <c r="KU160" s="68"/>
      <c r="KV160" s="68"/>
      <c r="KW160" s="68"/>
      <c r="KX160" s="68"/>
      <c r="KY160" s="68"/>
      <c r="KZ160" s="68"/>
      <c r="LA160" s="68"/>
      <c r="LB160" s="68"/>
      <c r="LC160" s="68"/>
      <c r="LD160" s="68"/>
      <c r="LE160" s="68"/>
      <c r="LF160" s="68"/>
      <c r="LG160" s="68"/>
      <c r="LH160" s="68"/>
      <c r="LI160" s="68"/>
      <c r="LJ160" s="68"/>
      <c r="LK160" s="68"/>
      <c r="LL160" s="68"/>
      <c r="LM160" s="68"/>
      <c r="LN160" s="68"/>
      <c r="LO160" s="68"/>
      <c r="LP160" s="68"/>
      <c r="LQ160" s="68"/>
      <c r="LR160" s="68"/>
      <c r="LS160" s="68"/>
      <c r="LT160" s="68"/>
      <c r="LU160" s="68"/>
      <c r="LV160" s="68"/>
      <c r="LW160" s="68"/>
      <c r="LX160" s="68"/>
      <c r="LY160" s="68"/>
      <c r="LZ160" s="68"/>
      <c r="MA160" s="68"/>
      <c r="MB160" s="68"/>
      <c r="MC160" s="68"/>
      <c r="MD160" s="68"/>
      <c r="ME160" s="68"/>
      <c r="MF160" s="68"/>
      <c r="MG160" s="68"/>
      <c r="MH160" s="68"/>
      <c r="MI160" s="68"/>
      <c r="MJ160" s="68"/>
      <c r="MK160" s="68"/>
      <c r="ML160" s="68"/>
      <c r="MM160" s="68"/>
      <c r="MN160" s="68"/>
      <c r="MO160" s="68"/>
      <c r="MP160" s="68"/>
      <c r="MQ160" s="68"/>
      <c r="MR160" s="68"/>
      <c r="MS160" s="68"/>
      <c r="MT160" s="68"/>
      <c r="MU160" s="68"/>
      <c r="MV160" s="68"/>
      <c r="MW160" s="68"/>
      <c r="MX160" s="68"/>
      <c r="MY160" s="68"/>
      <c r="MZ160" s="68"/>
      <c r="NA160" s="68"/>
      <c r="NB160" s="68"/>
      <c r="NC160" s="68"/>
      <c r="ND160" s="68"/>
      <c r="NE160" s="68"/>
    </row>
    <row r="161" spans="1:369" s="73" customFormat="1" ht="13.5">
      <c r="A161" s="68"/>
      <c r="B161" s="62"/>
      <c r="C161" s="63">
        <v>35501</v>
      </c>
      <c r="D161" s="70" t="s">
        <v>231</v>
      </c>
      <c r="E161" s="65" t="s">
        <v>114</v>
      </c>
      <c r="F16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6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61" s="65">
        <f>ROUND((Tabla122[[#This Row],[Columna6]]*0.4),0)</f>
        <v>2</v>
      </c>
      <c r="I161" s="90">
        <v>4</v>
      </c>
      <c r="J161" s="90"/>
      <c r="K161" s="90"/>
      <c r="L161" s="90"/>
      <c r="M161" s="65">
        <f>ROUND((Tabla122[[#This Row],[Columna11]]*0.4),0)</f>
        <v>72</v>
      </c>
      <c r="N161" s="65">
        <v>180</v>
      </c>
      <c r="O161" s="65"/>
      <c r="P161" s="65"/>
      <c r="Q161" s="65"/>
      <c r="R161" s="65">
        <f>ROUND((Tabla122[[#This Row],[Columna16]]*0.4),0)</f>
        <v>6</v>
      </c>
      <c r="S161" s="65">
        <v>16</v>
      </c>
      <c r="T161" s="65"/>
      <c r="U161" s="65"/>
      <c r="V161" s="65"/>
      <c r="W161" s="65">
        <f>ROUND((Tabla122[[#This Row],[Columna21]]*0.4),0)</f>
        <v>3</v>
      </c>
      <c r="X161" s="65">
        <v>8</v>
      </c>
      <c r="Y161" s="65"/>
      <c r="Z161" s="65"/>
      <c r="AA161" s="65"/>
      <c r="AB161" s="65">
        <f>ROUND((Tabla122[[#This Row],[Columna26]]*0.4),0)</f>
        <v>24</v>
      </c>
      <c r="AC161" s="65">
        <v>60</v>
      </c>
      <c r="AD161" s="65"/>
      <c r="AE161" s="65"/>
      <c r="AF161" s="65"/>
      <c r="AG161" s="65">
        <f>ROUND((Tabla122[[#This Row],[Columna31]]*0.4),0)</f>
        <v>274</v>
      </c>
      <c r="AH161" s="65">
        <v>684</v>
      </c>
      <c r="AI161" s="65"/>
      <c r="AJ161" s="65"/>
      <c r="AK161" s="65"/>
      <c r="AL161" s="65">
        <f>ROUND((Tabla122[[#This Row],[Columna36]]*0.4),0)</f>
        <v>70</v>
      </c>
      <c r="AM161" s="65">
        <v>176</v>
      </c>
      <c r="AN161" s="65"/>
      <c r="AO161" s="65"/>
      <c r="AP161" s="65"/>
      <c r="AQ161" s="65">
        <f>ROUND((Tabla122[[#This Row],[Columna41]]*0.4),0)</f>
        <v>27</v>
      </c>
      <c r="AR161" s="65">
        <v>68</v>
      </c>
      <c r="AS161" s="65"/>
      <c r="AT161" s="65"/>
      <c r="AU161" s="65"/>
      <c r="AV161" s="65">
        <f>ROUND((Tabla122[[#This Row],[Columna46]]*0.4),0)</f>
        <v>16</v>
      </c>
      <c r="AW161" s="65">
        <v>40</v>
      </c>
      <c r="AX161" s="65"/>
      <c r="AY161" s="65"/>
      <c r="AZ161" s="65"/>
      <c r="BA161" s="65">
        <f>ROUND((Tabla122[[#This Row],[Columna51]]*0.4),0)</f>
        <v>3</v>
      </c>
      <c r="BB161" s="65">
        <v>8</v>
      </c>
      <c r="BC161" s="65"/>
      <c r="BD161" s="65"/>
      <c r="BE161" s="65"/>
      <c r="BF161" s="65">
        <f>ROUND((Tabla122[[#This Row],[Columna56]]*0.4),0)</f>
        <v>2</v>
      </c>
      <c r="BG161" s="65">
        <v>4</v>
      </c>
      <c r="BH161" s="65"/>
      <c r="BI161" s="65"/>
      <c r="BJ161" s="65"/>
      <c r="BK161" s="65">
        <f>ROUND((Tabla122[[#This Row],[Columna61]]*0.4),0)</f>
        <v>18</v>
      </c>
      <c r="BL161" s="65">
        <v>44</v>
      </c>
      <c r="BM161" s="65"/>
      <c r="BN161" s="65"/>
      <c r="BO161" s="65"/>
      <c r="BP161" s="65">
        <f>ROUND((Tabla122[[#This Row],[Columna66]]*0.4),0)</f>
        <v>16</v>
      </c>
      <c r="BQ161" s="65">
        <v>40</v>
      </c>
      <c r="BR161" s="65"/>
      <c r="BS161" s="65"/>
      <c r="BT161" s="65"/>
      <c r="BU161" s="65">
        <f>ROUND((Tabla122[[#This Row],[Columna71]]*0.4),0)</f>
        <v>46</v>
      </c>
      <c r="BV161" s="65">
        <v>116</v>
      </c>
      <c r="BW161" s="65"/>
      <c r="BX161" s="65"/>
      <c r="BY161" s="65"/>
      <c r="BZ161" s="65">
        <f>ROUND((Tabla122[[#This Row],[Columna76]]*0.4),0)</f>
        <v>14</v>
      </c>
      <c r="CA161" s="65">
        <v>36</v>
      </c>
      <c r="CB161" s="65"/>
      <c r="CC161" s="65"/>
      <c r="CD161" s="65"/>
      <c r="CE161" s="65">
        <f>ROUND((Tabla122[[#This Row],[Columna81]]*0.4),0)</f>
        <v>14</v>
      </c>
      <c r="CF161" s="65">
        <v>36</v>
      </c>
      <c r="CG161" s="65"/>
      <c r="CH161" s="65"/>
      <c r="CI161" s="65"/>
      <c r="CJ161" s="65">
        <f>ROUND((Tabla122[[#This Row],[Columna86]]*0.4),0)</f>
        <v>6</v>
      </c>
      <c r="CK161" s="65">
        <v>16</v>
      </c>
      <c r="CL161" s="65"/>
      <c r="CM161" s="65"/>
      <c r="CN161" s="65"/>
      <c r="CO161" s="65">
        <f>ROUND((Tabla122[[#This Row],[Columna91]]*0.4),0)</f>
        <v>22</v>
      </c>
      <c r="CP161" s="65">
        <v>56</v>
      </c>
      <c r="CQ161" s="65"/>
      <c r="CR161" s="65"/>
      <c r="CS161" s="65"/>
      <c r="CT161" s="65">
        <f>ROUND((Tabla122[[#This Row],[Columna96]]*0.4),0)</f>
        <v>40</v>
      </c>
      <c r="CU161" s="65">
        <v>100</v>
      </c>
      <c r="CV161" s="65"/>
      <c r="CW161" s="65"/>
      <c r="CX161" s="65"/>
      <c r="CY161" s="65">
        <f>ROUND((Tabla122[[#This Row],[Columna101]]*0.4),0)</f>
        <v>10</v>
      </c>
      <c r="CZ161" s="65">
        <v>24</v>
      </c>
      <c r="DA161" s="65"/>
      <c r="DB161" s="65"/>
      <c r="DC161" s="65"/>
      <c r="DD161" s="65">
        <f>ROUND((Tabla122[[#This Row],[Columna106]]*0.4),0)</f>
        <v>8</v>
      </c>
      <c r="DE161" s="65">
        <v>20</v>
      </c>
      <c r="DF161" s="65"/>
      <c r="DG161" s="65"/>
      <c r="DH161" s="65"/>
      <c r="DI161" s="65">
        <f>ROUND((Tabla122[[#This Row],[Columna111]]*0.4),0)</f>
        <v>8</v>
      </c>
      <c r="DJ161" s="65">
        <v>20</v>
      </c>
      <c r="DK161" s="65"/>
      <c r="DL161" s="65"/>
      <c r="DM161" s="65"/>
      <c r="DN161" s="65">
        <f>ROUND((Tabla122[[#This Row],[Columna116]]*0.4),0)</f>
        <v>2</v>
      </c>
      <c r="DO161" s="65">
        <v>4</v>
      </c>
      <c r="DP161" s="93"/>
      <c r="DQ161" s="93"/>
      <c r="DR161" s="93"/>
      <c r="DS161" s="72"/>
      <c r="DT161" s="68"/>
      <c r="DU161" s="68"/>
      <c r="DV161" s="68"/>
      <c r="DW161" s="68"/>
      <c r="DX161" s="68"/>
      <c r="DY161" s="68"/>
      <c r="DZ161" s="68"/>
      <c r="EA161" s="68"/>
      <c r="EB161" s="68"/>
      <c r="EC161" s="68"/>
      <c r="ED161" s="68"/>
      <c r="EE161" s="68"/>
      <c r="EF161" s="68"/>
      <c r="EG161" s="68"/>
      <c r="EH161" s="68"/>
      <c r="EI161" s="68"/>
      <c r="EJ161" s="68"/>
      <c r="EK161" s="68"/>
      <c r="EL161" s="68"/>
      <c r="EM161" s="68"/>
      <c r="EN161" s="68"/>
      <c r="EO161" s="68"/>
      <c r="EP161" s="68"/>
      <c r="EQ161" s="68"/>
      <c r="ER161" s="68"/>
      <c r="ES161" s="68"/>
      <c r="ET161" s="68"/>
      <c r="EU161" s="68"/>
      <c r="EV161" s="68"/>
      <c r="EW161" s="68"/>
      <c r="EX161" s="68"/>
      <c r="EY161" s="68"/>
      <c r="EZ161" s="68"/>
      <c r="FA161" s="68"/>
      <c r="FB161" s="68"/>
      <c r="FC161" s="68"/>
      <c r="FD161" s="68"/>
      <c r="FE161" s="68"/>
      <c r="FF161" s="68"/>
      <c r="FG161" s="68"/>
      <c r="FH161" s="68"/>
      <c r="FI161" s="68"/>
      <c r="FJ161" s="68"/>
      <c r="FK161" s="68"/>
      <c r="FL161" s="68"/>
      <c r="FM161" s="68"/>
      <c r="FN161" s="68"/>
      <c r="FO161" s="68"/>
      <c r="FP161" s="68"/>
      <c r="FQ161" s="68"/>
      <c r="FR161" s="68"/>
      <c r="FS161" s="68"/>
      <c r="FT161" s="68"/>
      <c r="FU161" s="68"/>
      <c r="FV161" s="68"/>
      <c r="FW161" s="68"/>
      <c r="FX161" s="68"/>
      <c r="FY161" s="68"/>
      <c r="FZ161" s="68"/>
      <c r="GA161" s="68"/>
      <c r="GB161" s="68"/>
      <c r="GC161" s="68"/>
      <c r="GD161" s="68"/>
      <c r="GE161" s="68"/>
      <c r="GF161" s="68"/>
      <c r="GG161" s="68"/>
      <c r="GH161" s="68"/>
      <c r="GI161" s="68"/>
      <c r="GJ161" s="68"/>
      <c r="GK161" s="68"/>
      <c r="GL161" s="68"/>
      <c r="GM161" s="68"/>
      <c r="GN161" s="68"/>
      <c r="GO161" s="68"/>
      <c r="GP161" s="68"/>
      <c r="GQ161" s="68"/>
      <c r="GR161" s="68"/>
      <c r="GS161" s="68"/>
      <c r="GT161" s="68"/>
      <c r="GU161" s="68"/>
      <c r="GV161" s="68"/>
      <c r="GW161" s="68"/>
      <c r="GX161" s="68"/>
      <c r="GY161" s="68"/>
      <c r="GZ161" s="68"/>
      <c r="HA161" s="68"/>
      <c r="HB161" s="68"/>
      <c r="HC161" s="68"/>
      <c r="HD161" s="68"/>
      <c r="HE161" s="68"/>
      <c r="HF161" s="68"/>
      <c r="HG161" s="68"/>
      <c r="HH161" s="68"/>
      <c r="HI161" s="68"/>
      <c r="HJ161" s="68"/>
      <c r="HK161" s="68"/>
      <c r="HL161" s="68"/>
      <c r="HM161" s="68"/>
      <c r="HN161" s="68"/>
      <c r="HO161" s="68"/>
      <c r="HP161" s="68"/>
      <c r="HQ161" s="68"/>
      <c r="HR161" s="68"/>
      <c r="HS161" s="68"/>
      <c r="HT161" s="68"/>
      <c r="HU161" s="68"/>
      <c r="HV161" s="68"/>
      <c r="HW161" s="68"/>
      <c r="HX161" s="68"/>
      <c r="HY161" s="68"/>
      <c r="HZ161" s="68"/>
      <c r="IA161" s="68"/>
      <c r="IB161" s="68"/>
      <c r="IC161" s="68"/>
      <c r="ID161" s="68"/>
      <c r="IE161" s="68"/>
      <c r="IF161" s="68"/>
      <c r="IG161" s="68"/>
      <c r="IH161" s="68"/>
      <c r="II161" s="68"/>
      <c r="IJ161" s="68"/>
      <c r="IK161" s="68"/>
      <c r="IL161" s="68"/>
      <c r="IM161" s="68"/>
      <c r="IN161" s="68"/>
      <c r="IO161" s="68"/>
      <c r="IP161" s="68"/>
      <c r="IQ161" s="68"/>
      <c r="IR161" s="68"/>
      <c r="IS161" s="68"/>
      <c r="IT161" s="68"/>
      <c r="IU161" s="68"/>
      <c r="IV161" s="68"/>
      <c r="IW161" s="68"/>
      <c r="IX161" s="68"/>
      <c r="IY161" s="68"/>
      <c r="IZ161" s="68"/>
      <c r="JA161" s="68"/>
      <c r="JB161" s="68"/>
      <c r="JC161" s="68"/>
      <c r="JD161" s="68"/>
      <c r="JE161" s="68"/>
      <c r="JF161" s="68"/>
      <c r="JG161" s="68"/>
      <c r="JH161" s="68"/>
      <c r="JI161" s="68"/>
      <c r="JJ161" s="68"/>
      <c r="JK161" s="68"/>
      <c r="JL161" s="68"/>
      <c r="JM161" s="68"/>
      <c r="JN161" s="68"/>
      <c r="JO161" s="68"/>
      <c r="JP161" s="68"/>
      <c r="JQ161" s="68"/>
      <c r="JR161" s="68"/>
      <c r="JS161" s="68"/>
      <c r="JT161" s="68"/>
      <c r="JU161" s="68"/>
      <c r="JV161" s="68"/>
      <c r="JW161" s="68"/>
      <c r="JX161" s="68"/>
      <c r="JY161" s="68"/>
      <c r="JZ161" s="68"/>
      <c r="KA161" s="68"/>
      <c r="KB161" s="68"/>
      <c r="KC161" s="68"/>
      <c r="KD161" s="68"/>
      <c r="KE161" s="68"/>
      <c r="KF161" s="68"/>
      <c r="KG161" s="68"/>
      <c r="KH161" s="68"/>
      <c r="KI161" s="68"/>
      <c r="KJ161" s="68"/>
      <c r="KK161" s="68"/>
      <c r="KL161" s="68"/>
      <c r="KM161" s="68"/>
      <c r="KN161" s="68"/>
      <c r="KO161" s="68"/>
      <c r="KP161" s="68"/>
      <c r="KQ161" s="68"/>
      <c r="KR161" s="68"/>
      <c r="KS161" s="68"/>
      <c r="KT161" s="68"/>
      <c r="KU161" s="68"/>
      <c r="KV161" s="68"/>
      <c r="KW161" s="68"/>
      <c r="KX161" s="68"/>
      <c r="KY161" s="68"/>
      <c r="KZ161" s="68"/>
      <c r="LA161" s="68"/>
      <c r="LB161" s="68"/>
      <c r="LC161" s="68"/>
      <c r="LD161" s="68"/>
      <c r="LE161" s="68"/>
      <c r="LF161" s="68"/>
      <c r="LG161" s="68"/>
      <c r="LH161" s="68"/>
      <c r="LI161" s="68"/>
      <c r="LJ161" s="68"/>
      <c r="LK161" s="68"/>
      <c r="LL161" s="68"/>
      <c r="LM161" s="68"/>
      <c r="LN161" s="68"/>
      <c r="LO161" s="68"/>
      <c r="LP161" s="68"/>
      <c r="LQ161" s="68"/>
      <c r="LR161" s="68"/>
      <c r="LS161" s="68"/>
      <c r="LT161" s="68"/>
      <c r="LU161" s="68"/>
      <c r="LV161" s="68"/>
      <c r="LW161" s="68"/>
      <c r="LX161" s="68"/>
      <c r="LY161" s="68"/>
      <c r="LZ161" s="68"/>
      <c r="MA161" s="68"/>
      <c r="MB161" s="68"/>
      <c r="MC161" s="68"/>
      <c r="MD161" s="68"/>
      <c r="ME161" s="68"/>
      <c r="MF161" s="68"/>
      <c r="MG161" s="68"/>
      <c r="MH161" s="68"/>
      <c r="MI161" s="68"/>
      <c r="MJ161" s="68"/>
      <c r="MK161" s="68"/>
      <c r="ML161" s="68"/>
      <c r="MM161" s="68"/>
      <c r="MN161" s="68"/>
      <c r="MO161" s="68"/>
      <c r="MP161" s="68"/>
      <c r="MQ161" s="68"/>
      <c r="MR161" s="68"/>
      <c r="MS161" s="68"/>
      <c r="MT161" s="68"/>
      <c r="MU161" s="68"/>
      <c r="MV161" s="68"/>
      <c r="MW161" s="68"/>
      <c r="MX161" s="68"/>
      <c r="MY161" s="68"/>
      <c r="MZ161" s="68"/>
      <c r="NA161" s="68"/>
      <c r="NB161" s="68"/>
      <c r="NC161" s="68"/>
      <c r="ND161" s="68"/>
      <c r="NE161" s="68"/>
    </row>
    <row r="162" spans="1:369" s="73" customFormat="1" ht="13.5">
      <c r="A162" s="68"/>
      <c r="B162" s="62"/>
      <c r="C162" s="63">
        <v>35501</v>
      </c>
      <c r="D162" s="70" t="s">
        <v>232</v>
      </c>
      <c r="E162" s="65" t="s">
        <v>114</v>
      </c>
      <c r="F16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6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62" s="65">
        <f>ROUND((Tabla122[[#This Row],[Columna6]]*0.4),0)</f>
        <v>2</v>
      </c>
      <c r="I162" s="90">
        <v>4</v>
      </c>
      <c r="J162" s="90"/>
      <c r="K162" s="90"/>
      <c r="L162" s="90"/>
      <c r="M162" s="65">
        <f>ROUND((Tabla122[[#This Row],[Columna11]]*0.4),0)</f>
        <v>72</v>
      </c>
      <c r="N162" s="65">
        <v>180</v>
      </c>
      <c r="O162" s="65"/>
      <c r="P162" s="65"/>
      <c r="Q162" s="65"/>
      <c r="R162" s="65">
        <f>ROUND((Tabla122[[#This Row],[Columna16]]*0.4),0)</f>
        <v>6</v>
      </c>
      <c r="S162" s="65">
        <v>16</v>
      </c>
      <c r="T162" s="65"/>
      <c r="U162" s="65"/>
      <c r="V162" s="65"/>
      <c r="W162" s="65">
        <f>ROUND((Tabla122[[#This Row],[Columna21]]*0.4),0)</f>
        <v>3</v>
      </c>
      <c r="X162" s="65">
        <v>8</v>
      </c>
      <c r="Y162" s="65"/>
      <c r="Z162" s="65"/>
      <c r="AA162" s="65"/>
      <c r="AB162" s="65">
        <f>ROUND((Tabla122[[#This Row],[Columna26]]*0.4),0)</f>
        <v>24</v>
      </c>
      <c r="AC162" s="65">
        <v>60</v>
      </c>
      <c r="AD162" s="65"/>
      <c r="AE162" s="65"/>
      <c r="AF162" s="65"/>
      <c r="AG162" s="65">
        <f>ROUND((Tabla122[[#This Row],[Columna31]]*0.4),0)</f>
        <v>274</v>
      </c>
      <c r="AH162" s="65">
        <v>684</v>
      </c>
      <c r="AI162" s="65"/>
      <c r="AJ162" s="65"/>
      <c r="AK162" s="65"/>
      <c r="AL162" s="65">
        <f>ROUND((Tabla122[[#This Row],[Columna36]]*0.4),0)</f>
        <v>70</v>
      </c>
      <c r="AM162" s="65">
        <v>176</v>
      </c>
      <c r="AN162" s="65"/>
      <c r="AO162" s="65"/>
      <c r="AP162" s="65"/>
      <c r="AQ162" s="65">
        <f>ROUND((Tabla122[[#This Row],[Columna41]]*0.4),0)</f>
        <v>27</v>
      </c>
      <c r="AR162" s="65">
        <v>68</v>
      </c>
      <c r="AS162" s="65"/>
      <c r="AT162" s="65"/>
      <c r="AU162" s="65"/>
      <c r="AV162" s="65">
        <f>ROUND((Tabla122[[#This Row],[Columna46]]*0.4),0)</f>
        <v>16</v>
      </c>
      <c r="AW162" s="65">
        <v>40</v>
      </c>
      <c r="AX162" s="65"/>
      <c r="AY162" s="65"/>
      <c r="AZ162" s="65"/>
      <c r="BA162" s="65">
        <f>ROUND((Tabla122[[#This Row],[Columna51]]*0.4),0)</f>
        <v>3</v>
      </c>
      <c r="BB162" s="65">
        <v>8</v>
      </c>
      <c r="BC162" s="65"/>
      <c r="BD162" s="65"/>
      <c r="BE162" s="65"/>
      <c r="BF162" s="65">
        <f>ROUND((Tabla122[[#This Row],[Columna56]]*0.4),0)</f>
        <v>2</v>
      </c>
      <c r="BG162" s="65">
        <v>4</v>
      </c>
      <c r="BH162" s="65"/>
      <c r="BI162" s="65"/>
      <c r="BJ162" s="65"/>
      <c r="BK162" s="65">
        <f>ROUND((Tabla122[[#This Row],[Columna61]]*0.4),0)</f>
        <v>18</v>
      </c>
      <c r="BL162" s="65">
        <v>44</v>
      </c>
      <c r="BM162" s="65"/>
      <c r="BN162" s="65"/>
      <c r="BO162" s="65"/>
      <c r="BP162" s="65">
        <f>ROUND((Tabla122[[#This Row],[Columna66]]*0.4),0)</f>
        <v>16</v>
      </c>
      <c r="BQ162" s="65">
        <v>40</v>
      </c>
      <c r="BR162" s="65"/>
      <c r="BS162" s="65"/>
      <c r="BT162" s="65"/>
      <c r="BU162" s="65">
        <f>ROUND((Tabla122[[#This Row],[Columna71]]*0.4),0)</f>
        <v>46</v>
      </c>
      <c r="BV162" s="65">
        <v>116</v>
      </c>
      <c r="BW162" s="65"/>
      <c r="BX162" s="65"/>
      <c r="BY162" s="65"/>
      <c r="BZ162" s="65">
        <f>ROUND((Tabla122[[#This Row],[Columna76]]*0.4),0)</f>
        <v>14</v>
      </c>
      <c r="CA162" s="65">
        <v>36</v>
      </c>
      <c r="CB162" s="65"/>
      <c r="CC162" s="65"/>
      <c r="CD162" s="65"/>
      <c r="CE162" s="65">
        <f>ROUND((Tabla122[[#This Row],[Columna81]]*0.4),0)</f>
        <v>14</v>
      </c>
      <c r="CF162" s="65">
        <v>36</v>
      </c>
      <c r="CG162" s="65"/>
      <c r="CH162" s="65"/>
      <c r="CI162" s="65"/>
      <c r="CJ162" s="65">
        <f>ROUND((Tabla122[[#This Row],[Columna86]]*0.4),0)</f>
        <v>6</v>
      </c>
      <c r="CK162" s="65">
        <v>16</v>
      </c>
      <c r="CL162" s="65"/>
      <c r="CM162" s="65"/>
      <c r="CN162" s="65"/>
      <c r="CO162" s="65">
        <f>ROUND((Tabla122[[#This Row],[Columna91]]*0.4),0)</f>
        <v>22</v>
      </c>
      <c r="CP162" s="65">
        <v>56</v>
      </c>
      <c r="CQ162" s="65"/>
      <c r="CR162" s="65"/>
      <c r="CS162" s="65"/>
      <c r="CT162" s="65">
        <f>ROUND((Tabla122[[#This Row],[Columna96]]*0.4),0)</f>
        <v>40</v>
      </c>
      <c r="CU162" s="65">
        <v>100</v>
      </c>
      <c r="CV162" s="65"/>
      <c r="CW162" s="65"/>
      <c r="CX162" s="65"/>
      <c r="CY162" s="65">
        <f>ROUND((Tabla122[[#This Row],[Columna101]]*0.4),0)</f>
        <v>10</v>
      </c>
      <c r="CZ162" s="65">
        <v>24</v>
      </c>
      <c r="DA162" s="65"/>
      <c r="DB162" s="65"/>
      <c r="DC162" s="65"/>
      <c r="DD162" s="65">
        <f>ROUND((Tabla122[[#This Row],[Columna106]]*0.4),0)</f>
        <v>8</v>
      </c>
      <c r="DE162" s="65">
        <v>20</v>
      </c>
      <c r="DF162" s="65"/>
      <c r="DG162" s="65"/>
      <c r="DH162" s="65"/>
      <c r="DI162" s="65">
        <f>ROUND((Tabla122[[#This Row],[Columna111]]*0.4),0)</f>
        <v>8</v>
      </c>
      <c r="DJ162" s="65">
        <v>20</v>
      </c>
      <c r="DK162" s="65"/>
      <c r="DL162" s="65"/>
      <c r="DM162" s="65"/>
      <c r="DN162" s="65">
        <f>ROUND((Tabla122[[#This Row],[Columna116]]*0.4),0)</f>
        <v>2</v>
      </c>
      <c r="DO162" s="65">
        <v>4</v>
      </c>
      <c r="DP162" s="93"/>
      <c r="DQ162" s="93"/>
      <c r="DR162" s="93"/>
      <c r="DS162" s="72"/>
      <c r="DT162" s="68"/>
      <c r="DU162" s="68"/>
      <c r="DV162" s="68"/>
      <c r="DW162" s="68"/>
      <c r="DX162" s="68"/>
      <c r="DY162" s="68"/>
      <c r="DZ162" s="68"/>
      <c r="EA162" s="68"/>
      <c r="EB162" s="68"/>
      <c r="EC162" s="68"/>
      <c r="ED162" s="68"/>
      <c r="EE162" s="68"/>
      <c r="EF162" s="68"/>
      <c r="EG162" s="68"/>
      <c r="EH162" s="68"/>
      <c r="EI162" s="68"/>
      <c r="EJ162" s="68"/>
      <c r="EK162" s="68"/>
      <c r="EL162" s="68"/>
      <c r="EM162" s="68"/>
      <c r="EN162" s="68"/>
      <c r="EO162" s="68"/>
      <c r="EP162" s="68"/>
      <c r="EQ162" s="68"/>
      <c r="ER162" s="68"/>
      <c r="ES162" s="68"/>
      <c r="ET162" s="68"/>
      <c r="EU162" s="68"/>
      <c r="EV162" s="68"/>
      <c r="EW162" s="68"/>
      <c r="EX162" s="68"/>
      <c r="EY162" s="68"/>
      <c r="EZ162" s="68"/>
      <c r="FA162" s="68"/>
      <c r="FB162" s="68"/>
      <c r="FC162" s="68"/>
      <c r="FD162" s="68"/>
      <c r="FE162" s="68"/>
      <c r="FF162" s="68"/>
      <c r="FG162" s="68"/>
      <c r="FH162" s="68"/>
      <c r="FI162" s="68"/>
      <c r="FJ162" s="68"/>
      <c r="FK162" s="68"/>
      <c r="FL162" s="68"/>
      <c r="FM162" s="68"/>
      <c r="FN162" s="68"/>
      <c r="FO162" s="68"/>
      <c r="FP162" s="68"/>
      <c r="FQ162" s="68"/>
      <c r="FR162" s="68"/>
      <c r="FS162" s="68"/>
      <c r="FT162" s="68"/>
      <c r="FU162" s="68"/>
      <c r="FV162" s="68"/>
      <c r="FW162" s="68"/>
      <c r="FX162" s="68"/>
      <c r="FY162" s="68"/>
      <c r="FZ162" s="68"/>
      <c r="GA162" s="68"/>
      <c r="GB162" s="68"/>
      <c r="GC162" s="68"/>
      <c r="GD162" s="68"/>
      <c r="GE162" s="68"/>
      <c r="GF162" s="68"/>
      <c r="GG162" s="68"/>
      <c r="GH162" s="68"/>
      <c r="GI162" s="68"/>
      <c r="GJ162" s="68"/>
      <c r="GK162" s="68"/>
      <c r="GL162" s="68"/>
      <c r="GM162" s="68"/>
      <c r="GN162" s="68"/>
      <c r="GO162" s="68"/>
      <c r="GP162" s="68"/>
      <c r="GQ162" s="68"/>
      <c r="GR162" s="68"/>
      <c r="GS162" s="68"/>
      <c r="GT162" s="68"/>
      <c r="GU162" s="68"/>
      <c r="GV162" s="68"/>
      <c r="GW162" s="68"/>
      <c r="GX162" s="68"/>
      <c r="GY162" s="68"/>
      <c r="GZ162" s="68"/>
      <c r="HA162" s="68"/>
      <c r="HB162" s="68"/>
      <c r="HC162" s="68"/>
      <c r="HD162" s="68"/>
      <c r="HE162" s="68"/>
      <c r="HF162" s="68"/>
      <c r="HG162" s="68"/>
      <c r="HH162" s="68"/>
      <c r="HI162" s="68"/>
      <c r="HJ162" s="68"/>
      <c r="HK162" s="68"/>
      <c r="HL162" s="68"/>
      <c r="HM162" s="68"/>
      <c r="HN162" s="68"/>
      <c r="HO162" s="68"/>
      <c r="HP162" s="68"/>
      <c r="HQ162" s="68"/>
      <c r="HR162" s="68"/>
      <c r="HS162" s="68"/>
      <c r="HT162" s="68"/>
      <c r="HU162" s="68"/>
      <c r="HV162" s="68"/>
      <c r="HW162" s="68"/>
      <c r="HX162" s="68"/>
      <c r="HY162" s="68"/>
      <c r="HZ162" s="68"/>
      <c r="IA162" s="68"/>
      <c r="IB162" s="68"/>
      <c r="IC162" s="68"/>
      <c r="ID162" s="68"/>
      <c r="IE162" s="68"/>
      <c r="IF162" s="68"/>
      <c r="IG162" s="68"/>
      <c r="IH162" s="68"/>
      <c r="II162" s="68"/>
      <c r="IJ162" s="68"/>
      <c r="IK162" s="68"/>
      <c r="IL162" s="68"/>
      <c r="IM162" s="68"/>
      <c r="IN162" s="68"/>
      <c r="IO162" s="68"/>
      <c r="IP162" s="68"/>
      <c r="IQ162" s="68"/>
      <c r="IR162" s="68"/>
      <c r="IS162" s="68"/>
      <c r="IT162" s="68"/>
      <c r="IU162" s="68"/>
      <c r="IV162" s="68"/>
      <c r="IW162" s="68"/>
      <c r="IX162" s="68"/>
      <c r="IY162" s="68"/>
      <c r="IZ162" s="68"/>
      <c r="JA162" s="68"/>
      <c r="JB162" s="68"/>
      <c r="JC162" s="68"/>
      <c r="JD162" s="68"/>
      <c r="JE162" s="68"/>
      <c r="JF162" s="68"/>
      <c r="JG162" s="68"/>
      <c r="JH162" s="68"/>
      <c r="JI162" s="68"/>
      <c r="JJ162" s="68"/>
      <c r="JK162" s="68"/>
      <c r="JL162" s="68"/>
      <c r="JM162" s="68"/>
      <c r="JN162" s="68"/>
      <c r="JO162" s="68"/>
      <c r="JP162" s="68"/>
      <c r="JQ162" s="68"/>
      <c r="JR162" s="68"/>
      <c r="JS162" s="68"/>
      <c r="JT162" s="68"/>
      <c r="JU162" s="68"/>
      <c r="JV162" s="68"/>
      <c r="JW162" s="68"/>
      <c r="JX162" s="68"/>
      <c r="JY162" s="68"/>
      <c r="JZ162" s="68"/>
      <c r="KA162" s="68"/>
      <c r="KB162" s="68"/>
      <c r="KC162" s="68"/>
      <c r="KD162" s="68"/>
      <c r="KE162" s="68"/>
      <c r="KF162" s="68"/>
      <c r="KG162" s="68"/>
      <c r="KH162" s="68"/>
      <c r="KI162" s="68"/>
      <c r="KJ162" s="68"/>
      <c r="KK162" s="68"/>
      <c r="KL162" s="68"/>
      <c r="KM162" s="68"/>
      <c r="KN162" s="68"/>
      <c r="KO162" s="68"/>
      <c r="KP162" s="68"/>
      <c r="KQ162" s="68"/>
      <c r="KR162" s="68"/>
      <c r="KS162" s="68"/>
      <c r="KT162" s="68"/>
      <c r="KU162" s="68"/>
      <c r="KV162" s="68"/>
      <c r="KW162" s="68"/>
      <c r="KX162" s="68"/>
      <c r="KY162" s="68"/>
      <c r="KZ162" s="68"/>
      <c r="LA162" s="68"/>
      <c r="LB162" s="68"/>
      <c r="LC162" s="68"/>
      <c r="LD162" s="68"/>
      <c r="LE162" s="68"/>
      <c r="LF162" s="68"/>
      <c r="LG162" s="68"/>
      <c r="LH162" s="68"/>
      <c r="LI162" s="68"/>
      <c r="LJ162" s="68"/>
      <c r="LK162" s="68"/>
      <c r="LL162" s="68"/>
      <c r="LM162" s="68"/>
      <c r="LN162" s="68"/>
      <c r="LO162" s="68"/>
      <c r="LP162" s="68"/>
      <c r="LQ162" s="68"/>
      <c r="LR162" s="68"/>
      <c r="LS162" s="68"/>
      <c r="LT162" s="68"/>
      <c r="LU162" s="68"/>
      <c r="LV162" s="68"/>
      <c r="LW162" s="68"/>
      <c r="LX162" s="68"/>
      <c r="LY162" s="68"/>
      <c r="LZ162" s="68"/>
      <c r="MA162" s="68"/>
      <c r="MB162" s="68"/>
      <c r="MC162" s="68"/>
      <c r="MD162" s="68"/>
      <c r="ME162" s="68"/>
      <c r="MF162" s="68"/>
      <c r="MG162" s="68"/>
      <c r="MH162" s="68"/>
      <c r="MI162" s="68"/>
      <c r="MJ162" s="68"/>
      <c r="MK162" s="68"/>
      <c r="ML162" s="68"/>
      <c r="MM162" s="68"/>
      <c r="MN162" s="68"/>
      <c r="MO162" s="68"/>
      <c r="MP162" s="68"/>
      <c r="MQ162" s="68"/>
      <c r="MR162" s="68"/>
      <c r="MS162" s="68"/>
      <c r="MT162" s="68"/>
      <c r="MU162" s="68"/>
      <c r="MV162" s="68"/>
      <c r="MW162" s="68"/>
      <c r="MX162" s="68"/>
      <c r="MY162" s="68"/>
      <c r="MZ162" s="68"/>
      <c r="NA162" s="68"/>
      <c r="NB162" s="68"/>
      <c r="NC162" s="68"/>
      <c r="ND162" s="68"/>
      <c r="NE162" s="68"/>
    </row>
    <row r="163" spans="1:369" s="73" customFormat="1" ht="13.5">
      <c r="A163" s="68"/>
      <c r="B163" s="62"/>
      <c r="C163" s="63">
        <v>35501</v>
      </c>
      <c r="D163" s="70" t="s">
        <v>233</v>
      </c>
      <c r="E163" s="65" t="s">
        <v>114</v>
      </c>
      <c r="F16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6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63" s="65">
        <f>ROUND((Tabla122[[#This Row],[Columna6]]*0.4),0)</f>
        <v>2</v>
      </c>
      <c r="I163" s="90">
        <v>4</v>
      </c>
      <c r="J163" s="90"/>
      <c r="K163" s="90"/>
      <c r="L163" s="90"/>
      <c r="M163" s="65">
        <f>ROUND((Tabla122[[#This Row],[Columna11]]*0.4),0)</f>
        <v>72</v>
      </c>
      <c r="N163" s="65">
        <v>180</v>
      </c>
      <c r="O163" s="65"/>
      <c r="P163" s="65"/>
      <c r="Q163" s="65"/>
      <c r="R163" s="65">
        <f>ROUND((Tabla122[[#This Row],[Columna16]]*0.4),0)</f>
        <v>6</v>
      </c>
      <c r="S163" s="65">
        <v>16</v>
      </c>
      <c r="T163" s="65"/>
      <c r="U163" s="65"/>
      <c r="V163" s="65"/>
      <c r="W163" s="65">
        <f>ROUND((Tabla122[[#This Row],[Columna21]]*0.4),0)</f>
        <v>3</v>
      </c>
      <c r="X163" s="65">
        <v>8</v>
      </c>
      <c r="Y163" s="65"/>
      <c r="Z163" s="65"/>
      <c r="AA163" s="65"/>
      <c r="AB163" s="65">
        <f>ROUND((Tabla122[[#This Row],[Columna26]]*0.4),0)</f>
        <v>24</v>
      </c>
      <c r="AC163" s="65">
        <v>60</v>
      </c>
      <c r="AD163" s="65"/>
      <c r="AE163" s="65"/>
      <c r="AF163" s="65"/>
      <c r="AG163" s="65">
        <f>ROUND((Tabla122[[#This Row],[Columna31]]*0.4),0)</f>
        <v>274</v>
      </c>
      <c r="AH163" s="65">
        <v>684</v>
      </c>
      <c r="AI163" s="65"/>
      <c r="AJ163" s="65"/>
      <c r="AK163" s="65"/>
      <c r="AL163" s="65">
        <f>ROUND((Tabla122[[#This Row],[Columna36]]*0.4),0)</f>
        <v>70</v>
      </c>
      <c r="AM163" s="65">
        <v>176</v>
      </c>
      <c r="AN163" s="65"/>
      <c r="AO163" s="65"/>
      <c r="AP163" s="65"/>
      <c r="AQ163" s="65">
        <f>ROUND((Tabla122[[#This Row],[Columna41]]*0.4),0)</f>
        <v>27</v>
      </c>
      <c r="AR163" s="65">
        <v>68</v>
      </c>
      <c r="AS163" s="65"/>
      <c r="AT163" s="65"/>
      <c r="AU163" s="65"/>
      <c r="AV163" s="65">
        <f>ROUND((Tabla122[[#This Row],[Columna46]]*0.4),0)</f>
        <v>16</v>
      </c>
      <c r="AW163" s="65">
        <v>40</v>
      </c>
      <c r="AX163" s="65"/>
      <c r="AY163" s="65"/>
      <c r="AZ163" s="65"/>
      <c r="BA163" s="65">
        <f>ROUND((Tabla122[[#This Row],[Columna51]]*0.4),0)</f>
        <v>3</v>
      </c>
      <c r="BB163" s="65">
        <v>8</v>
      </c>
      <c r="BC163" s="65"/>
      <c r="BD163" s="65"/>
      <c r="BE163" s="65"/>
      <c r="BF163" s="65">
        <f>ROUND((Tabla122[[#This Row],[Columna56]]*0.4),0)</f>
        <v>2</v>
      </c>
      <c r="BG163" s="65">
        <v>4</v>
      </c>
      <c r="BH163" s="65"/>
      <c r="BI163" s="65"/>
      <c r="BJ163" s="65"/>
      <c r="BK163" s="65">
        <f>ROUND((Tabla122[[#This Row],[Columna61]]*0.4),0)</f>
        <v>18</v>
      </c>
      <c r="BL163" s="65">
        <v>44</v>
      </c>
      <c r="BM163" s="65"/>
      <c r="BN163" s="65"/>
      <c r="BO163" s="65"/>
      <c r="BP163" s="65">
        <f>ROUND((Tabla122[[#This Row],[Columna66]]*0.4),0)</f>
        <v>16</v>
      </c>
      <c r="BQ163" s="65">
        <v>40</v>
      </c>
      <c r="BR163" s="65"/>
      <c r="BS163" s="65"/>
      <c r="BT163" s="65"/>
      <c r="BU163" s="65">
        <f>ROUND((Tabla122[[#This Row],[Columna71]]*0.4),0)</f>
        <v>46</v>
      </c>
      <c r="BV163" s="65">
        <v>116</v>
      </c>
      <c r="BW163" s="65"/>
      <c r="BX163" s="65"/>
      <c r="BY163" s="65"/>
      <c r="BZ163" s="65">
        <f>ROUND((Tabla122[[#This Row],[Columna76]]*0.4),0)</f>
        <v>14</v>
      </c>
      <c r="CA163" s="65">
        <v>36</v>
      </c>
      <c r="CB163" s="65"/>
      <c r="CC163" s="65"/>
      <c r="CD163" s="65"/>
      <c r="CE163" s="65">
        <f>ROUND((Tabla122[[#This Row],[Columna81]]*0.4),0)</f>
        <v>14</v>
      </c>
      <c r="CF163" s="65">
        <v>36</v>
      </c>
      <c r="CG163" s="65"/>
      <c r="CH163" s="65"/>
      <c r="CI163" s="65"/>
      <c r="CJ163" s="65">
        <f>ROUND((Tabla122[[#This Row],[Columna86]]*0.4),0)</f>
        <v>6</v>
      </c>
      <c r="CK163" s="65">
        <v>16</v>
      </c>
      <c r="CL163" s="65"/>
      <c r="CM163" s="65"/>
      <c r="CN163" s="65"/>
      <c r="CO163" s="65">
        <f>ROUND((Tabla122[[#This Row],[Columna91]]*0.4),0)</f>
        <v>22</v>
      </c>
      <c r="CP163" s="65">
        <v>56</v>
      </c>
      <c r="CQ163" s="65"/>
      <c r="CR163" s="65"/>
      <c r="CS163" s="65"/>
      <c r="CT163" s="65">
        <f>ROUND((Tabla122[[#This Row],[Columna96]]*0.4),0)</f>
        <v>40</v>
      </c>
      <c r="CU163" s="65">
        <v>100</v>
      </c>
      <c r="CV163" s="65"/>
      <c r="CW163" s="65"/>
      <c r="CX163" s="65"/>
      <c r="CY163" s="65">
        <f>ROUND((Tabla122[[#This Row],[Columna101]]*0.4),0)</f>
        <v>10</v>
      </c>
      <c r="CZ163" s="65">
        <v>24</v>
      </c>
      <c r="DA163" s="65"/>
      <c r="DB163" s="65"/>
      <c r="DC163" s="65"/>
      <c r="DD163" s="65">
        <f>ROUND((Tabla122[[#This Row],[Columna106]]*0.4),0)</f>
        <v>8</v>
      </c>
      <c r="DE163" s="65">
        <v>20</v>
      </c>
      <c r="DF163" s="65"/>
      <c r="DG163" s="65"/>
      <c r="DH163" s="65"/>
      <c r="DI163" s="65">
        <f>ROUND((Tabla122[[#This Row],[Columna111]]*0.4),0)</f>
        <v>8</v>
      </c>
      <c r="DJ163" s="65">
        <v>20</v>
      </c>
      <c r="DK163" s="65"/>
      <c r="DL163" s="65"/>
      <c r="DM163" s="65"/>
      <c r="DN163" s="65">
        <f>ROUND((Tabla122[[#This Row],[Columna116]]*0.4),0)</f>
        <v>2</v>
      </c>
      <c r="DO163" s="65">
        <v>4</v>
      </c>
      <c r="DP163" s="93"/>
      <c r="DQ163" s="93"/>
      <c r="DR163" s="93"/>
      <c r="DS163" s="72"/>
      <c r="DT163" s="68"/>
      <c r="DU163" s="68"/>
      <c r="DV163" s="68"/>
      <c r="DW163" s="68"/>
      <c r="DX163" s="68"/>
      <c r="DY163" s="68"/>
      <c r="DZ163" s="68"/>
      <c r="EA163" s="68"/>
      <c r="EB163" s="68"/>
      <c r="EC163" s="68"/>
      <c r="ED163" s="68"/>
      <c r="EE163" s="68"/>
      <c r="EF163" s="68"/>
      <c r="EG163" s="68"/>
      <c r="EH163" s="68"/>
      <c r="EI163" s="68"/>
      <c r="EJ163" s="68"/>
      <c r="EK163" s="68"/>
      <c r="EL163" s="68"/>
      <c r="EM163" s="68"/>
      <c r="EN163" s="68"/>
      <c r="EO163" s="68"/>
      <c r="EP163" s="68"/>
      <c r="EQ163" s="68"/>
      <c r="ER163" s="68"/>
      <c r="ES163" s="68"/>
      <c r="ET163" s="68"/>
      <c r="EU163" s="68"/>
      <c r="EV163" s="68"/>
      <c r="EW163" s="68"/>
      <c r="EX163" s="68"/>
      <c r="EY163" s="68"/>
      <c r="EZ163" s="68"/>
      <c r="FA163" s="68"/>
      <c r="FB163" s="68"/>
      <c r="FC163" s="68"/>
      <c r="FD163" s="68"/>
      <c r="FE163" s="68"/>
      <c r="FF163" s="68"/>
      <c r="FG163" s="68"/>
      <c r="FH163" s="68"/>
      <c r="FI163" s="68"/>
      <c r="FJ163" s="68"/>
      <c r="FK163" s="68"/>
      <c r="FL163" s="68"/>
      <c r="FM163" s="68"/>
      <c r="FN163" s="68"/>
      <c r="FO163" s="68"/>
      <c r="FP163" s="68"/>
      <c r="FQ163" s="68"/>
      <c r="FR163" s="68"/>
      <c r="FS163" s="68"/>
      <c r="FT163" s="68"/>
      <c r="FU163" s="68"/>
      <c r="FV163" s="68"/>
      <c r="FW163" s="68"/>
      <c r="FX163" s="68"/>
      <c r="FY163" s="68"/>
      <c r="FZ163" s="68"/>
      <c r="GA163" s="68"/>
      <c r="GB163" s="68"/>
      <c r="GC163" s="68"/>
      <c r="GD163" s="68"/>
      <c r="GE163" s="68"/>
      <c r="GF163" s="68"/>
      <c r="GG163" s="68"/>
      <c r="GH163" s="68"/>
      <c r="GI163" s="68"/>
      <c r="GJ163" s="68"/>
      <c r="GK163" s="68"/>
      <c r="GL163" s="68"/>
      <c r="GM163" s="68"/>
      <c r="GN163" s="68"/>
      <c r="GO163" s="68"/>
      <c r="GP163" s="68"/>
      <c r="GQ163" s="68"/>
      <c r="GR163" s="68"/>
      <c r="GS163" s="68"/>
      <c r="GT163" s="68"/>
      <c r="GU163" s="68"/>
      <c r="GV163" s="68"/>
      <c r="GW163" s="68"/>
      <c r="GX163" s="68"/>
      <c r="GY163" s="68"/>
      <c r="GZ163" s="68"/>
      <c r="HA163" s="68"/>
      <c r="HB163" s="68"/>
      <c r="HC163" s="68"/>
      <c r="HD163" s="68"/>
      <c r="HE163" s="68"/>
      <c r="HF163" s="68"/>
      <c r="HG163" s="68"/>
      <c r="HH163" s="68"/>
      <c r="HI163" s="68"/>
      <c r="HJ163" s="68"/>
      <c r="HK163" s="68"/>
      <c r="HL163" s="68"/>
      <c r="HM163" s="68"/>
      <c r="HN163" s="68"/>
      <c r="HO163" s="68"/>
      <c r="HP163" s="68"/>
      <c r="HQ163" s="68"/>
      <c r="HR163" s="68"/>
      <c r="HS163" s="68"/>
      <c r="HT163" s="68"/>
      <c r="HU163" s="68"/>
      <c r="HV163" s="68"/>
      <c r="HW163" s="68"/>
      <c r="HX163" s="68"/>
      <c r="HY163" s="68"/>
      <c r="HZ163" s="68"/>
      <c r="IA163" s="68"/>
      <c r="IB163" s="68"/>
      <c r="IC163" s="68"/>
      <c r="ID163" s="68"/>
      <c r="IE163" s="68"/>
      <c r="IF163" s="68"/>
      <c r="IG163" s="68"/>
      <c r="IH163" s="68"/>
      <c r="II163" s="68"/>
      <c r="IJ163" s="68"/>
      <c r="IK163" s="68"/>
      <c r="IL163" s="68"/>
      <c r="IM163" s="68"/>
      <c r="IN163" s="68"/>
      <c r="IO163" s="68"/>
      <c r="IP163" s="68"/>
      <c r="IQ163" s="68"/>
      <c r="IR163" s="68"/>
      <c r="IS163" s="68"/>
      <c r="IT163" s="68"/>
      <c r="IU163" s="68"/>
      <c r="IV163" s="68"/>
      <c r="IW163" s="68"/>
      <c r="IX163" s="68"/>
      <c r="IY163" s="68"/>
      <c r="IZ163" s="68"/>
      <c r="JA163" s="68"/>
      <c r="JB163" s="68"/>
      <c r="JC163" s="68"/>
      <c r="JD163" s="68"/>
      <c r="JE163" s="68"/>
      <c r="JF163" s="68"/>
      <c r="JG163" s="68"/>
      <c r="JH163" s="68"/>
      <c r="JI163" s="68"/>
      <c r="JJ163" s="68"/>
      <c r="JK163" s="68"/>
      <c r="JL163" s="68"/>
      <c r="JM163" s="68"/>
      <c r="JN163" s="68"/>
      <c r="JO163" s="68"/>
      <c r="JP163" s="68"/>
      <c r="JQ163" s="68"/>
      <c r="JR163" s="68"/>
      <c r="JS163" s="68"/>
      <c r="JT163" s="68"/>
      <c r="JU163" s="68"/>
      <c r="JV163" s="68"/>
      <c r="JW163" s="68"/>
      <c r="JX163" s="68"/>
      <c r="JY163" s="68"/>
      <c r="JZ163" s="68"/>
      <c r="KA163" s="68"/>
      <c r="KB163" s="68"/>
      <c r="KC163" s="68"/>
      <c r="KD163" s="68"/>
      <c r="KE163" s="68"/>
      <c r="KF163" s="68"/>
      <c r="KG163" s="68"/>
      <c r="KH163" s="68"/>
      <c r="KI163" s="68"/>
      <c r="KJ163" s="68"/>
      <c r="KK163" s="68"/>
      <c r="KL163" s="68"/>
      <c r="KM163" s="68"/>
      <c r="KN163" s="68"/>
      <c r="KO163" s="68"/>
      <c r="KP163" s="68"/>
      <c r="KQ163" s="68"/>
      <c r="KR163" s="68"/>
      <c r="KS163" s="68"/>
      <c r="KT163" s="68"/>
      <c r="KU163" s="68"/>
      <c r="KV163" s="68"/>
      <c r="KW163" s="68"/>
      <c r="KX163" s="68"/>
      <c r="KY163" s="68"/>
      <c r="KZ163" s="68"/>
      <c r="LA163" s="68"/>
      <c r="LB163" s="68"/>
      <c r="LC163" s="68"/>
      <c r="LD163" s="68"/>
      <c r="LE163" s="68"/>
      <c r="LF163" s="68"/>
      <c r="LG163" s="68"/>
      <c r="LH163" s="68"/>
      <c r="LI163" s="68"/>
      <c r="LJ163" s="68"/>
      <c r="LK163" s="68"/>
      <c r="LL163" s="68"/>
      <c r="LM163" s="68"/>
      <c r="LN163" s="68"/>
      <c r="LO163" s="68"/>
      <c r="LP163" s="68"/>
      <c r="LQ163" s="68"/>
      <c r="LR163" s="68"/>
      <c r="LS163" s="68"/>
      <c r="LT163" s="68"/>
      <c r="LU163" s="68"/>
      <c r="LV163" s="68"/>
      <c r="LW163" s="68"/>
      <c r="LX163" s="68"/>
      <c r="LY163" s="68"/>
      <c r="LZ163" s="68"/>
      <c r="MA163" s="68"/>
      <c r="MB163" s="68"/>
      <c r="MC163" s="68"/>
      <c r="MD163" s="68"/>
      <c r="ME163" s="68"/>
      <c r="MF163" s="68"/>
      <c r="MG163" s="68"/>
      <c r="MH163" s="68"/>
      <c r="MI163" s="68"/>
      <c r="MJ163" s="68"/>
      <c r="MK163" s="68"/>
      <c r="ML163" s="68"/>
      <c r="MM163" s="68"/>
      <c r="MN163" s="68"/>
      <c r="MO163" s="68"/>
      <c r="MP163" s="68"/>
      <c r="MQ163" s="68"/>
      <c r="MR163" s="68"/>
      <c r="MS163" s="68"/>
      <c r="MT163" s="68"/>
      <c r="MU163" s="68"/>
      <c r="MV163" s="68"/>
      <c r="MW163" s="68"/>
      <c r="MX163" s="68"/>
      <c r="MY163" s="68"/>
      <c r="MZ163" s="68"/>
      <c r="NA163" s="68"/>
      <c r="NB163" s="68"/>
      <c r="NC163" s="68"/>
      <c r="ND163" s="68"/>
      <c r="NE163" s="68"/>
    </row>
    <row r="164" spans="1:369" s="73" customFormat="1" ht="13.5">
      <c r="A164" s="68"/>
      <c r="B164" s="62"/>
      <c r="C164" s="63">
        <v>35501</v>
      </c>
      <c r="D164" s="70" t="s">
        <v>234</v>
      </c>
      <c r="E164" s="65" t="s">
        <v>114</v>
      </c>
      <c r="F16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6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64" s="65">
        <f>ROUND((Tabla122[[#This Row],[Columna6]]*0.4),0)</f>
        <v>2</v>
      </c>
      <c r="I164" s="90">
        <v>4</v>
      </c>
      <c r="J164" s="90"/>
      <c r="K164" s="90"/>
      <c r="L164" s="90"/>
      <c r="M164" s="65">
        <f>ROUND((Tabla122[[#This Row],[Columna11]]*0.4),0)</f>
        <v>72</v>
      </c>
      <c r="N164" s="65">
        <v>180</v>
      </c>
      <c r="O164" s="65"/>
      <c r="P164" s="65"/>
      <c r="Q164" s="65"/>
      <c r="R164" s="65">
        <f>ROUND((Tabla122[[#This Row],[Columna16]]*0.4),0)</f>
        <v>6</v>
      </c>
      <c r="S164" s="65">
        <v>16</v>
      </c>
      <c r="T164" s="65"/>
      <c r="U164" s="65"/>
      <c r="V164" s="65"/>
      <c r="W164" s="65">
        <f>ROUND((Tabla122[[#This Row],[Columna21]]*0.4),0)</f>
        <v>3</v>
      </c>
      <c r="X164" s="65">
        <v>8</v>
      </c>
      <c r="Y164" s="65"/>
      <c r="Z164" s="65"/>
      <c r="AA164" s="65"/>
      <c r="AB164" s="65">
        <f>ROUND((Tabla122[[#This Row],[Columna26]]*0.4),0)</f>
        <v>24</v>
      </c>
      <c r="AC164" s="65">
        <v>60</v>
      </c>
      <c r="AD164" s="65"/>
      <c r="AE164" s="65"/>
      <c r="AF164" s="65"/>
      <c r="AG164" s="65">
        <f>ROUND((Tabla122[[#This Row],[Columna31]]*0.4),0)</f>
        <v>274</v>
      </c>
      <c r="AH164" s="65">
        <v>684</v>
      </c>
      <c r="AI164" s="65"/>
      <c r="AJ164" s="65"/>
      <c r="AK164" s="65"/>
      <c r="AL164" s="65">
        <f>ROUND((Tabla122[[#This Row],[Columna36]]*0.4),0)</f>
        <v>70</v>
      </c>
      <c r="AM164" s="65">
        <v>176</v>
      </c>
      <c r="AN164" s="65"/>
      <c r="AO164" s="65"/>
      <c r="AP164" s="65"/>
      <c r="AQ164" s="65">
        <f>ROUND((Tabla122[[#This Row],[Columna41]]*0.4),0)</f>
        <v>27</v>
      </c>
      <c r="AR164" s="65">
        <v>68</v>
      </c>
      <c r="AS164" s="65"/>
      <c r="AT164" s="65"/>
      <c r="AU164" s="65"/>
      <c r="AV164" s="65">
        <f>ROUND((Tabla122[[#This Row],[Columna46]]*0.4),0)</f>
        <v>16</v>
      </c>
      <c r="AW164" s="65">
        <v>40</v>
      </c>
      <c r="AX164" s="65"/>
      <c r="AY164" s="65"/>
      <c r="AZ164" s="65"/>
      <c r="BA164" s="65">
        <f>ROUND((Tabla122[[#This Row],[Columna51]]*0.4),0)</f>
        <v>3</v>
      </c>
      <c r="BB164" s="65">
        <v>8</v>
      </c>
      <c r="BC164" s="65"/>
      <c r="BD164" s="65"/>
      <c r="BE164" s="65"/>
      <c r="BF164" s="65">
        <f>ROUND((Tabla122[[#This Row],[Columna56]]*0.4),0)</f>
        <v>2</v>
      </c>
      <c r="BG164" s="65">
        <v>4</v>
      </c>
      <c r="BH164" s="65"/>
      <c r="BI164" s="65"/>
      <c r="BJ164" s="65"/>
      <c r="BK164" s="65">
        <f>ROUND((Tabla122[[#This Row],[Columna61]]*0.4),0)</f>
        <v>18</v>
      </c>
      <c r="BL164" s="65">
        <v>44</v>
      </c>
      <c r="BM164" s="65"/>
      <c r="BN164" s="65"/>
      <c r="BO164" s="65"/>
      <c r="BP164" s="65">
        <f>ROUND((Tabla122[[#This Row],[Columna66]]*0.4),0)</f>
        <v>16</v>
      </c>
      <c r="BQ164" s="65">
        <v>40</v>
      </c>
      <c r="BR164" s="65"/>
      <c r="BS164" s="65"/>
      <c r="BT164" s="65"/>
      <c r="BU164" s="65">
        <f>ROUND((Tabla122[[#This Row],[Columna71]]*0.4),0)</f>
        <v>46</v>
      </c>
      <c r="BV164" s="65">
        <v>116</v>
      </c>
      <c r="BW164" s="65"/>
      <c r="BX164" s="65"/>
      <c r="BY164" s="65"/>
      <c r="BZ164" s="65">
        <f>ROUND((Tabla122[[#This Row],[Columna76]]*0.4),0)</f>
        <v>14</v>
      </c>
      <c r="CA164" s="65">
        <v>36</v>
      </c>
      <c r="CB164" s="65"/>
      <c r="CC164" s="65"/>
      <c r="CD164" s="65"/>
      <c r="CE164" s="65">
        <f>ROUND((Tabla122[[#This Row],[Columna81]]*0.4),0)</f>
        <v>14</v>
      </c>
      <c r="CF164" s="65">
        <v>36</v>
      </c>
      <c r="CG164" s="65"/>
      <c r="CH164" s="65"/>
      <c r="CI164" s="65"/>
      <c r="CJ164" s="65">
        <f>ROUND((Tabla122[[#This Row],[Columna86]]*0.4),0)</f>
        <v>6</v>
      </c>
      <c r="CK164" s="65">
        <v>16</v>
      </c>
      <c r="CL164" s="65"/>
      <c r="CM164" s="65"/>
      <c r="CN164" s="65"/>
      <c r="CO164" s="65">
        <f>ROUND((Tabla122[[#This Row],[Columna91]]*0.4),0)</f>
        <v>22</v>
      </c>
      <c r="CP164" s="65">
        <v>56</v>
      </c>
      <c r="CQ164" s="65"/>
      <c r="CR164" s="65"/>
      <c r="CS164" s="65"/>
      <c r="CT164" s="65">
        <f>ROUND((Tabla122[[#This Row],[Columna96]]*0.4),0)</f>
        <v>40</v>
      </c>
      <c r="CU164" s="65">
        <v>100</v>
      </c>
      <c r="CV164" s="65"/>
      <c r="CW164" s="65"/>
      <c r="CX164" s="65"/>
      <c r="CY164" s="65">
        <f>ROUND((Tabla122[[#This Row],[Columna101]]*0.4),0)</f>
        <v>10</v>
      </c>
      <c r="CZ164" s="65">
        <v>24</v>
      </c>
      <c r="DA164" s="65"/>
      <c r="DB164" s="65"/>
      <c r="DC164" s="65"/>
      <c r="DD164" s="65">
        <f>ROUND((Tabla122[[#This Row],[Columna106]]*0.4),0)</f>
        <v>8</v>
      </c>
      <c r="DE164" s="65">
        <v>20</v>
      </c>
      <c r="DF164" s="65"/>
      <c r="DG164" s="65"/>
      <c r="DH164" s="65"/>
      <c r="DI164" s="65">
        <f>ROUND((Tabla122[[#This Row],[Columna111]]*0.4),0)</f>
        <v>8</v>
      </c>
      <c r="DJ164" s="65">
        <v>20</v>
      </c>
      <c r="DK164" s="65"/>
      <c r="DL164" s="65"/>
      <c r="DM164" s="65"/>
      <c r="DN164" s="65">
        <f>ROUND((Tabla122[[#This Row],[Columna116]]*0.4),0)</f>
        <v>2</v>
      </c>
      <c r="DO164" s="65">
        <v>4</v>
      </c>
      <c r="DP164" s="93"/>
      <c r="DQ164" s="93"/>
      <c r="DR164" s="93"/>
      <c r="DS164" s="72"/>
      <c r="DT164" s="68"/>
      <c r="DU164" s="68"/>
      <c r="DV164" s="68"/>
      <c r="DW164" s="68"/>
      <c r="DX164" s="68"/>
      <c r="DY164" s="68"/>
      <c r="DZ164" s="68"/>
      <c r="EA164" s="68"/>
      <c r="EB164" s="68"/>
      <c r="EC164" s="68"/>
      <c r="ED164" s="68"/>
      <c r="EE164" s="68"/>
      <c r="EF164" s="68"/>
      <c r="EG164" s="68"/>
      <c r="EH164" s="68"/>
      <c r="EI164" s="68"/>
      <c r="EJ164" s="68"/>
      <c r="EK164" s="68"/>
      <c r="EL164" s="68"/>
      <c r="EM164" s="68"/>
      <c r="EN164" s="68"/>
      <c r="EO164" s="68"/>
      <c r="EP164" s="68"/>
      <c r="EQ164" s="68"/>
      <c r="ER164" s="68"/>
      <c r="ES164" s="68"/>
      <c r="ET164" s="68"/>
      <c r="EU164" s="68"/>
      <c r="EV164" s="68"/>
      <c r="EW164" s="68"/>
      <c r="EX164" s="68"/>
      <c r="EY164" s="68"/>
      <c r="EZ164" s="68"/>
      <c r="FA164" s="68"/>
      <c r="FB164" s="68"/>
      <c r="FC164" s="68"/>
      <c r="FD164" s="68"/>
      <c r="FE164" s="68"/>
      <c r="FF164" s="68"/>
      <c r="FG164" s="68"/>
      <c r="FH164" s="68"/>
      <c r="FI164" s="68"/>
      <c r="FJ164" s="68"/>
      <c r="FK164" s="68"/>
      <c r="FL164" s="68"/>
      <c r="FM164" s="68"/>
      <c r="FN164" s="68"/>
      <c r="FO164" s="68"/>
      <c r="FP164" s="68"/>
      <c r="FQ164" s="68"/>
      <c r="FR164" s="68"/>
      <c r="FS164" s="68"/>
      <c r="FT164" s="68"/>
      <c r="FU164" s="68"/>
      <c r="FV164" s="68"/>
      <c r="FW164" s="68"/>
      <c r="FX164" s="68"/>
      <c r="FY164" s="68"/>
      <c r="FZ164" s="68"/>
      <c r="GA164" s="68"/>
      <c r="GB164" s="68"/>
      <c r="GC164" s="68"/>
      <c r="GD164" s="68"/>
      <c r="GE164" s="68"/>
      <c r="GF164" s="68"/>
      <c r="GG164" s="68"/>
      <c r="GH164" s="68"/>
      <c r="GI164" s="68"/>
      <c r="GJ164" s="68"/>
      <c r="GK164" s="68"/>
      <c r="GL164" s="68"/>
      <c r="GM164" s="68"/>
      <c r="GN164" s="68"/>
      <c r="GO164" s="68"/>
      <c r="GP164" s="68"/>
      <c r="GQ164" s="68"/>
      <c r="GR164" s="68"/>
      <c r="GS164" s="68"/>
      <c r="GT164" s="68"/>
      <c r="GU164" s="68"/>
      <c r="GV164" s="68"/>
      <c r="GW164" s="68"/>
      <c r="GX164" s="68"/>
      <c r="GY164" s="68"/>
      <c r="GZ164" s="68"/>
      <c r="HA164" s="68"/>
      <c r="HB164" s="68"/>
      <c r="HC164" s="68"/>
      <c r="HD164" s="68"/>
      <c r="HE164" s="68"/>
      <c r="HF164" s="68"/>
      <c r="HG164" s="68"/>
      <c r="HH164" s="68"/>
      <c r="HI164" s="68"/>
      <c r="HJ164" s="68"/>
      <c r="HK164" s="68"/>
      <c r="HL164" s="68"/>
      <c r="HM164" s="68"/>
      <c r="HN164" s="68"/>
      <c r="HO164" s="68"/>
      <c r="HP164" s="68"/>
      <c r="HQ164" s="68"/>
      <c r="HR164" s="68"/>
      <c r="HS164" s="68"/>
      <c r="HT164" s="68"/>
      <c r="HU164" s="68"/>
      <c r="HV164" s="68"/>
      <c r="HW164" s="68"/>
      <c r="HX164" s="68"/>
      <c r="HY164" s="68"/>
      <c r="HZ164" s="68"/>
      <c r="IA164" s="68"/>
      <c r="IB164" s="68"/>
      <c r="IC164" s="68"/>
      <c r="ID164" s="68"/>
      <c r="IE164" s="68"/>
      <c r="IF164" s="68"/>
      <c r="IG164" s="68"/>
      <c r="IH164" s="68"/>
      <c r="II164" s="68"/>
      <c r="IJ164" s="68"/>
      <c r="IK164" s="68"/>
      <c r="IL164" s="68"/>
      <c r="IM164" s="68"/>
      <c r="IN164" s="68"/>
      <c r="IO164" s="68"/>
      <c r="IP164" s="68"/>
      <c r="IQ164" s="68"/>
      <c r="IR164" s="68"/>
      <c r="IS164" s="68"/>
      <c r="IT164" s="68"/>
      <c r="IU164" s="68"/>
      <c r="IV164" s="68"/>
      <c r="IW164" s="68"/>
      <c r="IX164" s="68"/>
      <c r="IY164" s="68"/>
      <c r="IZ164" s="68"/>
      <c r="JA164" s="68"/>
      <c r="JB164" s="68"/>
      <c r="JC164" s="68"/>
      <c r="JD164" s="68"/>
      <c r="JE164" s="68"/>
      <c r="JF164" s="68"/>
      <c r="JG164" s="68"/>
      <c r="JH164" s="68"/>
      <c r="JI164" s="68"/>
      <c r="JJ164" s="68"/>
      <c r="JK164" s="68"/>
      <c r="JL164" s="68"/>
      <c r="JM164" s="68"/>
      <c r="JN164" s="68"/>
      <c r="JO164" s="68"/>
      <c r="JP164" s="68"/>
      <c r="JQ164" s="68"/>
      <c r="JR164" s="68"/>
      <c r="JS164" s="68"/>
      <c r="JT164" s="68"/>
      <c r="JU164" s="68"/>
      <c r="JV164" s="68"/>
      <c r="JW164" s="68"/>
      <c r="JX164" s="68"/>
      <c r="JY164" s="68"/>
      <c r="JZ164" s="68"/>
      <c r="KA164" s="68"/>
      <c r="KB164" s="68"/>
      <c r="KC164" s="68"/>
      <c r="KD164" s="68"/>
      <c r="KE164" s="68"/>
      <c r="KF164" s="68"/>
      <c r="KG164" s="68"/>
      <c r="KH164" s="68"/>
      <c r="KI164" s="68"/>
      <c r="KJ164" s="68"/>
      <c r="KK164" s="68"/>
      <c r="KL164" s="68"/>
      <c r="KM164" s="68"/>
      <c r="KN164" s="68"/>
      <c r="KO164" s="68"/>
      <c r="KP164" s="68"/>
      <c r="KQ164" s="68"/>
      <c r="KR164" s="68"/>
      <c r="KS164" s="68"/>
      <c r="KT164" s="68"/>
      <c r="KU164" s="68"/>
      <c r="KV164" s="68"/>
      <c r="KW164" s="68"/>
      <c r="KX164" s="68"/>
      <c r="KY164" s="68"/>
      <c r="KZ164" s="68"/>
      <c r="LA164" s="68"/>
      <c r="LB164" s="68"/>
      <c r="LC164" s="68"/>
      <c r="LD164" s="68"/>
      <c r="LE164" s="68"/>
      <c r="LF164" s="68"/>
      <c r="LG164" s="68"/>
      <c r="LH164" s="68"/>
      <c r="LI164" s="68"/>
      <c r="LJ164" s="68"/>
      <c r="LK164" s="68"/>
      <c r="LL164" s="68"/>
      <c r="LM164" s="68"/>
      <c r="LN164" s="68"/>
      <c r="LO164" s="68"/>
      <c r="LP164" s="68"/>
      <c r="LQ164" s="68"/>
      <c r="LR164" s="68"/>
      <c r="LS164" s="68"/>
      <c r="LT164" s="68"/>
      <c r="LU164" s="68"/>
      <c r="LV164" s="68"/>
      <c r="LW164" s="68"/>
      <c r="LX164" s="68"/>
      <c r="LY164" s="68"/>
      <c r="LZ164" s="68"/>
      <c r="MA164" s="68"/>
      <c r="MB164" s="68"/>
      <c r="MC164" s="68"/>
      <c r="MD164" s="68"/>
      <c r="ME164" s="68"/>
      <c r="MF164" s="68"/>
      <c r="MG164" s="68"/>
      <c r="MH164" s="68"/>
      <c r="MI164" s="68"/>
      <c r="MJ164" s="68"/>
      <c r="MK164" s="68"/>
      <c r="ML164" s="68"/>
      <c r="MM164" s="68"/>
      <c r="MN164" s="68"/>
      <c r="MO164" s="68"/>
      <c r="MP164" s="68"/>
      <c r="MQ164" s="68"/>
      <c r="MR164" s="68"/>
      <c r="MS164" s="68"/>
      <c r="MT164" s="68"/>
      <c r="MU164" s="68"/>
      <c r="MV164" s="68"/>
      <c r="MW164" s="68"/>
      <c r="MX164" s="68"/>
      <c r="MY164" s="68"/>
      <c r="MZ164" s="68"/>
      <c r="NA164" s="68"/>
      <c r="NB164" s="68"/>
      <c r="NC164" s="68"/>
      <c r="ND164" s="68"/>
      <c r="NE164" s="68"/>
    </row>
    <row r="165" spans="1:369" s="73" customFormat="1" ht="13.5">
      <c r="A165" s="68"/>
      <c r="B165" s="62"/>
      <c r="C165" s="63">
        <v>35501</v>
      </c>
      <c r="D165" s="70" t="s">
        <v>235</v>
      </c>
      <c r="E165" s="65" t="s">
        <v>114</v>
      </c>
      <c r="F16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6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65" s="65">
        <f>ROUND((Tabla122[[#This Row],[Columna6]]*0.4),0)</f>
        <v>2</v>
      </c>
      <c r="I165" s="90">
        <v>4</v>
      </c>
      <c r="J165" s="90"/>
      <c r="K165" s="90"/>
      <c r="L165" s="90"/>
      <c r="M165" s="65">
        <f>ROUND((Tabla122[[#This Row],[Columna11]]*0.4),0)</f>
        <v>72</v>
      </c>
      <c r="N165" s="65">
        <v>180</v>
      </c>
      <c r="O165" s="65"/>
      <c r="P165" s="65"/>
      <c r="Q165" s="65"/>
      <c r="R165" s="65">
        <f>ROUND((Tabla122[[#This Row],[Columna16]]*0.4),0)</f>
        <v>6</v>
      </c>
      <c r="S165" s="65">
        <v>16</v>
      </c>
      <c r="T165" s="65"/>
      <c r="U165" s="65"/>
      <c r="V165" s="65"/>
      <c r="W165" s="65">
        <f>ROUND((Tabla122[[#This Row],[Columna21]]*0.4),0)</f>
        <v>3</v>
      </c>
      <c r="X165" s="65">
        <v>8</v>
      </c>
      <c r="Y165" s="65"/>
      <c r="Z165" s="65"/>
      <c r="AA165" s="65"/>
      <c r="AB165" s="65">
        <f>ROUND((Tabla122[[#This Row],[Columna26]]*0.4),0)</f>
        <v>24</v>
      </c>
      <c r="AC165" s="65">
        <v>60</v>
      </c>
      <c r="AD165" s="65"/>
      <c r="AE165" s="65"/>
      <c r="AF165" s="65"/>
      <c r="AG165" s="65">
        <f>ROUND((Tabla122[[#This Row],[Columna31]]*0.4),0)</f>
        <v>274</v>
      </c>
      <c r="AH165" s="65">
        <v>684</v>
      </c>
      <c r="AI165" s="65"/>
      <c r="AJ165" s="65"/>
      <c r="AK165" s="65"/>
      <c r="AL165" s="65">
        <f>ROUND((Tabla122[[#This Row],[Columna36]]*0.4),0)</f>
        <v>70</v>
      </c>
      <c r="AM165" s="65">
        <v>176</v>
      </c>
      <c r="AN165" s="65"/>
      <c r="AO165" s="65"/>
      <c r="AP165" s="65"/>
      <c r="AQ165" s="65">
        <f>ROUND((Tabla122[[#This Row],[Columna41]]*0.4),0)</f>
        <v>27</v>
      </c>
      <c r="AR165" s="65">
        <v>68</v>
      </c>
      <c r="AS165" s="65"/>
      <c r="AT165" s="65"/>
      <c r="AU165" s="65"/>
      <c r="AV165" s="65">
        <f>ROUND((Tabla122[[#This Row],[Columna46]]*0.4),0)</f>
        <v>16</v>
      </c>
      <c r="AW165" s="65">
        <v>40</v>
      </c>
      <c r="AX165" s="65"/>
      <c r="AY165" s="65"/>
      <c r="AZ165" s="65"/>
      <c r="BA165" s="65">
        <f>ROUND((Tabla122[[#This Row],[Columna51]]*0.4),0)</f>
        <v>3</v>
      </c>
      <c r="BB165" s="65">
        <v>8</v>
      </c>
      <c r="BC165" s="65"/>
      <c r="BD165" s="65"/>
      <c r="BE165" s="65"/>
      <c r="BF165" s="65">
        <f>ROUND((Tabla122[[#This Row],[Columna56]]*0.4),0)</f>
        <v>2</v>
      </c>
      <c r="BG165" s="65">
        <v>4</v>
      </c>
      <c r="BH165" s="65"/>
      <c r="BI165" s="65"/>
      <c r="BJ165" s="65"/>
      <c r="BK165" s="65">
        <f>ROUND((Tabla122[[#This Row],[Columna61]]*0.4),0)</f>
        <v>18</v>
      </c>
      <c r="BL165" s="65">
        <v>44</v>
      </c>
      <c r="BM165" s="65"/>
      <c r="BN165" s="65"/>
      <c r="BO165" s="65"/>
      <c r="BP165" s="65">
        <f>ROUND((Tabla122[[#This Row],[Columna66]]*0.4),0)</f>
        <v>16</v>
      </c>
      <c r="BQ165" s="65">
        <v>40</v>
      </c>
      <c r="BR165" s="65"/>
      <c r="BS165" s="65"/>
      <c r="BT165" s="65"/>
      <c r="BU165" s="65">
        <f>ROUND((Tabla122[[#This Row],[Columna71]]*0.4),0)</f>
        <v>46</v>
      </c>
      <c r="BV165" s="65">
        <v>116</v>
      </c>
      <c r="BW165" s="65"/>
      <c r="BX165" s="65"/>
      <c r="BY165" s="65"/>
      <c r="BZ165" s="65">
        <f>ROUND((Tabla122[[#This Row],[Columna76]]*0.4),0)</f>
        <v>14</v>
      </c>
      <c r="CA165" s="65">
        <v>36</v>
      </c>
      <c r="CB165" s="65"/>
      <c r="CC165" s="65"/>
      <c r="CD165" s="65"/>
      <c r="CE165" s="65">
        <f>ROUND((Tabla122[[#This Row],[Columna81]]*0.4),0)</f>
        <v>14</v>
      </c>
      <c r="CF165" s="65">
        <v>36</v>
      </c>
      <c r="CG165" s="65"/>
      <c r="CH165" s="65"/>
      <c r="CI165" s="65"/>
      <c r="CJ165" s="65">
        <f>ROUND((Tabla122[[#This Row],[Columna86]]*0.4),0)</f>
        <v>6</v>
      </c>
      <c r="CK165" s="65">
        <v>16</v>
      </c>
      <c r="CL165" s="65"/>
      <c r="CM165" s="65"/>
      <c r="CN165" s="65"/>
      <c r="CO165" s="65">
        <f>ROUND((Tabla122[[#This Row],[Columna91]]*0.4),0)</f>
        <v>22</v>
      </c>
      <c r="CP165" s="65">
        <v>56</v>
      </c>
      <c r="CQ165" s="65"/>
      <c r="CR165" s="65"/>
      <c r="CS165" s="65"/>
      <c r="CT165" s="65">
        <f>ROUND((Tabla122[[#This Row],[Columna96]]*0.4),0)</f>
        <v>40</v>
      </c>
      <c r="CU165" s="65">
        <v>100</v>
      </c>
      <c r="CV165" s="65"/>
      <c r="CW165" s="65"/>
      <c r="CX165" s="65"/>
      <c r="CY165" s="65">
        <f>ROUND((Tabla122[[#This Row],[Columna101]]*0.4),0)</f>
        <v>10</v>
      </c>
      <c r="CZ165" s="65">
        <v>24</v>
      </c>
      <c r="DA165" s="65"/>
      <c r="DB165" s="65"/>
      <c r="DC165" s="65"/>
      <c r="DD165" s="65">
        <f>ROUND((Tabla122[[#This Row],[Columna106]]*0.4),0)</f>
        <v>8</v>
      </c>
      <c r="DE165" s="65">
        <v>20</v>
      </c>
      <c r="DF165" s="65"/>
      <c r="DG165" s="65"/>
      <c r="DH165" s="65"/>
      <c r="DI165" s="65">
        <f>ROUND((Tabla122[[#This Row],[Columna111]]*0.4),0)</f>
        <v>8</v>
      </c>
      <c r="DJ165" s="65">
        <v>20</v>
      </c>
      <c r="DK165" s="65"/>
      <c r="DL165" s="65"/>
      <c r="DM165" s="65"/>
      <c r="DN165" s="65">
        <f>ROUND((Tabla122[[#This Row],[Columna116]]*0.4),0)</f>
        <v>2</v>
      </c>
      <c r="DO165" s="65">
        <v>4</v>
      </c>
      <c r="DP165" s="93"/>
      <c r="DQ165" s="93"/>
      <c r="DR165" s="93"/>
      <c r="DS165" s="72"/>
      <c r="DT165" s="68"/>
      <c r="DU165" s="68"/>
      <c r="DV165" s="68"/>
      <c r="DW165" s="68"/>
      <c r="DX165" s="68"/>
      <c r="DY165" s="68"/>
      <c r="DZ165" s="68"/>
      <c r="EA165" s="68"/>
      <c r="EB165" s="68"/>
      <c r="EC165" s="68"/>
      <c r="ED165" s="68"/>
      <c r="EE165" s="68"/>
      <c r="EF165" s="68"/>
      <c r="EG165" s="68"/>
      <c r="EH165" s="68"/>
      <c r="EI165" s="68"/>
      <c r="EJ165" s="68"/>
      <c r="EK165" s="68"/>
      <c r="EL165" s="68"/>
      <c r="EM165" s="68"/>
      <c r="EN165" s="68"/>
      <c r="EO165" s="68"/>
      <c r="EP165" s="68"/>
      <c r="EQ165" s="68"/>
      <c r="ER165" s="68"/>
      <c r="ES165" s="68"/>
      <c r="ET165" s="68"/>
      <c r="EU165" s="68"/>
      <c r="EV165" s="68"/>
      <c r="EW165" s="68"/>
      <c r="EX165" s="68"/>
      <c r="EY165" s="68"/>
      <c r="EZ165" s="68"/>
      <c r="FA165" s="68"/>
      <c r="FB165" s="68"/>
      <c r="FC165" s="68"/>
      <c r="FD165" s="68"/>
      <c r="FE165" s="68"/>
      <c r="FF165" s="68"/>
      <c r="FG165" s="68"/>
      <c r="FH165" s="68"/>
      <c r="FI165" s="68"/>
      <c r="FJ165" s="68"/>
      <c r="FK165" s="68"/>
      <c r="FL165" s="68"/>
      <c r="FM165" s="68"/>
      <c r="FN165" s="68"/>
      <c r="FO165" s="68"/>
      <c r="FP165" s="68"/>
      <c r="FQ165" s="68"/>
      <c r="FR165" s="68"/>
      <c r="FS165" s="68"/>
      <c r="FT165" s="68"/>
      <c r="FU165" s="68"/>
      <c r="FV165" s="68"/>
      <c r="FW165" s="68"/>
      <c r="FX165" s="68"/>
      <c r="FY165" s="68"/>
      <c r="FZ165" s="68"/>
      <c r="GA165" s="68"/>
      <c r="GB165" s="68"/>
      <c r="GC165" s="68"/>
      <c r="GD165" s="68"/>
      <c r="GE165" s="68"/>
      <c r="GF165" s="68"/>
      <c r="GG165" s="68"/>
      <c r="GH165" s="68"/>
      <c r="GI165" s="68"/>
      <c r="GJ165" s="68"/>
      <c r="GK165" s="68"/>
      <c r="GL165" s="68"/>
      <c r="GM165" s="68"/>
      <c r="GN165" s="68"/>
      <c r="GO165" s="68"/>
      <c r="GP165" s="68"/>
      <c r="GQ165" s="68"/>
      <c r="GR165" s="68"/>
      <c r="GS165" s="68"/>
      <c r="GT165" s="68"/>
      <c r="GU165" s="68"/>
      <c r="GV165" s="68"/>
      <c r="GW165" s="68"/>
      <c r="GX165" s="68"/>
      <c r="GY165" s="68"/>
      <c r="GZ165" s="68"/>
      <c r="HA165" s="68"/>
      <c r="HB165" s="68"/>
      <c r="HC165" s="68"/>
      <c r="HD165" s="68"/>
      <c r="HE165" s="68"/>
      <c r="HF165" s="68"/>
      <c r="HG165" s="68"/>
      <c r="HH165" s="68"/>
      <c r="HI165" s="68"/>
      <c r="HJ165" s="68"/>
      <c r="HK165" s="68"/>
      <c r="HL165" s="68"/>
      <c r="HM165" s="68"/>
      <c r="HN165" s="68"/>
      <c r="HO165" s="68"/>
      <c r="HP165" s="68"/>
      <c r="HQ165" s="68"/>
      <c r="HR165" s="68"/>
      <c r="HS165" s="68"/>
      <c r="HT165" s="68"/>
      <c r="HU165" s="68"/>
      <c r="HV165" s="68"/>
      <c r="HW165" s="68"/>
      <c r="HX165" s="68"/>
      <c r="HY165" s="68"/>
      <c r="HZ165" s="68"/>
      <c r="IA165" s="68"/>
      <c r="IB165" s="68"/>
      <c r="IC165" s="68"/>
      <c r="ID165" s="68"/>
      <c r="IE165" s="68"/>
      <c r="IF165" s="68"/>
      <c r="IG165" s="68"/>
      <c r="IH165" s="68"/>
      <c r="II165" s="68"/>
      <c r="IJ165" s="68"/>
      <c r="IK165" s="68"/>
      <c r="IL165" s="68"/>
      <c r="IM165" s="68"/>
      <c r="IN165" s="68"/>
      <c r="IO165" s="68"/>
      <c r="IP165" s="68"/>
      <c r="IQ165" s="68"/>
      <c r="IR165" s="68"/>
      <c r="IS165" s="68"/>
      <c r="IT165" s="68"/>
      <c r="IU165" s="68"/>
      <c r="IV165" s="68"/>
      <c r="IW165" s="68"/>
      <c r="IX165" s="68"/>
      <c r="IY165" s="68"/>
      <c r="IZ165" s="68"/>
      <c r="JA165" s="68"/>
      <c r="JB165" s="68"/>
      <c r="JC165" s="68"/>
      <c r="JD165" s="68"/>
      <c r="JE165" s="68"/>
      <c r="JF165" s="68"/>
      <c r="JG165" s="68"/>
      <c r="JH165" s="68"/>
      <c r="JI165" s="68"/>
      <c r="JJ165" s="68"/>
      <c r="JK165" s="68"/>
      <c r="JL165" s="68"/>
      <c r="JM165" s="68"/>
      <c r="JN165" s="68"/>
      <c r="JO165" s="68"/>
      <c r="JP165" s="68"/>
      <c r="JQ165" s="68"/>
      <c r="JR165" s="68"/>
      <c r="JS165" s="68"/>
      <c r="JT165" s="68"/>
      <c r="JU165" s="68"/>
      <c r="JV165" s="68"/>
      <c r="JW165" s="68"/>
      <c r="JX165" s="68"/>
      <c r="JY165" s="68"/>
      <c r="JZ165" s="68"/>
      <c r="KA165" s="68"/>
      <c r="KB165" s="68"/>
      <c r="KC165" s="68"/>
      <c r="KD165" s="68"/>
      <c r="KE165" s="68"/>
      <c r="KF165" s="68"/>
      <c r="KG165" s="68"/>
      <c r="KH165" s="68"/>
      <c r="KI165" s="68"/>
      <c r="KJ165" s="68"/>
      <c r="KK165" s="68"/>
      <c r="KL165" s="68"/>
      <c r="KM165" s="68"/>
      <c r="KN165" s="68"/>
      <c r="KO165" s="68"/>
      <c r="KP165" s="68"/>
      <c r="KQ165" s="68"/>
      <c r="KR165" s="68"/>
      <c r="KS165" s="68"/>
      <c r="KT165" s="68"/>
      <c r="KU165" s="68"/>
      <c r="KV165" s="68"/>
      <c r="KW165" s="68"/>
      <c r="KX165" s="68"/>
      <c r="KY165" s="68"/>
      <c r="KZ165" s="68"/>
      <c r="LA165" s="68"/>
      <c r="LB165" s="68"/>
      <c r="LC165" s="68"/>
      <c r="LD165" s="68"/>
      <c r="LE165" s="68"/>
      <c r="LF165" s="68"/>
      <c r="LG165" s="68"/>
      <c r="LH165" s="68"/>
      <c r="LI165" s="68"/>
      <c r="LJ165" s="68"/>
      <c r="LK165" s="68"/>
      <c r="LL165" s="68"/>
      <c r="LM165" s="68"/>
      <c r="LN165" s="68"/>
      <c r="LO165" s="68"/>
      <c r="LP165" s="68"/>
      <c r="LQ165" s="68"/>
      <c r="LR165" s="68"/>
      <c r="LS165" s="68"/>
      <c r="LT165" s="68"/>
      <c r="LU165" s="68"/>
      <c r="LV165" s="68"/>
      <c r="LW165" s="68"/>
      <c r="LX165" s="68"/>
      <c r="LY165" s="68"/>
      <c r="LZ165" s="68"/>
      <c r="MA165" s="68"/>
      <c r="MB165" s="68"/>
      <c r="MC165" s="68"/>
      <c r="MD165" s="68"/>
      <c r="ME165" s="68"/>
      <c r="MF165" s="68"/>
      <c r="MG165" s="68"/>
      <c r="MH165" s="68"/>
      <c r="MI165" s="68"/>
      <c r="MJ165" s="68"/>
      <c r="MK165" s="68"/>
      <c r="ML165" s="68"/>
      <c r="MM165" s="68"/>
      <c r="MN165" s="68"/>
      <c r="MO165" s="68"/>
      <c r="MP165" s="68"/>
      <c r="MQ165" s="68"/>
      <c r="MR165" s="68"/>
      <c r="MS165" s="68"/>
      <c r="MT165" s="68"/>
      <c r="MU165" s="68"/>
      <c r="MV165" s="68"/>
      <c r="MW165" s="68"/>
      <c r="MX165" s="68"/>
      <c r="MY165" s="68"/>
      <c r="MZ165" s="68"/>
      <c r="NA165" s="68"/>
      <c r="NB165" s="68"/>
      <c r="NC165" s="68"/>
      <c r="ND165" s="68"/>
      <c r="NE165" s="68"/>
    </row>
    <row r="166" spans="1:369" s="73" customFormat="1" ht="13.5">
      <c r="A166" s="68"/>
      <c r="B166" s="62"/>
      <c r="C166" s="63">
        <v>35501</v>
      </c>
      <c r="D166" s="70" t="s">
        <v>236</v>
      </c>
      <c r="E166" s="65" t="s">
        <v>114</v>
      </c>
      <c r="F16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6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66" s="65">
        <f>ROUND((Tabla122[[#This Row],[Columna6]]*0.4),0)</f>
        <v>2</v>
      </c>
      <c r="I166" s="90">
        <v>4</v>
      </c>
      <c r="J166" s="90"/>
      <c r="K166" s="90"/>
      <c r="L166" s="90"/>
      <c r="M166" s="65">
        <f>ROUND((Tabla122[[#This Row],[Columna11]]*0.4),0)</f>
        <v>72</v>
      </c>
      <c r="N166" s="65">
        <v>180</v>
      </c>
      <c r="O166" s="65"/>
      <c r="P166" s="65"/>
      <c r="Q166" s="65"/>
      <c r="R166" s="65">
        <f>ROUND((Tabla122[[#This Row],[Columna16]]*0.4),0)</f>
        <v>6</v>
      </c>
      <c r="S166" s="65">
        <v>16</v>
      </c>
      <c r="T166" s="65"/>
      <c r="U166" s="65"/>
      <c r="V166" s="65"/>
      <c r="W166" s="65">
        <f>ROUND((Tabla122[[#This Row],[Columna21]]*0.4),0)</f>
        <v>3</v>
      </c>
      <c r="X166" s="65">
        <v>8</v>
      </c>
      <c r="Y166" s="65"/>
      <c r="Z166" s="65"/>
      <c r="AA166" s="65"/>
      <c r="AB166" s="65">
        <f>ROUND((Tabla122[[#This Row],[Columna26]]*0.4),0)</f>
        <v>24</v>
      </c>
      <c r="AC166" s="65">
        <v>60</v>
      </c>
      <c r="AD166" s="65"/>
      <c r="AE166" s="65"/>
      <c r="AF166" s="65"/>
      <c r="AG166" s="65">
        <f>ROUND((Tabla122[[#This Row],[Columna31]]*0.4),0)</f>
        <v>274</v>
      </c>
      <c r="AH166" s="65">
        <v>684</v>
      </c>
      <c r="AI166" s="65"/>
      <c r="AJ166" s="65"/>
      <c r="AK166" s="65"/>
      <c r="AL166" s="65">
        <f>ROUND((Tabla122[[#This Row],[Columna36]]*0.4),0)</f>
        <v>70</v>
      </c>
      <c r="AM166" s="65">
        <v>176</v>
      </c>
      <c r="AN166" s="65"/>
      <c r="AO166" s="65"/>
      <c r="AP166" s="65"/>
      <c r="AQ166" s="65">
        <f>ROUND((Tabla122[[#This Row],[Columna41]]*0.4),0)</f>
        <v>27</v>
      </c>
      <c r="AR166" s="65">
        <v>68</v>
      </c>
      <c r="AS166" s="65"/>
      <c r="AT166" s="65"/>
      <c r="AU166" s="65"/>
      <c r="AV166" s="65">
        <f>ROUND((Tabla122[[#This Row],[Columna46]]*0.4),0)</f>
        <v>16</v>
      </c>
      <c r="AW166" s="65">
        <v>40</v>
      </c>
      <c r="AX166" s="65"/>
      <c r="AY166" s="65"/>
      <c r="AZ166" s="65"/>
      <c r="BA166" s="65">
        <f>ROUND((Tabla122[[#This Row],[Columna51]]*0.4),0)</f>
        <v>3</v>
      </c>
      <c r="BB166" s="65">
        <v>8</v>
      </c>
      <c r="BC166" s="65"/>
      <c r="BD166" s="65"/>
      <c r="BE166" s="65"/>
      <c r="BF166" s="65">
        <f>ROUND((Tabla122[[#This Row],[Columna56]]*0.4),0)</f>
        <v>2</v>
      </c>
      <c r="BG166" s="65">
        <v>4</v>
      </c>
      <c r="BH166" s="65"/>
      <c r="BI166" s="65"/>
      <c r="BJ166" s="65"/>
      <c r="BK166" s="65">
        <f>ROUND((Tabla122[[#This Row],[Columna61]]*0.4),0)</f>
        <v>18</v>
      </c>
      <c r="BL166" s="65">
        <v>44</v>
      </c>
      <c r="BM166" s="65"/>
      <c r="BN166" s="65"/>
      <c r="BO166" s="65"/>
      <c r="BP166" s="65">
        <f>ROUND((Tabla122[[#This Row],[Columna66]]*0.4),0)</f>
        <v>16</v>
      </c>
      <c r="BQ166" s="65">
        <v>40</v>
      </c>
      <c r="BR166" s="65"/>
      <c r="BS166" s="65"/>
      <c r="BT166" s="65"/>
      <c r="BU166" s="65">
        <f>ROUND((Tabla122[[#This Row],[Columna71]]*0.4),0)</f>
        <v>46</v>
      </c>
      <c r="BV166" s="65">
        <v>116</v>
      </c>
      <c r="BW166" s="65"/>
      <c r="BX166" s="65"/>
      <c r="BY166" s="65"/>
      <c r="BZ166" s="65">
        <f>ROUND((Tabla122[[#This Row],[Columna76]]*0.4),0)</f>
        <v>14</v>
      </c>
      <c r="CA166" s="65">
        <v>36</v>
      </c>
      <c r="CB166" s="65"/>
      <c r="CC166" s="65"/>
      <c r="CD166" s="65"/>
      <c r="CE166" s="65">
        <f>ROUND((Tabla122[[#This Row],[Columna81]]*0.4),0)</f>
        <v>14</v>
      </c>
      <c r="CF166" s="65">
        <v>36</v>
      </c>
      <c r="CG166" s="65"/>
      <c r="CH166" s="65"/>
      <c r="CI166" s="65"/>
      <c r="CJ166" s="65">
        <f>ROUND((Tabla122[[#This Row],[Columna86]]*0.4),0)</f>
        <v>6</v>
      </c>
      <c r="CK166" s="65">
        <v>16</v>
      </c>
      <c r="CL166" s="65"/>
      <c r="CM166" s="65"/>
      <c r="CN166" s="65"/>
      <c r="CO166" s="65">
        <f>ROUND((Tabla122[[#This Row],[Columna91]]*0.4),0)</f>
        <v>22</v>
      </c>
      <c r="CP166" s="65">
        <v>56</v>
      </c>
      <c r="CQ166" s="65"/>
      <c r="CR166" s="65"/>
      <c r="CS166" s="65"/>
      <c r="CT166" s="65">
        <f>ROUND((Tabla122[[#This Row],[Columna96]]*0.4),0)</f>
        <v>40</v>
      </c>
      <c r="CU166" s="65">
        <v>100</v>
      </c>
      <c r="CV166" s="65"/>
      <c r="CW166" s="65"/>
      <c r="CX166" s="65"/>
      <c r="CY166" s="65">
        <f>ROUND((Tabla122[[#This Row],[Columna101]]*0.4),0)</f>
        <v>10</v>
      </c>
      <c r="CZ166" s="65">
        <v>24</v>
      </c>
      <c r="DA166" s="65"/>
      <c r="DB166" s="65"/>
      <c r="DC166" s="65"/>
      <c r="DD166" s="65">
        <f>ROUND((Tabla122[[#This Row],[Columna106]]*0.4),0)</f>
        <v>8</v>
      </c>
      <c r="DE166" s="65">
        <v>20</v>
      </c>
      <c r="DF166" s="65"/>
      <c r="DG166" s="65"/>
      <c r="DH166" s="65"/>
      <c r="DI166" s="65">
        <f>ROUND((Tabla122[[#This Row],[Columna111]]*0.4),0)</f>
        <v>8</v>
      </c>
      <c r="DJ166" s="65">
        <v>20</v>
      </c>
      <c r="DK166" s="65"/>
      <c r="DL166" s="65"/>
      <c r="DM166" s="65"/>
      <c r="DN166" s="65">
        <f>ROUND((Tabla122[[#This Row],[Columna116]]*0.4),0)</f>
        <v>2</v>
      </c>
      <c r="DO166" s="65">
        <v>4</v>
      </c>
      <c r="DP166" s="93"/>
      <c r="DQ166" s="93"/>
      <c r="DR166" s="93"/>
      <c r="DS166" s="72"/>
      <c r="DT166" s="68"/>
      <c r="DU166" s="68"/>
      <c r="DV166" s="68"/>
      <c r="DW166" s="68"/>
      <c r="DX166" s="68"/>
      <c r="DY166" s="68"/>
      <c r="DZ166" s="68"/>
      <c r="EA166" s="68"/>
      <c r="EB166" s="68"/>
      <c r="EC166" s="68"/>
      <c r="ED166" s="68"/>
      <c r="EE166" s="68"/>
      <c r="EF166" s="68"/>
      <c r="EG166" s="68"/>
      <c r="EH166" s="68"/>
      <c r="EI166" s="68"/>
      <c r="EJ166" s="68"/>
      <c r="EK166" s="68"/>
      <c r="EL166" s="68"/>
      <c r="EM166" s="68"/>
      <c r="EN166" s="68"/>
      <c r="EO166" s="68"/>
      <c r="EP166" s="68"/>
      <c r="EQ166" s="68"/>
      <c r="ER166" s="68"/>
      <c r="ES166" s="68"/>
      <c r="ET166" s="68"/>
      <c r="EU166" s="68"/>
      <c r="EV166" s="68"/>
      <c r="EW166" s="68"/>
      <c r="EX166" s="68"/>
      <c r="EY166" s="68"/>
      <c r="EZ166" s="68"/>
      <c r="FA166" s="68"/>
      <c r="FB166" s="68"/>
      <c r="FC166" s="68"/>
      <c r="FD166" s="68"/>
      <c r="FE166" s="68"/>
      <c r="FF166" s="68"/>
      <c r="FG166" s="68"/>
      <c r="FH166" s="68"/>
      <c r="FI166" s="68"/>
      <c r="FJ166" s="68"/>
      <c r="FK166" s="68"/>
      <c r="FL166" s="68"/>
      <c r="FM166" s="68"/>
      <c r="FN166" s="68"/>
      <c r="FO166" s="68"/>
      <c r="FP166" s="68"/>
      <c r="FQ166" s="68"/>
      <c r="FR166" s="68"/>
      <c r="FS166" s="68"/>
      <c r="FT166" s="68"/>
      <c r="FU166" s="68"/>
      <c r="FV166" s="68"/>
      <c r="FW166" s="68"/>
      <c r="FX166" s="68"/>
      <c r="FY166" s="68"/>
      <c r="FZ166" s="68"/>
      <c r="GA166" s="68"/>
      <c r="GB166" s="68"/>
      <c r="GC166" s="68"/>
      <c r="GD166" s="68"/>
      <c r="GE166" s="68"/>
      <c r="GF166" s="68"/>
      <c r="GG166" s="68"/>
      <c r="GH166" s="68"/>
      <c r="GI166" s="68"/>
      <c r="GJ166" s="68"/>
      <c r="GK166" s="68"/>
      <c r="GL166" s="68"/>
      <c r="GM166" s="68"/>
      <c r="GN166" s="68"/>
      <c r="GO166" s="68"/>
      <c r="GP166" s="68"/>
      <c r="GQ166" s="68"/>
      <c r="GR166" s="68"/>
      <c r="GS166" s="68"/>
      <c r="GT166" s="68"/>
      <c r="GU166" s="68"/>
      <c r="GV166" s="68"/>
      <c r="GW166" s="68"/>
      <c r="GX166" s="68"/>
      <c r="GY166" s="68"/>
      <c r="GZ166" s="68"/>
      <c r="HA166" s="68"/>
      <c r="HB166" s="68"/>
      <c r="HC166" s="68"/>
      <c r="HD166" s="68"/>
      <c r="HE166" s="68"/>
      <c r="HF166" s="68"/>
      <c r="HG166" s="68"/>
      <c r="HH166" s="68"/>
      <c r="HI166" s="68"/>
      <c r="HJ166" s="68"/>
      <c r="HK166" s="68"/>
      <c r="HL166" s="68"/>
      <c r="HM166" s="68"/>
      <c r="HN166" s="68"/>
      <c r="HO166" s="68"/>
      <c r="HP166" s="68"/>
      <c r="HQ166" s="68"/>
      <c r="HR166" s="68"/>
      <c r="HS166" s="68"/>
      <c r="HT166" s="68"/>
      <c r="HU166" s="68"/>
      <c r="HV166" s="68"/>
      <c r="HW166" s="68"/>
      <c r="HX166" s="68"/>
      <c r="HY166" s="68"/>
      <c r="HZ166" s="68"/>
      <c r="IA166" s="68"/>
      <c r="IB166" s="68"/>
      <c r="IC166" s="68"/>
      <c r="ID166" s="68"/>
      <c r="IE166" s="68"/>
      <c r="IF166" s="68"/>
      <c r="IG166" s="68"/>
      <c r="IH166" s="68"/>
      <c r="II166" s="68"/>
      <c r="IJ166" s="68"/>
      <c r="IK166" s="68"/>
      <c r="IL166" s="68"/>
      <c r="IM166" s="68"/>
      <c r="IN166" s="68"/>
      <c r="IO166" s="68"/>
      <c r="IP166" s="68"/>
      <c r="IQ166" s="68"/>
      <c r="IR166" s="68"/>
      <c r="IS166" s="68"/>
      <c r="IT166" s="68"/>
      <c r="IU166" s="68"/>
      <c r="IV166" s="68"/>
      <c r="IW166" s="68"/>
      <c r="IX166" s="68"/>
      <c r="IY166" s="68"/>
      <c r="IZ166" s="68"/>
      <c r="JA166" s="68"/>
      <c r="JB166" s="68"/>
      <c r="JC166" s="68"/>
      <c r="JD166" s="68"/>
      <c r="JE166" s="68"/>
      <c r="JF166" s="68"/>
      <c r="JG166" s="68"/>
      <c r="JH166" s="68"/>
      <c r="JI166" s="68"/>
      <c r="JJ166" s="68"/>
      <c r="JK166" s="68"/>
      <c r="JL166" s="68"/>
      <c r="JM166" s="68"/>
      <c r="JN166" s="68"/>
      <c r="JO166" s="68"/>
      <c r="JP166" s="68"/>
      <c r="JQ166" s="68"/>
      <c r="JR166" s="68"/>
      <c r="JS166" s="68"/>
      <c r="JT166" s="68"/>
      <c r="JU166" s="68"/>
      <c r="JV166" s="68"/>
      <c r="JW166" s="68"/>
      <c r="JX166" s="68"/>
      <c r="JY166" s="68"/>
      <c r="JZ166" s="68"/>
      <c r="KA166" s="68"/>
      <c r="KB166" s="68"/>
      <c r="KC166" s="68"/>
      <c r="KD166" s="68"/>
      <c r="KE166" s="68"/>
      <c r="KF166" s="68"/>
      <c r="KG166" s="68"/>
      <c r="KH166" s="68"/>
      <c r="KI166" s="68"/>
      <c r="KJ166" s="68"/>
      <c r="KK166" s="68"/>
      <c r="KL166" s="68"/>
      <c r="KM166" s="68"/>
      <c r="KN166" s="68"/>
      <c r="KO166" s="68"/>
      <c r="KP166" s="68"/>
      <c r="KQ166" s="68"/>
      <c r="KR166" s="68"/>
      <c r="KS166" s="68"/>
      <c r="KT166" s="68"/>
      <c r="KU166" s="68"/>
      <c r="KV166" s="68"/>
      <c r="KW166" s="68"/>
      <c r="KX166" s="68"/>
      <c r="KY166" s="68"/>
      <c r="KZ166" s="68"/>
      <c r="LA166" s="68"/>
      <c r="LB166" s="68"/>
      <c r="LC166" s="68"/>
      <c r="LD166" s="68"/>
      <c r="LE166" s="68"/>
      <c r="LF166" s="68"/>
      <c r="LG166" s="68"/>
      <c r="LH166" s="68"/>
      <c r="LI166" s="68"/>
      <c r="LJ166" s="68"/>
      <c r="LK166" s="68"/>
      <c r="LL166" s="68"/>
      <c r="LM166" s="68"/>
      <c r="LN166" s="68"/>
      <c r="LO166" s="68"/>
      <c r="LP166" s="68"/>
      <c r="LQ166" s="68"/>
      <c r="LR166" s="68"/>
      <c r="LS166" s="68"/>
      <c r="LT166" s="68"/>
      <c r="LU166" s="68"/>
      <c r="LV166" s="68"/>
      <c r="LW166" s="68"/>
      <c r="LX166" s="68"/>
      <c r="LY166" s="68"/>
      <c r="LZ166" s="68"/>
      <c r="MA166" s="68"/>
      <c r="MB166" s="68"/>
      <c r="MC166" s="68"/>
      <c r="MD166" s="68"/>
      <c r="ME166" s="68"/>
      <c r="MF166" s="68"/>
      <c r="MG166" s="68"/>
      <c r="MH166" s="68"/>
      <c r="MI166" s="68"/>
      <c r="MJ166" s="68"/>
      <c r="MK166" s="68"/>
      <c r="ML166" s="68"/>
      <c r="MM166" s="68"/>
      <c r="MN166" s="68"/>
      <c r="MO166" s="68"/>
      <c r="MP166" s="68"/>
      <c r="MQ166" s="68"/>
      <c r="MR166" s="68"/>
      <c r="MS166" s="68"/>
      <c r="MT166" s="68"/>
      <c r="MU166" s="68"/>
      <c r="MV166" s="68"/>
      <c r="MW166" s="68"/>
      <c r="MX166" s="68"/>
      <c r="MY166" s="68"/>
      <c r="MZ166" s="68"/>
      <c r="NA166" s="68"/>
      <c r="NB166" s="68"/>
      <c r="NC166" s="68"/>
      <c r="ND166" s="68"/>
      <c r="NE166" s="68"/>
    </row>
    <row r="167" spans="1:369" s="73" customFormat="1" ht="13.5">
      <c r="A167" s="68"/>
      <c r="B167" s="62"/>
      <c r="C167" s="63">
        <v>35501</v>
      </c>
      <c r="D167" s="70" t="s">
        <v>237</v>
      </c>
      <c r="E167" s="65" t="s">
        <v>114</v>
      </c>
      <c r="F16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6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67" s="65">
        <f>ROUND((Tabla122[[#This Row],[Columna6]]*0.4),0)</f>
        <v>2</v>
      </c>
      <c r="I167" s="90">
        <v>4</v>
      </c>
      <c r="J167" s="90"/>
      <c r="K167" s="90"/>
      <c r="L167" s="90"/>
      <c r="M167" s="65">
        <f>ROUND((Tabla122[[#This Row],[Columna11]]*0.4),0)</f>
        <v>72</v>
      </c>
      <c r="N167" s="65">
        <v>180</v>
      </c>
      <c r="O167" s="65"/>
      <c r="P167" s="65"/>
      <c r="Q167" s="65"/>
      <c r="R167" s="65">
        <f>ROUND((Tabla122[[#This Row],[Columna16]]*0.4),0)</f>
        <v>6</v>
      </c>
      <c r="S167" s="65">
        <v>16</v>
      </c>
      <c r="T167" s="65"/>
      <c r="U167" s="65"/>
      <c r="V167" s="65"/>
      <c r="W167" s="65">
        <f>ROUND((Tabla122[[#This Row],[Columna21]]*0.4),0)</f>
        <v>3</v>
      </c>
      <c r="X167" s="65">
        <v>8</v>
      </c>
      <c r="Y167" s="65"/>
      <c r="Z167" s="65"/>
      <c r="AA167" s="65"/>
      <c r="AB167" s="65">
        <f>ROUND((Tabla122[[#This Row],[Columna26]]*0.4),0)</f>
        <v>24</v>
      </c>
      <c r="AC167" s="65">
        <v>60</v>
      </c>
      <c r="AD167" s="65"/>
      <c r="AE167" s="65"/>
      <c r="AF167" s="65"/>
      <c r="AG167" s="65">
        <f>ROUND((Tabla122[[#This Row],[Columna31]]*0.4),0)</f>
        <v>274</v>
      </c>
      <c r="AH167" s="65">
        <v>684</v>
      </c>
      <c r="AI167" s="65"/>
      <c r="AJ167" s="65"/>
      <c r="AK167" s="65"/>
      <c r="AL167" s="65">
        <f>ROUND((Tabla122[[#This Row],[Columna36]]*0.4),0)</f>
        <v>70</v>
      </c>
      <c r="AM167" s="65">
        <v>176</v>
      </c>
      <c r="AN167" s="65"/>
      <c r="AO167" s="65"/>
      <c r="AP167" s="65"/>
      <c r="AQ167" s="65">
        <f>ROUND((Tabla122[[#This Row],[Columna41]]*0.4),0)</f>
        <v>27</v>
      </c>
      <c r="AR167" s="65">
        <v>68</v>
      </c>
      <c r="AS167" s="65"/>
      <c r="AT167" s="65"/>
      <c r="AU167" s="65"/>
      <c r="AV167" s="65">
        <f>ROUND((Tabla122[[#This Row],[Columna46]]*0.4),0)</f>
        <v>16</v>
      </c>
      <c r="AW167" s="65">
        <v>40</v>
      </c>
      <c r="AX167" s="65"/>
      <c r="AY167" s="65"/>
      <c r="AZ167" s="65"/>
      <c r="BA167" s="65">
        <f>ROUND((Tabla122[[#This Row],[Columna51]]*0.4),0)</f>
        <v>3</v>
      </c>
      <c r="BB167" s="65">
        <v>8</v>
      </c>
      <c r="BC167" s="65"/>
      <c r="BD167" s="65"/>
      <c r="BE167" s="65"/>
      <c r="BF167" s="65">
        <f>ROUND((Tabla122[[#This Row],[Columna56]]*0.4),0)</f>
        <v>2</v>
      </c>
      <c r="BG167" s="65">
        <v>4</v>
      </c>
      <c r="BH167" s="65"/>
      <c r="BI167" s="65"/>
      <c r="BJ167" s="65"/>
      <c r="BK167" s="65">
        <f>ROUND((Tabla122[[#This Row],[Columna61]]*0.4),0)</f>
        <v>18</v>
      </c>
      <c r="BL167" s="65">
        <v>44</v>
      </c>
      <c r="BM167" s="65"/>
      <c r="BN167" s="65"/>
      <c r="BO167" s="65"/>
      <c r="BP167" s="65">
        <f>ROUND((Tabla122[[#This Row],[Columna66]]*0.4),0)</f>
        <v>16</v>
      </c>
      <c r="BQ167" s="65">
        <v>40</v>
      </c>
      <c r="BR167" s="65"/>
      <c r="BS167" s="65"/>
      <c r="BT167" s="65"/>
      <c r="BU167" s="65">
        <f>ROUND((Tabla122[[#This Row],[Columna71]]*0.4),0)</f>
        <v>46</v>
      </c>
      <c r="BV167" s="65">
        <v>116</v>
      </c>
      <c r="BW167" s="65"/>
      <c r="BX167" s="65"/>
      <c r="BY167" s="65"/>
      <c r="BZ167" s="65">
        <f>ROUND((Tabla122[[#This Row],[Columna76]]*0.4),0)</f>
        <v>14</v>
      </c>
      <c r="CA167" s="65">
        <v>36</v>
      </c>
      <c r="CB167" s="65"/>
      <c r="CC167" s="65"/>
      <c r="CD167" s="65"/>
      <c r="CE167" s="65">
        <f>ROUND((Tabla122[[#This Row],[Columna81]]*0.4),0)</f>
        <v>14</v>
      </c>
      <c r="CF167" s="65">
        <v>36</v>
      </c>
      <c r="CG167" s="65"/>
      <c r="CH167" s="65"/>
      <c r="CI167" s="65"/>
      <c r="CJ167" s="65">
        <f>ROUND((Tabla122[[#This Row],[Columna86]]*0.4),0)</f>
        <v>6</v>
      </c>
      <c r="CK167" s="65">
        <v>16</v>
      </c>
      <c r="CL167" s="65"/>
      <c r="CM167" s="65"/>
      <c r="CN167" s="65"/>
      <c r="CO167" s="65">
        <f>ROUND((Tabla122[[#This Row],[Columna91]]*0.4),0)</f>
        <v>22</v>
      </c>
      <c r="CP167" s="65">
        <v>56</v>
      </c>
      <c r="CQ167" s="65"/>
      <c r="CR167" s="65"/>
      <c r="CS167" s="65"/>
      <c r="CT167" s="65">
        <f>ROUND((Tabla122[[#This Row],[Columna96]]*0.4),0)</f>
        <v>40</v>
      </c>
      <c r="CU167" s="65">
        <v>100</v>
      </c>
      <c r="CV167" s="65"/>
      <c r="CW167" s="65"/>
      <c r="CX167" s="65"/>
      <c r="CY167" s="65">
        <f>ROUND((Tabla122[[#This Row],[Columna101]]*0.4),0)</f>
        <v>10</v>
      </c>
      <c r="CZ167" s="65">
        <v>24</v>
      </c>
      <c r="DA167" s="65"/>
      <c r="DB167" s="65"/>
      <c r="DC167" s="65"/>
      <c r="DD167" s="65">
        <f>ROUND((Tabla122[[#This Row],[Columna106]]*0.4),0)</f>
        <v>8</v>
      </c>
      <c r="DE167" s="65">
        <v>20</v>
      </c>
      <c r="DF167" s="65"/>
      <c r="DG167" s="65"/>
      <c r="DH167" s="65"/>
      <c r="DI167" s="65">
        <f>ROUND((Tabla122[[#This Row],[Columna111]]*0.4),0)</f>
        <v>8</v>
      </c>
      <c r="DJ167" s="65">
        <v>20</v>
      </c>
      <c r="DK167" s="65"/>
      <c r="DL167" s="65"/>
      <c r="DM167" s="65"/>
      <c r="DN167" s="65">
        <f>ROUND((Tabla122[[#This Row],[Columna116]]*0.4),0)</f>
        <v>2</v>
      </c>
      <c r="DO167" s="65">
        <v>4</v>
      </c>
      <c r="DP167" s="93"/>
      <c r="DQ167" s="93"/>
      <c r="DR167" s="93"/>
      <c r="DS167" s="72"/>
      <c r="DT167" s="68"/>
      <c r="DU167" s="68"/>
      <c r="DV167" s="68"/>
      <c r="DW167" s="68"/>
      <c r="DX167" s="68"/>
      <c r="DY167" s="68"/>
      <c r="DZ167" s="68"/>
      <c r="EA167" s="68"/>
      <c r="EB167" s="68"/>
      <c r="EC167" s="68"/>
      <c r="ED167" s="68"/>
      <c r="EE167" s="68"/>
      <c r="EF167" s="68"/>
      <c r="EG167" s="68"/>
      <c r="EH167" s="68"/>
      <c r="EI167" s="68"/>
      <c r="EJ167" s="68"/>
      <c r="EK167" s="68"/>
      <c r="EL167" s="68"/>
      <c r="EM167" s="68"/>
      <c r="EN167" s="68"/>
      <c r="EO167" s="68"/>
      <c r="EP167" s="68"/>
      <c r="EQ167" s="68"/>
      <c r="ER167" s="68"/>
      <c r="ES167" s="68"/>
      <c r="ET167" s="68"/>
      <c r="EU167" s="68"/>
      <c r="EV167" s="68"/>
      <c r="EW167" s="68"/>
      <c r="EX167" s="68"/>
      <c r="EY167" s="68"/>
      <c r="EZ167" s="68"/>
      <c r="FA167" s="68"/>
      <c r="FB167" s="68"/>
      <c r="FC167" s="68"/>
      <c r="FD167" s="68"/>
      <c r="FE167" s="68"/>
      <c r="FF167" s="68"/>
      <c r="FG167" s="68"/>
      <c r="FH167" s="68"/>
      <c r="FI167" s="68"/>
      <c r="FJ167" s="68"/>
      <c r="FK167" s="68"/>
      <c r="FL167" s="68"/>
      <c r="FM167" s="68"/>
      <c r="FN167" s="68"/>
      <c r="FO167" s="68"/>
      <c r="FP167" s="68"/>
      <c r="FQ167" s="68"/>
      <c r="FR167" s="68"/>
      <c r="FS167" s="68"/>
      <c r="FT167" s="68"/>
      <c r="FU167" s="68"/>
      <c r="FV167" s="68"/>
      <c r="FW167" s="68"/>
      <c r="FX167" s="68"/>
      <c r="FY167" s="68"/>
      <c r="FZ167" s="68"/>
      <c r="GA167" s="68"/>
      <c r="GB167" s="68"/>
      <c r="GC167" s="68"/>
      <c r="GD167" s="68"/>
      <c r="GE167" s="68"/>
      <c r="GF167" s="68"/>
      <c r="GG167" s="68"/>
      <c r="GH167" s="68"/>
      <c r="GI167" s="68"/>
      <c r="GJ167" s="68"/>
      <c r="GK167" s="68"/>
      <c r="GL167" s="68"/>
      <c r="GM167" s="68"/>
      <c r="GN167" s="68"/>
      <c r="GO167" s="68"/>
      <c r="GP167" s="68"/>
      <c r="GQ167" s="68"/>
      <c r="GR167" s="68"/>
      <c r="GS167" s="68"/>
      <c r="GT167" s="68"/>
      <c r="GU167" s="68"/>
      <c r="GV167" s="68"/>
      <c r="GW167" s="68"/>
      <c r="GX167" s="68"/>
      <c r="GY167" s="68"/>
      <c r="GZ167" s="68"/>
      <c r="HA167" s="68"/>
      <c r="HB167" s="68"/>
      <c r="HC167" s="68"/>
      <c r="HD167" s="68"/>
      <c r="HE167" s="68"/>
      <c r="HF167" s="68"/>
      <c r="HG167" s="68"/>
      <c r="HH167" s="68"/>
      <c r="HI167" s="68"/>
      <c r="HJ167" s="68"/>
      <c r="HK167" s="68"/>
      <c r="HL167" s="68"/>
      <c r="HM167" s="68"/>
      <c r="HN167" s="68"/>
      <c r="HO167" s="68"/>
      <c r="HP167" s="68"/>
      <c r="HQ167" s="68"/>
      <c r="HR167" s="68"/>
      <c r="HS167" s="68"/>
      <c r="HT167" s="68"/>
      <c r="HU167" s="68"/>
      <c r="HV167" s="68"/>
      <c r="HW167" s="68"/>
      <c r="HX167" s="68"/>
      <c r="HY167" s="68"/>
      <c r="HZ167" s="68"/>
      <c r="IA167" s="68"/>
      <c r="IB167" s="68"/>
      <c r="IC167" s="68"/>
      <c r="ID167" s="68"/>
      <c r="IE167" s="68"/>
      <c r="IF167" s="68"/>
      <c r="IG167" s="68"/>
      <c r="IH167" s="68"/>
      <c r="II167" s="68"/>
      <c r="IJ167" s="68"/>
      <c r="IK167" s="68"/>
      <c r="IL167" s="68"/>
      <c r="IM167" s="68"/>
      <c r="IN167" s="68"/>
      <c r="IO167" s="68"/>
      <c r="IP167" s="68"/>
      <c r="IQ167" s="68"/>
      <c r="IR167" s="68"/>
      <c r="IS167" s="68"/>
      <c r="IT167" s="68"/>
      <c r="IU167" s="68"/>
      <c r="IV167" s="68"/>
      <c r="IW167" s="68"/>
      <c r="IX167" s="68"/>
      <c r="IY167" s="68"/>
      <c r="IZ167" s="68"/>
      <c r="JA167" s="68"/>
      <c r="JB167" s="68"/>
      <c r="JC167" s="68"/>
      <c r="JD167" s="68"/>
      <c r="JE167" s="68"/>
      <c r="JF167" s="68"/>
      <c r="JG167" s="68"/>
      <c r="JH167" s="68"/>
      <c r="JI167" s="68"/>
      <c r="JJ167" s="68"/>
      <c r="JK167" s="68"/>
      <c r="JL167" s="68"/>
      <c r="JM167" s="68"/>
      <c r="JN167" s="68"/>
      <c r="JO167" s="68"/>
      <c r="JP167" s="68"/>
      <c r="JQ167" s="68"/>
      <c r="JR167" s="68"/>
      <c r="JS167" s="68"/>
      <c r="JT167" s="68"/>
      <c r="JU167" s="68"/>
      <c r="JV167" s="68"/>
      <c r="JW167" s="68"/>
      <c r="JX167" s="68"/>
      <c r="JY167" s="68"/>
      <c r="JZ167" s="68"/>
      <c r="KA167" s="68"/>
      <c r="KB167" s="68"/>
      <c r="KC167" s="68"/>
      <c r="KD167" s="68"/>
      <c r="KE167" s="68"/>
      <c r="KF167" s="68"/>
      <c r="KG167" s="68"/>
      <c r="KH167" s="68"/>
      <c r="KI167" s="68"/>
      <c r="KJ167" s="68"/>
      <c r="KK167" s="68"/>
      <c r="KL167" s="68"/>
      <c r="KM167" s="68"/>
      <c r="KN167" s="68"/>
      <c r="KO167" s="68"/>
      <c r="KP167" s="68"/>
      <c r="KQ167" s="68"/>
      <c r="KR167" s="68"/>
      <c r="KS167" s="68"/>
      <c r="KT167" s="68"/>
      <c r="KU167" s="68"/>
      <c r="KV167" s="68"/>
      <c r="KW167" s="68"/>
      <c r="KX167" s="68"/>
      <c r="KY167" s="68"/>
      <c r="KZ167" s="68"/>
      <c r="LA167" s="68"/>
      <c r="LB167" s="68"/>
      <c r="LC167" s="68"/>
      <c r="LD167" s="68"/>
      <c r="LE167" s="68"/>
      <c r="LF167" s="68"/>
      <c r="LG167" s="68"/>
      <c r="LH167" s="68"/>
      <c r="LI167" s="68"/>
      <c r="LJ167" s="68"/>
      <c r="LK167" s="68"/>
      <c r="LL167" s="68"/>
      <c r="LM167" s="68"/>
      <c r="LN167" s="68"/>
      <c r="LO167" s="68"/>
      <c r="LP167" s="68"/>
      <c r="LQ167" s="68"/>
      <c r="LR167" s="68"/>
      <c r="LS167" s="68"/>
      <c r="LT167" s="68"/>
      <c r="LU167" s="68"/>
      <c r="LV167" s="68"/>
      <c r="LW167" s="68"/>
      <c r="LX167" s="68"/>
      <c r="LY167" s="68"/>
      <c r="LZ167" s="68"/>
      <c r="MA167" s="68"/>
      <c r="MB167" s="68"/>
      <c r="MC167" s="68"/>
      <c r="MD167" s="68"/>
      <c r="ME167" s="68"/>
      <c r="MF167" s="68"/>
      <c r="MG167" s="68"/>
      <c r="MH167" s="68"/>
      <c r="MI167" s="68"/>
      <c r="MJ167" s="68"/>
      <c r="MK167" s="68"/>
      <c r="ML167" s="68"/>
      <c r="MM167" s="68"/>
      <c r="MN167" s="68"/>
      <c r="MO167" s="68"/>
      <c r="MP167" s="68"/>
      <c r="MQ167" s="68"/>
      <c r="MR167" s="68"/>
      <c r="MS167" s="68"/>
      <c r="MT167" s="68"/>
      <c r="MU167" s="68"/>
      <c r="MV167" s="68"/>
      <c r="MW167" s="68"/>
      <c r="MX167" s="68"/>
      <c r="MY167" s="68"/>
      <c r="MZ167" s="68"/>
      <c r="NA167" s="68"/>
      <c r="NB167" s="68"/>
      <c r="NC167" s="68"/>
      <c r="ND167" s="68"/>
      <c r="NE167" s="68"/>
    </row>
    <row r="168" spans="1:369" s="73" customFormat="1" ht="13.5">
      <c r="A168" s="68"/>
      <c r="B168" s="62"/>
      <c r="C168" s="63">
        <v>35501</v>
      </c>
      <c r="D168" s="70" t="s">
        <v>238</v>
      </c>
      <c r="E168" s="65" t="s">
        <v>114</v>
      </c>
      <c r="F16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6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68" s="65">
        <f>ROUND((Tabla122[[#This Row],[Columna6]]*0.4),0)</f>
        <v>2</v>
      </c>
      <c r="I168" s="90">
        <v>4</v>
      </c>
      <c r="J168" s="90"/>
      <c r="K168" s="90"/>
      <c r="L168" s="90"/>
      <c r="M168" s="65">
        <f>ROUND((Tabla122[[#This Row],[Columna11]]*0.4),0)</f>
        <v>72</v>
      </c>
      <c r="N168" s="65">
        <v>180</v>
      </c>
      <c r="O168" s="65"/>
      <c r="P168" s="65"/>
      <c r="Q168" s="65"/>
      <c r="R168" s="65">
        <f>ROUND((Tabla122[[#This Row],[Columna16]]*0.4),0)</f>
        <v>6</v>
      </c>
      <c r="S168" s="65">
        <v>16</v>
      </c>
      <c r="T168" s="65"/>
      <c r="U168" s="65"/>
      <c r="V168" s="65"/>
      <c r="W168" s="65">
        <f>ROUND((Tabla122[[#This Row],[Columna21]]*0.4),0)</f>
        <v>3</v>
      </c>
      <c r="X168" s="65">
        <v>8</v>
      </c>
      <c r="Y168" s="65"/>
      <c r="Z168" s="65"/>
      <c r="AA168" s="65"/>
      <c r="AB168" s="65">
        <f>ROUND((Tabla122[[#This Row],[Columna26]]*0.4),0)</f>
        <v>24</v>
      </c>
      <c r="AC168" s="65">
        <v>60</v>
      </c>
      <c r="AD168" s="65"/>
      <c r="AE168" s="65"/>
      <c r="AF168" s="65"/>
      <c r="AG168" s="65">
        <f>ROUND((Tabla122[[#This Row],[Columna31]]*0.4),0)</f>
        <v>274</v>
      </c>
      <c r="AH168" s="65">
        <v>684</v>
      </c>
      <c r="AI168" s="65"/>
      <c r="AJ168" s="65"/>
      <c r="AK168" s="65"/>
      <c r="AL168" s="65">
        <f>ROUND((Tabla122[[#This Row],[Columna36]]*0.4),0)</f>
        <v>70</v>
      </c>
      <c r="AM168" s="65">
        <v>176</v>
      </c>
      <c r="AN168" s="65"/>
      <c r="AO168" s="65"/>
      <c r="AP168" s="65"/>
      <c r="AQ168" s="65">
        <f>ROUND((Tabla122[[#This Row],[Columna41]]*0.4),0)</f>
        <v>27</v>
      </c>
      <c r="AR168" s="65">
        <v>68</v>
      </c>
      <c r="AS168" s="65"/>
      <c r="AT168" s="65"/>
      <c r="AU168" s="65"/>
      <c r="AV168" s="65">
        <f>ROUND((Tabla122[[#This Row],[Columna46]]*0.4),0)</f>
        <v>16</v>
      </c>
      <c r="AW168" s="65">
        <v>40</v>
      </c>
      <c r="AX168" s="65"/>
      <c r="AY168" s="65"/>
      <c r="AZ168" s="65"/>
      <c r="BA168" s="65">
        <f>ROUND((Tabla122[[#This Row],[Columna51]]*0.4),0)</f>
        <v>3</v>
      </c>
      <c r="BB168" s="65">
        <v>8</v>
      </c>
      <c r="BC168" s="65"/>
      <c r="BD168" s="65"/>
      <c r="BE168" s="65"/>
      <c r="BF168" s="65">
        <f>ROUND((Tabla122[[#This Row],[Columna56]]*0.4),0)</f>
        <v>2</v>
      </c>
      <c r="BG168" s="65">
        <v>4</v>
      </c>
      <c r="BH168" s="65"/>
      <c r="BI168" s="65"/>
      <c r="BJ168" s="65"/>
      <c r="BK168" s="65">
        <f>ROUND((Tabla122[[#This Row],[Columna61]]*0.4),0)</f>
        <v>18</v>
      </c>
      <c r="BL168" s="65">
        <v>44</v>
      </c>
      <c r="BM168" s="65"/>
      <c r="BN168" s="65"/>
      <c r="BO168" s="65"/>
      <c r="BP168" s="65">
        <f>ROUND((Tabla122[[#This Row],[Columna66]]*0.4),0)</f>
        <v>16</v>
      </c>
      <c r="BQ168" s="65">
        <v>40</v>
      </c>
      <c r="BR168" s="65"/>
      <c r="BS168" s="65"/>
      <c r="BT168" s="65"/>
      <c r="BU168" s="65">
        <f>ROUND((Tabla122[[#This Row],[Columna71]]*0.4),0)</f>
        <v>46</v>
      </c>
      <c r="BV168" s="65">
        <v>116</v>
      </c>
      <c r="BW168" s="65"/>
      <c r="BX168" s="65"/>
      <c r="BY168" s="65"/>
      <c r="BZ168" s="65">
        <f>ROUND((Tabla122[[#This Row],[Columna76]]*0.4),0)</f>
        <v>14</v>
      </c>
      <c r="CA168" s="65">
        <v>36</v>
      </c>
      <c r="CB168" s="65"/>
      <c r="CC168" s="65"/>
      <c r="CD168" s="65"/>
      <c r="CE168" s="65">
        <f>ROUND((Tabla122[[#This Row],[Columna81]]*0.4),0)</f>
        <v>14</v>
      </c>
      <c r="CF168" s="65">
        <v>36</v>
      </c>
      <c r="CG168" s="65"/>
      <c r="CH168" s="65"/>
      <c r="CI168" s="65"/>
      <c r="CJ168" s="65">
        <f>ROUND((Tabla122[[#This Row],[Columna86]]*0.4),0)</f>
        <v>6</v>
      </c>
      <c r="CK168" s="65">
        <v>16</v>
      </c>
      <c r="CL168" s="65"/>
      <c r="CM168" s="65"/>
      <c r="CN168" s="65"/>
      <c r="CO168" s="65">
        <f>ROUND((Tabla122[[#This Row],[Columna91]]*0.4),0)</f>
        <v>22</v>
      </c>
      <c r="CP168" s="65">
        <v>56</v>
      </c>
      <c r="CQ168" s="65"/>
      <c r="CR168" s="65"/>
      <c r="CS168" s="65"/>
      <c r="CT168" s="65">
        <f>ROUND((Tabla122[[#This Row],[Columna96]]*0.4),0)</f>
        <v>40</v>
      </c>
      <c r="CU168" s="65">
        <v>100</v>
      </c>
      <c r="CV168" s="65"/>
      <c r="CW168" s="65"/>
      <c r="CX168" s="65"/>
      <c r="CY168" s="65">
        <f>ROUND((Tabla122[[#This Row],[Columna101]]*0.4),0)</f>
        <v>10</v>
      </c>
      <c r="CZ168" s="65">
        <v>24</v>
      </c>
      <c r="DA168" s="65"/>
      <c r="DB168" s="65"/>
      <c r="DC168" s="65"/>
      <c r="DD168" s="65">
        <f>ROUND((Tabla122[[#This Row],[Columna106]]*0.4),0)</f>
        <v>8</v>
      </c>
      <c r="DE168" s="65">
        <v>20</v>
      </c>
      <c r="DF168" s="65"/>
      <c r="DG168" s="65"/>
      <c r="DH168" s="65"/>
      <c r="DI168" s="65">
        <f>ROUND((Tabla122[[#This Row],[Columna111]]*0.4),0)</f>
        <v>8</v>
      </c>
      <c r="DJ168" s="65">
        <v>20</v>
      </c>
      <c r="DK168" s="65"/>
      <c r="DL168" s="65"/>
      <c r="DM168" s="65"/>
      <c r="DN168" s="65">
        <f>ROUND((Tabla122[[#This Row],[Columna116]]*0.4),0)</f>
        <v>2</v>
      </c>
      <c r="DO168" s="65">
        <v>4</v>
      </c>
      <c r="DP168" s="93"/>
      <c r="DQ168" s="93"/>
      <c r="DR168" s="93"/>
      <c r="DS168" s="72"/>
      <c r="DT168" s="68"/>
      <c r="DU168" s="68"/>
      <c r="DV168" s="68"/>
      <c r="DW168" s="68"/>
      <c r="DX168" s="68"/>
      <c r="DY168" s="68"/>
      <c r="DZ168" s="68"/>
      <c r="EA168" s="68"/>
      <c r="EB168" s="68"/>
      <c r="EC168" s="68"/>
      <c r="ED168" s="68"/>
      <c r="EE168" s="68"/>
      <c r="EF168" s="68"/>
      <c r="EG168" s="68"/>
      <c r="EH168" s="68"/>
      <c r="EI168" s="68"/>
      <c r="EJ168" s="68"/>
      <c r="EK168" s="68"/>
      <c r="EL168" s="68"/>
      <c r="EM168" s="68"/>
      <c r="EN168" s="68"/>
      <c r="EO168" s="68"/>
      <c r="EP168" s="68"/>
      <c r="EQ168" s="68"/>
      <c r="ER168" s="68"/>
      <c r="ES168" s="68"/>
      <c r="ET168" s="68"/>
      <c r="EU168" s="68"/>
      <c r="EV168" s="68"/>
      <c r="EW168" s="68"/>
      <c r="EX168" s="68"/>
      <c r="EY168" s="68"/>
      <c r="EZ168" s="68"/>
      <c r="FA168" s="68"/>
      <c r="FB168" s="68"/>
      <c r="FC168" s="68"/>
      <c r="FD168" s="68"/>
      <c r="FE168" s="68"/>
      <c r="FF168" s="68"/>
      <c r="FG168" s="68"/>
      <c r="FH168" s="68"/>
      <c r="FI168" s="68"/>
      <c r="FJ168" s="68"/>
      <c r="FK168" s="68"/>
      <c r="FL168" s="68"/>
      <c r="FM168" s="68"/>
      <c r="FN168" s="68"/>
      <c r="FO168" s="68"/>
      <c r="FP168" s="68"/>
      <c r="FQ168" s="68"/>
      <c r="FR168" s="68"/>
      <c r="FS168" s="68"/>
      <c r="FT168" s="68"/>
      <c r="FU168" s="68"/>
      <c r="FV168" s="68"/>
      <c r="FW168" s="68"/>
      <c r="FX168" s="68"/>
      <c r="FY168" s="68"/>
      <c r="FZ168" s="68"/>
      <c r="GA168" s="68"/>
      <c r="GB168" s="68"/>
      <c r="GC168" s="68"/>
      <c r="GD168" s="68"/>
      <c r="GE168" s="68"/>
      <c r="GF168" s="68"/>
      <c r="GG168" s="68"/>
      <c r="GH168" s="68"/>
      <c r="GI168" s="68"/>
      <c r="GJ168" s="68"/>
      <c r="GK168" s="68"/>
      <c r="GL168" s="68"/>
      <c r="GM168" s="68"/>
      <c r="GN168" s="68"/>
      <c r="GO168" s="68"/>
      <c r="GP168" s="68"/>
      <c r="GQ168" s="68"/>
      <c r="GR168" s="68"/>
      <c r="GS168" s="68"/>
      <c r="GT168" s="68"/>
      <c r="GU168" s="68"/>
      <c r="GV168" s="68"/>
      <c r="GW168" s="68"/>
      <c r="GX168" s="68"/>
      <c r="GY168" s="68"/>
      <c r="GZ168" s="68"/>
      <c r="HA168" s="68"/>
      <c r="HB168" s="68"/>
      <c r="HC168" s="68"/>
      <c r="HD168" s="68"/>
      <c r="HE168" s="68"/>
      <c r="HF168" s="68"/>
      <c r="HG168" s="68"/>
      <c r="HH168" s="68"/>
      <c r="HI168" s="68"/>
      <c r="HJ168" s="68"/>
      <c r="HK168" s="68"/>
      <c r="HL168" s="68"/>
      <c r="HM168" s="68"/>
      <c r="HN168" s="68"/>
      <c r="HO168" s="68"/>
      <c r="HP168" s="68"/>
      <c r="HQ168" s="68"/>
      <c r="HR168" s="68"/>
      <c r="HS168" s="68"/>
      <c r="HT168" s="68"/>
      <c r="HU168" s="68"/>
      <c r="HV168" s="68"/>
      <c r="HW168" s="68"/>
      <c r="HX168" s="68"/>
      <c r="HY168" s="68"/>
      <c r="HZ168" s="68"/>
      <c r="IA168" s="68"/>
      <c r="IB168" s="68"/>
      <c r="IC168" s="68"/>
      <c r="ID168" s="68"/>
      <c r="IE168" s="68"/>
      <c r="IF168" s="68"/>
      <c r="IG168" s="68"/>
      <c r="IH168" s="68"/>
      <c r="II168" s="68"/>
      <c r="IJ168" s="68"/>
      <c r="IK168" s="68"/>
      <c r="IL168" s="68"/>
      <c r="IM168" s="68"/>
      <c r="IN168" s="68"/>
      <c r="IO168" s="68"/>
      <c r="IP168" s="68"/>
      <c r="IQ168" s="68"/>
      <c r="IR168" s="68"/>
      <c r="IS168" s="68"/>
      <c r="IT168" s="68"/>
      <c r="IU168" s="68"/>
      <c r="IV168" s="68"/>
      <c r="IW168" s="68"/>
      <c r="IX168" s="68"/>
      <c r="IY168" s="68"/>
      <c r="IZ168" s="68"/>
      <c r="JA168" s="68"/>
      <c r="JB168" s="68"/>
      <c r="JC168" s="68"/>
      <c r="JD168" s="68"/>
      <c r="JE168" s="68"/>
      <c r="JF168" s="68"/>
      <c r="JG168" s="68"/>
      <c r="JH168" s="68"/>
      <c r="JI168" s="68"/>
      <c r="JJ168" s="68"/>
      <c r="JK168" s="68"/>
      <c r="JL168" s="68"/>
      <c r="JM168" s="68"/>
      <c r="JN168" s="68"/>
      <c r="JO168" s="68"/>
      <c r="JP168" s="68"/>
      <c r="JQ168" s="68"/>
      <c r="JR168" s="68"/>
      <c r="JS168" s="68"/>
      <c r="JT168" s="68"/>
      <c r="JU168" s="68"/>
      <c r="JV168" s="68"/>
      <c r="JW168" s="68"/>
      <c r="JX168" s="68"/>
      <c r="JY168" s="68"/>
      <c r="JZ168" s="68"/>
      <c r="KA168" s="68"/>
      <c r="KB168" s="68"/>
      <c r="KC168" s="68"/>
      <c r="KD168" s="68"/>
      <c r="KE168" s="68"/>
      <c r="KF168" s="68"/>
      <c r="KG168" s="68"/>
      <c r="KH168" s="68"/>
      <c r="KI168" s="68"/>
      <c r="KJ168" s="68"/>
      <c r="KK168" s="68"/>
      <c r="KL168" s="68"/>
      <c r="KM168" s="68"/>
      <c r="KN168" s="68"/>
      <c r="KO168" s="68"/>
      <c r="KP168" s="68"/>
      <c r="KQ168" s="68"/>
      <c r="KR168" s="68"/>
      <c r="KS168" s="68"/>
      <c r="KT168" s="68"/>
      <c r="KU168" s="68"/>
      <c r="KV168" s="68"/>
      <c r="KW168" s="68"/>
      <c r="KX168" s="68"/>
      <c r="KY168" s="68"/>
      <c r="KZ168" s="68"/>
      <c r="LA168" s="68"/>
      <c r="LB168" s="68"/>
      <c r="LC168" s="68"/>
      <c r="LD168" s="68"/>
      <c r="LE168" s="68"/>
      <c r="LF168" s="68"/>
      <c r="LG168" s="68"/>
      <c r="LH168" s="68"/>
      <c r="LI168" s="68"/>
      <c r="LJ168" s="68"/>
      <c r="LK168" s="68"/>
      <c r="LL168" s="68"/>
      <c r="LM168" s="68"/>
      <c r="LN168" s="68"/>
      <c r="LO168" s="68"/>
      <c r="LP168" s="68"/>
      <c r="LQ168" s="68"/>
      <c r="LR168" s="68"/>
      <c r="LS168" s="68"/>
      <c r="LT168" s="68"/>
      <c r="LU168" s="68"/>
      <c r="LV168" s="68"/>
      <c r="LW168" s="68"/>
      <c r="LX168" s="68"/>
      <c r="LY168" s="68"/>
      <c r="LZ168" s="68"/>
      <c r="MA168" s="68"/>
      <c r="MB168" s="68"/>
      <c r="MC168" s="68"/>
      <c r="MD168" s="68"/>
      <c r="ME168" s="68"/>
      <c r="MF168" s="68"/>
      <c r="MG168" s="68"/>
      <c r="MH168" s="68"/>
      <c r="MI168" s="68"/>
      <c r="MJ168" s="68"/>
      <c r="MK168" s="68"/>
      <c r="ML168" s="68"/>
      <c r="MM168" s="68"/>
      <c r="MN168" s="68"/>
      <c r="MO168" s="68"/>
      <c r="MP168" s="68"/>
      <c r="MQ168" s="68"/>
      <c r="MR168" s="68"/>
      <c r="MS168" s="68"/>
      <c r="MT168" s="68"/>
      <c r="MU168" s="68"/>
      <c r="MV168" s="68"/>
      <c r="MW168" s="68"/>
      <c r="MX168" s="68"/>
      <c r="MY168" s="68"/>
      <c r="MZ168" s="68"/>
      <c r="NA168" s="68"/>
      <c r="NB168" s="68"/>
      <c r="NC168" s="68"/>
      <c r="ND168" s="68"/>
      <c r="NE168" s="68"/>
    </row>
    <row r="169" spans="1:369" s="73" customFormat="1" ht="13.5">
      <c r="A169" s="68"/>
      <c r="B169" s="62"/>
      <c r="C169" s="63">
        <v>35501</v>
      </c>
      <c r="D169" s="70" t="s">
        <v>239</v>
      </c>
      <c r="E169" s="65" t="s">
        <v>114</v>
      </c>
      <c r="F16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6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69" s="65">
        <f>ROUND((Tabla122[[#This Row],[Columna6]]*0.4),0)</f>
        <v>2</v>
      </c>
      <c r="I169" s="90">
        <v>4</v>
      </c>
      <c r="J169" s="90"/>
      <c r="K169" s="90"/>
      <c r="L169" s="90"/>
      <c r="M169" s="65">
        <f>ROUND((Tabla122[[#This Row],[Columna11]]*0.4),0)</f>
        <v>72</v>
      </c>
      <c r="N169" s="65">
        <v>180</v>
      </c>
      <c r="O169" s="65"/>
      <c r="P169" s="65"/>
      <c r="Q169" s="65"/>
      <c r="R169" s="65">
        <f>ROUND((Tabla122[[#This Row],[Columna16]]*0.4),0)</f>
        <v>6</v>
      </c>
      <c r="S169" s="65">
        <v>16</v>
      </c>
      <c r="T169" s="65"/>
      <c r="U169" s="65"/>
      <c r="V169" s="65"/>
      <c r="W169" s="65">
        <f>ROUND((Tabla122[[#This Row],[Columna21]]*0.4),0)</f>
        <v>3</v>
      </c>
      <c r="X169" s="65">
        <v>8</v>
      </c>
      <c r="Y169" s="65"/>
      <c r="Z169" s="65"/>
      <c r="AA169" s="65"/>
      <c r="AB169" s="65">
        <f>ROUND((Tabla122[[#This Row],[Columna26]]*0.4),0)</f>
        <v>24</v>
      </c>
      <c r="AC169" s="65">
        <v>60</v>
      </c>
      <c r="AD169" s="65"/>
      <c r="AE169" s="65"/>
      <c r="AF169" s="65"/>
      <c r="AG169" s="65">
        <f>ROUND((Tabla122[[#This Row],[Columna31]]*0.4),0)</f>
        <v>274</v>
      </c>
      <c r="AH169" s="65">
        <v>684</v>
      </c>
      <c r="AI169" s="65"/>
      <c r="AJ169" s="65"/>
      <c r="AK169" s="65"/>
      <c r="AL169" s="65">
        <f>ROUND((Tabla122[[#This Row],[Columna36]]*0.4),0)</f>
        <v>70</v>
      </c>
      <c r="AM169" s="65">
        <v>176</v>
      </c>
      <c r="AN169" s="65"/>
      <c r="AO169" s="65"/>
      <c r="AP169" s="65"/>
      <c r="AQ169" s="65">
        <f>ROUND((Tabla122[[#This Row],[Columna41]]*0.4),0)</f>
        <v>27</v>
      </c>
      <c r="AR169" s="65">
        <v>68</v>
      </c>
      <c r="AS169" s="65"/>
      <c r="AT169" s="65"/>
      <c r="AU169" s="65"/>
      <c r="AV169" s="65">
        <f>ROUND((Tabla122[[#This Row],[Columna46]]*0.4),0)</f>
        <v>16</v>
      </c>
      <c r="AW169" s="65">
        <v>40</v>
      </c>
      <c r="AX169" s="65"/>
      <c r="AY169" s="65"/>
      <c r="AZ169" s="65"/>
      <c r="BA169" s="65">
        <f>ROUND((Tabla122[[#This Row],[Columna51]]*0.4),0)</f>
        <v>3</v>
      </c>
      <c r="BB169" s="65">
        <v>8</v>
      </c>
      <c r="BC169" s="65"/>
      <c r="BD169" s="65"/>
      <c r="BE169" s="65"/>
      <c r="BF169" s="65">
        <f>ROUND((Tabla122[[#This Row],[Columna56]]*0.4),0)</f>
        <v>2</v>
      </c>
      <c r="BG169" s="65">
        <v>4</v>
      </c>
      <c r="BH169" s="65"/>
      <c r="BI169" s="65"/>
      <c r="BJ169" s="65"/>
      <c r="BK169" s="65">
        <f>ROUND((Tabla122[[#This Row],[Columna61]]*0.4),0)</f>
        <v>18</v>
      </c>
      <c r="BL169" s="65">
        <v>44</v>
      </c>
      <c r="BM169" s="65"/>
      <c r="BN169" s="65"/>
      <c r="BO169" s="65"/>
      <c r="BP169" s="65">
        <f>ROUND((Tabla122[[#This Row],[Columna66]]*0.4),0)</f>
        <v>16</v>
      </c>
      <c r="BQ169" s="65">
        <v>40</v>
      </c>
      <c r="BR169" s="65"/>
      <c r="BS169" s="65"/>
      <c r="BT169" s="65"/>
      <c r="BU169" s="65">
        <f>ROUND((Tabla122[[#This Row],[Columna71]]*0.4),0)</f>
        <v>46</v>
      </c>
      <c r="BV169" s="65">
        <v>116</v>
      </c>
      <c r="BW169" s="65"/>
      <c r="BX169" s="65"/>
      <c r="BY169" s="65"/>
      <c r="BZ169" s="65">
        <f>ROUND((Tabla122[[#This Row],[Columna76]]*0.4),0)</f>
        <v>14</v>
      </c>
      <c r="CA169" s="65">
        <v>36</v>
      </c>
      <c r="CB169" s="65"/>
      <c r="CC169" s="65"/>
      <c r="CD169" s="65"/>
      <c r="CE169" s="65">
        <f>ROUND((Tabla122[[#This Row],[Columna81]]*0.4),0)</f>
        <v>14</v>
      </c>
      <c r="CF169" s="65">
        <v>36</v>
      </c>
      <c r="CG169" s="65"/>
      <c r="CH169" s="65"/>
      <c r="CI169" s="65"/>
      <c r="CJ169" s="65">
        <f>ROUND((Tabla122[[#This Row],[Columna86]]*0.4),0)</f>
        <v>6</v>
      </c>
      <c r="CK169" s="65">
        <v>16</v>
      </c>
      <c r="CL169" s="65"/>
      <c r="CM169" s="65"/>
      <c r="CN169" s="65"/>
      <c r="CO169" s="65">
        <f>ROUND((Tabla122[[#This Row],[Columna91]]*0.4),0)</f>
        <v>22</v>
      </c>
      <c r="CP169" s="65">
        <v>56</v>
      </c>
      <c r="CQ169" s="65"/>
      <c r="CR169" s="65"/>
      <c r="CS169" s="65"/>
      <c r="CT169" s="65">
        <f>ROUND((Tabla122[[#This Row],[Columna96]]*0.4),0)</f>
        <v>40</v>
      </c>
      <c r="CU169" s="65">
        <v>100</v>
      </c>
      <c r="CV169" s="65"/>
      <c r="CW169" s="65"/>
      <c r="CX169" s="65"/>
      <c r="CY169" s="65">
        <f>ROUND((Tabla122[[#This Row],[Columna101]]*0.4),0)</f>
        <v>10</v>
      </c>
      <c r="CZ169" s="65">
        <v>24</v>
      </c>
      <c r="DA169" s="65"/>
      <c r="DB169" s="65"/>
      <c r="DC169" s="65"/>
      <c r="DD169" s="65">
        <f>ROUND((Tabla122[[#This Row],[Columna106]]*0.4),0)</f>
        <v>8</v>
      </c>
      <c r="DE169" s="65">
        <v>20</v>
      </c>
      <c r="DF169" s="65"/>
      <c r="DG169" s="65"/>
      <c r="DH169" s="65"/>
      <c r="DI169" s="65">
        <f>ROUND((Tabla122[[#This Row],[Columna111]]*0.4),0)</f>
        <v>8</v>
      </c>
      <c r="DJ169" s="65">
        <v>20</v>
      </c>
      <c r="DK169" s="65"/>
      <c r="DL169" s="65"/>
      <c r="DM169" s="65"/>
      <c r="DN169" s="65">
        <f>ROUND((Tabla122[[#This Row],[Columna116]]*0.4),0)</f>
        <v>2</v>
      </c>
      <c r="DO169" s="65">
        <v>4</v>
      </c>
      <c r="DP169" s="93"/>
      <c r="DQ169" s="93"/>
      <c r="DR169" s="93"/>
      <c r="DS169" s="72"/>
      <c r="DT169" s="68"/>
      <c r="DU169" s="68"/>
      <c r="DV169" s="68"/>
      <c r="DW169" s="68"/>
      <c r="DX169" s="68"/>
      <c r="DY169" s="68"/>
      <c r="DZ169" s="68"/>
      <c r="EA169" s="68"/>
      <c r="EB169" s="68"/>
      <c r="EC169" s="68"/>
      <c r="ED169" s="68"/>
      <c r="EE169" s="68"/>
      <c r="EF169" s="68"/>
      <c r="EG169" s="68"/>
      <c r="EH169" s="68"/>
      <c r="EI169" s="68"/>
      <c r="EJ169" s="68"/>
      <c r="EK169" s="68"/>
      <c r="EL169" s="68"/>
      <c r="EM169" s="68"/>
      <c r="EN169" s="68"/>
      <c r="EO169" s="68"/>
      <c r="EP169" s="68"/>
      <c r="EQ169" s="68"/>
      <c r="ER169" s="68"/>
      <c r="ES169" s="68"/>
      <c r="ET169" s="68"/>
      <c r="EU169" s="68"/>
      <c r="EV169" s="68"/>
      <c r="EW169" s="68"/>
      <c r="EX169" s="68"/>
      <c r="EY169" s="68"/>
      <c r="EZ169" s="68"/>
      <c r="FA169" s="68"/>
      <c r="FB169" s="68"/>
      <c r="FC169" s="68"/>
      <c r="FD169" s="68"/>
      <c r="FE169" s="68"/>
      <c r="FF169" s="68"/>
      <c r="FG169" s="68"/>
      <c r="FH169" s="68"/>
      <c r="FI169" s="68"/>
      <c r="FJ169" s="68"/>
      <c r="FK169" s="68"/>
      <c r="FL169" s="68"/>
      <c r="FM169" s="68"/>
      <c r="FN169" s="68"/>
      <c r="FO169" s="68"/>
      <c r="FP169" s="68"/>
      <c r="FQ169" s="68"/>
      <c r="FR169" s="68"/>
      <c r="FS169" s="68"/>
      <c r="FT169" s="68"/>
      <c r="FU169" s="68"/>
      <c r="FV169" s="68"/>
      <c r="FW169" s="68"/>
      <c r="FX169" s="68"/>
      <c r="FY169" s="68"/>
      <c r="FZ169" s="68"/>
      <c r="GA169" s="68"/>
      <c r="GB169" s="68"/>
      <c r="GC169" s="68"/>
      <c r="GD169" s="68"/>
      <c r="GE169" s="68"/>
      <c r="GF169" s="68"/>
      <c r="GG169" s="68"/>
      <c r="GH169" s="68"/>
      <c r="GI169" s="68"/>
      <c r="GJ169" s="68"/>
      <c r="GK169" s="68"/>
      <c r="GL169" s="68"/>
      <c r="GM169" s="68"/>
      <c r="GN169" s="68"/>
      <c r="GO169" s="68"/>
      <c r="GP169" s="68"/>
      <c r="GQ169" s="68"/>
      <c r="GR169" s="68"/>
      <c r="GS169" s="68"/>
      <c r="GT169" s="68"/>
      <c r="GU169" s="68"/>
      <c r="GV169" s="68"/>
      <c r="GW169" s="68"/>
      <c r="GX169" s="68"/>
      <c r="GY169" s="68"/>
      <c r="GZ169" s="68"/>
      <c r="HA169" s="68"/>
      <c r="HB169" s="68"/>
      <c r="HC169" s="68"/>
      <c r="HD169" s="68"/>
      <c r="HE169" s="68"/>
      <c r="HF169" s="68"/>
      <c r="HG169" s="68"/>
      <c r="HH169" s="68"/>
      <c r="HI169" s="68"/>
      <c r="HJ169" s="68"/>
      <c r="HK169" s="68"/>
      <c r="HL169" s="68"/>
      <c r="HM169" s="68"/>
      <c r="HN169" s="68"/>
      <c r="HO169" s="68"/>
      <c r="HP169" s="68"/>
      <c r="HQ169" s="68"/>
      <c r="HR169" s="68"/>
      <c r="HS169" s="68"/>
      <c r="HT169" s="68"/>
      <c r="HU169" s="68"/>
      <c r="HV169" s="68"/>
      <c r="HW169" s="68"/>
      <c r="HX169" s="68"/>
      <c r="HY169" s="68"/>
      <c r="HZ169" s="68"/>
      <c r="IA169" s="68"/>
      <c r="IB169" s="68"/>
      <c r="IC169" s="68"/>
      <c r="ID169" s="68"/>
      <c r="IE169" s="68"/>
      <c r="IF169" s="68"/>
      <c r="IG169" s="68"/>
      <c r="IH169" s="68"/>
      <c r="II169" s="68"/>
      <c r="IJ169" s="68"/>
      <c r="IK169" s="68"/>
      <c r="IL169" s="68"/>
      <c r="IM169" s="68"/>
      <c r="IN169" s="68"/>
      <c r="IO169" s="68"/>
      <c r="IP169" s="68"/>
      <c r="IQ169" s="68"/>
      <c r="IR169" s="68"/>
      <c r="IS169" s="68"/>
      <c r="IT169" s="68"/>
      <c r="IU169" s="68"/>
      <c r="IV169" s="68"/>
      <c r="IW169" s="68"/>
      <c r="IX169" s="68"/>
      <c r="IY169" s="68"/>
      <c r="IZ169" s="68"/>
      <c r="JA169" s="68"/>
      <c r="JB169" s="68"/>
      <c r="JC169" s="68"/>
      <c r="JD169" s="68"/>
      <c r="JE169" s="68"/>
      <c r="JF169" s="68"/>
      <c r="JG169" s="68"/>
      <c r="JH169" s="68"/>
      <c r="JI169" s="68"/>
      <c r="JJ169" s="68"/>
      <c r="JK169" s="68"/>
      <c r="JL169" s="68"/>
      <c r="JM169" s="68"/>
      <c r="JN169" s="68"/>
      <c r="JO169" s="68"/>
      <c r="JP169" s="68"/>
      <c r="JQ169" s="68"/>
      <c r="JR169" s="68"/>
      <c r="JS169" s="68"/>
      <c r="JT169" s="68"/>
      <c r="JU169" s="68"/>
      <c r="JV169" s="68"/>
      <c r="JW169" s="68"/>
      <c r="JX169" s="68"/>
      <c r="JY169" s="68"/>
      <c r="JZ169" s="68"/>
      <c r="KA169" s="68"/>
      <c r="KB169" s="68"/>
      <c r="KC169" s="68"/>
      <c r="KD169" s="68"/>
      <c r="KE169" s="68"/>
      <c r="KF169" s="68"/>
      <c r="KG169" s="68"/>
      <c r="KH169" s="68"/>
      <c r="KI169" s="68"/>
      <c r="KJ169" s="68"/>
      <c r="KK169" s="68"/>
      <c r="KL169" s="68"/>
      <c r="KM169" s="68"/>
      <c r="KN169" s="68"/>
      <c r="KO169" s="68"/>
      <c r="KP169" s="68"/>
      <c r="KQ169" s="68"/>
      <c r="KR169" s="68"/>
      <c r="KS169" s="68"/>
      <c r="KT169" s="68"/>
      <c r="KU169" s="68"/>
      <c r="KV169" s="68"/>
      <c r="KW169" s="68"/>
      <c r="KX169" s="68"/>
      <c r="KY169" s="68"/>
      <c r="KZ169" s="68"/>
      <c r="LA169" s="68"/>
      <c r="LB169" s="68"/>
      <c r="LC169" s="68"/>
      <c r="LD169" s="68"/>
      <c r="LE169" s="68"/>
      <c r="LF169" s="68"/>
      <c r="LG169" s="68"/>
      <c r="LH169" s="68"/>
      <c r="LI169" s="68"/>
      <c r="LJ169" s="68"/>
      <c r="LK169" s="68"/>
      <c r="LL169" s="68"/>
      <c r="LM169" s="68"/>
      <c r="LN169" s="68"/>
      <c r="LO169" s="68"/>
      <c r="LP169" s="68"/>
      <c r="LQ169" s="68"/>
      <c r="LR169" s="68"/>
      <c r="LS169" s="68"/>
      <c r="LT169" s="68"/>
      <c r="LU169" s="68"/>
      <c r="LV169" s="68"/>
      <c r="LW169" s="68"/>
      <c r="LX169" s="68"/>
      <c r="LY169" s="68"/>
      <c r="LZ169" s="68"/>
      <c r="MA169" s="68"/>
      <c r="MB169" s="68"/>
      <c r="MC169" s="68"/>
      <c r="MD169" s="68"/>
      <c r="ME169" s="68"/>
      <c r="MF169" s="68"/>
      <c r="MG169" s="68"/>
      <c r="MH169" s="68"/>
      <c r="MI169" s="68"/>
      <c r="MJ169" s="68"/>
      <c r="MK169" s="68"/>
      <c r="ML169" s="68"/>
      <c r="MM169" s="68"/>
      <c r="MN169" s="68"/>
      <c r="MO169" s="68"/>
      <c r="MP169" s="68"/>
      <c r="MQ169" s="68"/>
      <c r="MR169" s="68"/>
      <c r="MS169" s="68"/>
      <c r="MT169" s="68"/>
      <c r="MU169" s="68"/>
      <c r="MV169" s="68"/>
      <c r="MW169" s="68"/>
      <c r="MX169" s="68"/>
      <c r="MY169" s="68"/>
      <c r="MZ169" s="68"/>
      <c r="NA169" s="68"/>
      <c r="NB169" s="68"/>
      <c r="NC169" s="68"/>
      <c r="ND169" s="68"/>
      <c r="NE169" s="68"/>
    </row>
    <row r="170" spans="1:369" s="73" customFormat="1" ht="13.5">
      <c r="A170" s="68"/>
      <c r="B170" s="62"/>
      <c r="C170" s="63">
        <v>35501</v>
      </c>
      <c r="D170" s="70" t="s">
        <v>240</v>
      </c>
      <c r="E170" s="65" t="s">
        <v>114</v>
      </c>
      <c r="F17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7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70" s="65">
        <f>ROUND((Tabla122[[#This Row],[Columna6]]*0.4),0)</f>
        <v>2</v>
      </c>
      <c r="I170" s="90">
        <v>4</v>
      </c>
      <c r="J170" s="90"/>
      <c r="K170" s="90"/>
      <c r="L170" s="90"/>
      <c r="M170" s="65">
        <f>ROUND((Tabla122[[#This Row],[Columna11]]*0.4),0)</f>
        <v>72</v>
      </c>
      <c r="N170" s="65">
        <v>180</v>
      </c>
      <c r="O170" s="65"/>
      <c r="P170" s="65"/>
      <c r="Q170" s="65"/>
      <c r="R170" s="65">
        <f>ROUND((Tabla122[[#This Row],[Columna16]]*0.4),0)</f>
        <v>6</v>
      </c>
      <c r="S170" s="65">
        <v>16</v>
      </c>
      <c r="T170" s="65"/>
      <c r="U170" s="65"/>
      <c r="V170" s="65"/>
      <c r="W170" s="65">
        <f>ROUND((Tabla122[[#This Row],[Columna21]]*0.4),0)</f>
        <v>3</v>
      </c>
      <c r="X170" s="65">
        <v>8</v>
      </c>
      <c r="Y170" s="65"/>
      <c r="Z170" s="65"/>
      <c r="AA170" s="65"/>
      <c r="AB170" s="65">
        <f>ROUND((Tabla122[[#This Row],[Columna26]]*0.4),0)</f>
        <v>24</v>
      </c>
      <c r="AC170" s="65">
        <v>60</v>
      </c>
      <c r="AD170" s="65"/>
      <c r="AE170" s="65"/>
      <c r="AF170" s="65"/>
      <c r="AG170" s="65">
        <f>ROUND((Tabla122[[#This Row],[Columna31]]*0.4),0)</f>
        <v>274</v>
      </c>
      <c r="AH170" s="65">
        <v>684</v>
      </c>
      <c r="AI170" s="65"/>
      <c r="AJ170" s="65"/>
      <c r="AK170" s="65"/>
      <c r="AL170" s="65">
        <f>ROUND((Tabla122[[#This Row],[Columna36]]*0.4),0)</f>
        <v>70</v>
      </c>
      <c r="AM170" s="65">
        <v>176</v>
      </c>
      <c r="AN170" s="65"/>
      <c r="AO170" s="65"/>
      <c r="AP170" s="65"/>
      <c r="AQ170" s="65">
        <f>ROUND((Tabla122[[#This Row],[Columna41]]*0.4),0)</f>
        <v>27</v>
      </c>
      <c r="AR170" s="65">
        <v>68</v>
      </c>
      <c r="AS170" s="65"/>
      <c r="AT170" s="65"/>
      <c r="AU170" s="65"/>
      <c r="AV170" s="65">
        <f>ROUND((Tabla122[[#This Row],[Columna46]]*0.4),0)</f>
        <v>16</v>
      </c>
      <c r="AW170" s="65">
        <v>40</v>
      </c>
      <c r="AX170" s="65"/>
      <c r="AY170" s="65"/>
      <c r="AZ170" s="65"/>
      <c r="BA170" s="65">
        <f>ROUND((Tabla122[[#This Row],[Columna51]]*0.4),0)</f>
        <v>3</v>
      </c>
      <c r="BB170" s="65">
        <v>8</v>
      </c>
      <c r="BC170" s="65"/>
      <c r="BD170" s="65"/>
      <c r="BE170" s="65"/>
      <c r="BF170" s="65">
        <f>ROUND((Tabla122[[#This Row],[Columna56]]*0.4),0)</f>
        <v>2</v>
      </c>
      <c r="BG170" s="65">
        <v>4</v>
      </c>
      <c r="BH170" s="65"/>
      <c r="BI170" s="65"/>
      <c r="BJ170" s="65"/>
      <c r="BK170" s="65">
        <f>ROUND((Tabla122[[#This Row],[Columna61]]*0.4),0)</f>
        <v>18</v>
      </c>
      <c r="BL170" s="65">
        <v>44</v>
      </c>
      <c r="BM170" s="65"/>
      <c r="BN170" s="65"/>
      <c r="BO170" s="65"/>
      <c r="BP170" s="65">
        <f>ROUND((Tabla122[[#This Row],[Columna66]]*0.4),0)</f>
        <v>16</v>
      </c>
      <c r="BQ170" s="65">
        <v>40</v>
      </c>
      <c r="BR170" s="65"/>
      <c r="BS170" s="65"/>
      <c r="BT170" s="65"/>
      <c r="BU170" s="65">
        <f>ROUND((Tabla122[[#This Row],[Columna71]]*0.4),0)</f>
        <v>46</v>
      </c>
      <c r="BV170" s="65">
        <v>116</v>
      </c>
      <c r="BW170" s="65"/>
      <c r="BX170" s="65"/>
      <c r="BY170" s="65"/>
      <c r="BZ170" s="65">
        <f>ROUND((Tabla122[[#This Row],[Columna76]]*0.4),0)</f>
        <v>14</v>
      </c>
      <c r="CA170" s="65">
        <v>36</v>
      </c>
      <c r="CB170" s="65"/>
      <c r="CC170" s="65"/>
      <c r="CD170" s="65"/>
      <c r="CE170" s="65">
        <f>ROUND((Tabla122[[#This Row],[Columna81]]*0.4),0)</f>
        <v>14</v>
      </c>
      <c r="CF170" s="65">
        <v>36</v>
      </c>
      <c r="CG170" s="65"/>
      <c r="CH170" s="65"/>
      <c r="CI170" s="65"/>
      <c r="CJ170" s="65">
        <f>ROUND((Tabla122[[#This Row],[Columna86]]*0.4),0)</f>
        <v>6</v>
      </c>
      <c r="CK170" s="65">
        <v>16</v>
      </c>
      <c r="CL170" s="65"/>
      <c r="CM170" s="65"/>
      <c r="CN170" s="65"/>
      <c r="CO170" s="65">
        <f>ROUND((Tabla122[[#This Row],[Columna91]]*0.4),0)</f>
        <v>22</v>
      </c>
      <c r="CP170" s="65">
        <v>56</v>
      </c>
      <c r="CQ170" s="65"/>
      <c r="CR170" s="65"/>
      <c r="CS170" s="65"/>
      <c r="CT170" s="65">
        <f>ROUND((Tabla122[[#This Row],[Columna96]]*0.4),0)</f>
        <v>40</v>
      </c>
      <c r="CU170" s="65">
        <v>100</v>
      </c>
      <c r="CV170" s="65"/>
      <c r="CW170" s="65"/>
      <c r="CX170" s="65"/>
      <c r="CY170" s="65">
        <f>ROUND((Tabla122[[#This Row],[Columna101]]*0.4),0)</f>
        <v>10</v>
      </c>
      <c r="CZ170" s="65">
        <v>24</v>
      </c>
      <c r="DA170" s="65"/>
      <c r="DB170" s="65"/>
      <c r="DC170" s="65"/>
      <c r="DD170" s="65">
        <f>ROUND((Tabla122[[#This Row],[Columna106]]*0.4),0)</f>
        <v>8</v>
      </c>
      <c r="DE170" s="65">
        <v>20</v>
      </c>
      <c r="DF170" s="65"/>
      <c r="DG170" s="65"/>
      <c r="DH170" s="65"/>
      <c r="DI170" s="65">
        <f>ROUND((Tabla122[[#This Row],[Columna111]]*0.4),0)</f>
        <v>8</v>
      </c>
      <c r="DJ170" s="65">
        <v>20</v>
      </c>
      <c r="DK170" s="65"/>
      <c r="DL170" s="65"/>
      <c r="DM170" s="65"/>
      <c r="DN170" s="65">
        <f>ROUND((Tabla122[[#This Row],[Columna116]]*0.4),0)</f>
        <v>2</v>
      </c>
      <c r="DO170" s="65">
        <v>4</v>
      </c>
      <c r="DP170" s="93"/>
      <c r="DQ170" s="93"/>
      <c r="DR170" s="93"/>
      <c r="DS170" s="72"/>
      <c r="DT170" s="68"/>
      <c r="DU170" s="68"/>
      <c r="DV170" s="68"/>
      <c r="DW170" s="68"/>
      <c r="DX170" s="68"/>
      <c r="DY170" s="68"/>
      <c r="DZ170" s="68"/>
      <c r="EA170" s="68"/>
      <c r="EB170" s="68"/>
      <c r="EC170" s="68"/>
      <c r="ED170" s="68"/>
      <c r="EE170" s="68"/>
      <c r="EF170" s="68"/>
      <c r="EG170" s="68"/>
      <c r="EH170" s="68"/>
      <c r="EI170" s="68"/>
      <c r="EJ170" s="68"/>
      <c r="EK170" s="68"/>
      <c r="EL170" s="68"/>
      <c r="EM170" s="68"/>
      <c r="EN170" s="68"/>
      <c r="EO170" s="68"/>
      <c r="EP170" s="68"/>
      <c r="EQ170" s="68"/>
      <c r="ER170" s="68"/>
      <c r="ES170" s="68"/>
      <c r="ET170" s="68"/>
      <c r="EU170" s="68"/>
      <c r="EV170" s="68"/>
      <c r="EW170" s="68"/>
      <c r="EX170" s="68"/>
      <c r="EY170" s="68"/>
      <c r="EZ170" s="68"/>
      <c r="FA170" s="68"/>
      <c r="FB170" s="68"/>
      <c r="FC170" s="68"/>
      <c r="FD170" s="68"/>
      <c r="FE170" s="68"/>
      <c r="FF170" s="68"/>
      <c r="FG170" s="68"/>
      <c r="FH170" s="68"/>
      <c r="FI170" s="68"/>
      <c r="FJ170" s="68"/>
      <c r="FK170" s="68"/>
      <c r="FL170" s="68"/>
      <c r="FM170" s="68"/>
      <c r="FN170" s="68"/>
      <c r="FO170" s="68"/>
      <c r="FP170" s="68"/>
      <c r="FQ170" s="68"/>
      <c r="FR170" s="68"/>
      <c r="FS170" s="68"/>
      <c r="FT170" s="68"/>
      <c r="FU170" s="68"/>
      <c r="FV170" s="68"/>
      <c r="FW170" s="68"/>
      <c r="FX170" s="68"/>
      <c r="FY170" s="68"/>
      <c r="FZ170" s="68"/>
      <c r="GA170" s="68"/>
      <c r="GB170" s="68"/>
      <c r="GC170" s="68"/>
      <c r="GD170" s="68"/>
      <c r="GE170" s="68"/>
      <c r="GF170" s="68"/>
      <c r="GG170" s="68"/>
      <c r="GH170" s="68"/>
      <c r="GI170" s="68"/>
      <c r="GJ170" s="68"/>
      <c r="GK170" s="68"/>
      <c r="GL170" s="68"/>
      <c r="GM170" s="68"/>
      <c r="GN170" s="68"/>
      <c r="GO170" s="68"/>
      <c r="GP170" s="68"/>
      <c r="GQ170" s="68"/>
      <c r="GR170" s="68"/>
      <c r="GS170" s="68"/>
      <c r="GT170" s="68"/>
      <c r="GU170" s="68"/>
      <c r="GV170" s="68"/>
      <c r="GW170" s="68"/>
      <c r="GX170" s="68"/>
      <c r="GY170" s="68"/>
      <c r="GZ170" s="68"/>
      <c r="HA170" s="68"/>
      <c r="HB170" s="68"/>
      <c r="HC170" s="68"/>
      <c r="HD170" s="68"/>
      <c r="HE170" s="68"/>
      <c r="HF170" s="68"/>
      <c r="HG170" s="68"/>
      <c r="HH170" s="68"/>
      <c r="HI170" s="68"/>
      <c r="HJ170" s="68"/>
      <c r="HK170" s="68"/>
      <c r="HL170" s="68"/>
      <c r="HM170" s="68"/>
      <c r="HN170" s="68"/>
      <c r="HO170" s="68"/>
      <c r="HP170" s="68"/>
      <c r="HQ170" s="68"/>
      <c r="HR170" s="68"/>
      <c r="HS170" s="68"/>
      <c r="HT170" s="68"/>
      <c r="HU170" s="68"/>
      <c r="HV170" s="68"/>
      <c r="HW170" s="68"/>
      <c r="HX170" s="68"/>
      <c r="HY170" s="68"/>
      <c r="HZ170" s="68"/>
      <c r="IA170" s="68"/>
      <c r="IB170" s="68"/>
      <c r="IC170" s="68"/>
      <c r="ID170" s="68"/>
      <c r="IE170" s="68"/>
      <c r="IF170" s="68"/>
      <c r="IG170" s="68"/>
      <c r="IH170" s="68"/>
      <c r="II170" s="68"/>
      <c r="IJ170" s="68"/>
      <c r="IK170" s="68"/>
      <c r="IL170" s="68"/>
      <c r="IM170" s="68"/>
      <c r="IN170" s="68"/>
      <c r="IO170" s="68"/>
      <c r="IP170" s="68"/>
      <c r="IQ170" s="68"/>
      <c r="IR170" s="68"/>
      <c r="IS170" s="68"/>
      <c r="IT170" s="68"/>
      <c r="IU170" s="68"/>
      <c r="IV170" s="68"/>
      <c r="IW170" s="68"/>
      <c r="IX170" s="68"/>
      <c r="IY170" s="68"/>
      <c r="IZ170" s="68"/>
      <c r="JA170" s="68"/>
      <c r="JB170" s="68"/>
      <c r="JC170" s="68"/>
      <c r="JD170" s="68"/>
      <c r="JE170" s="68"/>
      <c r="JF170" s="68"/>
      <c r="JG170" s="68"/>
      <c r="JH170" s="68"/>
      <c r="JI170" s="68"/>
      <c r="JJ170" s="68"/>
      <c r="JK170" s="68"/>
      <c r="JL170" s="68"/>
      <c r="JM170" s="68"/>
      <c r="JN170" s="68"/>
      <c r="JO170" s="68"/>
      <c r="JP170" s="68"/>
      <c r="JQ170" s="68"/>
      <c r="JR170" s="68"/>
      <c r="JS170" s="68"/>
      <c r="JT170" s="68"/>
      <c r="JU170" s="68"/>
      <c r="JV170" s="68"/>
      <c r="JW170" s="68"/>
      <c r="JX170" s="68"/>
      <c r="JY170" s="68"/>
      <c r="JZ170" s="68"/>
      <c r="KA170" s="68"/>
      <c r="KB170" s="68"/>
      <c r="KC170" s="68"/>
      <c r="KD170" s="68"/>
      <c r="KE170" s="68"/>
      <c r="KF170" s="68"/>
      <c r="KG170" s="68"/>
      <c r="KH170" s="68"/>
      <c r="KI170" s="68"/>
      <c r="KJ170" s="68"/>
      <c r="KK170" s="68"/>
      <c r="KL170" s="68"/>
      <c r="KM170" s="68"/>
      <c r="KN170" s="68"/>
      <c r="KO170" s="68"/>
      <c r="KP170" s="68"/>
      <c r="KQ170" s="68"/>
      <c r="KR170" s="68"/>
      <c r="KS170" s="68"/>
      <c r="KT170" s="68"/>
      <c r="KU170" s="68"/>
      <c r="KV170" s="68"/>
      <c r="KW170" s="68"/>
      <c r="KX170" s="68"/>
      <c r="KY170" s="68"/>
      <c r="KZ170" s="68"/>
      <c r="LA170" s="68"/>
      <c r="LB170" s="68"/>
      <c r="LC170" s="68"/>
      <c r="LD170" s="68"/>
      <c r="LE170" s="68"/>
      <c r="LF170" s="68"/>
      <c r="LG170" s="68"/>
      <c r="LH170" s="68"/>
      <c r="LI170" s="68"/>
      <c r="LJ170" s="68"/>
      <c r="LK170" s="68"/>
      <c r="LL170" s="68"/>
      <c r="LM170" s="68"/>
      <c r="LN170" s="68"/>
      <c r="LO170" s="68"/>
      <c r="LP170" s="68"/>
      <c r="LQ170" s="68"/>
      <c r="LR170" s="68"/>
      <c r="LS170" s="68"/>
      <c r="LT170" s="68"/>
      <c r="LU170" s="68"/>
      <c r="LV170" s="68"/>
      <c r="LW170" s="68"/>
      <c r="LX170" s="68"/>
      <c r="LY170" s="68"/>
      <c r="LZ170" s="68"/>
      <c r="MA170" s="68"/>
      <c r="MB170" s="68"/>
      <c r="MC170" s="68"/>
      <c r="MD170" s="68"/>
      <c r="ME170" s="68"/>
      <c r="MF170" s="68"/>
      <c r="MG170" s="68"/>
      <c r="MH170" s="68"/>
      <c r="MI170" s="68"/>
      <c r="MJ170" s="68"/>
      <c r="MK170" s="68"/>
      <c r="ML170" s="68"/>
      <c r="MM170" s="68"/>
      <c r="MN170" s="68"/>
      <c r="MO170" s="68"/>
      <c r="MP170" s="68"/>
      <c r="MQ170" s="68"/>
      <c r="MR170" s="68"/>
      <c r="MS170" s="68"/>
      <c r="MT170" s="68"/>
      <c r="MU170" s="68"/>
      <c r="MV170" s="68"/>
      <c r="MW170" s="68"/>
      <c r="MX170" s="68"/>
      <c r="MY170" s="68"/>
      <c r="MZ170" s="68"/>
      <c r="NA170" s="68"/>
      <c r="NB170" s="68"/>
      <c r="NC170" s="68"/>
      <c r="ND170" s="68"/>
      <c r="NE170" s="68"/>
    </row>
    <row r="171" spans="1:369" s="73" customFormat="1" ht="13.5">
      <c r="A171" s="68"/>
      <c r="B171" s="62"/>
      <c r="C171" s="63">
        <v>35501</v>
      </c>
      <c r="D171" s="70" t="s">
        <v>241</v>
      </c>
      <c r="E171" s="65" t="s">
        <v>114</v>
      </c>
      <c r="F17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7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71" s="65">
        <f>ROUND((Tabla122[[#This Row],[Columna6]]*0.4),0)</f>
        <v>2</v>
      </c>
      <c r="I171" s="90">
        <v>4</v>
      </c>
      <c r="J171" s="90"/>
      <c r="K171" s="90"/>
      <c r="L171" s="90"/>
      <c r="M171" s="65">
        <f>ROUND((Tabla122[[#This Row],[Columna11]]*0.4),0)</f>
        <v>72</v>
      </c>
      <c r="N171" s="65">
        <v>180</v>
      </c>
      <c r="O171" s="65"/>
      <c r="P171" s="65"/>
      <c r="Q171" s="65"/>
      <c r="R171" s="65">
        <f>ROUND((Tabla122[[#This Row],[Columna16]]*0.4),0)</f>
        <v>6</v>
      </c>
      <c r="S171" s="65">
        <v>16</v>
      </c>
      <c r="T171" s="65"/>
      <c r="U171" s="65"/>
      <c r="V171" s="65"/>
      <c r="W171" s="65">
        <f>ROUND((Tabla122[[#This Row],[Columna21]]*0.4),0)</f>
        <v>3</v>
      </c>
      <c r="X171" s="65">
        <v>8</v>
      </c>
      <c r="Y171" s="65"/>
      <c r="Z171" s="65"/>
      <c r="AA171" s="65"/>
      <c r="AB171" s="65">
        <f>ROUND((Tabla122[[#This Row],[Columna26]]*0.4),0)</f>
        <v>24</v>
      </c>
      <c r="AC171" s="65">
        <v>60</v>
      </c>
      <c r="AD171" s="65"/>
      <c r="AE171" s="65"/>
      <c r="AF171" s="65"/>
      <c r="AG171" s="65">
        <f>ROUND((Tabla122[[#This Row],[Columna31]]*0.4),0)</f>
        <v>274</v>
      </c>
      <c r="AH171" s="65">
        <v>684</v>
      </c>
      <c r="AI171" s="65"/>
      <c r="AJ171" s="65"/>
      <c r="AK171" s="65"/>
      <c r="AL171" s="65">
        <f>ROUND((Tabla122[[#This Row],[Columna36]]*0.4),0)</f>
        <v>70</v>
      </c>
      <c r="AM171" s="65">
        <v>176</v>
      </c>
      <c r="AN171" s="65"/>
      <c r="AO171" s="65"/>
      <c r="AP171" s="65"/>
      <c r="AQ171" s="65">
        <f>ROUND((Tabla122[[#This Row],[Columna41]]*0.4),0)</f>
        <v>27</v>
      </c>
      <c r="AR171" s="65">
        <v>68</v>
      </c>
      <c r="AS171" s="65"/>
      <c r="AT171" s="65"/>
      <c r="AU171" s="65"/>
      <c r="AV171" s="65">
        <f>ROUND((Tabla122[[#This Row],[Columna46]]*0.4),0)</f>
        <v>16</v>
      </c>
      <c r="AW171" s="65">
        <v>40</v>
      </c>
      <c r="AX171" s="65"/>
      <c r="AY171" s="65"/>
      <c r="AZ171" s="65"/>
      <c r="BA171" s="65">
        <f>ROUND((Tabla122[[#This Row],[Columna51]]*0.4),0)</f>
        <v>3</v>
      </c>
      <c r="BB171" s="65">
        <v>8</v>
      </c>
      <c r="BC171" s="65"/>
      <c r="BD171" s="65"/>
      <c r="BE171" s="65"/>
      <c r="BF171" s="65">
        <f>ROUND((Tabla122[[#This Row],[Columna56]]*0.4),0)</f>
        <v>2</v>
      </c>
      <c r="BG171" s="65">
        <v>4</v>
      </c>
      <c r="BH171" s="65"/>
      <c r="BI171" s="65"/>
      <c r="BJ171" s="65"/>
      <c r="BK171" s="65">
        <f>ROUND((Tabla122[[#This Row],[Columna61]]*0.4),0)</f>
        <v>18</v>
      </c>
      <c r="BL171" s="65">
        <v>44</v>
      </c>
      <c r="BM171" s="65"/>
      <c r="BN171" s="65"/>
      <c r="BO171" s="65"/>
      <c r="BP171" s="65">
        <f>ROUND((Tabla122[[#This Row],[Columna66]]*0.4),0)</f>
        <v>16</v>
      </c>
      <c r="BQ171" s="65">
        <v>40</v>
      </c>
      <c r="BR171" s="65"/>
      <c r="BS171" s="65"/>
      <c r="BT171" s="65"/>
      <c r="BU171" s="65">
        <f>ROUND((Tabla122[[#This Row],[Columna71]]*0.4),0)</f>
        <v>46</v>
      </c>
      <c r="BV171" s="65">
        <v>116</v>
      </c>
      <c r="BW171" s="65"/>
      <c r="BX171" s="65"/>
      <c r="BY171" s="65"/>
      <c r="BZ171" s="65">
        <f>ROUND((Tabla122[[#This Row],[Columna76]]*0.4),0)</f>
        <v>14</v>
      </c>
      <c r="CA171" s="65">
        <v>36</v>
      </c>
      <c r="CB171" s="65"/>
      <c r="CC171" s="65"/>
      <c r="CD171" s="65"/>
      <c r="CE171" s="65">
        <f>ROUND((Tabla122[[#This Row],[Columna81]]*0.4),0)</f>
        <v>14</v>
      </c>
      <c r="CF171" s="65">
        <v>36</v>
      </c>
      <c r="CG171" s="65"/>
      <c r="CH171" s="65"/>
      <c r="CI171" s="65"/>
      <c r="CJ171" s="65">
        <f>ROUND((Tabla122[[#This Row],[Columna86]]*0.4),0)</f>
        <v>6</v>
      </c>
      <c r="CK171" s="65">
        <v>16</v>
      </c>
      <c r="CL171" s="65"/>
      <c r="CM171" s="65"/>
      <c r="CN171" s="65"/>
      <c r="CO171" s="65">
        <f>ROUND((Tabla122[[#This Row],[Columna91]]*0.4),0)</f>
        <v>22</v>
      </c>
      <c r="CP171" s="65">
        <v>56</v>
      </c>
      <c r="CQ171" s="65"/>
      <c r="CR171" s="65"/>
      <c r="CS171" s="65"/>
      <c r="CT171" s="65">
        <f>ROUND((Tabla122[[#This Row],[Columna96]]*0.4),0)</f>
        <v>40</v>
      </c>
      <c r="CU171" s="65">
        <v>100</v>
      </c>
      <c r="CV171" s="65"/>
      <c r="CW171" s="65"/>
      <c r="CX171" s="65"/>
      <c r="CY171" s="65">
        <f>ROUND((Tabla122[[#This Row],[Columna101]]*0.4),0)</f>
        <v>10</v>
      </c>
      <c r="CZ171" s="65">
        <v>24</v>
      </c>
      <c r="DA171" s="65"/>
      <c r="DB171" s="65"/>
      <c r="DC171" s="65"/>
      <c r="DD171" s="65">
        <f>ROUND((Tabla122[[#This Row],[Columna106]]*0.4),0)</f>
        <v>8</v>
      </c>
      <c r="DE171" s="65">
        <v>20</v>
      </c>
      <c r="DF171" s="65"/>
      <c r="DG171" s="65"/>
      <c r="DH171" s="65"/>
      <c r="DI171" s="65">
        <f>ROUND((Tabla122[[#This Row],[Columna111]]*0.4),0)</f>
        <v>8</v>
      </c>
      <c r="DJ171" s="65">
        <v>20</v>
      </c>
      <c r="DK171" s="65"/>
      <c r="DL171" s="65"/>
      <c r="DM171" s="65"/>
      <c r="DN171" s="65">
        <f>ROUND((Tabla122[[#This Row],[Columna116]]*0.4),0)</f>
        <v>2</v>
      </c>
      <c r="DO171" s="65">
        <v>4</v>
      </c>
      <c r="DP171" s="93"/>
      <c r="DQ171" s="93"/>
      <c r="DR171" s="93"/>
      <c r="DS171" s="72"/>
      <c r="DT171" s="68"/>
      <c r="DU171" s="68"/>
      <c r="DV171" s="68"/>
      <c r="DW171" s="68"/>
      <c r="DX171" s="68"/>
      <c r="DY171" s="68"/>
      <c r="DZ171" s="68"/>
      <c r="EA171" s="68"/>
      <c r="EB171" s="68"/>
      <c r="EC171" s="68"/>
      <c r="ED171" s="68"/>
      <c r="EE171" s="68"/>
      <c r="EF171" s="68"/>
      <c r="EG171" s="68"/>
      <c r="EH171" s="68"/>
      <c r="EI171" s="68"/>
      <c r="EJ171" s="68"/>
      <c r="EK171" s="68"/>
      <c r="EL171" s="68"/>
      <c r="EM171" s="68"/>
      <c r="EN171" s="68"/>
      <c r="EO171" s="68"/>
      <c r="EP171" s="68"/>
      <c r="EQ171" s="68"/>
      <c r="ER171" s="68"/>
      <c r="ES171" s="68"/>
      <c r="ET171" s="68"/>
      <c r="EU171" s="68"/>
      <c r="EV171" s="68"/>
      <c r="EW171" s="68"/>
      <c r="EX171" s="68"/>
      <c r="EY171" s="68"/>
      <c r="EZ171" s="68"/>
      <c r="FA171" s="68"/>
      <c r="FB171" s="68"/>
      <c r="FC171" s="68"/>
      <c r="FD171" s="68"/>
      <c r="FE171" s="68"/>
      <c r="FF171" s="68"/>
      <c r="FG171" s="68"/>
      <c r="FH171" s="68"/>
      <c r="FI171" s="68"/>
      <c r="FJ171" s="68"/>
      <c r="FK171" s="68"/>
      <c r="FL171" s="68"/>
      <c r="FM171" s="68"/>
      <c r="FN171" s="68"/>
      <c r="FO171" s="68"/>
      <c r="FP171" s="68"/>
      <c r="FQ171" s="68"/>
      <c r="FR171" s="68"/>
      <c r="FS171" s="68"/>
      <c r="FT171" s="68"/>
      <c r="FU171" s="68"/>
      <c r="FV171" s="68"/>
      <c r="FW171" s="68"/>
      <c r="FX171" s="68"/>
      <c r="FY171" s="68"/>
      <c r="FZ171" s="68"/>
      <c r="GA171" s="68"/>
      <c r="GB171" s="68"/>
      <c r="GC171" s="68"/>
      <c r="GD171" s="68"/>
      <c r="GE171" s="68"/>
      <c r="GF171" s="68"/>
      <c r="GG171" s="68"/>
      <c r="GH171" s="68"/>
      <c r="GI171" s="68"/>
      <c r="GJ171" s="68"/>
      <c r="GK171" s="68"/>
      <c r="GL171" s="68"/>
      <c r="GM171" s="68"/>
      <c r="GN171" s="68"/>
      <c r="GO171" s="68"/>
      <c r="GP171" s="68"/>
      <c r="GQ171" s="68"/>
      <c r="GR171" s="68"/>
      <c r="GS171" s="68"/>
      <c r="GT171" s="68"/>
      <c r="GU171" s="68"/>
      <c r="GV171" s="68"/>
      <c r="GW171" s="68"/>
      <c r="GX171" s="68"/>
      <c r="GY171" s="68"/>
      <c r="GZ171" s="68"/>
      <c r="HA171" s="68"/>
      <c r="HB171" s="68"/>
      <c r="HC171" s="68"/>
      <c r="HD171" s="68"/>
      <c r="HE171" s="68"/>
      <c r="HF171" s="68"/>
      <c r="HG171" s="68"/>
      <c r="HH171" s="68"/>
      <c r="HI171" s="68"/>
      <c r="HJ171" s="68"/>
      <c r="HK171" s="68"/>
      <c r="HL171" s="68"/>
      <c r="HM171" s="68"/>
      <c r="HN171" s="68"/>
      <c r="HO171" s="68"/>
      <c r="HP171" s="68"/>
      <c r="HQ171" s="68"/>
      <c r="HR171" s="68"/>
      <c r="HS171" s="68"/>
      <c r="HT171" s="68"/>
      <c r="HU171" s="68"/>
      <c r="HV171" s="68"/>
      <c r="HW171" s="68"/>
      <c r="HX171" s="68"/>
      <c r="HY171" s="68"/>
      <c r="HZ171" s="68"/>
      <c r="IA171" s="68"/>
      <c r="IB171" s="68"/>
      <c r="IC171" s="68"/>
      <c r="ID171" s="68"/>
      <c r="IE171" s="68"/>
      <c r="IF171" s="68"/>
      <c r="IG171" s="68"/>
      <c r="IH171" s="68"/>
      <c r="II171" s="68"/>
      <c r="IJ171" s="68"/>
      <c r="IK171" s="68"/>
      <c r="IL171" s="68"/>
      <c r="IM171" s="68"/>
      <c r="IN171" s="68"/>
      <c r="IO171" s="68"/>
      <c r="IP171" s="68"/>
      <c r="IQ171" s="68"/>
      <c r="IR171" s="68"/>
      <c r="IS171" s="68"/>
      <c r="IT171" s="68"/>
      <c r="IU171" s="68"/>
      <c r="IV171" s="68"/>
      <c r="IW171" s="68"/>
      <c r="IX171" s="68"/>
      <c r="IY171" s="68"/>
      <c r="IZ171" s="68"/>
      <c r="JA171" s="68"/>
      <c r="JB171" s="68"/>
      <c r="JC171" s="68"/>
      <c r="JD171" s="68"/>
      <c r="JE171" s="68"/>
      <c r="JF171" s="68"/>
      <c r="JG171" s="68"/>
      <c r="JH171" s="68"/>
      <c r="JI171" s="68"/>
      <c r="JJ171" s="68"/>
      <c r="JK171" s="68"/>
      <c r="JL171" s="68"/>
      <c r="JM171" s="68"/>
      <c r="JN171" s="68"/>
      <c r="JO171" s="68"/>
      <c r="JP171" s="68"/>
      <c r="JQ171" s="68"/>
      <c r="JR171" s="68"/>
      <c r="JS171" s="68"/>
      <c r="JT171" s="68"/>
      <c r="JU171" s="68"/>
      <c r="JV171" s="68"/>
      <c r="JW171" s="68"/>
      <c r="JX171" s="68"/>
      <c r="JY171" s="68"/>
      <c r="JZ171" s="68"/>
      <c r="KA171" s="68"/>
      <c r="KB171" s="68"/>
      <c r="KC171" s="68"/>
      <c r="KD171" s="68"/>
      <c r="KE171" s="68"/>
      <c r="KF171" s="68"/>
      <c r="KG171" s="68"/>
      <c r="KH171" s="68"/>
      <c r="KI171" s="68"/>
      <c r="KJ171" s="68"/>
      <c r="KK171" s="68"/>
      <c r="KL171" s="68"/>
      <c r="KM171" s="68"/>
      <c r="KN171" s="68"/>
      <c r="KO171" s="68"/>
      <c r="KP171" s="68"/>
      <c r="KQ171" s="68"/>
      <c r="KR171" s="68"/>
      <c r="KS171" s="68"/>
      <c r="KT171" s="68"/>
      <c r="KU171" s="68"/>
      <c r="KV171" s="68"/>
      <c r="KW171" s="68"/>
      <c r="KX171" s="68"/>
      <c r="KY171" s="68"/>
      <c r="KZ171" s="68"/>
      <c r="LA171" s="68"/>
      <c r="LB171" s="68"/>
      <c r="LC171" s="68"/>
      <c r="LD171" s="68"/>
      <c r="LE171" s="68"/>
      <c r="LF171" s="68"/>
      <c r="LG171" s="68"/>
      <c r="LH171" s="68"/>
      <c r="LI171" s="68"/>
      <c r="LJ171" s="68"/>
      <c r="LK171" s="68"/>
      <c r="LL171" s="68"/>
      <c r="LM171" s="68"/>
      <c r="LN171" s="68"/>
      <c r="LO171" s="68"/>
      <c r="LP171" s="68"/>
      <c r="LQ171" s="68"/>
      <c r="LR171" s="68"/>
      <c r="LS171" s="68"/>
      <c r="LT171" s="68"/>
      <c r="LU171" s="68"/>
      <c r="LV171" s="68"/>
      <c r="LW171" s="68"/>
      <c r="LX171" s="68"/>
      <c r="LY171" s="68"/>
      <c r="LZ171" s="68"/>
      <c r="MA171" s="68"/>
      <c r="MB171" s="68"/>
      <c r="MC171" s="68"/>
      <c r="MD171" s="68"/>
      <c r="ME171" s="68"/>
      <c r="MF171" s="68"/>
      <c r="MG171" s="68"/>
      <c r="MH171" s="68"/>
      <c r="MI171" s="68"/>
      <c r="MJ171" s="68"/>
      <c r="MK171" s="68"/>
      <c r="ML171" s="68"/>
      <c r="MM171" s="68"/>
      <c r="MN171" s="68"/>
      <c r="MO171" s="68"/>
      <c r="MP171" s="68"/>
      <c r="MQ171" s="68"/>
      <c r="MR171" s="68"/>
      <c r="MS171" s="68"/>
      <c r="MT171" s="68"/>
      <c r="MU171" s="68"/>
      <c r="MV171" s="68"/>
      <c r="MW171" s="68"/>
      <c r="MX171" s="68"/>
      <c r="MY171" s="68"/>
      <c r="MZ171" s="68"/>
      <c r="NA171" s="68"/>
      <c r="NB171" s="68"/>
      <c r="NC171" s="68"/>
      <c r="ND171" s="68"/>
      <c r="NE171" s="68"/>
    </row>
    <row r="172" spans="1:369" s="73" customFormat="1" ht="13.5">
      <c r="A172" s="68"/>
      <c r="B172" s="62"/>
      <c r="C172" s="63">
        <v>35501</v>
      </c>
      <c r="D172" s="70" t="s">
        <v>242</v>
      </c>
      <c r="E172" s="65" t="s">
        <v>114</v>
      </c>
      <c r="F17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7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72" s="65">
        <f>ROUND((Tabla122[[#This Row],[Columna6]]*0.4),0)</f>
        <v>2</v>
      </c>
      <c r="I172" s="90">
        <v>4</v>
      </c>
      <c r="J172" s="90"/>
      <c r="K172" s="90"/>
      <c r="L172" s="90"/>
      <c r="M172" s="65">
        <f>ROUND((Tabla122[[#This Row],[Columna11]]*0.4),0)</f>
        <v>72</v>
      </c>
      <c r="N172" s="65">
        <v>180</v>
      </c>
      <c r="O172" s="65"/>
      <c r="P172" s="65"/>
      <c r="Q172" s="65"/>
      <c r="R172" s="65">
        <f>ROUND((Tabla122[[#This Row],[Columna16]]*0.4),0)</f>
        <v>6</v>
      </c>
      <c r="S172" s="65">
        <v>16</v>
      </c>
      <c r="T172" s="65"/>
      <c r="U172" s="65"/>
      <c r="V172" s="65"/>
      <c r="W172" s="65">
        <f>ROUND((Tabla122[[#This Row],[Columna21]]*0.4),0)</f>
        <v>3</v>
      </c>
      <c r="X172" s="65">
        <v>8</v>
      </c>
      <c r="Y172" s="65"/>
      <c r="Z172" s="65"/>
      <c r="AA172" s="65"/>
      <c r="AB172" s="65">
        <f>ROUND((Tabla122[[#This Row],[Columna26]]*0.4),0)</f>
        <v>24</v>
      </c>
      <c r="AC172" s="65">
        <v>60</v>
      </c>
      <c r="AD172" s="65"/>
      <c r="AE172" s="65"/>
      <c r="AF172" s="65"/>
      <c r="AG172" s="65">
        <f>ROUND((Tabla122[[#This Row],[Columna31]]*0.4),0)</f>
        <v>274</v>
      </c>
      <c r="AH172" s="65">
        <v>684</v>
      </c>
      <c r="AI172" s="65"/>
      <c r="AJ172" s="65"/>
      <c r="AK172" s="65"/>
      <c r="AL172" s="65">
        <f>ROUND((Tabla122[[#This Row],[Columna36]]*0.4),0)</f>
        <v>70</v>
      </c>
      <c r="AM172" s="65">
        <v>176</v>
      </c>
      <c r="AN172" s="65"/>
      <c r="AO172" s="65"/>
      <c r="AP172" s="65"/>
      <c r="AQ172" s="65">
        <f>ROUND((Tabla122[[#This Row],[Columna41]]*0.4),0)</f>
        <v>27</v>
      </c>
      <c r="AR172" s="65">
        <v>68</v>
      </c>
      <c r="AS172" s="65"/>
      <c r="AT172" s="65"/>
      <c r="AU172" s="65"/>
      <c r="AV172" s="65">
        <f>ROUND((Tabla122[[#This Row],[Columna46]]*0.4),0)</f>
        <v>16</v>
      </c>
      <c r="AW172" s="65">
        <v>40</v>
      </c>
      <c r="AX172" s="65"/>
      <c r="AY172" s="65"/>
      <c r="AZ172" s="65"/>
      <c r="BA172" s="65">
        <f>ROUND((Tabla122[[#This Row],[Columna51]]*0.4),0)</f>
        <v>3</v>
      </c>
      <c r="BB172" s="65">
        <v>8</v>
      </c>
      <c r="BC172" s="65"/>
      <c r="BD172" s="65"/>
      <c r="BE172" s="65"/>
      <c r="BF172" s="65">
        <f>ROUND((Tabla122[[#This Row],[Columna56]]*0.4),0)</f>
        <v>2</v>
      </c>
      <c r="BG172" s="65">
        <v>4</v>
      </c>
      <c r="BH172" s="65"/>
      <c r="BI172" s="65"/>
      <c r="BJ172" s="65"/>
      <c r="BK172" s="65">
        <f>ROUND((Tabla122[[#This Row],[Columna61]]*0.4),0)</f>
        <v>18</v>
      </c>
      <c r="BL172" s="65">
        <v>44</v>
      </c>
      <c r="BM172" s="65"/>
      <c r="BN172" s="65"/>
      <c r="BO172" s="65"/>
      <c r="BP172" s="65">
        <f>ROUND((Tabla122[[#This Row],[Columna66]]*0.4),0)</f>
        <v>16</v>
      </c>
      <c r="BQ172" s="65">
        <v>40</v>
      </c>
      <c r="BR172" s="65"/>
      <c r="BS172" s="65"/>
      <c r="BT172" s="65"/>
      <c r="BU172" s="65">
        <f>ROUND((Tabla122[[#This Row],[Columna71]]*0.4),0)</f>
        <v>46</v>
      </c>
      <c r="BV172" s="65">
        <v>116</v>
      </c>
      <c r="BW172" s="65"/>
      <c r="BX172" s="65"/>
      <c r="BY172" s="65"/>
      <c r="BZ172" s="65">
        <f>ROUND((Tabla122[[#This Row],[Columna76]]*0.4),0)</f>
        <v>14</v>
      </c>
      <c r="CA172" s="65">
        <v>36</v>
      </c>
      <c r="CB172" s="65"/>
      <c r="CC172" s="65"/>
      <c r="CD172" s="65"/>
      <c r="CE172" s="65">
        <f>ROUND((Tabla122[[#This Row],[Columna81]]*0.4),0)</f>
        <v>14</v>
      </c>
      <c r="CF172" s="65">
        <v>36</v>
      </c>
      <c r="CG172" s="65"/>
      <c r="CH172" s="65"/>
      <c r="CI172" s="65"/>
      <c r="CJ172" s="65">
        <f>ROUND((Tabla122[[#This Row],[Columna86]]*0.4),0)</f>
        <v>6</v>
      </c>
      <c r="CK172" s="65">
        <v>16</v>
      </c>
      <c r="CL172" s="65"/>
      <c r="CM172" s="65"/>
      <c r="CN172" s="65"/>
      <c r="CO172" s="65">
        <f>ROUND((Tabla122[[#This Row],[Columna91]]*0.4),0)</f>
        <v>22</v>
      </c>
      <c r="CP172" s="65">
        <v>56</v>
      </c>
      <c r="CQ172" s="65"/>
      <c r="CR172" s="65"/>
      <c r="CS172" s="65"/>
      <c r="CT172" s="65">
        <f>ROUND((Tabla122[[#This Row],[Columna96]]*0.4),0)</f>
        <v>40</v>
      </c>
      <c r="CU172" s="65">
        <v>100</v>
      </c>
      <c r="CV172" s="65"/>
      <c r="CW172" s="65"/>
      <c r="CX172" s="65"/>
      <c r="CY172" s="65">
        <f>ROUND((Tabla122[[#This Row],[Columna101]]*0.4),0)</f>
        <v>10</v>
      </c>
      <c r="CZ172" s="65">
        <v>24</v>
      </c>
      <c r="DA172" s="65"/>
      <c r="DB172" s="65"/>
      <c r="DC172" s="65"/>
      <c r="DD172" s="65">
        <f>ROUND((Tabla122[[#This Row],[Columna106]]*0.4),0)</f>
        <v>8</v>
      </c>
      <c r="DE172" s="65">
        <v>20</v>
      </c>
      <c r="DF172" s="65"/>
      <c r="DG172" s="65"/>
      <c r="DH172" s="65"/>
      <c r="DI172" s="65">
        <f>ROUND((Tabla122[[#This Row],[Columna111]]*0.4),0)</f>
        <v>8</v>
      </c>
      <c r="DJ172" s="65">
        <v>20</v>
      </c>
      <c r="DK172" s="65"/>
      <c r="DL172" s="65"/>
      <c r="DM172" s="65"/>
      <c r="DN172" s="65">
        <f>ROUND((Tabla122[[#This Row],[Columna116]]*0.4),0)</f>
        <v>2</v>
      </c>
      <c r="DO172" s="65">
        <v>4</v>
      </c>
      <c r="DP172" s="93"/>
      <c r="DQ172" s="93"/>
      <c r="DR172" s="93"/>
      <c r="DS172" s="72"/>
      <c r="DT172" s="68"/>
      <c r="DU172" s="68"/>
      <c r="DV172" s="68"/>
      <c r="DW172" s="68"/>
      <c r="DX172" s="68"/>
      <c r="DY172" s="68"/>
      <c r="DZ172" s="68"/>
      <c r="EA172" s="68"/>
      <c r="EB172" s="68"/>
      <c r="EC172" s="68"/>
      <c r="ED172" s="68"/>
      <c r="EE172" s="68"/>
      <c r="EF172" s="68"/>
      <c r="EG172" s="68"/>
      <c r="EH172" s="68"/>
      <c r="EI172" s="68"/>
      <c r="EJ172" s="68"/>
      <c r="EK172" s="68"/>
      <c r="EL172" s="68"/>
      <c r="EM172" s="68"/>
      <c r="EN172" s="68"/>
      <c r="EO172" s="68"/>
      <c r="EP172" s="68"/>
      <c r="EQ172" s="68"/>
      <c r="ER172" s="68"/>
      <c r="ES172" s="68"/>
      <c r="ET172" s="68"/>
      <c r="EU172" s="68"/>
      <c r="EV172" s="68"/>
      <c r="EW172" s="68"/>
      <c r="EX172" s="68"/>
      <c r="EY172" s="68"/>
      <c r="EZ172" s="68"/>
      <c r="FA172" s="68"/>
      <c r="FB172" s="68"/>
      <c r="FC172" s="68"/>
      <c r="FD172" s="68"/>
      <c r="FE172" s="68"/>
      <c r="FF172" s="68"/>
      <c r="FG172" s="68"/>
      <c r="FH172" s="68"/>
      <c r="FI172" s="68"/>
      <c r="FJ172" s="68"/>
      <c r="FK172" s="68"/>
      <c r="FL172" s="68"/>
      <c r="FM172" s="68"/>
      <c r="FN172" s="68"/>
      <c r="FO172" s="68"/>
      <c r="FP172" s="68"/>
      <c r="FQ172" s="68"/>
      <c r="FR172" s="68"/>
      <c r="FS172" s="68"/>
      <c r="FT172" s="68"/>
      <c r="FU172" s="68"/>
      <c r="FV172" s="68"/>
      <c r="FW172" s="68"/>
      <c r="FX172" s="68"/>
      <c r="FY172" s="68"/>
      <c r="FZ172" s="68"/>
      <c r="GA172" s="68"/>
      <c r="GB172" s="68"/>
      <c r="GC172" s="68"/>
      <c r="GD172" s="68"/>
      <c r="GE172" s="68"/>
      <c r="GF172" s="68"/>
      <c r="GG172" s="68"/>
      <c r="GH172" s="68"/>
      <c r="GI172" s="68"/>
      <c r="GJ172" s="68"/>
      <c r="GK172" s="68"/>
      <c r="GL172" s="68"/>
      <c r="GM172" s="68"/>
      <c r="GN172" s="68"/>
      <c r="GO172" s="68"/>
      <c r="GP172" s="68"/>
      <c r="GQ172" s="68"/>
      <c r="GR172" s="68"/>
      <c r="GS172" s="68"/>
      <c r="GT172" s="68"/>
      <c r="GU172" s="68"/>
      <c r="GV172" s="68"/>
      <c r="GW172" s="68"/>
      <c r="GX172" s="68"/>
      <c r="GY172" s="68"/>
      <c r="GZ172" s="68"/>
      <c r="HA172" s="68"/>
      <c r="HB172" s="68"/>
      <c r="HC172" s="68"/>
      <c r="HD172" s="68"/>
      <c r="HE172" s="68"/>
      <c r="HF172" s="68"/>
      <c r="HG172" s="68"/>
      <c r="HH172" s="68"/>
      <c r="HI172" s="68"/>
      <c r="HJ172" s="68"/>
      <c r="HK172" s="68"/>
      <c r="HL172" s="68"/>
      <c r="HM172" s="68"/>
      <c r="HN172" s="68"/>
      <c r="HO172" s="68"/>
      <c r="HP172" s="68"/>
      <c r="HQ172" s="68"/>
      <c r="HR172" s="68"/>
      <c r="HS172" s="68"/>
      <c r="HT172" s="68"/>
      <c r="HU172" s="68"/>
      <c r="HV172" s="68"/>
      <c r="HW172" s="68"/>
      <c r="HX172" s="68"/>
      <c r="HY172" s="68"/>
      <c r="HZ172" s="68"/>
      <c r="IA172" s="68"/>
      <c r="IB172" s="68"/>
      <c r="IC172" s="68"/>
      <c r="ID172" s="68"/>
      <c r="IE172" s="68"/>
      <c r="IF172" s="68"/>
      <c r="IG172" s="68"/>
      <c r="IH172" s="68"/>
      <c r="II172" s="68"/>
      <c r="IJ172" s="68"/>
      <c r="IK172" s="68"/>
      <c r="IL172" s="68"/>
      <c r="IM172" s="68"/>
      <c r="IN172" s="68"/>
      <c r="IO172" s="68"/>
      <c r="IP172" s="68"/>
      <c r="IQ172" s="68"/>
      <c r="IR172" s="68"/>
      <c r="IS172" s="68"/>
      <c r="IT172" s="68"/>
      <c r="IU172" s="68"/>
      <c r="IV172" s="68"/>
      <c r="IW172" s="68"/>
      <c r="IX172" s="68"/>
      <c r="IY172" s="68"/>
      <c r="IZ172" s="68"/>
      <c r="JA172" s="68"/>
      <c r="JB172" s="68"/>
      <c r="JC172" s="68"/>
      <c r="JD172" s="68"/>
      <c r="JE172" s="68"/>
      <c r="JF172" s="68"/>
      <c r="JG172" s="68"/>
      <c r="JH172" s="68"/>
      <c r="JI172" s="68"/>
      <c r="JJ172" s="68"/>
      <c r="JK172" s="68"/>
      <c r="JL172" s="68"/>
      <c r="JM172" s="68"/>
      <c r="JN172" s="68"/>
      <c r="JO172" s="68"/>
      <c r="JP172" s="68"/>
      <c r="JQ172" s="68"/>
      <c r="JR172" s="68"/>
      <c r="JS172" s="68"/>
      <c r="JT172" s="68"/>
      <c r="JU172" s="68"/>
      <c r="JV172" s="68"/>
      <c r="JW172" s="68"/>
      <c r="JX172" s="68"/>
      <c r="JY172" s="68"/>
      <c r="JZ172" s="68"/>
      <c r="KA172" s="68"/>
      <c r="KB172" s="68"/>
      <c r="KC172" s="68"/>
      <c r="KD172" s="68"/>
      <c r="KE172" s="68"/>
      <c r="KF172" s="68"/>
      <c r="KG172" s="68"/>
      <c r="KH172" s="68"/>
      <c r="KI172" s="68"/>
      <c r="KJ172" s="68"/>
      <c r="KK172" s="68"/>
      <c r="KL172" s="68"/>
      <c r="KM172" s="68"/>
      <c r="KN172" s="68"/>
      <c r="KO172" s="68"/>
      <c r="KP172" s="68"/>
      <c r="KQ172" s="68"/>
      <c r="KR172" s="68"/>
      <c r="KS172" s="68"/>
      <c r="KT172" s="68"/>
      <c r="KU172" s="68"/>
      <c r="KV172" s="68"/>
      <c r="KW172" s="68"/>
      <c r="KX172" s="68"/>
      <c r="KY172" s="68"/>
      <c r="KZ172" s="68"/>
      <c r="LA172" s="68"/>
      <c r="LB172" s="68"/>
      <c r="LC172" s="68"/>
      <c r="LD172" s="68"/>
      <c r="LE172" s="68"/>
      <c r="LF172" s="68"/>
      <c r="LG172" s="68"/>
      <c r="LH172" s="68"/>
      <c r="LI172" s="68"/>
      <c r="LJ172" s="68"/>
      <c r="LK172" s="68"/>
      <c r="LL172" s="68"/>
      <c r="LM172" s="68"/>
      <c r="LN172" s="68"/>
      <c r="LO172" s="68"/>
      <c r="LP172" s="68"/>
      <c r="LQ172" s="68"/>
      <c r="LR172" s="68"/>
      <c r="LS172" s="68"/>
      <c r="LT172" s="68"/>
      <c r="LU172" s="68"/>
      <c r="LV172" s="68"/>
      <c r="LW172" s="68"/>
      <c r="LX172" s="68"/>
      <c r="LY172" s="68"/>
      <c r="LZ172" s="68"/>
      <c r="MA172" s="68"/>
      <c r="MB172" s="68"/>
      <c r="MC172" s="68"/>
      <c r="MD172" s="68"/>
      <c r="ME172" s="68"/>
      <c r="MF172" s="68"/>
      <c r="MG172" s="68"/>
      <c r="MH172" s="68"/>
      <c r="MI172" s="68"/>
      <c r="MJ172" s="68"/>
      <c r="MK172" s="68"/>
      <c r="ML172" s="68"/>
      <c r="MM172" s="68"/>
      <c r="MN172" s="68"/>
      <c r="MO172" s="68"/>
      <c r="MP172" s="68"/>
      <c r="MQ172" s="68"/>
      <c r="MR172" s="68"/>
      <c r="MS172" s="68"/>
      <c r="MT172" s="68"/>
      <c r="MU172" s="68"/>
      <c r="MV172" s="68"/>
      <c r="MW172" s="68"/>
      <c r="MX172" s="68"/>
      <c r="MY172" s="68"/>
      <c r="MZ172" s="68"/>
      <c r="NA172" s="68"/>
      <c r="NB172" s="68"/>
      <c r="NC172" s="68"/>
      <c r="ND172" s="68"/>
      <c r="NE172" s="68"/>
    </row>
    <row r="173" spans="1:369" s="73" customFormat="1" ht="13.5">
      <c r="A173" s="68"/>
      <c r="B173" s="62"/>
      <c r="C173" s="63">
        <v>35501</v>
      </c>
      <c r="D173" s="70" t="s">
        <v>243</v>
      </c>
      <c r="E173" s="65" t="s">
        <v>114</v>
      </c>
      <c r="F17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7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73" s="65">
        <f>ROUND((Tabla122[[#This Row],[Columna6]]*0.4),0)</f>
        <v>2</v>
      </c>
      <c r="I173" s="90">
        <v>4</v>
      </c>
      <c r="J173" s="90"/>
      <c r="K173" s="90"/>
      <c r="L173" s="90"/>
      <c r="M173" s="65">
        <f>ROUND((Tabla122[[#This Row],[Columna11]]*0.4),0)</f>
        <v>72</v>
      </c>
      <c r="N173" s="65">
        <v>180</v>
      </c>
      <c r="O173" s="65"/>
      <c r="P173" s="65"/>
      <c r="Q173" s="65"/>
      <c r="R173" s="65">
        <f>ROUND((Tabla122[[#This Row],[Columna16]]*0.4),0)</f>
        <v>6</v>
      </c>
      <c r="S173" s="65">
        <v>16</v>
      </c>
      <c r="T173" s="65"/>
      <c r="U173" s="65"/>
      <c r="V173" s="65"/>
      <c r="W173" s="65">
        <f>ROUND((Tabla122[[#This Row],[Columna21]]*0.4),0)</f>
        <v>3</v>
      </c>
      <c r="X173" s="65">
        <v>8</v>
      </c>
      <c r="Y173" s="65"/>
      <c r="Z173" s="65"/>
      <c r="AA173" s="65"/>
      <c r="AB173" s="65">
        <f>ROUND((Tabla122[[#This Row],[Columna26]]*0.4),0)</f>
        <v>24</v>
      </c>
      <c r="AC173" s="65">
        <v>60</v>
      </c>
      <c r="AD173" s="65"/>
      <c r="AE173" s="65"/>
      <c r="AF173" s="65"/>
      <c r="AG173" s="65">
        <f>ROUND((Tabla122[[#This Row],[Columna31]]*0.4),0)</f>
        <v>274</v>
      </c>
      <c r="AH173" s="65">
        <v>684</v>
      </c>
      <c r="AI173" s="65"/>
      <c r="AJ173" s="65"/>
      <c r="AK173" s="65"/>
      <c r="AL173" s="65">
        <f>ROUND((Tabla122[[#This Row],[Columna36]]*0.4),0)</f>
        <v>70</v>
      </c>
      <c r="AM173" s="65">
        <v>176</v>
      </c>
      <c r="AN173" s="65"/>
      <c r="AO173" s="65"/>
      <c r="AP173" s="65"/>
      <c r="AQ173" s="65">
        <f>ROUND((Tabla122[[#This Row],[Columna41]]*0.4),0)</f>
        <v>27</v>
      </c>
      <c r="AR173" s="65">
        <v>68</v>
      </c>
      <c r="AS173" s="65"/>
      <c r="AT173" s="65"/>
      <c r="AU173" s="65"/>
      <c r="AV173" s="65">
        <f>ROUND((Tabla122[[#This Row],[Columna46]]*0.4),0)</f>
        <v>16</v>
      </c>
      <c r="AW173" s="65">
        <v>40</v>
      </c>
      <c r="AX173" s="65"/>
      <c r="AY173" s="65"/>
      <c r="AZ173" s="65"/>
      <c r="BA173" s="65">
        <f>ROUND((Tabla122[[#This Row],[Columna51]]*0.4),0)</f>
        <v>3</v>
      </c>
      <c r="BB173" s="65">
        <v>8</v>
      </c>
      <c r="BC173" s="65"/>
      <c r="BD173" s="65"/>
      <c r="BE173" s="65"/>
      <c r="BF173" s="65">
        <f>ROUND((Tabla122[[#This Row],[Columna56]]*0.4),0)</f>
        <v>2</v>
      </c>
      <c r="BG173" s="65">
        <v>4</v>
      </c>
      <c r="BH173" s="65"/>
      <c r="BI173" s="65"/>
      <c r="BJ173" s="65"/>
      <c r="BK173" s="65">
        <f>ROUND((Tabla122[[#This Row],[Columna61]]*0.4),0)</f>
        <v>18</v>
      </c>
      <c r="BL173" s="65">
        <v>44</v>
      </c>
      <c r="BM173" s="65"/>
      <c r="BN173" s="65"/>
      <c r="BO173" s="65"/>
      <c r="BP173" s="65">
        <f>ROUND((Tabla122[[#This Row],[Columna66]]*0.4),0)</f>
        <v>16</v>
      </c>
      <c r="BQ173" s="65">
        <v>40</v>
      </c>
      <c r="BR173" s="65"/>
      <c r="BS173" s="65"/>
      <c r="BT173" s="65"/>
      <c r="BU173" s="65">
        <f>ROUND((Tabla122[[#This Row],[Columna71]]*0.4),0)</f>
        <v>46</v>
      </c>
      <c r="BV173" s="65">
        <v>116</v>
      </c>
      <c r="BW173" s="65"/>
      <c r="BX173" s="65"/>
      <c r="BY173" s="65"/>
      <c r="BZ173" s="65">
        <f>ROUND((Tabla122[[#This Row],[Columna76]]*0.4),0)</f>
        <v>14</v>
      </c>
      <c r="CA173" s="65">
        <v>36</v>
      </c>
      <c r="CB173" s="65"/>
      <c r="CC173" s="65"/>
      <c r="CD173" s="65"/>
      <c r="CE173" s="65">
        <f>ROUND((Tabla122[[#This Row],[Columna81]]*0.4),0)</f>
        <v>14</v>
      </c>
      <c r="CF173" s="65">
        <v>36</v>
      </c>
      <c r="CG173" s="65"/>
      <c r="CH173" s="65"/>
      <c r="CI173" s="65"/>
      <c r="CJ173" s="65">
        <f>ROUND((Tabla122[[#This Row],[Columna86]]*0.4),0)</f>
        <v>6</v>
      </c>
      <c r="CK173" s="65">
        <v>16</v>
      </c>
      <c r="CL173" s="65"/>
      <c r="CM173" s="65"/>
      <c r="CN173" s="65"/>
      <c r="CO173" s="65">
        <f>ROUND((Tabla122[[#This Row],[Columna91]]*0.4),0)</f>
        <v>22</v>
      </c>
      <c r="CP173" s="65">
        <v>56</v>
      </c>
      <c r="CQ173" s="65"/>
      <c r="CR173" s="65"/>
      <c r="CS173" s="65"/>
      <c r="CT173" s="65">
        <f>ROUND((Tabla122[[#This Row],[Columna96]]*0.4),0)</f>
        <v>40</v>
      </c>
      <c r="CU173" s="65">
        <v>100</v>
      </c>
      <c r="CV173" s="65"/>
      <c r="CW173" s="65"/>
      <c r="CX173" s="65"/>
      <c r="CY173" s="65">
        <f>ROUND((Tabla122[[#This Row],[Columna101]]*0.4),0)</f>
        <v>10</v>
      </c>
      <c r="CZ173" s="65">
        <v>24</v>
      </c>
      <c r="DA173" s="65"/>
      <c r="DB173" s="65"/>
      <c r="DC173" s="65"/>
      <c r="DD173" s="65">
        <f>ROUND((Tabla122[[#This Row],[Columna106]]*0.4),0)</f>
        <v>8</v>
      </c>
      <c r="DE173" s="65">
        <v>20</v>
      </c>
      <c r="DF173" s="65"/>
      <c r="DG173" s="65"/>
      <c r="DH173" s="65"/>
      <c r="DI173" s="65">
        <f>ROUND((Tabla122[[#This Row],[Columna111]]*0.4),0)</f>
        <v>8</v>
      </c>
      <c r="DJ173" s="65">
        <v>20</v>
      </c>
      <c r="DK173" s="65"/>
      <c r="DL173" s="65"/>
      <c r="DM173" s="65"/>
      <c r="DN173" s="65">
        <f>ROUND((Tabla122[[#This Row],[Columna116]]*0.4),0)</f>
        <v>2</v>
      </c>
      <c r="DO173" s="65">
        <v>4</v>
      </c>
      <c r="DP173" s="93"/>
      <c r="DQ173" s="93"/>
      <c r="DR173" s="93"/>
      <c r="DS173" s="72"/>
      <c r="DT173" s="68"/>
      <c r="DU173" s="68"/>
      <c r="DV173" s="68"/>
      <c r="DW173" s="68"/>
      <c r="DX173" s="68"/>
      <c r="DY173" s="68"/>
      <c r="DZ173" s="68"/>
      <c r="EA173" s="68"/>
      <c r="EB173" s="68"/>
      <c r="EC173" s="68"/>
      <c r="ED173" s="68"/>
      <c r="EE173" s="68"/>
      <c r="EF173" s="68"/>
      <c r="EG173" s="68"/>
      <c r="EH173" s="68"/>
      <c r="EI173" s="68"/>
      <c r="EJ173" s="68"/>
      <c r="EK173" s="68"/>
      <c r="EL173" s="68"/>
      <c r="EM173" s="68"/>
      <c r="EN173" s="68"/>
      <c r="EO173" s="68"/>
      <c r="EP173" s="68"/>
      <c r="EQ173" s="68"/>
      <c r="ER173" s="68"/>
      <c r="ES173" s="68"/>
      <c r="ET173" s="68"/>
      <c r="EU173" s="68"/>
      <c r="EV173" s="68"/>
      <c r="EW173" s="68"/>
      <c r="EX173" s="68"/>
      <c r="EY173" s="68"/>
      <c r="EZ173" s="68"/>
      <c r="FA173" s="68"/>
      <c r="FB173" s="68"/>
      <c r="FC173" s="68"/>
      <c r="FD173" s="68"/>
      <c r="FE173" s="68"/>
      <c r="FF173" s="68"/>
      <c r="FG173" s="68"/>
      <c r="FH173" s="68"/>
      <c r="FI173" s="68"/>
      <c r="FJ173" s="68"/>
      <c r="FK173" s="68"/>
      <c r="FL173" s="68"/>
      <c r="FM173" s="68"/>
      <c r="FN173" s="68"/>
      <c r="FO173" s="68"/>
      <c r="FP173" s="68"/>
      <c r="FQ173" s="68"/>
      <c r="FR173" s="68"/>
      <c r="FS173" s="68"/>
      <c r="FT173" s="68"/>
      <c r="FU173" s="68"/>
      <c r="FV173" s="68"/>
      <c r="FW173" s="68"/>
      <c r="FX173" s="68"/>
      <c r="FY173" s="68"/>
      <c r="FZ173" s="68"/>
      <c r="GA173" s="68"/>
      <c r="GB173" s="68"/>
      <c r="GC173" s="68"/>
      <c r="GD173" s="68"/>
      <c r="GE173" s="68"/>
      <c r="GF173" s="68"/>
      <c r="GG173" s="68"/>
      <c r="GH173" s="68"/>
      <c r="GI173" s="68"/>
      <c r="GJ173" s="68"/>
      <c r="GK173" s="68"/>
      <c r="GL173" s="68"/>
      <c r="GM173" s="68"/>
      <c r="GN173" s="68"/>
      <c r="GO173" s="68"/>
      <c r="GP173" s="68"/>
      <c r="GQ173" s="68"/>
      <c r="GR173" s="68"/>
      <c r="GS173" s="68"/>
      <c r="GT173" s="68"/>
      <c r="GU173" s="68"/>
      <c r="GV173" s="68"/>
      <c r="GW173" s="68"/>
      <c r="GX173" s="68"/>
      <c r="GY173" s="68"/>
      <c r="GZ173" s="68"/>
      <c r="HA173" s="68"/>
      <c r="HB173" s="68"/>
      <c r="HC173" s="68"/>
      <c r="HD173" s="68"/>
      <c r="HE173" s="68"/>
      <c r="HF173" s="68"/>
      <c r="HG173" s="68"/>
      <c r="HH173" s="68"/>
      <c r="HI173" s="68"/>
      <c r="HJ173" s="68"/>
      <c r="HK173" s="68"/>
      <c r="HL173" s="68"/>
      <c r="HM173" s="68"/>
      <c r="HN173" s="68"/>
      <c r="HO173" s="68"/>
      <c r="HP173" s="68"/>
      <c r="HQ173" s="68"/>
      <c r="HR173" s="68"/>
      <c r="HS173" s="68"/>
      <c r="HT173" s="68"/>
      <c r="HU173" s="68"/>
      <c r="HV173" s="68"/>
      <c r="HW173" s="68"/>
      <c r="HX173" s="68"/>
      <c r="HY173" s="68"/>
      <c r="HZ173" s="68"/>
      <c r="IA173" s="68"/>
      <c r="IB173" s="68"/>
      <c r="IC173" s="68"/>
      <c r="ID173" s="68"/>
      <c r="IE173" s="68"/>
      <c r="IF173" s="68"/>
      <c r="IG173" s="68"/>
      <c r="IH173" s="68"/>
      <c r="II173" s="68"/>
      <c r="IJ173" s="68"/>
      <c r="IK173" s="68"/>
      <c r="IL173" s="68"/>
      <c r="IM173" s="68"/>
      <c r="IN173" s="68"/>
      <c r="IO173" s="68"/>
      <c r="IP173" s="68"/>
      <c r="IQ173" s="68"/>
      <c r="IR173" s="68"/>
      <c r="IS173" s="68"/>
      <c r="IT173" s="68"/>
      <c r="IU173" s="68"/>
      <c r="IV173" s="68"/>
      <c r="IW173" s="68"/>
      <c r="IX173" s="68"/>
      <c r="IY173" s="68"/>
      <c r="IZ173" s="68"/>
      <c r="JA173" s="68"/>
      <c r="JB173" s="68"/>
      <c r="JC173" s="68"/>
      <c r="JD173" s="68"/>
      <c r="JE173" s="68"/>
      <c r="JF173" s="68"/>
      <c r="JG173" s="68"/>
      <c r="JH173" s="68"/>
      <c r="JI173" s="68"/>
      <c r="JJ173" s="68"/>
      <c r="JK173" s="68"/>
      <c r="JL173" s="68"/>
      <c r="JM173" s="68"/>
      <c r="JN173" s="68"/>
      <c r="JO173" s="68"/>
      <c r="JP173" s="68"/>
      <c r="JQ173" s="68"/>
      <c r="JR173" s="68"/>
      <c r="JS173" s="68"/>
      <c r="JT173" s="68"/>
      <c r="JU173" s="68"/>
      <c r="JV173" s="68"/>
      <c r="JW173" s="68"/>
      <c r="JX173" s="68"/>
      <c r="JY173" s="68"/>
      <c r="JZ173" s="68"/>
      <c r="KA173" s="68"/>
      <c r="KB173" s="68"/>
      <c r="KC173" s="68"/>
      <c r="KD173" s="68"/>
      <c r="KE173" s="68"/>
      <c r="KF173" s="68"/>
      <c r="KG173" s="68"/>
      <c r="KH173" s="68"/>
      <c r="KI173" s="68"/>
      <c r="KJ173" s="68"/>
      <c r="KK173" s="68"/>
      <c r="KL173" s="68"/>
      <c r="KM173" s="68"/>
      <c r="KN173" s="68"/>
      <c r="KO173" s="68"/>
      <c r="KP173" s="68"/>
      <c r="KQ173" s="68"/>
      <c r="KR173" s="68"/>
      <c r="KS173" s="68"/>
      <c r="KT173" s="68"/>
      <c r="KU173" s="68"/>
      <c r="KV173" s="68"/>
      <c r="KW173" s="68"/>
      <c r="KX173" s="68"/>
      <c r="KY173" s="68"/>
      <c r="KZ173" s="68"/>
      <c r="LA173" s="68"/>
      <c r="LB173" s="68"/>
      <c r="LC173" s="68"/>
      <c r="LD173" s="68"/>
      <c r="LE173" s="68"/>
      <c r="LF173" s="68"/>
      <c r="LG173" s="68"/>
      <c r="LH173" s="68"/>
      <c r="LI173" s="68"/>
      <c r="LJ173" s="68"/>
      <c r="LK173" s="68"/>
      <c r="LL173" s="68"/>
      <c r="LM173" s="68"/>
      <c r="LN173" s="68"/>
      <c r="LO173" s="68"/>
      <c r="LP173" s="68"/>
      <c r="LQ173" s="68"/>
      <c r="LR173" s="68"/>
      <c r="LS173" s="68"/>
      <c r="LT173" s="68"/>
      <c r="LU173" s="68"/>
      <c r="LV173" s="68"/>
      <c r="LW173" s="68"/>
      <c r="LX173" s="68"/>
      <c r="LY173" s="68"/>
      <c r="LZ173" s="68"/>
      <c r="MA173" s="68"/>
      <c r="MB173" s="68"/>
      <c r="MC173" s="68"/>
      <c r="MD173" s="68"/>
      <c r="ME173" s="68"/>
      <c r="MF173" s="68"/>
      <c r="MG173" s="68"/>
      <c r="MH173" s="68"/>
      <c r="MI173" s="68"/>
      <c r="MJ173" s="68"/>
      <c r="MK173" s="68"/>
      <c r="ML173" s="68"/>
      <c r="MM173" s="68"/>
      <c r="MN173" s="68"/>
      <c r="MO173" s="68"/>
      <c r="MP173" s="68"/>
      <c r="MQ173" s="68"/>
      <c r="MR173" s="68"/>
      <c r="MS173" s="68"/>
      <c r="MT173" s="68"/>
      <c r="MU173" s="68"/>
      <c r="MV173" s="68"/>
      <c r="MW173" s="68"/>
      <c r="MX173" s="68"/>
      <c r="MY173" s="68"/>
      <c r="MZ173" s="68"/>
      <c r="NA173" s="68"/>
      <c r="NB173" s="68"/>
      <c r="NC173" s="68"/>
      <c r="ND173" s="68"/>
      <c r="NE173" s="68"/>
    </row>
    <row r="174" spans="1:369" s="73" customFormat="1" ht="13.5">
      <c r="A174" s="68"/>
      <c r="B174" s="62"/>
      <c r="C174" s="63">
        <v>35501</v>
      </c>
      <c r="D174" s="70" t="s">
        <v>244</v>
      </c>
      <c r="E174" s="65" t="s">
        <v>114</v>
      </c>
      <c r="F17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7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74" s="65">
        <f>ROUND((Tabla122[[#This Row],[Columna6]]*0.4),0)</f>
        <v>2</v>
      </c>
      <c r="I174" s="90">
        <v>4</v>
      </c>
      <c r="J174" s="90"/>
      <c r="K174" s="90"/>
      <c r="L174" s="90"/>
      <c r="M174" s="65">
        <f>ROUND((Tabla122[[#This Row],[Columna11]]*0.4),0)</f>
        <v>72</v>
      </c>
      <c r="N174" s="65">
        <v>180</v>
      </c>
      <c r="O174" s="65"/>
      <c r="P174" s="65"/>
      <c r="Q174" s="65"/>
      <c r="R174" s="65">
        <f>ROUND((Tabla122[[#This Row],[Columna16]]*0.4),0)</f>
        <v>6</v>
      </c>
      <c r="S174" s="65">
        <v>16</v>
      </c>
      <c r="T174" s="65"/>
      <c r="U174" s="65"/>
      <c r="V174" s="65"/>
      <c r="W174" s="65">
        <f>ROUND((Tabla122[[#This Row],[Columna21]]*0.4),0)</f>
        <v>3</v>
      </c>
      <c r="X174" s="65">
        <v>8</v>
      </c>
      <c r="Y174" s="65"/>
      <c r="Z174" s="65"/>
      <c r="AA174" s="65"/>
      <c r="AB174" s="65">
        <f>ROUND((Tabla122[[#This Row],[Columna26]]*0.4),0)</f>
        <v>24</v>
      </c>
      <c r="AC174" s="65">
        <v>60</v>
      </c>
      <c r="AD174" s="65"/>
      <c r="AE174" s="65"/>
      <c r="AF174" s="65"/>
      <c r="AG174" s="65">
        <f>ROUND((Tabla122[[#This Row],[Columna31]]*0.4),0)</f>
        <v>274</v>
      </c>
      <c r="AH174" s="65">
        <v>684</v>
      </c>
      <c r="AI174" s="65"/>
      <c r="AJ174" s="65"/>
      <c r="AK174" s="65"/>
      <c r="AL174" s="65">
        <f>ROUND((Tabla122[[#This Row],[Columna36]]*0.4),0)</f>
        <v>70</v>
      </c>
      <c r="AM174" s="65">
        <v>176</v>
      </c>
      <c r="AN174" s="65"/>
      <c r="AO174" s="65"/>
      <c r="AP174" s="65"/>
      <c r="AQ174" s="65">
        <f>ROUND((Tabla122[[#This Row],[Columna41]]*0.4),0)</f>
        <v>27</v>
      </c>
      <c r="AR174" s="65">
        <v>68</v>
      </c>
      <c r="AS174" s="65"/>
      <c r="AT174" s="65"/>
      <c r="AU174" s="65"/>
      <c r="AV174" s="65">
        <f>ROUND((Tabla122[[#This Row],[Columna46]]*0.4),0)</f>
        <v>16</v>
      </c>
      <c r="AW174" s="65">
        <v>40</v>
      </c>
      <c r="AX174" s="65"/>
      <c r="AY174" s="65"/>
      <c r="AZ174" s="65"/>
      <c r="BA174" s="65">
        <f>ROUND((Tabla122[[#This Row],[Columna51]]*0.4),0)</f>
        <v>3</v>
      </c>
      <c r="BB174" s="65">
        <v>8</v>
      </c>
      <c r="BC174" s="65"/>
      <c r="BD174" s="65"/>
      <c r="BE174" s="65"/>
      <c r="BF174" s="65">
        <f>ROUND((Tabla122[[#This Row],[Columna56]]*0.4),0)</f>
        <v>2</v>
      </c>
      <c r="BG174" s="65">
        <v>4</v>
      </c>
      <c r="BH174" s="65"/>
      <c r="BI174" s="65"/>
      <c r="BJ174" s="65"/>
      <c r="BK174" s="65">
        <f>ROUND((Tabla122[[#This Row],[Columna61]]*0.4),0)</f>
        <v>18</v>
      </c>
      <c r="BL174" s="65">
        <v>44</v>
      </c>
      <c r="BM174" s="65"/>
      <c r="BN174" s="65"/>
      <c r="BO174" s="65"/>
      <c r="BP174" s="65">
        <f>ROUND((Tabla122[[#This Row],[Columna66]]*0.4),0)</f>
        <v>16</v>
      </c>
      <c r="BQ174" s="65">
        <v>40</v>
      </c>
      <c r="BR174" s="65"/>
      <c r="BS174" s="65"/>
      <c r="BT174" s="65"/>
      <c r="BU174" s="65">
        <f>ROUND((Tabla122[[#This Row],[Columna71]]*0.4),0)</f>
        <v>46</v>
      </c>
      <c r="BV174" s="65">
        <v>116</v>
      </c>
      <c r="BW174" s="65"/>
      <c r="BX174" s="65"/>
      <c r="BY174" s="65"/>
      <c r="BZ174" s="65">
        <f>ROUND((Tabla122[[#This Row],[Columna76]]*0.4),0)</f>
        <v>14</v>
      </c>
      <c r="CA174" s="65">
        <v>36</v>
      </c>
      <c r="CB174" s="65"/>
      <c r="CC174" s="65"/>
      <c r="CD174" s="65"/>
      <c r="CE174" s="65">
        <f>ROUND((Tabla122[[#This Row],[Columna81]]*0.4),0)</f>
        <v>14</v>
      </c>
      <c r="CF174" s="65">
        <v>36</v>
      </c>
      <c r="CG174" s="65"/>
      <c r="CH174" s="65"/>
      <c r="CI174" s="65"/>
      <c r="CJ174" s="65">
        <f>ROUND((Tabla122[[#This Row],[Columna86]]*0.4),0)</f>
        <v>6</v>
      </c>
      <c r="CK174" s="65">
        <v>16</v>
      </c>
      <c r="CL174" s="65"/>
      <c r="CM174" s="65"/>
      <c r="CN174" s="65"/>
      <c r="CO174" s="65">
        <f>ROUND((Tabla122[[#This Row],[Columna91]]*0.4),0)</f>
        <v>22</v>
      </c>
      <c r="CP174" s="65">
        <v>56</v>
      </c>
      <c r="CQ174" s="65"/>
      <c r="CR174" s="65"/>
      <c r="CS174" s="65"/>
      <c r="CT174" s="65">
        <f>ROUND((Tabla122[[#This Row],[Columna96]]*0.4),0)</f>
        <v>40</v>
      </c>
      <c r="CU174" s="65">
        <v>100</v>
      </c>
      <c r="CV174" s="65"/>
      <c r="CW174" s="65"/>
      <c r="CX174" s="65"/>
      <c r="CY174" s="65">
        <f>ROUND((Tabla122[[#This Row],[Columna101]]*0.4),0)</f>
        <v>10</v>
      </c>
      <c r="CZ174" s="65">
        <v>24</v>
      </c>
      <c r="DA174" s="65"/>
      <c r="DB174" s="65"/>
      <c r="DC174" s="65"/>
      <c r="DD174" s="65">
        <f>ROUND((Tabla122[[#This Row],[Columna106]]*0.4),0)</f>
        <v>8</v>
      </c>
      <c r="DE174" s="65">
        <v>20</v>
      </c>
      <c r="DF174" s="65"/>
      <c r="DG174" s="65"/>
      <c r="DH174" s="65"/>
      <c r="DI174" s="65">
        <f>ROUND((Tabla122[[#This Row],[Columna111]]*0.4),0)</f>
        <v>8</v>
      </c>
      <c r="DJ174" s="65">
        <v>20</v>
      </c>
      <c r="DK174" s="65"/>
      <c r="DL174" s="65"/>
      <c r="DM174" s="65"/>
      <c r="DN174" s="65">
        <f>ROUND((Tabla122[[#This Row],[Columna116]]*0.4),0)</f>
        <v>2</v>
      </c>
      <c r="DO174" s="65">
        <v>4</v>
      </c>
      <c r="DP174" s="93"/>
      <c r="DQ174" s="93"/>
      <c r="DR174" s="93"/>
      <c r="DS174" s="72"/>
      <c r="DT174" s="68"/>
      <c r="DU174" s="68"/>
      <c r="DV174" s="68"/>
      <c r="DW174" s="68"/>
      <c r="DX174" s="68"/>
      <c r="DY174" s="68"/>
      <c r="DZ174" s="68"/>
      <c r="EA174" s="68"/>
      <c r="EB174" s="68"/>
      <c r="EC174" s="68"/>
      <c r="ED174" s="68"/>
      <c r="EE174" s="68"/>
      <c r="EF174" s="68"/>
      <c r="EG174" s="68"/>
      <c r="EH174" s="68"/>
      <c r="EI174" s="68"/>
      <c r="EJ174" s="68"/>
      <c r="EK174" s="68"/>
      <c r="EL174" s="68"/>
      <c r="EM174" s="68"/>
      <c r="EN174" s="68"/>
      <c r="EO174" s="68"/>
      <c r="EP174" s="68"/>
      <c r="EQ174" s="68"/>
      <c r="ER174" s="68"/>
      <c r="ES174" s="68"/>
      <c r="ET174" s="68"/>
      <c r="EU174" s="68"/>
      <c r="EV174" s="68"/>
      <c r="EW174" s="68"/>
      <c r="EX174" s="68"/>
      <c r="EY174" s="68"/>
      <c r="EZ174" s="68"/>
      <c r="FA174" s="68"/>
      <c r="FB174" s="68"/>
      <c r="FC174" s="68"/>
      <c r="FD174" s="68"/>
      <c r="FE174" s="68"/>
      <c r="FF174" s="68"/>
      <c r="FG174" s="68"/>
      <c r="FH174" s="68"/>
      <c r="FI174" s="68"/>
      <c r="FJ174" s="68"/>
      <c r="FK174" s="68"/>
      <c r="FL174" s="68"/>
      <c r="FM174" s="68"/>
      <c r="FN174" s="68"/>
      <c r="FO174" s="68"/>
      <c r="FP174" s="68"/>
      <c r="FQ174" s="68"/>
      <c r="FR174" s="68"/>
      <c r="FS174" s="68"/>
      <c r="FT174" s="68"/>
      <c r="FU174" s="68"/>
      <c r="FV174" s="68"/>
      <c r="FW174" s="68"/>
      <c r="FX174" s="68"/>
      <c r="FY174" s="68"/>
      <c r="FZ174" s="68"/>
      <c r="GA174" s="68"/>
      <c r="GB174" s="68"/>
      <c r="GC174" s="68"/>
      <c r="GD174" s="68"/>
      <c r="GE174" s="68"/>
      <c r="GF174" s="68"/>
      <c r="GG174" s="68"/>
      <c r="GH174" s="68"/>
      <c r="GI174" s="68"/>
      <c r="GJ174" s="68"/>
      <c r="GK174" s="68"/>
      <c r="GL174" s="68"/>
      <c r="GM174" s="68"/>
      <c r="GN174" s="68"/>
      <c r="GO174" s="68"/>
      <c r="GP174" s="68"/>
      <c r="GQ174" s="68"/>
      <c r="GR174" s="68"/>
      <c r="GS174" s="68"/>
      <c r="GT174" s="68"/>
      <c r="GU174" s="68"/>
      <c r="GV174" s="68"/>
      <c r="GW174" s="68"/>
      <c r="GX174" s="68"/>
      <c r="GY174" s="68"/>
      <c r="GZ174" s="68"/>
      <c r="HA174" s="68"/>
      <c r="HB174" s="68"/>
      <c r="HC174" s="68"/>
      <c r="HD174" s="68"/>
      <c r="HE174" s="68"/>
      <c r="HF174" s="68"/>
      <c r="HG174" s="68"/>
      <c r="HH174" s="68"/>
      <c r="HI174" s="68"/>
      <c r="HJ174" s="68"/>
      <c r="HK174" s="68"/>
      <c r="HL174" s="68"/>
      <c r="HM174" s="68"/>
      <c r="HN174" s="68"/>
      <c r="HO174" s="68"/>
      <c r="HP174" s="68"/>
      <c r="HQ174" s="68"/>
      <c r="HR174" s="68"/>
      <c r="HS174" s="68"/>
      <c r="HT174" s="68"/>
      <c r="HU174" s="68"/>
      <c r="HV174" s="68"/>
      <c r="HW174" s="68"/>
      <c r="HX174" s="68"/>
      <c r="HY174" s="68"/>
      <c r="HZ174" s="68"/>
      <c r="IA174" s="68"/>
      <c r="IB174" s="68"/>
      <c r="IC174" s="68"/>
      <c r="ID174" s="68"/>
      <c r="IE174" s="68"/>
      <c r="IF174" s="68"/>
      <c r="IG174" s="68"/>
      <c r="IH174" s="68"/>
      <c r="II174" s="68"/>
      <c r="IJ174" s="68"/>
      <c r="IK174" s="68"/>
      <c r="IL174" s="68"/>
      <c r="IM174" s="68"/>
      <c r="IN174" s="68"/>
      <c r="IO174" s="68"/>
      <c r="IP174" s="68"/>
      <c r="IQ174" s="68"/>
      <c r="IR174" s="68"/>
      <c r="IS174" s="68"/>
      <c r="IT174" s="68"/>
      <c r="IU174" s="68"/>
      <c r="IV174" s="68"/>
      <c r="IW174" s="68"/>
      <c r="IX174" s="68"/>
      <c r="IY174" s="68"/>
      <c r="IZ174" s="68"/>
      <c r="JA174" s="68"/>
      <c r="JB174" s="68"/>
      <c r="JC174" s="68"/>
      <c r="JD174" s="68"/>
      <c r="JE174" s="68"/>
      <c r="JF174" s="68"/>
      <c r="JG174" s="68"/>
      <c r="JH174" s="68"/>
      <c r="JI174" s="68"/>
      <c r="JJ174" s="68"/>
      <c r="JK174" s="68"/>
      <c r="JL174" s="68"/>
      <c r="JM174" s="68"/>
      <c r="JN174" s="68"/>
      <c r="JO174" s="68"/>
      <c r="JP174" s="68"/>
      <c r="JQ174" s="68"/>
      <c r="JR174" s="68"/>
      <c r="JS174" s="68"/>
      <c r="JT174" s="68"/>
      <c r="JU174" s="68"/>
      <c r="JV174" s="68"/>
      <c r="JW174" s="68"/>
      <c r="JX174" s="68"/>
      <c r="JY174" s="68"/>
      <c r="JZ174" s="68"/>
      <c r="KA174" s="68"/>
      <c r="KB174" s="68"/>
      <c r="KC174" s="68"/>
      <c r="KD174" s="68"/>
      <c r="KE174" s="68"/>
      <c r="KF174" s="68"/>
      <c r="KG174" s="68"/>
      <c r="KH174" s="68"/>
      <c r="KI174" s="68"/>
      <c r="KJ174" s="68"/>
      <c r="KK174" s="68"/>
      <c r="KL174" s="68"/>
      <c r="KM174" s="68"/>
      <c r="KN174" s="68"/>
      <c r="KO174" s="68"/>
      <c r="KP174" s="68"/>
      <c r="KQ174" s="68"/>
      <c r="KR174" s="68"/>
      <c r="KS174" s="68"/>
      <c r="KT174" s="68"/>
      <c r="KU174" s="68"/>
      <c r="KV174" s="68"/>
      <c r="KW174" s="68"/>
      <c r="KX174" s="68"/>
      <c r="KY174" s="68"/>
      <c r="KZ174" s="68"/>
      <c r="LA174" s="68"/>
      <c r="LB174" s="68"/>
      <c r="LC174" s="68"/>
      <c r="LD174" s="68"/>
      <c r="LE174" s="68"/>
      <c r="LF174" s="68"/>
      <c r="LG174" s="68"/>
      <c r="LH174" s="68"/>
      <c r="LI174" s="68"/>
      <c r="LJ174" s="68"/>
      <c r="LK174" s="68"/>
      <c r="LL174" s="68"/>
      <c r="LM174" s="68"/>
      <c r="LN174" s="68"/>
      <c r="LO174" s="68"/>
      <c r="LP174" s="68"/>
      <c r="LQ174" s="68"/>
      <c r="LR174" s="68"/>
      <c r="LS174" s="68"/>
      <c r="LT174" s="68"/>
      <c r="LU174" s="68"/>
      <c r="LV174" s="68"/>
      <c r="LW174" s="68"/>
      <c r="LX174" s="68"/>
      <c r="LY174" s="68"/>
      <c r="LZ174" s="68"/>
      <c r="MA174" s="68"/>
      <c r="MB174" s="68"/>
      <c r="MC174" s="68"/>
      <c r="MD174" s="68"/>
      <c r="ME174" s="68"/>
      <c r="MF174" s="68"/>
      <c r="MG174" s="68"/>
      <c r="MH174" s="68"/>
      <c r="MI174" s="68"/>
      <c r="MJ174" s="68"/>
      <c r="MK174" s="68"/>
      <c r="ML174" s="68"/>
      <c r="MM174" s="68"/>
      <c r="MN174" s="68"/>
      <c r="MO174" s="68"/>
      <c r="MP174" s="68"/>
      <c r="MQ174" s="68"/>
      <c r="MR174" s="68"/>
      <c r="MS174" s="68"/>
      <c r="MT174" s="68"/>
      <c r="MU174" s="68"/>
      <c r="MV174" s="68"/>
      <c r="MW174" s="68"/>
      <c r="MX174" s="68"/>
      <c r="MY174" s="68"/>
      <c r="MZ174" s="68"/>
      <c r="NA174" s="68"/>
      <c r="NB174" s="68"/>
      <c r="NC174" s="68"/>
      <c r="ND174" s="68"/>
      <c r="NE174" s="68"/>
    </row>
    <row r="175" spans="1:369" s="73" customFormat="1" ht="13.5">
      <c r="A175" s="68"/>
      <c r="B175" s="62"/>
      <c r="C175" s="63">
        <v>35501</v>
      </c>
      <c r="D175" s="70" t="s">
        <v>353</v>
      </c>
      <c r="E175" s="65" t="s">
        <v>114</v>
      </c>
      <c r="F17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7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75" s="65">
        <f>ROUND((Tabla122[[#This Row],[Columna6]]*0.4),0)</f>
        <v>2</v>
      </c>
      <c r="I175" s="90">
        <v>4</v>
      </c>
      <c r="J175" s="90"/>
      <c r="K175" s="90"/>
      <c r="L175" s="90"/>
      <c r="M175" s="65">
        <f>ROUND((Tabla122[[#This Row],[Columna11]]*0.4),0)</f>
        <v>72</v>
      </c>
      <c r="N175" s="65">
        <v>180</v>
      </c>
      <c r="O175" s="65"/>
      <c r="P175" s="65"/>
      <c r="Q175" s="65"/>
      <c r="R175" s="65">
        <f>ROUND((Tabla122[[#This Row],[Columna16]]*0.4),0)</f>
        <v>6</v>
      </c>
      <c r="S175" s="65">
        <v>16</v>
      </c>
      <c r="T175" s="65"/>
      <c r="U175" s="65"/>
      <c r="V175" s="65"/>
      <c r="W175" s="65">
        <f>ROUND((Tabla122[[#This Row],[Columna21]]*0.4),0)</f>
        <v>3</v>
      </c>
      <c r="X175" s="65">
        <v>8</v>
      </c>
      <c r="Y175" s="65"/>
      <c r="Z175" s="65"/>
      <c r="AA175" s="65"/>
      <c r="AB175" s="65">
        <f>ROUND((Tabla122[[#This Row],[Columna26]]*0.4),0)</f>
        <v>24</v>
      </c>
      <c r="AC175" s="65">
        <v>60</v>
      </c>
      <c r="AD175" s="65"/>
      <c r="AE175" s="65"/>
      <c r="AF175" s="65"/>
      <c r="AG175" s="65">
        <f>ROUND((Tabla122[[#This Row],[Columna31]]*0.4),0)</f>
        <v>274</v>
      </c>
      <c r="AH175" s="65">
        <v>684</v>
      </c>
      <c r="AI175" s="65"/>
      <c r="AJ175" s="65"/>
      <c r="AK175" s="65"/>
      <c r="AL175" s="65">
        <f>ROUND((Tabla122[[#This Row],[Columna36]]*0.4),0)</f>
        <v>70</v>
      </c>
      <c r="AM175" s="65">
        <v>176</v>
      </c>
      <c r="AN175" s="65"/>
      <c r="AO175" s="65"/>
      <c r="AP175" s="65"/>
      <c r="AQ175" s="65">
        <f>ROUND((Tabla122[[#This Row],[Columna41]]*0.4),0)</f>
        <v>27</v>
      </c>
      <c r="AR175" s="65">
        <v>68</v>
      </c>
      <c r="AS175" s="65"/>
      <c r="AT175" s="65"/>
      <c r="AU175" s="65"/>
      <c r="AV175" s="65">
        <f>ROUND((Tabla122[[#This Row],[Columna46]]*0.4),0)</f>
        <v>16</v>
      </c>
      <c r="AW175" s="65">
        <v>40</v>
      </c>
      <c r="AX175" s="65"/>
      <c r="AY175" s="65"/>
      <c r="AZ175" s="65"/>
      <c r="BA175" s="65">
        <f>ROUND((Tabla122[[#This Row],[Columna51]]*0.4),0)</f>
        <v>3</v>
      </c>
      <c r="BB175" s="65">
        <v>8</v>
      </c>
      <c r="BC175" s="65"/>
      <c r="BD175" s="65"/>
      <c r="BE175" s="65"/>
      <c r="BF175" s="65">
        <f>ROUND((Tabla122[[#This Row],[Columna56]]*0.4),0)</f>
        <v>2</v>
      </c>
      <c r="BG175" s="65">
        <v>4</v>
      </c>
      <c r="BH175" s="65"/>
      <c r="BI175" s="65"/>
      <c r="BJ175" s="65"/>
      <c r="BK175" s="65">
        <f>ROUND((Tabla122[[#This Row],[Columna61]]*0.4),0)</f>
        <v>18</v>
      </c>
      <c r="BL175" s="65">
        <v>44</v>
      </c>
      <c r="BM175" s="65"/>
      <c r="BN175" s="65"/>
      <c r="BO175" s="65"/>
      <c r="BP175" s="65">
        <f>ROUND((Tabla122[[#This Row],[Columna66]]*0.4),0)</f>
        <v>16</v>
      </c>
      <c r="BQ175" s="65">
        <v>40</v>
      </c>
      <c r="BR175" s="65"/>
      <c r="BS175" s="65"/>
      <c r="BT175" s="65"/>
      <c r="BU175" s="65">
        <f>ROUND((Tabla122[[#This Row],[Columna71]]*0.4),0)</f>
        <v>46</v>
      </c>
      <c r="BV175" s="65">
        <v>116</v>
      </c>
      <c r="BW175" s="65"/>
      <c r="BX175" s="65"/>
      <c r="BY175" s="65"/>
      <c r="BZ175" s="65">
        <f>ROUND((Tabla122[[#This Row],[Columna76]]*0.4),0)</f>
        <v>14</v>
      </c>
      <c r="CA175" s="65">
        <v>36</v>
      </c>
      <c r="CB175" s="65"/>
      <c r="CC175" s="65"/>
      <c r="CD175" s="65"/>
      <c r="CE175" s="65">
        <f>ROUND((Tabla122[[#This Row],[Columna81]]*0.4),0)</f>
        <v>14</v>
      </c>
      <c r="CF175" s="65">
        <v>36</v>
      </c>
      <c r="CG175" s="65"/>
      <c r="CH175" s="65"/>
      <c r="CI175" s="65"/>
      <c r="CJ175" s="65">
        <f>ROUND((Tabla122[[#This Row],[Columna86]]*0.4),0)</f>
        <v>6</v>
      </c>
      <c r="CK175" s="65">
        <v>16</v>
      </c>
      <c r="CL175" s="65"/>
      <c r="CM175" s="65"/>
      <c r="CN175" s="65"/>
      <c r="CO175" s="65">
        <f>ROUND((Tabla122[[#This Row],[Columna91]]*0.4),0)</f>
        <v>22</v>
      </c>
      <c r="CP175" s="65">
        <v>56</v>
      </c>
      <c r="CQ175" s="65"/>
      <c r="CR175" s="65"/>
      <c r="CS175" s="65"/>
      <c r="CT175" s="65">
        <f>ROUND((Tabla122[[#This Row],[Columna96]]*0.4),0)</f>
        <v>40</v>
      </c>
      <c r="CU175" s="65">
        <v>100</v>
      </c>
      <c r="CV175" s="65"/>
      <c r="CW175" s="65"/>
      <c r="CX175" s="65"/>
      <c r="CY175" s="65">
        <f>ROUND((Tabla122[[#This Row],[Columna101]]*0.4),0)</f>
        <v>10</v>
      </c>
      <c r="CZ175" s="65">
        <v>24</v>
      </c>
      <c r="DA175" s="65"/>
      <c r="DB175" s="65"/>
      <c r="DC175" s="65"/>
      <c r="DD175" s="65">
        <f>ROUND((Tabla122[[#This Row],[Columna106]]*0.4),0)</f>
        <v>8</v>
      </c>
      <c r="DE175" s="65">
        <v>20</v>
      </c>
      <c r="DF175" s="65"/>
      <c r="DG175" s="65"/>
      <c r="DH175" s="65"/>
      <c r="DI175" s="65">
        <f>ROUND((Tabla122[[#This Row],[Columna111]]*0.4),0)</f>
        <v>8</v>
      </c>
      <c r="DJ175" s="65">
        <v>20</v>
      </c>
      <c r="DK175" s="65"/>
      <c r="DL175" s="65"/>
      <c r="DM175" s="65"/>
      <c r="DN175" s="65">
        <f>ROUND((Tabla122[[#This Row],[Columna116]]*0.4),0)</f>
        <v>2</v>
      </c>
      <c r="DO175" s="65">
        <v>4</v>
      </c>
      <c r="DP175" s="65"/>
      <c r="DQ175" s="65"/>
      <c r="DR175" s="65"/>
      <c r="DS175" s="72"/>
      <c r="DT175" s="68"/>
      <c r="DU175" s="68"/>
      <c r="DV175" s="68"/>
      <c r="DW175" s="68"/>
      <c r="DX175" s="68"/>
      <c r="DY175" s="68"/>
      <c r="DZ175" s="68"/>
      <c r="EA175" s="68"/>
      <c r="EB175" s="68"/>
      <c r="EC175" s="68"/>
      <c r="ED175" s="68"/>
      <c r="EE175" s="68"/>
      <c r="EF175" s="68"/>
      <c r="EG175" s="68"/>
      <c r="EH175" s="68"/>
      <c r="EI175" s="68"/>
      <c r="EJ175" s="68"/>
      <c r="EK175" s="68"/>
      <c r="EL175" s="68"/>
      <c r="EM175" s="68"/>
      <c r="EN175" s="68"/>
      <c r="EO175" s="68"/>
      <c r="EP175" s="68"/>
      <c r="EQ175" s="68"/>
      <c r="ER175" s="68"/>
      <c r="ES175" s="68"/>
      <c r="ET175" s="68"/>
      <c r="EU175" s="68"/>
      <c r="EV175" s="68"/>
      <c r="EW175" s="68"/>
      <c r="EX175" s="68"/>
      <c r="EY175" s="68"/>
      <c r="EZ175" s="68"/>
      <c r="FA175" s="68"/>
      <c r="FB175" s="68"/>
      <c r="FC175" s="68"/>
      <c r="FD175" s="68"/>
      <c r="FE175" s="68"/>
      <c r="FF175" s="68"/>
      <c r="FG175" s="68"/>
      <c r="FH175" s="68"/>
      <c r="FI175" s="68"/>
      <c r="FJ175" s="68"/>
      <c r="FK175" s="68"/>
      <c r="FL175" s="68"/>
      <c r="FM175" s="68"/>
      <c r="FN175" s="68"/>
      <c r="FO175" s="68"/>
      <c r="FP175" s="68"/>
      <c r="FQ175" s="68"/>
      <c r="FR175" s="68"/>
      <c r="FS175" s="68"/>
      <c r="FT175" s="68"/>
      <c r="FU175" s="68"/>
      <c r="FV175" s="68"/>
      <c r="FW175" s="68"/>
      <c r="FX175" s="68"/>
      <c r="FY175" s="68"/>
      <c r="FZ175" s="68"/>
      <c r="GA175" s="68"/>
      <c r="GB175" s="68"/>
      <c r="GC175" s="68"/>
      <c r="GD175" s="68"/>
      <c r="GE175" s="68"/>
      <c r="GF175" s="68"/>
      <c r="GG175" s="68"/>
      <c r="GH175" s="68"/>
      <c r="GI175" s="68"/>
      <c r="GJ175" s="68"/>
      <c r="GK175" s="68"/>
      <c r="GL175" s="68"/>
      <c r="GM175" s="68"/>
      <c r="GN175" s="68"/>
      <c r="GO175" s="68"/>
      <c r="GP175" s="68"/>
      <c r="GQ175" s="68"/>
      <c r="GR175" s="68"/>
      <c r="GS175" s="68"/>
      <c r="GT175" s="68"/>
      <c r="GU175" s="68"/>
      <c r="GV175" s="68"/>
      <c r="GW175" s="68"/>
      <c r="GX175" s="68"/>
      <c r="GY175" s="68"/>
      <c r="GZ175" s="68"/>
      <c r="HA175" s="68"/>
      <c r="HB175" s="68"/>
      <c r="HC175" s="68"/>
      <c r="HD175" s="68"/>
      <c r="HE175" s="68"/>
      <c r="HF175" s="68"/>
      <c r="HG175" s="68"/>
      <c r="HH175" s="68"/>
      <c r="HI175" s="68"/>
      <c r="HJ175" s="68"/>
      <c r="HK175" s="68"/>
      <c r="HL175" s="68"/>
      <c r="HM175" s="68"/>
      <c r="HN175" s="68"/>
      <c r="HO175" s="68"/>
      <c r="HP175" s="68"/>
      <c r="HQ175" s="68"/>
      <c r="HR175" s="68"/>
      <c r="HS175" s="68"/>
      <c r="HT175" s="68"/>
      <c r="HU175" s="68"/>
      <c r="HV175" s="68"/>
      <c r="HW175" s="68"/>
      <c r="HX175" s="68"/>
      <c r="HY175" s="68"/>
      <c r="HZ175" s="68"/>
      <c r="IA175" s="68"/>
      <c r="IB175" s="68"/>
      <c r="IC175" s="68"/>
      <c r="ID175" s="68"/>
      <c r="IE175" s="68"/>
      <c r="IF175" s="68"/>
      <c r="IG175" s="68"/>
      <c r="IH175" s="68"/>
      <c r="II175" s="68"/>
      <c r="IJ175" s="68"/>
      <c r="IK175" s="68"/>
      <c r="IL175" s="68"/>
      <c r="IM175" s="68"/>
      <c r="IN175" s="68"/>
      <c r="IO175" s="68"/>
      <c r="IP175" s="68"/>
      <c r="IQ175" s="68"/>
      <c r="IR175" s="68"/>
      <c r="IS175" s="68"/>
      <c r="IT175" s="68"/>
      <c r="IU175" s="68"/>
      <c r="IV175" s="68"/>
      <c r="IW175" s="68"/>
      <c r="IX175" s="68"/>
      <c r="IY175" s="68"/>
      <c r="IZ175" s="68"/>
      <c r="JA175" s="68"/>
      <c r="JB175" s="68"/>
      <c r="JC175" s="68"/>
      <c r="JD175" s="68"/>
      <c r="JE175" s="68"/>
      <c r="JF175" s="68"/>
      <c r="JG175" s="68"/>
      <c r="JH175" s="68"/>
      <c r="JI175" s="68"/>
      <c r="JJ175" s="68"/>
      <c r="JK175" s="68"/>
      <c r="JL175" s="68"/>
      <c r="JM175" s="68"/>
      <c r="JN175" s="68"/>
      <c r="JO175" s="68"/>
      <c r="JP175" s="68"/>
      <c r="JQ175" s="68"/>
      <c r="JR175" s="68"/>
      <c r="JS175" s="68"/>
      <c r="JT175" s="68"/>
      <c r="JU175" s="68"/>
      <c r="JV175" s="68"/>
      <c r="JW175" s="68"/>
      <c r="JX175" s="68"/>
      <c r="JY175" s="68"/>
      <c r="JZ175" s="68"/>
      <c r="KA175" s="68"/>
      <c r="KB175" s="68"/>
      <c r="KC175" s="68"/>
      <c r="KD175" s="68"/>
      <c r="KE175" s="68"/>
      <c r="KF175" s="68"/>
      <c r="KG175" s="68"/>
      <c r="KH175" s="68"/>
      <c r="KI175" s="68"/>
      <c r="KJ175" s="68"/>
      <c r="KK175" s="68"/>
      <c r="KL175" s="68"/>
      <c r="KM175" s="68"/>
      <c r="KN175" s="68"/>
      <c r="KO175" s="68"/>
      <c r="KP175" s="68"/>
      <c r="KQ175" s="68"/>
      <c r="KR175" s="68"/>
      <c r="KS175" s="68"/>
      <c r="KT175" s="68"/>
      <c r="KU175" s="68"/>
      <c r="KV175" s="68"/>
      <c r="KW175" s="68"/>
      <c r="KX175" s="68"/>
      <c r="KY175" s="68"/>
      <c r="KZ175" s="68"/>
      <c r="LA175" s="68"/>
      <c r="LB175" s="68"/>
      <c r="LC175" s="68"/>
      <c r="LD175" s="68"/>
      <c r="LE175" s="68"/>
      <c r="LF175" s="68"/>
      <c r="LG175" s="68"/>
      <c r="LH175" s="68"/>
      <c r="LI175" s="68"/>
      <c r="LJ175" s="68"/>
      <c r="LK175" s="68"/>
      <c r="LL175" s="68"/>
      <c r="LM175" s="68"/>
      <c r="LN175" s="68"/>
      <c r="LO175" s="68"/>
      <c r="LP175" s="68"/>
      <c r="LQ175" s="68"/>
      <c r="LR175" s="68"/>
      <c r="LS175" s="68"/>
      <c r="LT175" s="68"/>
      <c r="LU175" s="68"/>
      <c r="LV175" s="68"/>
      <c r="LW175" s="68"/>
      <c r="LX175" s="68"/>
      <c r="LY175" s="68"/>
      <c r="LZ175" s="68"/>
      <c r="MA175" s="68"/>
      <c r="MB175" s="68"/>
      <c r="MC175" s="68"/>
      <c r="MD175" s="68"/>
      <c r="ME175" s="68"/>
      <c r="MF175" s="68"/>
      <c r="MG175" s="68"/>
      <c r="MH175" s="68"/>
      <c r="MI175" s="68"/>
      <c r="MJ175" s="68"/>
      <c r="MK175" s="68"/>
      <c r="ML175" s="68"/>
      <c r="MM175" s="68"/>
      <c r="MN175" s="68"/>
      <c r="MO175" s="68"/>
      <c r="MP175" s="68"/>
      <c r="MQ175" s="68"/>
      <c r="MR175" s="68"/>
      <c r="MS175" s="68"/>
      <c r="MT175" s="68"/>
      <c r="MU175" s="68"/>
      <c r="MV175" s="68"/>
      <c r="MW175" s="68"/>
      <c r="MX175" s="68"/>
      <c r="MY175" s="68"/>
      <c r="MZ175" s="68"/>
      <c r="NA175" s="68"/>
      <c r="NB175" s="68"/>
      <c r="NC175" s="68"/>
      <c r="ND175" s="68"/>
      <c r="NE175" s="68"/>
    </row>
    <row r="176" spans="1:369" s="73" customFormat="1" ht="13.5">
      <c r="A176" s="68"/>
      <c r="B176" s="62"/>
      <c r="C176" s="63">
        <v>35501</v>
      </c>
      <c r="D176" s="70" t="s">
        <v>361</v>
      </c>
      <c r="E176" s="65" t="s">
        <v>114</v>
      </c>
      <c r="F17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7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76" s="65">
        <f>ROUND((Tabla122[[#This Row],[Columna6]]*0.4),0)</f>
        <v>2</v>
      </c>
      <c r="I176" s="90">
        <v>4</v>
      </c>
      <c r="J176" s="90"/>
      <c r="K176" s="90"/>
      <c r="L176" s="90"/>
      <c r="M176" s="65">
        <f>ROUND((Tabla122[[#This Row],[Columna11]]*0.4),0)</f>
        <v>72</v>
      </c>
      <c r="N176" s="65">
        <v>180</v>
      </c>
      <c r="O176" s="65"/>
      <c r="P176" s="65"/>
      <c r="Q176" s="65"/>
      <c r="R176" s="65">
        <f>ROUND((Tabla122[[#This Row],[Columna16]]*0.4),0)</f>
        <v>6</v>
      </c>
      <c r="S176" s="65">
        <v>16</v>
      </c>
      <c r="T176" s="65"/>
      <c r="U176" s="65"/>
      <c r="V176" s="65"/>
      <c r="W176" s="65">
        <f>ROUND((Tabla122[[#This Row],[Columna21]]*0.4),0)</f>
        <v>3</v>
      </c>
      <c r="X176" s="65">
        <v>8</v>
      </c>
      <c r="Y176" s="65"/>
      <c r="Z176" s="65"/>
      <c r="AA176" s="65"/>
      <c r="AB176" s="65">
        <f>ROUND((Tabla122[[#This Row],[Columna26]]*0.4),0)</f>
        <v>24</v>
      </c>
      <c r="AC176" s="65">
        <v>60</v>
      </c>
      <c r="AD176" s="65"/>
      <c r="AE176" s="65"/>
      <c r="AF176" s="65"/>
      <c r="AG176" s="65">
        <f>ROUND((Tabla122[[#This Row],[Columna31]]*0.4),0)</f>
        <v>274</v>
      </c>
      <c r="AH176" s="65">
        <v>684</v>
      </c>
      <c r="AI176" s="65"/>
      <c r="AJ176" s="65"/>
      <c r="AK176" s="65"/>
      <c r="AL176" s="65">
        <f>ROUND((Tabla122[[#This Row],[Columna36]]*0.4),0)</f>
        <v>70</v>
      </c>
      <c r="AM176" s="65">
        <v>176</v>
      </c>
      <c r="AN176" s="65"/>
      <c r="AO176" s="65"/>
      <c r="AP176" s="65"/>
      <c r="AQ176" s="65">
        <f>ROUND((Tabla122[[#This Row],[Columna41]]*0.4),0)</f>
        <v>27</v>
      </c>
      <c r="AR176" s="65">
        <v>68</v>
      </c>
      <c r="AS176" s="65"/>
      <c r="AT176" s="65"/>
      <c r="AU176" s="65"/>
      <c r="AV176" s="65">
        <f>ROUND((Tabla122[[#This Row],[Columna46]]*0.4),0)</f>
        <v>16</v>
      </c>
      <c r="AW176" s="65">
        <v>40</v>
      </c>
      <c r="AX176" s="65"/>
      <c r="AY176" s="65"/>
      <c r="AZ176" s="65"/>
      <c r="BA176" s="65">
        <f>ROUND((Tabla122[[#This Row],[Columna51]]*0.4),0)</f>
        <v>3</v>
      </c>
      <c r="BB176" s="65">
        <v>8</v>
      </c>
      <c r="BC176" s="65"/>
      <c r="BD176" s="65"/>
      <c r="BE176" s="65"/>
      <c r="BF176" s="65">
        <f>ROUND((Tabla122[[#This Row],[Columna56]]*0.4),0)</f>
        <v>2</v>
      </c>
      <c r="BG176" s="65">
        <v>4</v>
      </c>
      <c r="BH176" s="65"/>
      <c r="BI176" s="65"/>
      <c r="BJ176" s="65"/>
      <c r="BK176" s="65">
        <f>ROUND((Tabla122[[#This Row],[Columna61]]*0.4),0)</f>
        <v>18</v>
      </c>
      <c r="BL176" s="65">
        <v>44</v>
      </c>
      <c r="BM176" s="65"/>
      <c r="BN176" s="65"/>
      <c r="BO176" s="65"/>
      <c r="BP176" s="65">
        <f>ROUND((Tabla122[[#This Row],[Columna66]]*0.4),0)</f>
        <v>16</v>
      </c>
      <c r="BQ176" s="65">
        <v>40</v>
      </c>
      <c r="BR176" s="65"/>
      <c r="BS176" s="65"/>
      <c r="BT176" s="65"/>
      <c r="BU176" s="65">
        <f>ROUND((Tabla122[[#This Row],[Columna71]]*0.4),0)</f>
        <v>46</v>
      </c>
      <c r="BV176" s="65">
        <v>116</v>
      </c>
      <c r="BW176" s="65"/>
      <c r="BX176" s="65"/>
      <c r="BY176" s="65"/>
      <c r="BZ176" s="65">
        <f>ROUND((Tabla122[[#This Row],[Columna76]]*0.4),0)</f>
        <v>14</v>
      </c>
      <c r="CA176" s="65">
        <v>36</v>
      </c>
      <c r="CB176" s="65"/>
      <c r="CC176" s="65"/>
      <c r="CD176" s="65"/>
      <c r="CE176" s="65">
        <f>ROUND((Tabla122[[#This Row],[Columna81]]*0.4),0)</f>
        <v>14</v>
      </c>
      <c r="CF176" s="65">
        <v>36</v>
      </c>
      <c r="CG176" s="65"/>
      <c r="CH176" s="65"/>
      <c r="CI176" s="65"/>
      <c r="CJ176" s="65">
        <f>ROUND((Tabla122[[#This Row],[Columna86]]*0.4),0)</f>
        <v>6</v>
      </c>
      <c r="CK176" s="65">
        <v>16</v>
      </c>
      <c r="CL176" s="65"/>
      <c r="CM176" s="65"/>
      <c r="CN176" s="65"/>
      <c r="CO176" s="65">
        <f>ROUND((Tabla122[[#This Row],[Columna91]]*0.4),0)</f>
        <v>22</v>
      </c>
      <c r="CP176" s="65">
        <v>56</v>
      </c>
      <c r="CQ176" s="65"/>
      <c r="CR176" s="65"/>
      <c r="CS176" s="65"/>
      <c r="CT176" s="65">
        <f>ROUND((Tabla122[[#This Row],[Columna96]]*0.4),0)</f>
        <v>40</v>
      </c>
      <c r="CU176" s="65">
        <v>100</v>
      </c>
      <c r="CV176" s="65"/>
      <c r="CW176" s="65"/>
      <c r="CX176" s="65"/>
      <c r="CY176" s="65">
        <f>ROUND((Tabla122[[#This Row],[Columna101]]*0.4),0)</f>
        <v>10</v>
      </c>
      <c r="CZ176" s="65">
        <v>24</v>
      </c>
      <c r="DA176" s="65"/>
      <c r="DB176" s="65"/>
      <c r="DC176" s="65"/>
      <c r="DD176" s="65">
        <f>ROUND((Tabla122[[#This Row],[Columna106]]*0.4),0)</f>
        <v>8</v>
      </c>
      <c r="DE176" s="65">
        <v>20</v>
      </c>
      <c r="DF176" s="65"/>
      <c r="DG176" s="65"/>
      <c r="DH176" s="65"/>
      <c r="DI176" s="65">
        <f>ROUND((Tabla122[[#This Row],[Columna111]]*0.4),0)</f>
        <v>8</v>
      </c>
      <c r="DJ176" s="65">
        <v>20</v>
      </c>
      <c r="DK176" s="65"/>
      <c r="DL176" s="65"/>
      <c r="DM176" s="65"/>
      <c r="DN176" s="65">
        <f>ROUND((Tabla122[[#This Row],[Columna116]]*0.4),0)</f>
        <v>2</v>
      </c>
      <c r="DO176" s="65">
        <v>4</v>
      </c>
      <c r="DP176" s="65"/>
      <c r="DQ176" s="65"/>
      <c r="DR176" s="65"/>
      <c r="DS176" s="72"/>
      <c r="DT176" s="68"/>
      <c r="DU176" s="68"/>
      <c r="DV176" s="68"/>
      <c r="DW176" s="68"/>
      <c r="DX176" s="68"/>
      <c r="DY176" s="68"/>
      <c r="DZ176" s="68"/>
      <c r="EA176" s="68"/>
      <c r="EB176" s="68"/>
      <c r="EC176" s="68"/>
      <c r="ED176" s="68"/>
      <c r="EE176" s="68"/>
      <c r="EF176" s="68"/>
      <c r="EG176" s="68"/>
      <c r="EH176" s="68"/>
      <c r="EI176" s="68"/>
      <c r="EJ176" s="68"/>
      <c r="EK176" s="68"/>
      <c r="EL176" s="68"/>
      <c r="EM176" s="68"/>
      <c r="EN176" s="68"/>
      <c r="EO176" s="68"/>
      <c r="EP176" s="68"/>
      <c r="EQ176" s="68"/>
      <c r="ER176" s="68"/>
      <c r="ES176" s="68"/>
      <c r="ET176" s="68"/>
      <c r="EU176" s="68"/>
      <c r="EV176" s="68"/>
      <c r="EW176" s="68"/>
      <c r="EX176" s="68"/>
      <c r="EY176" s="68"/>
      <c r="EZ176" s="68"/>
      <c r="FA176" s="68"/>
      <c r="FB176" s="68"/>
      <c r="FC176" s="68"/>
      <c r="FD176" s="68"/>
      <c r="FE176" s="68"/>
      <c r="FF176" s="68"/>
      <c r="FG176" s="68"/>
      <c r="FH176" s="68"/>
      <c r="FI176" s="68"/>
      <c r="FJ176" s="68"/>
      <c r="FK176" s="68"/>
      <c r="FL176" s="68"/>
      <c r="FM176" s="68"/>
      <c r="FN176" s="68"/>
      <c r="FO176" s="68"/>
      <c r="FP176" s="68"/>
      <c r="FQ176" s="68"/>
      <c r="FR176" s="68"/>
      <c r="FS176" s="68"/>
      <c r="FT176" s="68"/>
      <c r="FU176" s="68"/>
      <c r="FV176" s="68"/>
      <c r="FW176" s="68"/>
      <c r="FX176" s="68"/>
      <c r="FY176" s="68"/>
      <c r="FZ176" s="68"/>
      <c r="GA176" s="68"/>
      <c r="GB176" s="68"/>
      <c r="GC176" s="68"/>
      <c r="GD176" s="68"/>
      <c r="GE176" s="68"/>
      <c r="GF176" s="68"/>
      <c r="GG176" s="68"/>
      <c r="GH176" s="68"/>
      <c r="GI176" s="68"/>
      <c r="GJ176" s="68"/>
      <c r="GK176" s="68"/>
      <c r="GL176" s="68"/>
      <c r="GM176" s="68"/>
      <c r="GN176" s="68"/>
      <c r="GO176" s="68"/>
      <c r="GP176" s="68"/>
      <c r="GQ176" s="68"/>
      <c r="GR176" s="68"/>
      <c r="GS176" s="68"/>
      <c r="GT176" s="68"/>
      <c r="GU176" s="68"/>
      <c r="GV176" s="68"/>
      <c r="GW176" s="68"/>
      <c r="GX176" s="68"/>
      <c r="GY176" s="68"/>
      <c r="GZ176" s="68"/>
      <c r="HA176" s="68"/>
      <c r="HB176" s="68"/>
      <c r="HC176" s="68"/>
      <c r="HD176" s="68"/>
      <c r="HE176" s="68"/>
      <c r="HF176" s="68"/>
      <c r="HG176" s="68"/>
      <c r="HH176" s="68"/>
      <c r="HI176" s="68"/>
      <c r="HJ176" s="68"/>
      <c r="HK176" s="68"/>
      <c r="HL176" s="68"/>
      <c r="HM176" s="68"/>
      <c r="HN176" s="68"/>
      <c r="HO176" s="68"/>
      <c r="HP176" s="68"/>
      <c r="HQ176" s="68"/>
      <c r="HR176" s="68"/>
      <c r="HS176" s="68"/>
      <c r="HT176" s="68"/>
      <c r="HU176" s="68"/>
      <c r="HV176" s="68"/>
      <c r="HW176" s="68"/>
      <c r="HX176" s="68"/>
      <c r="HY176" s="68"/>
      <c r="HZ176" s="68"/>
      <c r="IA176" s="68"/>
      <c r="IB176" s="68"/>
      <c r="IC176" s="68"/>
      <c r="ID176" s="68"/>
      <c r="IE176" s="68"/>
      <c r="IF176" s="68"/>
      <c r="IG176" s="68"/>
      <c r="IH176" s="68"/>
      <c r="II176" s="68"/>
      <c r="IJ176" s="68"/>
      <c r="IK176" s="68"/>
      <c r="IL176" s="68"/>
      <c r="IM176" s="68"/>
      <c r="IN176" s="68"/>
      <c r="IO176" s="68"/>
      <c r="IP176" s="68"/>
      <c r="IQ176" s="68"/>
      <c r="IR176" s="68"/>
      <c r="IS176" s="68"/>
      <c r="IT176" s="68"/>
      <c r="IU176" s="68"/>
      <c r="IV176" s="68"/>
      <c r="IW176" s="68"/>
      <c r="IX176" s="68"/>
      <c r="IY176" s="68"/>
      <c r="IZ176" s="68"/>
      <c r="JA176" s="68"/>
      <c r="JB176" s="68"/>
      <c r="JC176" s="68"/>
      <c r="JD176" s="68"/>
      <c r="JE176" s="68"/>
      <c r="JF176" s="68"/>
      <c r="JG176" s="68"/>
      <c r="JH176" s="68"/>
      <c r="JI176" s="68"/>
      <c r="JJ176" s="68"/>
      <c r="JK176" s="68"/>
      <c r="JL176" s="68"/>
      <c r="JM176" s="68"/>
      <c r="JN176" s="68"/>
      <c r="JO176" s="68"/>
      <c r="JP176" s="68"/>
      <c r="JQ176" s="68"/>
      <c r="JR176" s="68"/>
      <c r="JS176" s="68"/>
      <c r="JT176" s="68"/>
      <c r="JU176" s="68"/>
      <c r="JV176" s="68"/>
      <c r="JW176" s="68"/>
      <c r="JX176" s="68"/>
      <c r="JY176" s="68"/>
      <c r="JZ176" s="68"/>
      <c r="KA176" s="68"/>
      <c r="KB176" s="68"/>
      <c r="KC176" s="68"/>
      <c r="KD176" s="68"/>
      <c r="KE176" s="68"/>
      <c r="KF176" s="68"/>
      <c r="KG176" s="68"/>
      <c r="KH176" s="68"/>
      <c r="KI176" s="68"/>
      <c r="KJ176" s="68"/>
      <c r="KK176" s="68"/>
      <c r="KL176" s="68"/>
      <c r="KM176" s="68"/>
      <c r="KN176" s="68"/>
      <c r="KO176" s="68"/>
      <c r="KP176" s="68"/>
      <c r="KQ176" s="68"/>
      <c r="KR176" s="68"/>
      <c r="KS176" s="68"/>
      <c r="KT176" s="68"/>
      <c r="KU176" s="68"/>
      <c r="KV176" s="68"/>
      <c r="KW176" s="68"/>
      <c r="KX176" s="68"/>
      <c r="KY176" s="68"/>
      <c r="KZ176" s="68"/>
      <c r="LA176" s="68"/>
      <c r="LB176" s="68"/>
      <c r="LC176" s="68"/>
      <c r="LD176" s="68"/>
      <c r="LE176" s="68"/>
      <c r="LF176" s="68"/>
      <c r="LG176" s="68"/>
      <c r="LH176" s="68"/>
      <c r="LI176" s="68"/>
      <c r="LJ176" s="68"/>
      <c r="LK176" s="68"/>
      <c r="LL176" s="68"/>
      <c r="LM176" s="68"/>
      <c r="LN176" s="68"/>
      <c r="LO176" s="68"/>
      <c r="LP176" s="68"/>
      <c r="LQ176" s="68"/>
      <c r="LR176" s="68"/>
      <c r="LS176" s="68"/>
      <c r="LT176" s="68"/>
      <c r="LU176" s="68"/>
      <c r="LV176" s="68"/>
      <c r="LW176" s="68"/>
      <c r="LX176" s="68"/>
      <c r="LY176" s="68"/>
      <c r="LZ176" s="68"/>
      <c r="MA176" s="68"/>
      <c r="MB176" s="68"/>
      <c r="MC176" s="68"/>
      <c r="MD176" s="68"/>
      <c r="ME176" s="68"/>
      <c r="MF176" s="68"/>
      <c r="MG176" s="68"/>
      <c r="MH176" s="68"/>
      <c r="MI176" s="68"/>
      <c r="MJ176" s="68"/>
      <c r="MK176" s="68"/>
      <c r="ML176" s="68"/>
      <c r="MM176" s="68"/>
      <c r="MN176" s="68"/>
      <c r="MO176" s="68"/>
      <c r="MP176" s="68"/>
      <c r="MQ176" s="68"/>
      <c r="MR176" s="68"/>
      <c r="MS176" s="68"/>
      <c r="MT176" s="68"/>
      <c r="MU176" s="68"/>
      <c r="MV176" s="68"/>
      <c r="MW176" s="68"/>
      <c r="MX176" s="68"/>
      <c r="MY176" s="68"/>
      <c r="MZ176" s="68"/>
      <c r="NA176" s="68"/>
      <c r="NB176" s="68"/>
      <c r="NC176" s="68"/>
      <c r="ND176" s="68"/>
      <c r="NE176" s="68"/>
    </row>
    <row r="177" spans="1:369" s="73" customFormat="1" ht="13.5">
      <c r="A177" s="68"/>
      <c r="B177" s="62"/>
      <c r="C177" s="63">
        <v>35501</v>
      </c>
      <c r="D177" s="70" t="s">
        <v>245</v>
      </c>
      <c r="E177" s="65" t="s">
        <v>114</v>
      </c>
      <c r="F17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7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77" s="65">
        <f>ROUND((Tabla122[[#This Row],[Columna6]]*0.4),0)</f>
        <v>2</v>
      </c>
      <c r="I177" s="90">
        <v>4</v>
      </c>
      <c r="J177" s="90"/>
      <c r="K177" s="90"/>
      <c r="L177" s="90"/>
      <c r="M177" s="65">
        <f>ROUND((Tabla122[[#This Row],[Columna11]]*0.4),0)</f>
        <v>72</v>
      </c>
      <c r="N177" s="65">
        <v>180</v>
      </c>
      <c r="O177" s="65"/>
      <c r="P177" s="65"/>
      <c r="Q177" s="65"/>
      <c r="R177" s="65">
        <f>ROUND((Tabla122[[#This Row],[Columna16]]*0.4),0)</f>
        <v>6</v>
      </c>
      <c r="S177" s="65">
        <v>16</v>
      </c>
      <c r="T177" s="65"/>
      <c r="U177" s="65"/>
      <c r="V177" s="65"/>
      <c r="W177" s="65">
        <f>ROUND((Tabla122[[#This Row],[Columna21]]*0.4),0)</f>
        <v>3</v>
      </c>
      <c r="X177" s="65">
        <v>8</v>
      </c>
      <c r="Y177" s="65"/>
      <c r="Z177" s="65"/>
      <c r="AA177" s="65"/>
      <c r="AB177" s="65">
        <f>ROUND((Tabla122[[#This Row],[Columna26]]*0.4),0)</f>
        <v>24</v>
      </c>
      <c r="AC177" s="65">
        <v>60</v>
      </c>
      <c r="AD177" s="65"/>
      <c r="AE177" s="65"/>
      <c r="AF177" s="65"/>
      <c r="AG177" s="65">
        <f>ROUND((Tabla122[[#This Row],[Columna31]]*0.4),0)</f>
        <v>274</v>
      </c>
      <c r="AH177" s="65">
        <v>684</v>
      </c>
      <c r="AI177" s="65"/>
      <c r="AJ177" s="65"/>
      <c r="AK177" s="65"/>
      <c r="AL177" s="65">
        <f>ROUND((Tabla122[[#This Row],[Columna36]]*0.4),0)</f>
        <v>70</v>
      </c>
      <c r="AM177" s="65">
        <v>176</v>
      </c>
      <c r="AN177" s="65"/>
      <c r="AO177" s="65"/>
      <c r="AP177" s="65"/>
      <c r="AQ177" s="65">
        <f>ROUND((Tabla122[[#This Row],[Columna41]]*0.4),0)</f>
        <v>27</v>
      </c>
      <c r="AR177" s="65">
        <v>68</v>
      </c>
      <c r="AS177" s="65"/>
      <c r="AT177" s="65"/>
      <c r="AU177" s="65"/>
      <c r="AV177" s="65">
        <f>ROUND((Tabla122[[#This Row],[Columna46]]*0.4),0)</f>
        <v>16</v>
      </c>
      <c r="AW177" s="65">
        <v>40</v>
      </c>
      <c r="AX177" s="65"/>
      <c r="AY177" s="65"/>
      <c r="AZ177" s="65"/>
      <c r="BA177" s="65">
        <f>ROUND((Tabla122[[#This Row],[Columna51]]*0.4),0)</f>
        <v>3</v>
      </c>
      <c r="BB177" s="65">
        <v>8</v>
      </c>
      <c r="BC177" s="65"/>
      <c r="BD177" s="65"/>
      <c r="BE177" s="65"/>
      <c r="BF177" s="65">
        <f>ROUND((Tabla122[[#This Row],[Columna56]]*0.4),0)</f>
        <v>2</v>
      </c>
      <c r="BG177" s="65">
        <v>4</v>
      </c>
      <c r="BH177" s="65"/>
      <c r="BI177" s="65"/>
      <c r="BJ177" s="65"/>
      <c r="BK177" s="65">
        <f>ROUND((Tabla122[[#This Row],[Columna61]]*0.4),0)</f>
        <v>18</v>
      </c>
      <c r="BL177" s="65">
        <v>44</v>
      </c>
      <c r="BM177" s="65"/>
      <c r="BN177" s="65"/>
      <c r="BO177" s="65"/>
      <c r="BP177" s="65">
        <f>ROUND((Tabla122[[#This Row],[Columna66]]*0.4),0)</f>
        <v>16</v>
      </c>
      <c r="BQ177" s="65">
        <v>40</v>
      </c>
      <c r="BR177" s="65"/>
      <c r="BS177" s="65"/>
      <c r="BT177" s="65"/>
      <c r="BU177" s="65">
        <f>ROUND((Tabla122[[#This Row],[Columna71]]*0.4),0)</f>
        <v>46</v>
      </c>
      <c r="BV177" s="65">
        <v>116</v>
      </c>
      <c r="BW177" s="65"/>
      <c r="BX177" s="65"/>
      <c r="BY177" s="65"/>
      <c r="BZ177" s="65">
        <f>ROUND((Tabla122[[#This Row],[Columna76]]*0.4),0)</f>
        <v>14</v>
      </c>
      <c r="CA177" s="65">
        <v>36</v>
      </c>
      <c r="CB177" s="65"/>
      <c r="CC177" s="65"/>
      <c r="CD177" s="65"/>
      <c r="CE177" s="65">
        <f>ROUND((Tabla122[[#This Row],[Columna81]]*0.4),0)</f>
        <v>14</v>
      </c>
      <c r="CF177" s="65">
        <v>36</v>
      </c>
      <c r="CG177" s="65"/>
      <c r="CH177" s="65"/>
      <c r="CI177" s="65"/>
      <c r="CJ177" s="65">
        <f>ROUND((Tabla122[[#This Row],[Columna86]]*0.4),0)</f>
        <v>6</v>
      </c>
      <c r="CK177" s="65">
        <v>16</v>
      </c>
      <c r="CL177" s="65"/>
      <c r="CM177" s="65"/>
      <c r="CN177" s="65"/>
      <c r="CO177" s="65">
        <f>ROUND((Tabla122[[#This Row],[Columna91]]*0.4),0)</f>
        <v>22</v>
      </c>
      <c r="CP177" s="65">
        <v>56</v>
      </c>
      <c r="CQ177" s="65"/>
      <c r="CR177" s="65"/>
      <c r="CS177" s="65"/>
      <c r="CT177" s="65">
        <f>ROUND((Tabla122[[#This Row],[Columna96]]*0.4),0)</f>
        <v>40</v>
      </c>
      <c r="CU177" s="65">
        <v>100</v>
      </c>
      <c r="CV177" s="65"/>
      <c r="CW177" s="65"/>
      <c r="CX177" s="65"/>
      <c r="CY177" s="65">
        <f>ROUND((Tabla122[[#This Row],[Columna101]]*0.4),0)</f>
        <v>10</v>
      </c>
      <c r="CZ177" s="65">
        <v>24</v>
      </c>
      <c r="DA177" s="65"/>
      <c r="DB177" s="65"/>
      <c r="DC177" s="65"/>
      <c r="DD177" s="65">
        <f>ROUND((Tabla122[[#This Row],[Columna106]]*0.4),0)</f>
        <v>8</v>
      </c>
      <c r="DE177" s="65">
        <v>20</v>
      </c>
      <c r="DF177" s="65"/>
      <c r="DG177" s="65"/>
      <c r="DH177" s="65"/>
      <c r="DI177" s="65">
        <f>ROUND((Tabla122[[#This Row],[Columna111]]*0.4),0)</f>
        <v>8</v>
      </c>
      <c r="DJ177" s="65">
        <v>20</v>
      </c>
      <c r="DK177" s="65"/>
      <c r="DL177" s="65"/>
      <c r="DM177" s="65"/>
      <c r="DN177" s="65">
        <f>ROUND((Tabla122[[#This Row],[Columna116]]*0.4),0)</f>
        <v>2</v>
      </c>
      <c r="DO177" s="65">
        <v>4</v>
      </c>
      <c r="DP177" s="93"/>
      <c r="DQ177" s="93"/>
      <c r="DR177" s="93"/>
      <c r="DS177" s="72"/>
      <c r="DT177" s="68"/>
      <c r="DU177" s="68"/>
      <c r="DV177" s="68"/>
      <c r="DW177" s="68"/>
      <c r="DX177" s="68"/>
      <c r="DY177" s="68"/>
      <c r="DZ177" s="68"/>
      <c r="EA177" s="68"/>
      <c r="EB177" s="68"/>
      <c r="EC177" s="68"/>
      <c r="ED177" s="68"/>
      <c r="EE177" s="68"/>
      <c r="EF177" s="68"/>
      <c r="EG177" s="68"/>
      <c r="EH177" s="68"/>
      <c r="EI177" s="68"/>
      <c r="EJ177" s="68"/>
      <c r="EK177" s="68"/>
      <c r="EL177" s="68"/>
      <c r="EM177" s="68"/>
      <c r="EN177" s="68"/>
      <c r="EO177" s="68"/>
      <c r="EP177" s="68"/>
      <c r="EQ177" s="68"/>
      <c r="ER177" s="68"/>
      <c r="ES177" s="68"/>
      <c r="ET177" s="68"/>
      <c r="EU177" s="68"/>
      <c r="EV177" s="68"/>
      <c r="EW177" s="68"/>
      <c r="EX177" s="68"/>
      <c r="EY177" s="68"/>
      <c r="EZ177" s="68"/>
      <c r="FA177" s="68"/>
      <c r="FB177" s="68"/>
      <c r="FC177" s="68"/>
      <c r="FD177" s="68"/>
      <c r="FE177" s="68"/>
      <c r="FF177" s="68"/>
      <c r="FG177" s="68"/>
      <c r="FH177" s="68"/>
      <c r="FI177" s="68"/>
      <c r="FJ177" s="68"/>
      <c r="FK177" s="68"/>
      <c r="FL177" s="68"/>
      <c r="FM177" s="68"/>
      <c r="FN177" s="68"/>
      <c r="FO177" s="68"/>
      <c r="FP177" s="68"/>
      <c r="FQ177" s="68"/>
      <c r="FR177" s="68"/>
      <c r="FS177" s="68"/>
      <c r="FT177" s="68"/>
      <c r="FU177" s="68"/>
      <c r="FV177" s="68"/>
      <c r="FW177" s="68"/>
      <c r="FX177" s="68"/>
      <c r="FY177" s="68"/>
      <c r="FZ177" s="68"/>
      <c r="GA177" s="68"/>
      <c r="GB177" s="68"/>
      <c r="GC177" s="68"/>
      <c r="GD177" s="68"/>
      <c r="GE177" s="68"/>
      <c r="GF177" s="68"/>
      <c r="GG177" s="68"/>
      <c r="GH177" s="68"/>
      <c r="GI177" s="68"/>
      <c r="GJ177" s="68"/>
      <c r="GK177" s="68"/>
      <c r="GL177" s="68"/>
      <c r="GM177" s="68"/>
      <c r="GN177" s="68"/>
      <c r="GO177" s="68"/>
      <c r="GP177" s="68"/>
      <c r="GQ177" s="68"/>
      <c r="GR177" s="68"/>
      <c r="GS177" s="68"/>
      <c r="GT177" s="68"/>
      <c r="GU177" s="68"/>
      <c r="GV177" s="68"/>
      <c r="GW177" s="68"/>
      <c r="GX177" s="68"/>
      <c r="GY177" s="68"/>
      <c r="GZ177" s="68"/>
      <c r="HA177" s="68"/>
      <c r="HB177" s="68"/>
      <c r="HC177" s="68"/>
      <c r="HD177" s="68"/>
      <c r="HE177" s="68"/>
      <c r="HF177" s="68"/>
      <c r="HG177" s="68"/>
      <c r="HH177" s="68"/>
      <c r="HI177" s="68"/>
      <c r="HJ177" s="68"/>
      <c r="HK177" s="68"/>
      <c r="HL177" s="68"/>
      <c r="HM177" s="68"/>
      <c r="HN177" s="68"/>
      <c r="HO177" s="68"/>
      <c r="HP177" s="68"/>
      <c r="HQ177" s="68"/>
      <c r="HR177" s="68"/>
      <c r="HS177" s="68"/>
      <c r="HT177" s="68"/>
      <c r="HU177" s="68"/>
      <c r="HV177" s="68"/>
      <c r="HW177" s="68"/>
      <c r="HX177" s="68"/>
      <c r="HY177" s="68"/>
      <c r="HZ177" s="68"/>
      <c r="IA177" s="68"/>
      <c r="IB177" s="68"/>
      <c r="IC177" s="68"/>
      <c r="ID177" s="68"/>
      <c r="IE177" s="68"/>
      <c r="IF177" s="68"/>
      <c r="IG177" s="68"/>
      <c r="IH177" s="68"/>
      <c r="II177" s="68"/>
      <c r="IJ177" s="68"/>
      <c r="IK177" s="68"/>
      <c r="IL177" s="68"/>
      <c r="IM177" s="68"/>
      <c r="IN177" s="68"/>
      <c r="IO177" s="68"/>
      <c r="IP177" s="68"/>
      <c r="IQ177" s="68"/>
      <c r="IR177" s="68"/>
      <c r="IS177" s="68"/>
      <c r="IT177" s="68"/>
      <c r="IU177" s="68"/>
      <c r="IV177" s="68"/>
      <c r="IW177" s="68"/>
      <c r="IX177" s="68"/>
      <c r="IY177" s="68"/>
      <c r="IZ177" s="68"/>
      <c r="JA177" s="68"/>
      <c r="JB177" s="68"/>
      <c r="JC177" s="68"/>
      <c r="JD177" s="68"/>
      <c r="JE177" s="68"/>
      <c r="JF177" s="68"/>
      <c r="JG177" s="68"/>
      <c r="JH177" s="68"/>
      <c r="JI177" s="68"/>
      <c r="JJ177" s="68"/>
      <c r="JK177" s="68"/>
      <c r="JL177" s="68"/>
      <c r="JM177" s="68"/>
      <c r="JN177" s="68"/>
      <c r="JO177" s="68"/>
      <c r="JP177" s="68"/>
      <c r="JQ177" s="68"/>
      <c r="JR177" s="68"/>
      <c r="JS177" s="68"/>
      <c r="JT177" s="68"/>
      <c r="JU177" s="68"/>
      <c r="JV177" s="68"/>
      <c r="JW177" s="68"/>
      <c r="JX177" s="68"/>
      <c r="JY177" s="68"/>
      <c r="JZ177" s="68"/>
      <c r="KA177" s="68"/>
      <c r="KB177" s="68"/>
      <c r="KC177" s="68"/>
      <c r="KD177" s="68"/>
      <c r="KE177" s="68"/>
      <c r="KF177" s="68"/>
      <c r="KG177" s="68"/>
      <c r="KH177" s="68"/>
      <c r="KI177" s="68"/>
      <c r="KJ177" s="68"/>
      <c r="KK177" s="68"/>
      <c r="KL177" s="68"/>
      <c r="KM177" s="68"/>
      <c r="KN177" s="68"/>
      <c r="KO177" s="68"/>
      <c r="KP177" s="68"/>
      <c r="KQ177" s="68"/>
      <c r="KR177" s="68"/>
      <c r="KS177" s="68"/>
      <c r="KT177" s="68"/>
      <c r="KU177" s="68"/>
      <c r="KV177" s="68"/>
      <c r="KW177" s="68"/>
      <c r="KX177" s="68"/>
      <c r="KY177" s="68"/>
      <c r="KZ177" s="68"/>
      <c r="LA177" s="68"/>
      <c r="LB177" s="68"/>
      <c r="LC177" s="68"/>
      <c r="LD177" s="68"/>
      <c r="LE177" s="68"/>
      <c r="LF177" s="68"/>
      <c r="LG177" s="68"/>
      <c r="LH177" s="68"/>
      <c r="LI177" s="68"/>
      <c r="LJ177" s="68"/>
      <c r="LK177" s="68"/>
      <c r="LL177" s="68"/>
      <c r="LM177" s="68"/>
      <c r="LN177" s="68"/>
      <c r="LO177" s="68"/>
      <c r="LP177" s="68"/>
      <c r="LQ177" s="68"/>
      <c r="LR177" s="68"/>
      <c r="LS177" s="68"/>
      <c r="LT177" s="68"/>
      <c r="LU177" s="68"/>
      <c r="LV177" s="68"/>
      <c r="LW177" s="68"/>
      <c r="LX177" s="68"/>
      <c r="LY177" s="68"/>
      <c r="LZ177" s="68"/>
      <c r="MA177" s="68"/>
      <c r="MB177" s="68"/>
      <c r="MC177" s="68"/>
      <c r="MD177" s="68"/>
      <c r="ME177" s="68"/>
      <c r="MF177" s="68"/>
      <c r="MG177" s="68"/>
      <c r="MH177" s="68"/>
      <c r="MI177" s="68"/>
      <c r="MJ177" s="68"/>
      <c r="MK177" s="68"/>
      <c r="ML177" s="68"/>
      <c r="MM177" s="68"/>
      <c r="MN177" s="68"/>
      <c r="MO177" s="68"/>
      <c r="MP177" s="68"/>
      <c r="MQ177" s="68"/>
      <c r="MR177" s="68"/>
      <c r="MS177" s="68"/>
      <c r="MT177" s="68"/>
      <c r="MU177" s="68"/>
      <c r="MV177" s="68"/>
      <c r="MW177" s="68"/>
      <c r="MX177" s="68"/>
      <c r="MY177" s="68"/>
      <c r="MZ177" s="68"/>
      <c r="NA177" s="68"/>
      <c r="NB177" s="68"/>
      <c r="NC177" s="68"/>
      <c r="ND177" s="68"/>
      <c r="NE177" s="68"/>
    </row>
    <row r="178" spans="1:369" s="73" customFormat="1" ht="13.5">
      <c r="A178" s="68"/>
      <c r="B178" s="62"/>
      <c r="C178" s="63">
        <v>35501</v>
      </c>
      <c r="D178" s="70" t="s">
        <v>246</v>
      </c>
      <c r="E178" s="65" t="s">
        <v>114</v>
      </c>
      <c r="F17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7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78" s="65">
        <f>ROUND((Tabla122[[#This Row],[Columna6]]*0.4),0)</f>
        <v>2</v>
      </c>
      <c r="I178" s="90">
        <v>4</v>
      </c>
      <c r="J178" s="90"/>
      <c r="K178" s="90"/>
      <c r="L178" s="90"/>
      <c r="M178" s="65">
        <f>ROUND((Tabla122[[#This Row],[Columna11]]*0.4),0)</f>
        <v>72</v>
      </c>
      <c r="N178" s="65">
        <v>180</v>
      </c>
      <c r="O178" s="65"/>
      <c r="P178" s="65"/>
      <c r="Q178" s="65"/>
      <c r="R178" s="65">
        <f>ROUND((Tabla122[[#This Row],[Columna16]]*0.4),0)</f>
        <v>6</v>
      </c>
      <c r="S178" s="65">
        <v>16</v>
      </c>
      <c r="T178" s="65"/>
      <c r="U178" s="65"/>
      <c r="V178" s="65"/>
      <c r="W178" s="65">
        <f>ROUND((Tabla122[[#This Row],[Columna21]]*0.4),0)</f>
        <v>3</v>
      </c>
      <c r="X178" s="65">
        <v>8</v>
      </c>
      <c r="Y178" s="65"/>
      <c r="Z178" s="65"/>
      <c r="AA178" s="65"/>
      <c r="AB178" s="65">
        <f>ROUND((Tabla122[[#This Row],[Columna26]]*0.4),0)</f>
        <v>24</v>
      </c>
      <c r="AC178" s="65">
        <v>60</v>
      </c>
      <c r="AD178" s="65"/>
      <c r="AE178" s="65"/>
      <c r="AF178" s="65"/>
      <c r="AG178" s="65">
        <f>ROUND((Tabla122[[#This Row],[Columna31]]*0.4),0)</f>
        <v>274</v>
      </c>
      <c r="AH178" s="65">
        <v>684</v>
      </c>
      <c r="AI178" s="65"/>
      <c r="AJ178" s="65"/>
      <c r="AK178" s="65"/>
      <c r="AL178" s="65">
        <f>ROUND((Tabla122[[#This Row],[Columna36]]*0.4),0)</f>
        <v>70</v>
      </c>
      <c r="AM178" s="65">
        <v>176</v>
      </c>
      <c r="AN178" s="65"/>
      <c r="AO178" s="65"/>
      <c r="AP178" s="65"/>
      <c r="AQ178" s="65">
        <f>ROUND((Tabla122[[#This Row],[Columna41]]*0.4),0)</f>
        <v>27</v>
      </c>
      <c r="AR178" s="65">
        <v>68</v>
      </c>
      <c r="AS178" s="65"/>
      <c r="AT178" s="65"/>
      <c r="AU178" s="65"/>
      <c r="AV178" s="65">
        <f>ROUND((Tabla122[[#This Row],[Columna46]]*0.4),0)</f>
        <v>16</v>
      </c>
      <c r="AW178" s="65">
        <v>40</v>
      </c>
      <c r="AX178" s="65"/>
      <c r="AY178" s="65"/>
      <c r="AZ178" s="65"/>
      <c r="BA178" s="65">
        <f>ROUND((Tabla122[[#This Row],[Columna51]]*0.4),0)</f>
        <v>3</v>
      </c>
      <c r="BB178" s="65">
        <v>8</v>
      </c>
      <c r="BC178" s="65"/>
      <c r="BD178" s="65"/>
      <c r="BE178" s="65"/>
      <c r="BF178" s="65">
        <f>ROUND((Tabla122[[#This Row],[Columna56]]*0.4),0)</f>
        <v>2</v>
      </c>
      <c r="BG178" s="65">
        <v>4</v>
      </c>
      <c r="BH178" s="65"/>
      <c r="BI178" s="65"/>
      <c r="BJ178" s="65"/>
      <c r="BK178" s="65">
        <f>ROUND((Tabla122[[#This Row],[Columna61]]*0.4),0)</f>
        <v>18</v>
      </c>
      <c r="BL178" s="65">
        <v>44</v>
      </c>
      <c r="BM178" s="65"/>
      <c r="BN178" s="65"/>
      <c r="BO178" s="65"/>
      <c r="BP178" s="65">
        <f>ROUND((Tabla122[[#This Row],[Columna66]]*0.4),0)</f>
        <v>16</v>
      </c>
      <c r="BQ178" s="65">
        <v>40</v>
      </c>
      <c r="BR178" s="65"/>
      <c r="BS178" s="65"/>
      <c r="BT178" s="65"/>
      <c r="BU178" s="65">
        <f>ROUND((Tabla122[[#This Row],[Columna71]]*0.4),0)</f>
        <v>46</v>
      </c>
      <c r="BV178" s="65">
        <v>116</v>
      </c>
      <c r="BW178" s="65"/>
      <c r="BX178" s="65"/>
      <c r="BY178" s="65"/>
      <c r="BZ178" s="65">
        <f>ROUND((Tabla122[[#This Row],[Columna76]]*0.4),0)</f>
        <v>14</v>
      </c>
      <c r="CA178" s="65">
        <v>36</v>
      </c>
      <c r="CB178" s="65"/>
      <c r="CC178" s="65"/>
      <c r="CD178" s="65"/>
      <c r="CE178" s="65">
        <f>ROUND((Tabla122[[#This Row],[Columna81]]*0.4),0)</f>
        <v>14</v>
      </c>
      <c r="CF178" s="65">
        <v>36</v>
      </c>
      <c r="CG178" s="65"/>
      <c r="CH178" s="65"/>
      <c r="CI178" s="65"/>
      <c r="CJ178" s="65">
        <f>ROUND((Tabla122[[#This Row],[Columna86]]*0.4),0)</f>
        <v>6</v>
      </c>
      <c r="CK178" s="65">
        <v>16</v>
      </c>
      <c r="CL178" s="65"/>
      <c r="CM178" s="65"/>
      <c r="CN178" s="65"/>
      <c r="CO178" s="65">
        <f>ROUND((Tabla122[[#This Row],[Columna91]]*0.4),0)</f>
        <v>22</v>
      </c>
      <c r="CP178" s="65">
        <v>56</v>
      </c>
      <c r="CQ178" s="65"/>
      <c r="CR178" s="65"/>
      <c r="CS178" s="65"/>
      <c r="CT178" s="65">
        <f>ROUND((Tabla122[[#This Row],[Columna96]]*0.4),0)</f>
        <v>40</v>
      </c>
      <c r="CU178" s="65">
        <v>100</v>
      </c>
      <c r="CV178" s="65"/>
      <c r="CW178" s="65"/>
      <c r="CX178" s="65"/>
      <c r="CY178" s="65">
        <f>ROUND((Tabla122[[#This Row],[Columna101]]*0.4),0)</f>
        <v>10</v>
      </c>
      <c r="CZ178" s="65">
        <v>24</v>
      </c>
      <c r="DA178" s="65"/>
      <c r="DB178" s="65"/>
      <c r="DC178" s="65"/>
      <c r="DD178" s="65">
        <f>ROUND((Tabla122[[#This Row],[Columna106]]*0.4),0)</f>
        <v>8</v>
      </c>
      <c r="DE178" s="65">
        <v>20</v>
      </c>
      <c r="DF178" s="65"/>
      <c r="DG178" s="65"/>
      <c r="DH178" s="65"/>
      <c r="DI178" s="65">
        <f>ROUND((Tabla122[[#This Row],[Columna111]]*0.4),0)</f>
        <v>8</v>
      </c>
      <c r="DJ178" s="65">
        <v>20</v>
      </c>
      <c r="DK178" s="65"/>
      <c r="DL178" s="65"/>
      <c r="DM178" s="65"/>
      <c r="DN178" s="65">
        <f>ROUND((Tabla122[[#This Row],[Columna116]]*0.4),0)</f>
        <v>2</v>
      </c>
      <c r="DO178" s="65">
        <v>4</v>
      </c>
      <c r="DP178" s="93"/>
      <c r="DQ178" s="93"/>
      <c r="DR178" s="93"/>
      <c r="DS178" s="72"/>
      <c r="DT178" s="68"/>
      <c r="DU178" s="68"/>
      <c r="DV178" s="68"/>
      <c r="DW178" s="68"/>
      <c r="DX178" s="68"/>
      <c r="DY178" s="68"/>
      <c r="DZ178" s="68"/>
      <c r="EA178" s="68"/>
      <c r="EB178" s="68"/>
      <c r="EC178" s="68"/>
      <c r="ED178" s="68"/>
      <c r="EE178" s="68"/>
      <c r="EF178" s="68"/>
      <c r="EG178" s="68"/>
      <c r="EH178" s="68"/>
      <c r="EI178" s="68"/>
      <c r="EJ178" s="68"/>
      <c r="EK178" s="68"/>
      <c r="EL178" s="68"/>
      <c r="EM178" s="68"/>
      <c r="EN178" s="68"/>
      <c r="EO178" s="68"/>
      <c r="EP178" s="68"/>
      <c r="EQ178" s="68"/>
      <c r="ER178" s="68"/>
      <c r="ES178" s="68"/>
      <c r="ET178" s="68"/>
      <c r="EU178" s="68"/>
      <c r="EV178" s="68"/>
      <c r="EW178" s="68"/>
      <c r="EX178" s="68"/>
      <c r="EY178" s="68"/>
      <c r="EZ178" s="68"/>
      <c r="FA178" s="68"/>
      <c r="FB178" s="68"/>
      <c r="FC178" s="68"/>
      <c r="FD178" s="68"/>
      <c r="FE178" s="68"/>
      <c r="FF178" s="68"/>
      <c r="FG178" s="68"/>
      <c r="FH178" s="68"/>
      <c r="FI178" s="68"/>
      <c r="FJ178" s="68"/>
      <c r="FK178" s="68"/>
      <c r="FL178" s="68"/>
      <c r="FM178" s="68"/>
      <c r="FN178" s="68"/>
      <c r="FO178" s="68"/>
      <c r="FP178" s="68"/>
      <c r="FQ178" s="68"/>
      <c r="FR178" s="68"/>
      <c r="FS178" s="68"/>
      <c r="FT178" s="68"/>
      <c r="FU178" s="68"/>
      <c r="FV178" s="68"/>
      <c r="FW178" s="68"/>
      <c r="FX178" s="68"/>
      <c r="FY178" s="68"/>
      <c r="FZ178" s="68"/>
      <c r="GA178" s="68"/>
      <c r="GB178" s="68"/>
      <c r="GC178" s="68"/>
      <c r="GD178" s="68"/>
      <c r="GE178" s="68"/>
      <c r="GF178" s="68"/>
      <c r="GG178" s="68"/>
      <c r="GH178" s="68"/>
      <c r="GI178" s="68"/>
      <c r="GJ178" s="68"/>
      <c r="GK178" s="68"/>
      <c r="GL178" s="68"/>
      <c r="GM178" s="68"/>
      <c r="GN178" s="68"/>
      <c r="GO178" s="68"/>
      <c r="GP178" s="68"/>
      <c r="GQ178" s="68"/>
      <c r="GR178" s="68"/>
      <c r="GS178" s="68"/>
      <c r="GT178" s="68"/>
      <c r="GU178" s="68"/>
      <c r="GV178" s="68"/>
      <c r="GW178" s="68"/>
      <c r="GX178" s="68"/>
      <c r="GY178" s="68"/>
      <c r="GZ178" s="68"/>
      <c r="HA178" s="68"/>
      <c r="HB178" s="68"/>
      <c r="HC178" s="68"/>
      <c r="HD178" s="68"/>
      <c r="HE178" s="68"/>
      <c r="HF178" s="68"/>
      <c r="HG178" s="68"/>
      <c r="HH178" s="68"/>
      <c r="HI178" s="68"/>
      <c r="HJ178" s="68"/>
      <c r="HK178" s="68"/>
      <c r="HL178" s="68"/>
      <c r="HM178" s="68"/>
      <c r="HN178" s="68"/>
      <c r="HO178" s="68"/>
      <c r="HP178" s="68"/>
      <c r="HQ178" s="68"/>
      <c r="HR178" s="68"/>
      <c r="HS178" s="68"/>
      <c r="HT178" s="68"/>
      <c r="HU178" s="68"/>
      <c r="HV178" s="68"/>
      <c r="HW178" s="68"/>
      <c r="HX178" s="68"/>
      <c r="HY178" s="68"/>
      <c r="HZ178" s="68"/>
      <c r="IA178" s="68"/>
      <c r="IB178" s="68"/>
      <c r="IC178" s="68"/>
      <c r="ID178" s="68"/>
      <c r="IE178" s="68"/>
      <c r="IF178" s="68"/>
      <c r="IG178" s="68"/>
      <c r="IH178" s="68"/>
      <c r="II178" s="68"/>
      <c r="IJ178" s="68"/>
      <c r="IK178" s="68"/>
      <c r="IL178" s="68"/>
      <c r="IM178" s="68"/>
      <c r="IN178" s="68"/>
      <c r="IO178" s="68"/>
      <c r="IP178" s="68"/>
      <c r="IQ178" s="68"/>
      <c r="IR178" s="68"/>
      <c r="IS178" s="68"/>
      <c r="IT178" s="68"/>
      <c r="IU178" s="68"/>
      <c r="IV178" s="68"/>
      <c r="IW178" s="68"/>
      <c r="IX178" s="68"/>
      <c r="IY178" s="68"/>
      <c r="IZ178" s="68"/>
      <c r="JA178" s="68"/>
      <c r="JB178" s="68"/>
      <c r="JC178" s="68"/>
      <c r="JD178" s="68"/>
      <c r="JE178" s="68"/>
      <c r="JF178" s="68"/>
      <c r="JG178" s="68"/>
      <c r="JH178" s="68"/>
      <c r="JI178" s="68"/>
      <c r="JJ178" s="68"/>
      <c r="JK178" s="68"/>
      <c r="JL178" s="68"/>
      <c r="JM178" s="68"/>
      <c r="JN178" s="68"/>
      <c r="JO178" s="68"/>
      <c r="JP178" s="68"/>
      <c r="JQ178" s="68"/>
      <c r="JR178" s="68"/>
      <c r="JS178" s="68"/>
      <c r="JT178" s="68"/>
      <c r="JU178" s="68"/>
      <c r="JV178" s="68"/>
      <c r="JW178" s="68"/>
      <c r="JX178" s="68"/>
      <c r="JY178" s="68"/>
      <c r="JZ178" s="68"/>
      <c r="KA178" s="68"/>
      <c r="KB178" s="68"/>
      <c r="KC178" s="68"/>
      <c r="KD178" s="68"/>
      <c r="KE178" s="68"/>
      <c r="KF178" s="68"/>
      <c r="KG178" s="68"/>
      <c r="KH178" s="68"/>
      <c r="KI178" s="68"/>
      <c r="KJ178" s="68"/>
      <c r="KK178" s="68"/>
      <c r="KL178" s="68"/>
      <c r="KM178" s="68"/>
      <c r="KN178" s="68"/>
      <c r="KO178" s="68"/>
      <c r="KP178" s="68"/>
      <c r="KQ178" s="68"/>
      <c r="KR178" s="68"/>
      <c r="KS178" s="68"/>
      <c r="KT178" s="68"/>
      <c r="KU178" s="68"/>
      <c r="KV178" s="68"/>
      <c r="KW178" s="68"/>
      <c r="KX178" s="68"/>
      <c r="KY178" s="68"/>
      <c r="KZ178" s="68"/>
      <c r="LA178" s="68"/>
      <c r="LB178" s="68"/>
      <c r="LC178" s="68"/>
      <c r="LD178" s="68"/>
      <c r="LE178" s="68"/>
      <c r="LF178" s="68"/>
      <c r="LG178" s="68"/>
      <c r="LH178" s="68"/>
      <c r="LI178" s="68"/>
      <c r="LJ178" s="68"/>
      <c r="LK178" s="68"/>
      <c r="LL178" s="68"/>
      <c r="LM178" s="68"/>
      <c r="LN178" s="68"/>
      <c r="LO178" s="68"/>
      <c r="LP178" s="68"/>
      <c r="LQ178" s="68"/>
      <c r="LR178" s="68"/>
      <c r="LS178" s="68"/>
      <c r="LT178" s="68"/>
      <c r="LU178" s="68"/>
      <c r="LV178" s="68"/>
      <c r="LW178" s="68"/>
      <c r="LX178" s="68"/>
      <c r="LY178" s="68"/>
      <c r="LZ178" s="68"/>
      <c r="MA178" s="68"/>
      <c r="MB178" s="68"/>
      <c r="MC178" s="68"/>
      <c r="MD178" s="68"/>
      <c r="ME178" s="68"/>
      <c r="MF178" s="68"/>
      <c r="MG178" s="68"/>
      <c r="MH178" s="68"/>
      <c r="MI178" s="68"/>
      <c r="MJ178" s="68"/>
      <c r="MK178" s="68"/>
      <c r="ML178" s="68"/>
      <c r="MM178" s="68"/>
      <c r="MN178" s="68"/>
      <c r="MO178" s="68"/>
      <c r="MP178" s="68"/>
      <c r="MQ178" s="68"/>
      <c r="MR178" s="68"/>
      <c r="MS178" s="68"/>
      <c r="MT178" s="68"/>
      <c r="MU178" s="68"/>
      <c r="MV178" s="68"/>
      <c r="MW178" s="68"/>
      <c r="MX178" s="68"/>
      <c r="MY178" s="68"/>
      <c r="MZ178" s="68"/>
      <c r="NA178" s="68"/>
      <c r="NB178" s="68"/>
      <c r="NC178" s="68"/>
      <c r="ND178" s="68"/>
      <c r="NE178" s="68"/>
    </row>
    <row r="179" spans="1:369" s="73" customFormat="1" ht="13.5">
      <c r="A179" s="68"/>
      <c r="B179" s="62"/>
      <c r="C179" s="63">
        <v>35501</v>
      </c>
      <c r="D179" s="70" t="s">
        <v>378</v>
      </c>
      <c r="E179" s="65" t="s">
        <v>114</v>
      </c>
      <c r="F17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7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79" s="65">
        <f>ROUND((Tabla122[[#This Row],[Columna6]]*0.4),0)</f>
        <v>2</v>
      </c>
      <c r="I179" s="90">
        <v>4</v>
      </c>
      <c r="J179" s="90"/>
      <c r="K179" s="90"/>
      <c r="L179" s="90"/>
      <c r="M179" s="65">
        <f>ROUND((Tabla122[[#This Row],[Columna11]]*0.4),0)</f>
        <v>72</v>
      </c>
      <c r="N179" s="65">
        <v>180</v>
      </c>
      <c r="O179" s="65"/>
      <c r="P179" s="65"/>
      <c r="Q179" s="65"/>
      <c r="R179" s="65">
        <f>ROUND((Tabla122[[#This Row],[Columna16]]*0.4),0)</f>
        <v>6</v>
      </c>
      <c r="S179" s="65">
        <v>16</v>
      </c>
      <c r="T179" s="65"/>
      <c r="U179" s="65"/>
      <c r="V179" s="65"/>
      <c r="W179" s="65">
        <f>ROUND((Tabla122[[#This Row],[Columna21]]*0.4),0)</f>
        <v>3</v>
      </c>
      <c r="X179" s="65">
        <v>8</v>
      </c>
      <c r="Y179" s="65"/>
      <c r="Z179" s="65"/>
      <c r="AA179" s="65"/>
      <c r="AB179" s="65">
        <f>ROUND((Tabla122[[#This Row],[Columna26]]*0.4),0)</f>
        <v>24</v>
      </c>
      <c r="AC179" s="65">
        <v>60</v>
      </c>
      <c r="AD179" s="65"/>
      <c r="AE179" s="65"/>
      <c r="AF179" s="65"/>
      <c r="AG179" s="65">
        <f>ROUND((Tabla122[[#This Row],[Columna31]]*0.4),0)</f>
        <v>274</v>
      </c>
      <c r="AH179" s="65">
        <v>684</v>
      </c>
      <c r="AI179" s="65"/>
      <c r="AJ179" s="65"/>
      <c r="AK179" s="65"/>
      <c r="AL179" s="65">
        <f>ROUND((Tabla122[[#This Row],[Columna36]]*0.4),0)</f>
        <v>70</v>
      </c>
      <c r="AM179" s="65">
        <v>176</v>
      </c>
      <c r="AN179" s="65"/>
      <c r="AO179" s="65"/>
      <c r="AP179" s="65"/>
      <c r="AQ179" s="65">
        <f>ROUND((Tabla122[[#This Row],[Columna41]]*0.4),0)</f>
        <v>27</v>
      </c>
      <c r="AR179" s="65">
        <v>68</v>
      </c>
      <c r="AS179" s="65"/>
      <c r="AT179" s="65"/>
      <c r="AU179" s="65"/>
      <c r="AV179" s="65">
        <f>ROUND((Tabla122[[#This Row],[Columna46]]*0.4),0)</f>
        <v>16</v>
      </c>
      <c r="AW179" s="65">
        <v>40</v>
      </c>
      <c r="AX179" s="65"/>
      <c r="AY179" s="65"/>
      <c r="AZ179" s="65"/>
      <c r="BA179" s="65">
        <f>ROUND((Tabla122[[#This Row],[Columna51]]*0.4),0)</f>
        <v>3</v>
      </c>
      <c r="BB179" s="65">
        <v>8</v>
      </c>
      <c r="BC179" s="65"/>
      <c r="BD179" s="65"/>
      <c r="BE179" s="65"/>
      <c r="BF179" s="65">
        <f>ROUND((Tabla122[[#This Row],[Columna56]]*0.4),0)</f>
        <v>2</v>
      </c>
      <c r="BG179" s="65">
        <v>4</v>
      </c>
      <c r="BH179" s="65"/>
      <c r="BI179" s="65"/>
      <c r="BJ179" s="65"/>
      <c r="BK179" s="65">
        <f>ROUND((Tabla122[[#This Row],[Columna61]]*0.4),0)</f>
        <v>18</v>
      </c>
      <c r="BL179" s="65">
        <v>44</v>
      </c>
      <c r="BM179" s="65"/>
      <c r="BN179" s="65"/>
      <c r="BO179" s="65"/>
      <c r="BP179" s="65">
        <f>ROUND((Tabla122[[#This Row],[Columna66]]*0.4),0)</f>
        <v>16</v>
      </c>
      <c r="BQ179" s="65">
        <v>40</v>
      </c>
      <c r="BR179" s="65"/>
      <c r="BS179" s="65"/>
      <c r="BT179" s="65"/>
      <c r="BU179" s="65">
        <f>ROUND((Tabla122[[#This Row],[Columna71]]*0.4),0)</f>
        <v>46</v>
      </c>
      <c r="BV179" s="65">
        <v>116</v>
      </c>
      <c r="BW179" s="65"/>
      <c r="BX179" s="65"/>
      <c r="BY179" s="65"/>
      <c r="BZ179" s="65">
        <f>ROUND((Tabla122[[#This Row],[Columna76]]*0.4),0)</f>
        <v>14</v>
      </c>
      <c r="CA179" s="65">
        <v>36</v>
      </c>
      <c r="CB179" s="65"/>
      <c r="CC179" s="65"/>
      <c r="CD179" s="65"/>
      <c r="CE179" s="65">
        <f>ROUND((Tabla122[[#This Row],[Columna81]]*0.4),0)</f>
        <v>14</v>
      </c>
      <c r="CF179" s="65">
        <v>36</v>
      </c>
      <c r="CG179" s="65"/>
      <c r="CH179" s="65"/>
      <c r="CI179" s="65"/>
      <c r="CJ179" s="65">
        <f>ROUND((Tabla122[[#This Row],[Columna86]]*0.4),0)</f>
        <v>6</v>
      </c>
      <c r="CK179" s="65">
        <v>16</v>
      </c>
      <c r="CL179" s="65"/>
      <c r="CM179" s="65"/>
      <c r="CN179" s="65"/>
      <c r="CO179" s="65">
        <f>ROUND((Tabla122[[#This Row],[Columna91]]*0.4),0)</f>
        <v>22</v>
      </c>
      <c r="CP179" s="65">
        <v>56</v>
      </c>
      <c r="CQ179" s="65"/>
      <c r="CR179" s="65"/>
      <c r="CS179" s="65"/>
      <c r="CT179" s="65">
        <f>ROUND((Tabla122[[#This Row],[Columna96]]*0.4),0)</f>
        <v>40</v>
      </c>
      <c r="CU179" s="65">
        <v>100</v>
      </c>
      <c r="CV179" s="65"/>
      <c r="CW179" s="65"/>
      <c r="CX179" s="65"/>
      <c r="CY179" s="65">
        <f>ROUND((Tabla122[[#This Row],[Columna101]]*0.4),0)</f>
        <v>10</v>
      </c>
      <c r="CZ179" s="65">
        <v>24</v>
      </c>
      <c r="DA179" s="65"/>
      <c r="DB179" s="65"/>
      <c r="DC179" s="65"/>
      <c r="DD179" s="65">
        <f>ROUND((Tabla122[[#This Row],[Columna106]]*0.4),0)</f>
        <v>8</v>
      </c>
      <c r="DE179" s="65">
        <v>20</v>
      </c>
      <c r="DF179" s="65"/>
      <c r="DG179" s="65"/>
      <c r="DH179" s="65"/>
      <c r="DI179" s="65">
        <f>ROUND((Tabla122[[#This Row],[Columna111]]*0.4),0)</f>
        <v>8</v>
      </c>
      <c r="DJ179" s="65">
        <v>20</v>
      </c>
      <c r="DK179" s="65"/>
      <c r="DL179" s="65"/>
      <c r="DM179" s="65"/>
      <c r="DN179" s="65">
        <f>ROUND((Tabla122[[#This Row],[Columna116]]*0.4),0)</f>
        <v>2</v>
      </c>
      <c r="DO179" s="65">
        <v>4</v>
      </c>
      <c r="DP179" s="65"/>
      <c r="DQ179" s="65"/>
      <c r="DR179" s="65"/>
      <c r="DS179" s="72"/>
      <c r="DT179" s="68"/>
      <c r="DU179" s="68"/>
      <c r="DV179" s="68"/>
      <c r="DW179" s="68"/>
      <c r="DX179" s="68"/>
      <c r="DY179" s="68"/>
      <c r="DZ179" s="68"/>
      <c r="EA179" s="68"/>
      <c r="EB179" s="68"/>
      <c r="EC179" s="68"/>
      <c r="ED179" s="68"/>
      <c r="EE179" s="68"/>
      <c r="EF179" s="68"/>
      <c r="EG179" s="68"/>
      <c r="EH179" s="68"/>
      <c r="EI179" s="68"/>
      <c r="EJ179" s="68"/>
      <c r="EK179" s="68"/>
      <c r="EL179" s="68"/>
      <c r="EM179" s="68"/>
      <c r="EN179" s="68"/>
      <c r="EO179" s="68"/>
      <c r="EP179" s="68"/>
      <c r="EQ179" s="68"/>
      <c r="ER179" s="68"/>
      <c r="ES179" s="68"/>
      <c r="ET179" s="68"/>
      <c r="EU179" s="68"/>
      <c r="EV179" s="68"/>
      <c r="EW179" s="68"/>
      <c r="EX179" s="68"/>
      <c r="EY179" s="68"/>
      <c r="EZ179" s="68"/>
      <c r="FA179" s="68"/>
      <c r="FB179" s="68"/>
      <c r="FC179" s="68"/>
      <c r="FD179" s="68"/>
      <c r="FE179" s="68"/>
      <c r="FF179" s="68"/>
      <c r="FG179" s="68"/>
      <c r="FH179" s="68"/>
      <c r="FI179" s="68"/>
      <c r="FJ179" s="68"/>
      <c r="FK179" s="68"/>
      <c r="FL179" s="68"/>
      <c r="FM179" s="68"/>
      <c r="FN179" s="68"/>
      <c r="FO179" s="68"/>
      <c r="FP179" s="68"/>
      <c r="FQ179" s="68"/>
      <c r="FR179" s="68"/>
      <c r="FS179" s="68"/>
      <c r="FT179" s="68"/>
      <c r="FU179" s="68"/>
      <c r="FV179" s="68"/>
      <c r="FW179" s="68"/>
      <c r="FX179" s="68"/>
      <c r="FY179" s="68"/>
      <c r="FZ179" s="68"/>
      <c r="GA179" s="68"/>
      <c r="GB179" s="68"/>
      <c r="GC179" s="68"/>
      <c r="GD179" s="68"/>
      <c r="GE179" s="68"/>
      <c r="GF179" s="68"/>
      <c r="GG179" s="68"/>
      <c r="GH179" s="68"/>
      <c r="GI179" s="68"/>
      <c r="GJ179" s="68"/>
      <c r="GK179" s="68"/>
      <c r="GL179" s="68"/>
      <c r="GM179" s="68"/>
      <c r="GN179" s="68"/>
      <c r="GO179" s="68"/>
      <c r="GP179" s="68"/>
      <c r="GQ179" s="68"/>
      <c r="GR179" s="68"/>
      <c r="GS179" s="68"/>
      <c r="GT179" s="68"/>
      <c r="GU179" s="68"/>
      <c r="GV179" s="68"/>
      <c r="GW179" s="68"/>
      <c r="GX179" s="68"/>
      <c r="GY179" s="68"/>
      <c r="GZ179" s="68"/>
      <c r="HA179" s="68"/>
      <c r="HB179" s="68"/>
      <c r="HC179" s="68"/>
      <c r="HD179" s="68"/>
      <c r="HE179" s="68"/>
      <c r="HF179" s="68"/>
      <c r="HG179" s="68"/>
      <c r="HH179" s="68"/>
      <c r="HI179" s="68"/>
      <c r="HJ179" s="68"/>
      <c r="HK179" s="68"/>
      <c r="HL179" s="68"/>
      <c r="HM179" s="68"/>
      <c r="HN179" s="68"/>
      <c r="HO179" s="68"/>
      <c r="HP179" s="68"/>
      <c r="HQ179" s="68"/>
      <c r="HR179" s="68"/>
      <c r="HS179" s="68"/>
      <c r="HT179" s="68"/>
      <c r="HU179" s="68"/>
      <c r="HV179" s="68"/>
      <c r="HW179" s="68"/>
      <c r="HX179" s="68"/>
      <c r="HY179" s="68"/>
      <c r="HZ179" s="68"/>
      <c r="IA179" s="68"/>
      <c r="IB179" s="68"/>
      <c r="IC179" s="68"/>
      <c r="ID179" s="68"/>
      <c r="IE179" s="68"/>
      <c r="IF179" s="68"/>
      <c r="IG179" s="68"/>
      <c r="IH179" s="68"/>
      <c r="II179" s="68"/>
      <c r="IJ179" s="68"/>
      <c r="IK179" s="68"/>
      <c r="IL179" s="68"/>
      <c r="IM179" s="68"/>
      <c r="IN179" s="68"/>
      <c r="IO179" s="68"/>
      <c r="IP179" s="68"/>
      <c r="IQ179" s="68"/>
      <c r="IR179" s="68"/>
      <c r="IS179" s="68"/>
      <c r="IT179" s="68"/>
      <c r="IU179" s="68"/>
      <c r="IV179" s="68"/>
      <c r="IW179" s="68"/>
      <c r="IX179" s="68"/>
      <c r="IY179" s="68"/>
      <c r="IZ179" s="68"/>
      <c r="JA179" s="68"/>
      <c r="JB179" s="68"/>
      <c r="JC179" s="68"/>
      <c r="JD179" s="68"/>
      <c r="JE179" s="68"/>
      <c r="JF179" s="68"/>
      <c r="JG179" s="68"/>
      <c r="JH179" s="68"/>
      <c r="JI179" s="68"/>
      <c r="JJ179" s="68"/>
      <c r="JK179" s="68"/>
      <c r="JL179" s="68"/>
      <c r="JM179" s="68"/>
      <c r="JN179" s="68"/>
      <c r="JO179" s="68"/>
      <c r="JP179" s="68"/>
      <c r="JQ179" s="68"/>
      <c r="JR179" s="68"/>
      <c r="JS179" s="68"/>
      <c r="JT179" s="68"/>
      <c r="JU179" s="68"/>
      <c r="JV179" s="68"/>
      <c r="JW179" s="68"/>
      <c r="JX179" s="68"/>
      <c r="JY179" s="68"/>
      <c r="JZ179" s="68"/>
      <c r="KA179" s="68"/>
      <c r="KB179" s="68"/>
      <c r="KC179" s="68"/>
      <c r="KD179" s="68"/>
      <c r="KE179" s="68"/>
      <c r="KF179" s="68"/>
      <c r="KG179" s="68"/>
      <c r="KH179" s="68"/>
      <c r="KI179" s="68"/>
      <c r="KJ179" s="68"/>
      <c r="KK179" s="68"/>
      <c r="KL179" s="68"/>
      <c r="KM179" s="68"/>
      <c r="KN179" s="68"/>
      <c r="KO179" s="68"/>
      <c r="KP179" s="68"/>
      <c r="KQ179" s="68"/>
      <c r="KR179" s="68"/>
      <c r="KS179" s="68"/>
      <c r="KT179" s="68"/>
      <c r="KU179" s="68"/>
      <c r="KV179" s="68"/>
      <c r="KW179" s="68"/>
      <c r="KX179" s="68"/>
      <c r="KY179" s="68"/>
      <c r="KZ179" s="68"/>
      <c r="LA179" s="68"/>
      <c r="LB179" s="68"/>
      <c r="LC179" s="68"/>
      <c r="LD179" s="68"/>
      <c r="LE179" s="68"/>
      <c r="LF179" s="68"/>
      <c r="LG179" s="68"/>
      <c r="LH179" s="68"/>
      <c r="LI179" s="68"/>
      <c r="LJ179" s="68"/>
      <c r="LK179" s="68"/>
      <c r="LL179" s="68"/>
      <c r="LM179" s="68"/>
      <c r="LN179" s="68"/>
      <c r="LO179" s="68"/>
      <c r="LP179" s="68"/>
      <c r="LQ179" s="68"/>
      <c r="LR179" s="68"/>
      <c r="LS179" s="68"/>
      <c r="LT179" s="68"/>
      <c r="LU179" s="68"/>
      <c r="LV179" s="68"/>
      <c r="LW179" s="68"/>
      <c r="LX179" s="68"/>
      <c r="LY179" s="68"/>
      <c r="LZ179" s="68"/>
      <c r="MA179" s="68"/>
      <c r="MB179" s="68"/>
      <c r="MC179" s="68"/>
      <c r="MD179" s="68"/>
      <c r="ME179" s="68"/>
      <c r="MF179" s="68"/>
      <c r="MG179" s="68"/>
      <c r="MH179" s="68"/>
      <c r="MI179" s="68"/>
      <c r="MJ179" s="68"/>
      <c r="MK179" s="68"/>
      <c r="ML179" s="68"/>
      <c r="MM179" s="68"/>
      <c r="MN179" s="68"/>
      <c r="MO179" s="68"/>
      <c r="MP179" s="68"/>
      <c r="MQ179" s="68"/>
      <c r="MR179" s="68"/>
      <c r="MS179" s="68"/>
      <c r="MT179" s="68"/>
      <c r="MU179" s="68"/>
      <c r="MV179" s="68"/>
      <c r="MW179" s="68"/>
      <c r="MX179" s="68"/>
      <c r="MY179" s="68"/>
      <c r="MZ179" s="68"/>
      <c r="NA179" s="68"/>
      <c r="NB179" s="68"/>
      <c r="NC179" s="68"/>
      <c r="ND179" s="68"/>
      <c r="NE179" s="68"/>
    </row>
    <row r="180" spans="1:369" s="73" customFormat="1" ht="13.5">
      <c r="A180" s="68"/>
      <c r="B180" s="62"/>
      <c r="C180" s="63">
        <v>35501</v>
      </c>
      <c r="D180" s="70" t="s">
        <v>247</v>
      </c>
      <c r="E180" s="65" t="s">
        <v>114</v>
      </c>
      <c r="F18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8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80" s="65">
        <f>ROUND((Tabla122[[#This Row],[Columna6]]*0.4),0)</f>
        <v>2</v>
      </c>
      <c r="I180" s="90">
        <v>4</v>
      </c>
      <c r="J180" s="90"/>
      <c r="K180" s="90"/>
      <c r="L180" s="90"/>
      <c r="M180" s="65">
        <f>ROUND((Tabla122[[#This Row],[Columna11]]*0.4),0)</f>
        <v>72</v>
      </c>
      <c r="N180" s="65">
        <v>180</v>
      </c>
      <c r="O180" s="65"/>
      <c r="P180" s="65"/>
      <c r="Q180" s="65"/>
      <c r="R180" s="65">
        <f>ROUND((Tabla122[[#This Row],[Columna16]]*0.4),0)</f>
        <v>6</v>
      </c>
      <c r="S180" s="65">
        <v>16</v>
      </c>
      <c r="T180" s="65"/>
      <c r="U180" s="65"/>
      <c r="V180" s="65"/>
      <c r="W180" s="65">
        <f>ROUND((Tabla122[[#This Row],[Columna21]]*0.4),0)</f>
        <v>3</v>
      </c>
      <c r="X180" s="65">
        <v>8</v>
      </c>
      <c r="Y180" s="65"/>
      <c r="Z180" s="65"/>
      <c r="AA180" s="65"/>
      <c r="AB180" s="65">
        <f>ROUND((Tabla122[[#This Row],[Columna26]]*0.4),0)</f>
        <v>24</v>
      </c>
      <c r="AC180" s="65">
        <v>60</v>
      </c>
      <c r="AD180" s="65"/>
      <c r="AE180" s="65"/>
      <c r="AF180" s="65"/>
      <c r="AG180" s="65">
        <f>ROUND((Tabla122[[#This Row],[Columna31]]*0.4),0)</f>
        <v>274</v>
      </c>
      <c r="AH180" s="65">
        <v>684</v>
      </c>
      <c r="AI180" s="65"/>
      <c r="AJ180" s="65"/>
      <c r="AK180" s="65"/>
      <c r="AL180" s="65">
        <f>ROUND((Tabla122[[#This Row],[Columna36]]*0.4),0)</f>
        <v>70</v>
      </c>
      <c r="AM180" s="65">
        <v>176</v>
      </c>
      <c r="AN180" s="65"/>
      <c r="AO180" s="65"/>
      <c r="AP180" s="65"/>
      <c r="AQ180" s="65">
        <f>ROUND((Tabla122[[#This Row],[Columna41]]*0.4),0)</f>
        <v>27</v>
      </c>
      <c r="AR180" s="65">
        <v>68</v>
      </c>
      <c r="AS180" s="65"/>
      <c r="AT180" s="65"/>
      <c r="AU180" s="65"/>
      <c r="AV180" s="65">
        <f>ROUND((Tabla122[[#This Row],[Columna46]]*0.4),0)</f>
        <v>16</v>
      </c>
      <c r="AW180" s="65">
        <v>40</v>
      </c>
      <c r="AX180" s="65"/>
      <c r="AY180" s="65"/>
      <c r="AZ180" s="65"/>
      <c r="BA180" s="65">
        <f>ROUND((Tabla122[[#This Row],[Columna51]]*0.4),0)</f>
        <v>3</v>
      </c>
      <c r="BB180" s="65">
        <v>8</v>
      </c>
      <c r="BC180" s="65"/>
      <c r="BD180" s="65"/>
      <c r="BE180" s="65"/>
      <c r="BF180" s="65">
        <f>ROUND((Tabla122[[#This Row],[Columna56]]*0.4),0)</f>
        <v>2</v>
      </c>
      <c r="BG180" s="65">
        <v>4</v>
      </c>
      <c r="BH180" s="65"/>
      <c r="BI180" s="65"/>
      <c r="BJ180" s="65"/>
      <c r="BK180" s="65">
        <f>ROUND((Tabla122[[#This Row],[Columna61]]*0.4),0)</f>
        <v>18</v>
      </c>
      <c r="BL180" s="65">
        <v>44</v>
      </c>
      <c r="BM180" s="65"/>
      <c r="BN180" s="65"/>
      <c r="BO180" s="65"/>
      <c r="BP180" s="65">
        <f>ROUND((Tabla122[[#This Row],[Columna66]]*0.4),0)</f>
        <v>16</v>
      </c>
      <c r="BQ180" s="65">
        <v>40</v>
      </c>
      <c r="BR180" s="65"/>
      <c r="BS180" s="65"/>
      <c r="BT180" s="65"/>
      <c r="BU180" s="65">
        <f>ROUND((Tabla122[[#This Row],[Columna71]]*0.4),0)</f>
        <v>46</v>
      </c>
      <c r="BV180" s="65">
        <v>116</v>
      </c>
      <c r="BW180" s="65"/>
      <c r="BX180" s="65"/>
      <c r="BY180" s="65"/>
      <c r="BZ180" s="65">
        <f>ROUND((Tabla122[[#This Row],[Columna76]]*0.4),0)</f>
        <v>14</v>
      </c>
      <c r="CA180" s="65">
        <v>36</v>
      </c>
      <c r="CB180" s="65"/>
      <c r="CC180" s="65"/>
      <c r="CD180" s="65"/>
      <c r="CE180" s="65">
        <f>ROUND((Tabla122[[#This Row],[Columna81]]*0.4),0)</f>
        <v>14</v>
      </c>
      <c r="CF180" s="65">
        <v>36</v>
      </c>
      <c r="CG180" s="65"/>
      <c r="CH180" s="65"/>
      <c r="CI180" s="65"/>
      <c r="CJ180" s="65">
        <f>ROUND((Tabla122[[#This Row],[Columna86]]*0.4),0)</f>
        <v>6</v>
      </c>
      <c r="CK180" s="65">
        <v>16</v>
      </c>
      <c r="CL180" s="65"/>
      <c r="CM180" s="65"/>
      <c r="CN180" s="65"/>
      <c r="CO180" s="65">
        <f>ROUND((Tabla122[[#This Row],[Columna91]]*0.4),0)</f>
        <v>22</v>
      </c>
      <c r="CP180" s="65">
        <v>56</v>
      </c>
      <c r="CQ180" s="65"/>
      <c r="CR180" s="65"/>
      <c r="CS180" s="65"/>
      <c r="CT180" s="65">
        <f>ROUND((Tabla122[[#This Row],[Columna96]]*0.4),0)</f>
        <v>40</v>
      </c>
      <c r="CU180" s="65">
        <v>100</v>
      </c>
      <c r="CV180" s="65"/>
      <c r="CW180" s="65"/>
      <c r="CX180" s="65"/>
      <c r="CY180" s="65">
        <f>ROUND((Tabla122[[#This Row],[Columna101]]*0.4),0)</f>
        <v>10</v>
      </c>
      <c r="CZ180" s="65">
        <v>24</v>
      </c>
      <c r="DA180" s="65"/>
      <c r="DB180" s="65"/>
      <c r="DC180" s="65"/>
      <c r="DD180" s="65">
        <f>ROUND((Tabla122[[#This Row],[Columna106]]*0.4),0)</f>
        <v>8</v>
      </c>
      <c r="DE180" s="65">
        <v>20</v>
      </c>
      <c r="DF180" s="65"/>
      <c r="DG180" s="65"/>
      <c r="DH180" s="65"/>
      <c r="DI180" s="65">
        <f>ROUND((Tabla122[[#This Row],[Columna111]]*0.4),0)</f>
        <v>8</v>
      </c>
      <c r="DJ180" s="65">
        <v>20</v>
      </c>
      <c r="DK180" s="65"/>
      <c r="DL180" s="65"/>
      <c r="DM180" s="65"/>
      <c r="DN180" s="65">
        <f>ROUND((Tabla122[[#This Row],[Columna116]]*0.4),0)</f>
        <v>2</v>
      </c>
      <c r="DO180" s="65">
        <v>4</v>
      </c>
      <c r="DP180" s="93"/>
      <c r="DQ180" s="93"/>
      <c r="DR180" s="93"/>
      <c r="DS180" s="72"/>
      <c r="DT180" s="68"/>
      <c r="DU180" s="68"/>
      <c r="DV180" s="68"/>
      <c r="DW180" s="68"/>
      <c r="DX180" s="68"/>
      <c r="DY180" s="68"/>
      <c r="DZ180" s="68"/>
      <c r="EA180" s="68"/>
      <c r="EB180" s="68"/>
      <c r="EC180" s="68"/>
      <c r="ED180" s="68"/>
      <c r="EE180" s="68"/>
      <c r="EF180" s="68"/>
      <c r="EG180" s="68"/>
      <c r="EH180" s="68"/>
      <c r="EI180" s="68"/>
      <c r="EJ180" s="68"/>
      <c r="EK180" s="68"/>
      <c r="EL180" s="68"/>
      <c r="EM180" s="68"/>
      <c r="EN180" s="68"/>
      <c r="EO180" s="68"/>
      <c r="EP180" s="68"/>
      <c r="EQ180" s="68"/>
      <c r="ER180" s="68"/>
      <c r="ES180" s="68"/>
      <c r="ET180" s="68"/>
      <c r="EU180" s="68"/>
      <c r="EV180" s="68"/>
      <c r="EW180" s="68"/>
      <c r="EX180" s="68"/>
      <c r="EY180" s="68"/>
      <c r="EZ180" s="68"/>
      <c r="FA180" s="68"/>
      <c r="FB180" s="68"/>
      <c r="FC180" s="68"/>
      <c r="FD180" s="68"/>
      <c r="FE180" s="68"/>
      <c r="FF180" s="68"/>
      <c r="FG180" s="68"/>
      <c r="FH180" s="68"/>
      <c r="FI180" s="68"/>
      <c r="FJ180" s="68"/>
      <c r="FK180" s="68"/>
      <c r="FL180" s="68"/>
      <c r="FM180" s="68"/>
      <c r="FN180" s="68"/>
      <c r="FO180" s="68"/>
      <c r="FP180" s="68"/>
      <c r="FQ180" s="68"/>
      <c r="FR180" s="68"/>
      <c r="FS180" s="68"/>
      <c r="FT180" s="68"/>
      <c r="FU180" s="68"/>
      <c r="FV180" s="68"/>
      <c r="FW180" s="68"/>
      <c r="FX180" s="68"/>
      <c r="FY180" s="68"/>
      <c r="FZ180" s="68"/>
      <c r="GA180" s="68"/>
      <c r="GB180" s="68"/>
      <c r="GC180" s="68"/>
      <c r="GD180" s="68"/>
      <c r="GE180" s="68"/>
      <c r="GF180" s="68"/>
      <c r="GG180" s="68"/>
      <c r="GH180" s="68"/>
      <c r="GI180" s="68"/>
      <c r="GJ180" s="68"/>
      <c r="GK180" s="68"/>
      <c r="GL180" s="68"/>
      <c r="GM180" s="68"/>
      <c r="GN180" s="68"/>
      <c r="GO180" s="68"/>
      <c r="GP180" s="68"/>
      <c r="GQ180" s="68"/>
      <c r="GR180" s="68"/>
      <c r="GS180" s="68"/>
      <c r="GT180" s="68"/>
      <c r="GU180" s="68"/>
      <c r="GV180" s="68"/>
      <c r="GW180" s="68"/>
      <c r="GX180" s="68"/>
      <c r="GY180" s="68"/>
      <c r="GZ180" s="68"/>
      <c r="HA180" s="68"/>
      <c r="HB180" s="68"/>
      <c r="HC180" s="68"/>
      <c r="HD180" s="68"/>
      <c r="HE180" s="68"/>
      <c r="HF180" s="68"/>
      <c r="HG180" s="68"/>
      <c r="HH180" s="68"/>
      <c r="HI180" s="68"/>
      <c r="HJ180" s="68"/>
      <c r="HK180" s="68"/>
      <c r="HL180" s="68"/>
      <c r="HM180" s="68"/>
      <c r="HN180" s="68"/>
      <c r="HO180" s="68"/>
      <c r="HP180" s="68"/>
      <c r="HQ180" s="68"/>
      <c r="HR180" s="68"/>
      <c r="HS180" s="68"/>
      <c r="HT180" s="68"/>
      <c r="HU180" s="68"/>
      <c r="HV180" s="68"/>
      <c r="HW180" s="68"/>
      <c r="HX180" s="68"/>
      <c r="HY180" s="68"/>
      <c r="HZ180" s="68"/>
      <c r="IA180" s="68"/>
      <c r="IB180" s="68"/>
      <c r="IC180" s="68"/>
      <c r="ID180" s="68"/>
      <c r="IE180" s="68"/>
      <c r="IF180" s="68"/>
      <c r="IG180" s="68"/>
      <c r="IH180" s="68"/>
      <c r="II180" s="68"/>
      <c r="IJ180" s="68"/>
      <c r="IK180" s="68"/>
      <c r="IL180" s="68"/>
      <c r="IM180" s="68"/>
      <c r="IN180" s="68"/>
      <c r="IO180" s="68"/>
      <c r="IP180" s="68"/>
      <c r="IQ180" s="68"/>
      <c r="IR180" s="68"/>
      <c r="IS180" s="68"/>
      <c r="IT180" s="68"/>
      <c r="IU180" s="68"/>
      <c r="IV180" s="68"/>
      <c r="IW180" s="68"/>
      <c r="IX180" s="68"/>
      <c r="IY180" s="68"/>
      <c r="IZ180" s="68"/>
      <c r="JA180" s="68"/>
      <c r="JB180" s="68"/>
      <c r="JC180" s="68"/>
      <c r="JD180" s="68"/>
      <c r="JE180" s="68"/>
      <c r="JF180" s="68"/>
      <c r="JG180" s="68"/>
      <c r="JH180" s="68"/>
      <c r="JI180" s="68"/>
      <c r="JJ180" s="68"/>
      <c r="JK180" s="68"/>
      <c r="JL180" s="68"/>
      <c r="JM180" s="68"/>
      <c r="JN180" s="68"/>
      <c r="JO180" s="68"/>
      <c r="JP180" s="68"/>
      <c r="JQ180" s="68"/>
      <c r="JR180" s="68"/>
      <c r="JS180" s="68"/>
      <c r="JT180" s="68"/>
      <c r="JU180" s="68"/>
      <c r="JV180" s="68"/>
      <c r="JW180" s="68"/>
      <c r="JX180" s="68"/>
      <c r="JY180" s="68"/>
      <c r="JZ180" s="68"/>
      <c r="KA180" s="68"/>
      <c r="KB180" s="68"/>
      <c r="KC180" s="68"/>
      <c r="KD180" s="68"/>
      <c r="KE180" s="68"/>
      <c r="KF180" s="68"/>
      <c r="KG180" s="68"/>
      <c r="KH180" s="68"/>
      <c r="KI180" s="68"/>
      <c r="KJ180" s="68"/>
      <c r="KK180" s="68"/>
      <c r="KL180" s="68"/>
      <c r="KM180" s="68"/>
      <c r="KN180" s="68"/>
      <c r="KO180" s="68"/>
      <c r="KP180" s="68"/>
      <c r="KQ180" s="68"/>
      <c r="KR180" s="68"/>
      <c r="KS180" s="68"/>
      <c r="KT180" s="68"/>
      <c r="KU180" s="68"/>
      <c r="KV180" s="68"/>
      <c r="KW180" s="68"/>
      <c r="KX180" s="68"/>
      <c r="KY180" s="68"/>
      <c r="KZ180" s="68"/>
      <c r="LA180" s="68"/>
      <c r="LB180" s="68"/>
      <c r="LC180" s="68"/>
      <c r="LD180" s="68"/>
      <c r="LE180" s="68"/>
      <c r="LF180" s="68"/>
      <c r="LG180" s="68"/>
      <c r="LH180" s="68"/>
      <c r="LI180" s="68"/>
      <c r="LJ180" s="68"/>
      <c r="LK180" s="68"/>
      <c r="LL180" s="68"/>
      <c r="LM180" s="68"/>
      <c r="LN180" s="68"/>
      <c r="LO180" s="68"/>
      <c r="LP180" s="68"/>
      <c r="LQ180" s="68"/>
      <c r="LR180" s="68"/>
      <c r="LS180" s="68"/>
      <c r="LT180" s="68"/>
      <c r="LU180" s="68"/>
      <c r="LV180" s="68"/>
      <c r="LW180" s="68"/>
      <c r="LX180" s="68"/>
      <c r="LY180" s="68"/>
      <c r="LZ180" s="68"/>
      <c r="MA180" s="68"/>
      <c r="MB180" s="68"/>
      <c r="MC180" s="68"/>
      <c r="MD180" s="68"/>
      <c r="ME180" s="68"/>
      <c r="MF180" s="68"/>
      <c r="MG180" s="68"/>
      <c r="MH180" s="68"/>
      <c r="MI180" s="68"/>
      <c r="MJ180" s="68"/>
      <c r="MK180" s="68"/>
      <c r="ML180" s="68"/>
      <c r="MM180" s="68"/>
      <c r="MN180" s="68"/>
      <c r="MO180" s="68"/>
      <c r="MP180" s="68"/>
      <c r="MQ180" s="68"/>
      <c r="MR180" s="68"/>
      <c r="MS180" s="68"/>
      <c r="MT180" s="68"/>
      <c r="MU180" s="68"/>
      <c r="MV180" s="68"/>
      <c r="MW180" s="68"/>
      <c r="MX180" s="68"/>
      <c r="MY180" s="68"/>
      <c r="MZ180" s="68"/>
      <c r="NA180" s="68"/>
      <c r="NB180" s="68"/>
      <c r="NC180" s="68"/>
      <c r="ND180" s="68"/>
      <c r="NE180" s="68"/>
    </row>
    <row r="181" spans="1:369" s="73" customFormat="1" ht="13.5">
      <c r="A181" s="68"/>
      <c r="B181" s="62"/>
      <c r="C181" s="63">
        <v>35501</v>
      </c>
      <c r="D181" s="70" t="s">
        <v>248</v>
      </c>
      <c r="E181" s="65" t="s">
        <v>114</v>
      </c>
      <c r="F18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8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81" s="65">
        <f>ROUND((Tabla122[[#This Row],[Columna6]]*0.4),0)</f>
        <v>2</v>
      </c>
      <c r="I181" s="90">
        <v>4</v>
      </c>
      <c r="J181" s="90"/>
      <c r="K181" s="90"/>
      <c r="L181" s="90"/>
      <c r="M181" s="65">
        <f>ROUND((Tabla122[[#This Row],[Columna11]]*0.4),0)</f>
        <v>72</v>
      </c>
      <c r="N181" s="65">
        <v>180</v>
      </c>
      <c r="O181" s="65"/>
      <c r="P181" s="65"/>
      <c r="Q181" s="65"/>
      <c r="R181" s="65">
        <f>ROUND((Tabla122[[#This Row],[Columna16]]*0.4),0)</f>
        <v>6</v>
      </c>
      <c r="S181" s="65">
        <v>16</v>
      </c>
      <c r="T181" s="65"/>
      <c r="U181" s="65"/>
      <c r="V181" s="65"/>
      <c r="W181" s="65">
        <f>ROUND((Tabla122[[#This Row],[Columna21]]*0.4),0)</f>
        <v>3</v>
      </c>
      <c r="X181" s="65">
        <v>8</v>
      </c>
      <c r="Y181" s="65"/>
      <c r="Z181" s="65"/>
      <c r="AA181" s="65"/>
      <c r="AB181" s="65">
        <f>ROUND((Tabla122[[#This Row],[Columna26]]*0.4),0)</f>
        <v>24</v>
      </c>
      <c r="AC181" s="65">
        <v>60</v>
      </c>
      <c r="AD181" s="65"/>
      <c r="AE181" s="65"/>
      <c r="AF181" s="65"/>
      <c r="AG181" s="65">
        <f>ROUND((Tabla122[[#This Row],[Columna31]]*0.4),0)</f>
        <v>274</v>
      </c>
      <c r="AH181" s="65">
        <v>684</v>
      </c>
      <c r="AI181" s="65"/>
      <c r="AJ181" s="65"/>
      <c r="AK181" s="65"/>
      <c r="AL181" s="65">
        <f>ROUND((Tabla122[[#This Row],[Columna36]]*0.4),0)</f>
        <v>70</v>
      </c>
      <c r="AM181" s="65">
        <v>176</v>
      </c>
      <c r="AN181" s="65"/>
      <c r="AO181" s="65"/>
      <c r="AP181" s="65"/>
      <c r="AQ181" s="65">
        <f>ROUND((Tabla122[[#This Row],[Columna41]]*0.4),0)</f>
        <v>27</v>
      </c>
      <c r="AR181" s="65">
        <v>68</v>
      </c>
      <c r="AS181" s="65"/>
      <c r="AT181" s="65"/>
      <c r="AU181" s="65"/>
      <c r="AV181" s="65">
        <f>ROUND((Tabla122[[#This Row],[Columna46]]*0.4),0)</f>
        <v>16</v>
      </c>
      <c r="AW181" s="65">
        <v>40</v>
      </c>
      <c r="AX181" s="65"/>
      <c r="AY181" s="65"/>
      <c r="AZ181" s="65"/>
      <c r="BA181" s="65">
        <f>ROUND((Tabla122[[#This Row],[Columna51]]*0.4),0)</f>
        <v>3</v>
      </c>
      <c r="BB181" s="65">
        <v>8</v>
      </c>
      <c r="BC181" s="65"/>
      <c r="BD181" s="65"/>
      <c r="BE181" s="65"/>
      <c r="BF181" s="65">
        <f>ROUND((Tabla122[[#This Row],[Columna56]]*0.4),0)</f>
        <v>2</v>
      </c>
      <c r="BG181" s="65">
        <v>4</v>
      </c>
      <c r="BH181" s="65"/>
      <c r="BI181" s="65"/>
      <c r="BJ181" s="65"/>
      <c r="BK181" s="65">
        <f>ROUND((Tabla122[[#This Row],[Columna61]]*0.4),0)</f>
        <v>18</v>
      </c>
      <c r="BL181" s="65">
        <v>44</v>
      </c>
      <c r="BM181" s="65"/>
      <c r="BN181" s="65"/>
      <c r="BO181" s="65"/>
      <c r="BP181" s="65">
        <f>ROUND((Tabla122[[#This Row],[Columna66]]*0.4),0)</f>
        <v>16</v>
      </c>
      <c r="BQ181" s="65">
        <v>40</v>
      </c>
      <c r="BR181" s="65"/>
      <c r="BS181" s="65"/>
      <c r="BT181" s="65"/>
      <c r="BU181" s="65">
        <f>ROUND((Tabla122[[#This Row],[Columna71]]*0.4),0)</f>
        <v>46</v>
      </c>
      <c r="BV181" s="65">
        <v>116</v>
      </c>
      <c r="BW181" s="65"/>
      <c r="BX181" s="65"/>
      <c r="BY181" s="65"/>
      <c r="BZ181" s="65">
        <f>ROUND((Tabla122[[#This Row],[Columna76]]*0.4),0)</f>
        <v>14</v>
      </c>
      <c r="CA181" s="65">
        <v>36</v>
      </c>
      <c r="CB181" s="65"/>
      <c r="CC181" s="65"/>
      <c r="CD181" s="65"/>
      <c r="CE181" s="65">
        <f>ROUND((Tabla122[[#This Row],[Columna81]]*0.4),0)</f>
        <v>14</v>
      </c>
      <c r="CF181" s="65">
        <v>36</v>
      </c>
      <c r="CG181" s="65"/>
      <c r="CH181" s="65"/>
      <c r="CI181" s="65"/>
      <c r="CJ181" s="65">
        <f>ROUND((Tabla122[[#This Row],[Columna86]]*0.4),0)</f>
        <v>6</v>
      </c>
      <c r="CK181" s="65">
        <v>16</v>
      </c>
      <c r="CL181" s="65"/>
      <c r="CM181" s="65"/>
      <c r="CN181" s="65"/>
      <c r="CO181" s="65">
        <f>ROUND((Tabla122[[#This Row],[Columna91]]*0.4),0)</f>
        <v>22</v>
      </c>
      <c r="CP181" s="65">
        <v>56</v>
      </c>
      <c r="CQ181" s="65"/>
      <c r="CR181" s="65"/>
      <c r="CS181" s="65"/>
      <c r="CT181" s="65">
        <f>ROUND((Tabla122[[#This Row],[Columna96]]*0.4),0)</f>
        <v>40</v>
      </c>
      <c r="CU181" s="65">
        <v>100</v>
      </c>
      <c r="CV181" s="65"/>
      <c r="CW181" s="65"/>
      <c r="CX181" s="65"/>
      <c r="CY181" s="65">
        <f>ROUND((Tabla122[[#This Row],[Columna101]]*0.4),0)</f>
        <v>10</v>
      </c>
      <c r="CZ181" s="65">
        <v>24</v>
      </c>
      <c r="DA181" s="65"/>
      <c r="DB181" s="65"/>
      <c r="DC181" s="65"/>
      <c r="DD181" s="65">
        <f>ROUND((Tabla122[[#This Row],[Columna106]]*0.4),0)</f>
        <v>8</v>
      </c>
      <c r="DE181" s="65">
        <v>20</v>
      </c>
      <c r="DF181" s="65"/>
      <c r="DG181" s="65"/>
      <c r="DH181" s="65"/>
      <c r="DI181" s="65">
        <f>ROUND((Tabla122[[#This Row],[Columna111]]*0.4),0)</f>
        <v>8</v>
      </c>
      <c r="DJ181" s="65">
        <v>20</v>
      </c>
      <c r="DK181" s="65"/>
      <c r="DL181" s="65"/>
      <c r="DM181" s="65"/>
      <c r="DN181" s="65">
        <f>ROUND((Tabla122[[#This Row],[Columna116]]*0.4),0)</f>
        <v>2</v>
      </c>
      <c r="DO181" s="65">
        <v>4</v>
      </c>
      <c r="DP181" s="93"/>
      <c r="DQ181" s="93"/>
      <c r="DR181" s="93"/>
      <c r="DS181" s="72"/>
      <c r="DT181" s="68"/>
      <c r="DU181" s="68"/>
      <c r="DV181" s="68"/>
      <c r="DW181" s="68"/>
      <c r="DX181" s="68"/>
      <c r="DY181" s="68"/>
      <c r="DZ181" s="68"/>
      <c r="EA181" s="68"/>
      <c r="EB181" s="68"/>
      <c r="EC181" s="68"/>
      <c r="ED181" s="68"/>
      <c r="EE181" s="68"/>
      <c r="EF181" s="68"/>
      <c r="EG181" s="68"/>
      <c r="EH181" s="68"/>
      <c r="EI181" s="68"/>
      <c r="EJ181" s="68"/>
      <c r="EK181" s="68"/>
      <c r="EL181" s="68"/>
      <c r="EM181" s="68"/>
      <c r="EN181" s="68"/>
      <c r="EO181" s="68"/>
      <c r="EP181" s="68"/>
      <c r="EQ181" s="68"/>
      <c r="ER181" s="68"/>
      <c r="ES181" s="68"/>
      <c r="ET181" s="68"/>
      <c r="EU181" s="68"/>
      <c r="EV181" s="68"/>
      <c r="EW181" s="68"/>
      <c r="EX181" s="68"/>
      <c r="EY181" s="68"/>
      <c r="EZ181" s="68"/>
      <c r="FA181" s="68"/>
      <c r="FB181" s="68"/>
      <c r="FC181" s="68"/>
      <c r="FD181" s="68"/>
      <c r="FE181" s="68"/>
      <c r="FF181" s="68"/>
      <c r="FG181" s="68"/>
      <c r="FH181" s="68"/>
      <c r="FI181" s="68"/>
      <c r="FJ181" s="68"/>
      <c r="FK181" s="68"/>
      <c r="FL181" s="68"/>
      <c r="FM181" s="68"/>
      <c r="FN181" s="68"/>
      <c r="FO181" s="68"/>
      <c r="FP181" s="68"/>
      <c r="FQ181" s="68"/>
      <c r="FR181" s="68"/>
      <c r="FS181" s="68"/>
      <c r="FT181" s="68"/>
      <c r="FU181" s="68"/>
      <c r="FV181" s="68"/>
      <c r="FW181" s="68"/>
      <c r="FX181" s="68"/>
      <c r="FY181" s="68"/>
      <c r="FZ181" s="68"/>
      <c r="GA181" s="68"/>
      <c r="GB181" s="68"/>
      <c r="GC181" s="68"/>
      <c r="GD181" s="68"/>
      <c r="GE181" s="68"/>
      <c r="GF181" s="68"/>
      <c r="GG181" s="68"/>
      <c r="GH181" s="68"/>
      <c r="GI181" s="68"/>
      <c r="GJ181" s="68"/>
      <c r="GK181" s="68"/>
      <c r="GL181" s="68"/>
      <c r="GM181" s="68"/>
      <c r="GN181" s="68"/>
      <c r="GO181" s="68"/>
      <c r="GP181" s="68"/>
      <c r="GQ181" s="68"/>
      <c r="GR181" s="68"/>
      <c r="GS181" s="68"/>
      <c r="GT181" s="68"/>
      <c r="GU181" s="68"/>
      <c r="GV181" s="68"/>
      <c r="GW181" s="68"/>
      <c r="GX181" s="68"/>
      <c r="GY181" s="68"/>
      <c r="GZ181" s="68"/>
      <c r="HA181" s="68"/>
      <c r="HB181" s="68"/>
      <c r="HC181" s="68"/>
      <c r="HD181" s="68"/>
      <c r="HE181" s="68"/>
      <c r="HF181" s="68"/>
      <c r="HG181" s="68"/>
      <c r="HH181" s="68"/>
      <c r="HI181" s="68"/>
      <c r="HJ181" s="68"/>
      <c r="HK181" s="68"/>
      <c r="HL181" s="68"/>
      <c r="HM181" s="68"/>
      <c r="HN181" s="68"/>
      <c r="HO181" s="68"/>
      <c r="HP181" s="68"/>
      <c r="HQ181" s="68"/>
      <c r="HR181" s="68"/>
      <c r="HS181" s="68"/>
      <c r="HT181" s="68"/>
      <c r="HU181" s="68"/>
      <c r="HV181" s="68"/>
      <c r="HW181" s="68"/>
      <c r="HX181" s="68"/>
      <c r="HY181" s="68"/>
      <c r="HZ181" s="68"/>
      <c r="IA181" s="68"/>
      <c r="IB181" s="68"/>
      <c r="IC181" s="68"/>
      <c r="ID181" s="68"/>
      <c r="IE181" s="68"/>
      <c r="IF181" s="68"/>
      <c r="IG181" s="68"/>
      <c r="IH181" s="68"/>
      <c r="II181" s="68"/>
      <c r="IJ181" s="68"/>
      <c r="IK181" s="68"/>
      <c r="IL181" s="68"/>
      <c r="IM181" s="68"/>
      <c r="IN181" s="68"/>
      <c r="IO181" s="68"/>
      <c r="IP181" s="68"/>
      <c r="IQ181" s="68"/>
      <c r="IR181" s="68"/>
      <c r="IS181" s="68"/>
      <c r="IT181" s="68"/>
      <c r="IU181" s="68"/>
      <c r="IV181" s="68"/>
      <c r="IW181" s="68"/>
      <c r="IX181" s="68"/>
      <c r="IY181" s="68"/>
      <c r="IZ181" s="68"/>
      <c r="JA181" s="68"/>
      <c r="JB181" s="68"/>
      <c r="JC181" s="68"/>
      <c r="JD181" s="68"/>
      <c r="JE181" s="68"/>
      <c r="JF181" s="68"/>
      <c r="JG181" s="68"/>
      <c r="JH181" s="68"/>
      <c r="JI181" s="68"/>
      <c r="JJ181" s="68"/>
      <c r="JK181" s="68"/>
      <c r="JL181" s="68"/>
      <c r="JM181" s="68"/>
      <c r="JN181" s="68"/>
      <c r="JO181" s="68"/>
      <c r="JP181" s="68"/>
      <c r="JQ181" s="68"/>
      <c r="JR181" s="68"/>
      <c r="JS181" s="68"/>
      <c r="JT181" s="68"/>
      <c r="JU181" s="68"/>
      <c r="JV181" s="68"/>
      <c r="JW181" s="68"/>
      <c r="JX181" s="68"/>
      <c r="JY181" s="68"/>
      <c r="JZ181" s="68"/>
      <c r="KA181" s="68"/>
      <c r="KB181" s="68"/>
      <c r="KC181" s="68"/>
      <c r="KD181" s="68"/>
      <c r="KE181" s="68"/>
      <c r="KF181" s="68"/>
      <c r="KG181" s="68"/>
      <c r="KH181" s="68"/>
      <c r="KI181" s="68"/>
      <c r="KJ181" s="68"/>
      <c r="KK181" s="68"/>
      <c r="KL181" s="68"/>
      <c r="KM181" s="68"/>
      <c r="KN181" s="68"/>
      <c r="KO181" s="68"/>
      <c r="KP181" s="68"/>
      <c r="KQ181" s="68"/>
      <c r="KR181" s="68"/>
      <c r="KS181" s="68"/>
      <c r="KT181" s="68"/>
      <c r="KU181" s="68"/>
      <c r="KV181" s="68"/>
      <c r="KW181" s="68"/>
      <c r="KX181" s="68"/>
      <c r="KY181" s="68"/>
      <c r="KZ181" s="68"/>
      <c r="LA181" s="68"/>
      <c r="LB181" s="68"/>
      <c r="LC181" s="68"/>
      <c r="LD181" s="68"/>
      <c r="LE181" s="68"/>
      <c r="LF181" s="68"/>
      <c r="LG181" s="68"/>
      <c r="LH181" s="68"/>
      <c r="LI181" s="68"/>
      <c r="LJ181" s="68"/>
      <c r="LK181" s="68"/>
      <c r="LL181" s="68"/>
      <c r="LM181" s="68"/>
      <c r="LN181" s="68"/>
      <c r="LO181" s="68"/>
      <c r="LP181" s="68"/>
      <c r="LQ181" s="68"/>
      <c r="LR181" s="68"/>
      <c r="LS181" s="68"/>
      <c r="LT181" s="68"/>
      <c r="LU181" s="68"/>
      <c r="LV181" s="68"/>
      <c r="LW181" s="68"/>
      <c r="LX181" s="68"/>
      <c r="LY181" s="68"/>
      <c r="LZ181" s="68"/>
      <c r="MA181" s="68"/>
      <c r="MB181" s="68"/>
      <c r="MC181" s="68"/>
      <c r="MD181" s="68"/>
      <c r="ME181" s="68"/>
      <c r="MF181" s="68"/>
      <c r="MG181" s="68"/>
      <c r="MH181" s="68"/>
      <c r="MI181" s="68"/>
      <c r="MJ181" s="68"/>
      <c r="MK181" s="68"/>
      <c r="ML181" s="68"/>
      <c r="MM181" s="68"/>
      <c r="MN181" s="68"/>
      <c r="MO181" s="68"/>
      <c r="MP181" s="68"/>
      <c r="MQ181" s="68"/>
      <c r="MR181" s="68"/>
      <c r="MS181" s="68"/>
      <c r="MT181" s="68"/>
      <c r="MU181" s="68"/>
      <c r="MV181" s="68"/>
      <c r="MW181" s="68"/>
      <c r="MX181" s="68"/>
      <c r="MY181" s="68"/>
      <c r="MZ181" s="68"/>
      <c r="NA181" s="68"/>
      <c r="NB181" s="68"/>
      <c r="NC181" s="68"/>
      <c r="ND181" s="68"/>
      <c r="NE181" s="68"/>
    </row>
    <row r="182" spans="1:369" s="73" customFormat="1" ht="13.5">
      <c r="A182" s="68"/>
      <c r="B182" s="62"/>
      <c r="C182" s="63">
        <v>35501</v>
      </c>
      <c r="D182" s="70" t="s">
        <v>249</v>
      </c>
      <c r="E182" s="65" t="s">
        <v>114</v>
      </c>
      <c r="F18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8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82" s="65">
        <f>ROUND((Tabla122[[#This Row],[Columna6]]*0.4),0)</f>
        <v>2</v>
      </c>
      <c r="I182" s="90">
        <v>4</v>
      </c>
      <c r="J182" s="90"/>
      <c r="K182" s="90"/>
      <c r="L182" s="90"/>
      <c r="M182" s="65">
        <f>ROUND((Tabla122[[#This Row],[Columna11]]*0.4),0)</f>
        <v>72</v>
      </c>
      <c r="N182" s="65">
        <v>180</v>
      </c>
      <c r="O182" s="65"/>
      <c r="P182" s="65"/>
      <c r="Q182" s="65"/>
      <c r="R182" s="65">
        <f>ROUND((Tabla122[[#This Row],[Columna16]]*0.4),0)</f>
        <v>6</v>
      </c>
      <c r="S182" s="65">
        <v>16</v>
      </c>
      <c r="T182" s="65"/>
      <c r="U182" s="65"/>
      <c r="V182" s="65"/>
      <c r="W182" s="65">
        <f>ROUND((Tabla122[[#This Row],[Columna21]]*0.4),0)</f>
        <v>3</v>
      </c>
      <c r="X182" s="65">
        <v>8</v>
      </c>
      <c r="Y182" s="65"/>
      <c r="Z182" s="65"/>
      <c r="AA182" s="65"/>
      <c r="AB182" s="65">
        <f>ROUND((Tabla122[[#This Row],[Columna26]]*0.4),0)</f>
        <v>24</v>
      </c>
      <c r="AC182" s="65">
        <v>60</v>
      </c>
      <c r="AD182" s="65"/>
      <c r="AE182" s="65"/>
      <c r="AF182" s="65"/>
      <c r="AG182" s="65">
        <f>ROUND((Tabla122[[#This Row],[Columna31]]*0.4),0)</f>
        <v>274</v>
      </c>
      <c r="AH182" s="65">
        <v>684</v>
      </c>
      <c r="AI182" s="65"/>
      <c r="AJ182" s="65"/>
      <c r="AK182" s="65"/>
      <c r="AL182" s="65">
        <f>ROUND((Tabla122[[#This Row],[Columna36]]*0.4),0)</f>
        <v>70</v>
      </c>
      <c r="AM182" s="65">
        <v>176</v>
      </c>
      <c r="AN182" s="65"/>
      <c r="AO182" s="65"/>
      <c r="AP182" s="65"/>
      <c r="AQ182" s="65">
        <f>ROUND((Tabla122[[#This Row],[Columna41]]*0.4),0)</f>
        <v>27</v>
      </c>
      <c r="AR182" s="65">
        <v>68</v>
      </c>
      <c r="AS182" s="65"/>
      <c r="AT182" s="65"/>
      <c r="AU182" s="65"/>
      <c r="AV182" s="65">
        <f>ROUND((Tabla122[[#This Row],[Columna46]]*0.4),0)</f>
        <v>16</v>
      </c>
      <c r="AW182" s="65">
        <v>40</v>
      </c>
      <c r="AX182" s="65"/>
      <c r="AY182" s="65"/>
      <c r="AZ182" s="65"/>
      <c r="BA182" s="65">
        <f>ROUND((Tabla122[[#This Row],[Columna51]]*0.4),0)</f>
        <v>3</v>
      </c>
      <c r="BB182" s="65">
        <v>8</v>
      </c>
      <c r="BC182" s="65"/>
      <c r="BD182" s="65"/>
      <c r="BE182" s="65"/>
      <c r="BF182" s="65">
        <f>ROUND((Tabla122[[#This Row],[Columna56]]*0.4),0)</f>
        <v>2</v>
      </c>
      <c r="BG182" s="65">
        <v>4</v>
      </c>
      <c r="BH182" s="65"/>
      <c r="BI182" s="65"/>
      <c r="BJ182" s="65"/>
      <c r="BK182" s="65">
        <f>ROUND((Tabla122[[#This Row],[Columna61]]*0.4),0)</f>
        <v>18</v>
      </c>
      <c r="BL182" s="65">
        <v>44</v>
      </c>
      <c r="BM182" s="65"/>
      <c r="BN182" s="65"/>
      <c r="BO182" s="65"/>
      <c r="BP182" s="65">
        <f>ROUND((Tabla122[[#This Row],[Columna66]]*0.4),0)</f>
        <v>16</v>
      </c>
      <c r="BQ182" s="65">
        <v>40</v>
      </c>
      <c r="BR182" s="65"/>
      <c r="BS182" s="65"/>
      <c r="BT182" s="65"/>
      <c r="BU182" s="65">
        <f>ROUND((Tabla122[[#This Row],[Columna71]]*0.4),0)</f>
        <v>46</v>
      </c>
      <c r="BV182" s="65">
        <v>116</v>
      </c>
      <c r="BW182" s="65"/>
      <c r="BX182" s="65"/>
      <c r="BY182" s="65"/>
      <c r="BZ182" s="65">
        <f>ROUND((Tabla122[[#This Row],[Columna76]]*0.4),0)</f>
        <v>14</v>
      </c>
      <c r="CA182" s="65">
        <v>36</v>
      </c>
      <c r="CB182" s="65"/>
      <c r="CC182" s="65"/>
      <c r="CD182" s="65"/>
      <c r="CE182" s="65">
        <f>ROUND((Tabla122[[#This Row],[Columna81]]*0.4),0)</f>
        <v>14</v>
      </c>
      <c r="CF182" s="65">
        <v>36</v>
      </c>
      <c r="CG182" s="65"/>
      <c r="CH182" s="65"/>
      <c r="CI182" s="65"/>
      <c r="CJ182" s="65">
        <f>ROUND((Tabla122[[#This Row],[Columna86]]*0.4),0)</f>
        <v>6</v>
      </c>
      <c r="CK182" s="65">
        <v>16</v>
      </c>
      <c r="CL182" s="65"/>
      <c r="CM182" s="65"/>
      <c r="CN182" s="65"/>
      <c r="CO182" s="65">
        <f>ROUND((Tabla122[[#This Row],[Columna91]]*0.4),0)</f>
        <v>22</v>
      </c>
      <c r="CP182" s="65">
        <v>56</v>
      </c>
      <c r="CQ182" s="65"/>
      <c r="CR182" s="65"/>
      <c r="CS182" s="65"/>
      <c r="CT182" s="65">
        <f>ROUND((Tabla122[[#This Row],[Columna96]]*0.4),0)</f>
        <v>40</v>
      </c>
      <c r="CU182" s="65">
        <v>100</v>
      </c>
      <c r="CV182" s="65"/>
      <c r="CW182" s="65"/>
      <c r="CX182" s="65"/>
      <c r="CY182" s="65">
        <f>ROUND((Tabla122[[#This Row],[Columna101]]*0.4),0)</f>
        <v>10</v>
      </c>
      <c r="CZ182" s="65">
        <v>24</v>
      </c>
      <c r="DA182" s="65"/>
      <c r="DB182" s="65"/>
      <c r="DC182" s="65"/>
      <c r="DD182" s="65">
        <f>ROUND((Tabla122[[#This Row],[Columna106]]*0.4),0)</f>
        <v>8</v>
      </c>
      <c r="DE182" s="65">
        <v>20</v>
      </c>
      <c r="DF182" s="65"/>
      <c r="DG182" s="65"/>
      <c r="DH182" s="65"/>
      <c r="DI182" s="65">
        <f>ROUND((Tabla122[[#This Row],[Columna111]]*0.4),0)</f>
        <v>8</v>
      </c>
      <c r="DJ182" s="65">
        <v>20</v>
      </c>
      <c r="DK182" s="65"/>
      <c r="DL182" s="65"/>
      <c r="DM182" s="65"/>
      <c r="DN182" s="65">
        <f>ROUND((Tabla122[[#This Row],[Columna116]]*0.4),0)</f>
        <v>2</v>
      </c>
      <c r="DO182" s="65">
        <v>4</v>
      </c>
      <c r="DP182" s="93"/>
      <c r="DQ182" s="93"/>
      <c r="DR182" s="93"/>
      <c r="DS182" s="72"/>
      <c r="DT182" s="68"/>
      <c r="DU182" s="68"/>
      <c r="DV182" s="68"/>
      <c r="DW182" s="68"/>
      <c r="DX182" s="68"/>
      <c r="DY182" s="68"/>
      <c r="DZ182" s="68"/>
      <c r="EA182" s="68"/>
      <c r="EB182" s="68"/>
      <c r="EC182" s="68"/>
      <c r="ED182" s="68"/>
      <c r="EE182" s="68"/>
      <c r="EF182" s="68"/>
      <c r="EG182" s="68"/>
      <c r="EH182" s="68"/>
      <c r="EI182" s="68"/>
      <c r="EJ182" s="68"/>
      <c r="EK182" s="68"/>
      <c r="EL182" s="68"/>
      <c r="EM182" s="68"/>
      <c r="EN182" s="68"/>
      <c r="EO182" s="68"/>
      <c r="EP182" s="68"/>
      <c r="EQ182" s="68"/>
      <c r="ER182" s="68"/>
      <c r="ES182" s="68"/>
      <c r="ET182" s="68"/>
      <c r="EU182" s="68"/>
      <c r="EV182" s="68"/>
      <c r="EW182" s="68"/>
      <c r="EX182" s="68"/>
      <c r="EY182" s="68"/>
      <c r="EZ182" s="68"/>
      <c r="FA182" s="68"/>
      <c r="FB182" s="68"/>
      <c r="FC182" s="68"/>
      <c r="FD182" s="68"/>
      <c r="FE182" s="68"/>
      <c r="FF182" s="68"/>
      <c r="FG182" s="68"/>
      <c r="FH182" s="68"/>
      <c r="FI182" s="68"/>
      <c r="FJ182" s="68"/>
      <c r="FK182" s="68"/>
      <c r="FL182" s="68"/>
      <c r="FM182" s="68"/>
      <c r="FN182" s="68"/>
      <c r="FO182" s="68"/>
      <c r="FP182" s="68"/>
      <c r="FQ182" s="68"/>
      <c r="FR182" s="68"/>
      <c r="FS182" s="68"/>
      <c r="FT182" s="68"/>
      <c r="FU182" s="68"/>
      <c r="FV182" s="68"/>
      <c r="FW182" s="68"/>
      <c r="FX182" s="68"/>
      <c r="FY182" s="68"/>
      <c r="FZ182" s="68"/>
      <c r="GA182" s="68"/>
      <c r="GB182" s="68"/>
      <c r="GC182" s="68"/>
      <c r="GD182" s="68"/>
      <c r="GE182" s="68"/>
      <c r="GF182" s="68"/>
      <c r="GG182" s="68"/>
      <c r="GH182" s="68"/>
      <c r="GI182" s="68"/>
      <c r="GJ182" s="68"/>
      <c r="GK182" s="68"/>
      <c r="GL182" s="68"/>
      <c r="GM182" s="68"/>
      <c r="GN182" s="68"/>
      <c r="GO182" s="68"/>
      <c r="GP182" s="68"/>
      <c r="GQ182" s="68"/>
      <c r="GR182" s="68"/>
      <c r="GS182" s="68"/>
      <c r="GT182" s="68"/>
      <c r="GU182" s="68"/>
      <c r="GV182" s="68"/>
      <c r="GW182" s="68"/>
      <c r="GX182" s="68"/>
      <c r="GY182" s="68"/>
      <c r="GZ182" s="68"/>
      <c r="HA182" s="68"/>
      <c r="HB182" s="68"/>
      <c r="HC182" s="68"/>
      <c r="HD182" s="68"/>
      <c r="HE182" s="68"/>
      <c r="HF182" s="68"/>
      <c r="HG182" s="68"/>
      <c r="HH182" s="68"/>
      <c r="HI182" s="68"/>
      <c r="HJ182" s="68"/>
      <c r="HK182" s="68"/>
      <c r="HL182" s="68"/>
      <c r="HM182" s="68"/>
      <c r="HN182" s="68"/>
      <c r="HO182" s="68"/>
      <c r="HP182" s="68"/>
      <c r="HQ182" s="68"/>
      <c r="HR182" s="68"/>
      <c r="HS182" s="68"/>
      <c r="HT182" s="68"/>
      <c r="HU182" s="68"/>
      <c r="HV182" s="68"/>
      <c r="HW182" s="68"/>
      <c r="HX182" s="68"/>
      <c r="HY182" s="68"/>
      <c r="HZ182" s="68"/>
      <c r="IA182" s="68"/>
      <c r="IB182" s="68"/>
      <c r="IC182" s="68"/>
      <c r="ID182" s="68"/>
      <c r="IE182" s="68"/>
      <c r="IF182" s="68"/>
      <c r="IG182" s="68"/>
      <c r="IH182" s="68"/>
      <c r="II182" s="68"/>
      <c r="IJ182" s="68"/>
      <c r="IK182" s="68"/>
      <c r="IL182" s="68"/>
      <c r="IM182" s="68"/>
      <c r="IN182" s="68"/>
      <c r="IO182" s="68"/>
      <c r="IP182" s="68"/>
      <c r="IQ182" s="68"/>
      <c r="IR182" s="68"/>
      <c r="IS182" s="68"/>
      <c r="IT182" s="68"/>
      <c r="IU182" s="68"/>
      <c r="IV182" s="68"/>
      <c r="IW182" s="68"/>
      <c r="IX182" s="68"/>
      <c r="IY182" s="68"/>
      <c r="IZ182" s="68"/>
      <c r="JA182" s="68"/>
      <c r="JB182" s="68"/>
      <c r="JC182" s="68"/>
      <c r="JD182" s="68"/>
      <c r="JE182" s="68"/>
      <c r="JF182" s="68"/>
      <c r="JG182" s="68"/>
      <c r="JH182" s="68"/>
      <c r="JI182" s="68"/>
      <c r="JJ182" s="68"/>
      <c r="JK182" s="68"/>
      <c r="JL182" s="68"/>
      <c r="JM182" s="68"/>
      <c r="JN182" s="68"/>
      <c r="JO182" s="68"/>
      <c r="JP182" s="68"/>
      <c r="JQ182" s="68"/>
      <c r="JR182" s="68"/>
      <c r="JS182" s="68"/>
      <c r="JT182" s="68"/>
      <c r="JU182" s="68"/>
      <c r="JV182" s="68"/>
      <c r="JW182" s="68"/>
      <c r="JX182" s="68"/>
      <c r="JY182" s="68"/>
      <c r="JZ182" s="68"/>
      <c r="KA182" s="68"/>
      <c r="KB182" s="68"/>
      <c r="KC182" s="68"/>
      <c r="KD182" s="68"/>
      <c r="KE182" s="68"/>
      <c r="KF182" s="68"/>
      <c r="KG182" s="68"/>
      <c r="KH182" s="68"/>
      <c r="KI182" s="68"/>
      <c r="KJ182" s="68"/>
      <c r="KK182" s="68"/>
      <c r="KL182" s="68"/>
      <c r="KM182" s="68"/>
      <c r="KN182" s="68"/>
      <c r="KO182" s="68"/>
      <c r="KP182" s="68"/>
      <c r="KQ182" s="68"/>
      <c r="KR182" s="68"/>
      <c r="KS182" s="68"/>
      <c r="KT182" s="68"/>
      <c r="KU182" s="68"/>
      <c r="KV182" s="68"/>
      <c r="KW182" s="68"/>
      <c r="KX182" s="68"/>
      <c r="KY182" s="68"/>
      <c r="KZ182" s="68"/>
      <c r="LA182" s="68"/>
      <c r="LB182" s="68"/>
      <c r="LC182" s="68"/>
      <c r="LD182" s="68"/>
      <c r="LE182" s="68"/>
      <c r="LF182" s="68"/>
      <c r="LG182" s="68"/>
      <c r="LH182" s="68"/>
      <c r="LI182" s="68"/>
      <c r="LJ182" s="68"/>
      <c r="LK182" s="68"/>
      <c r="LL182" s="68"/>
      <c r="LM182" s="68"/>
      <c r="LN182" s="68"/>
      <c r="LO182" s="68"/>
      <c r="LP182" s="68"/>
      <c r="LQ182" s="68"/>
      <c r="LR182" s="68"/>
      <c r="LS182" s="68"/>
      <c r="LT182" s="68"/>
      <c r="LU182" s="68"/>
      <c r="LV182" s="68"/>
      <c r="LW182" s="68"/>
      <c r="LX182" s="68"/>
      <c r="LY182" s="68"/>
      <c r="LZ182" s="68"/>
      <c r="MA182" s="68"/>
      <c r="MB182" s="68"/>
      <c r="MC182" s="68"/>
      <c r="MD182" s="68"/>
      <c r="ME182" s="68"/>
      <c r="MF182" s="68"/>
      <c r="MG182" s="68"/>
      <c r="MH182" s="68"/>
      <c r="MI182" s="68"/>
      <c r="MJ182" s="68"/>
      <c r="MK182" s="68"/>
      <c r="ML182" s="68"/>
      <c r="MM182" s="68"/>
      <c r="MN182" s="68"/>
      <c r="MO182" s="68"/>
      <c r="MP182" s="68"/>
      <c r="MQ182" s="68"/>
      <c r="MR182" s="68"/>
      <c r="MS182" s="68"/>
      <c r="MT182" s="68"/>
      <c r="MU182" s="68"/>
      <c r="MV182" s="68"/>
      <c r="MW182" s="68"/>
      <c r="MX182" s="68"/>
      <c r="MY182" s="68"/>
      <c r="MZ182" s="68"/>
      <c r="NA182" s="68"/>
      <c r="NB182" s="68"/>
      <c r="NC182" s="68"/>
      <c r="ND182" s="68"/>
      <c r="NE182" s="68"/>
    </row>
    <row r="183" spans="1:369" s="73" customFormat="1" ht="13.5">
      <c r="A183" s="68"/>
      <c r="B183" s="62"/>
      <c r="C183" s="63">
        <v>35501</v>
      </c>
      <c r="D183" s="70" t="s">
        <v>250</v>
      </c>
      <c r="E183" s="65" t="s">
        <v>114</v>
      </c>
      <c r="F18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8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83" s="65">
        <f>ROUND((Tabla122[[#This Row],[Columna6]]*0.4),0)</f>
        <v>2</v>
      </c>
      <c r="I183" s="90">
        <v>4</v>
      </c>
      <c r="J183" s="90"/>
      <c r="K183" s="90"/>
      <c r="L183" s="90"/>
      <c r="M183" s="65">
        <f>ROUND((Tabla122[[#This Row],[Columna11]]*0.4),0)</f>
        <v>72</v>
      </c>
      <c r="N183" s="65">
        <v>180</v>
      </c>
      <c r="O183" s="65"/>
      <c r="P183" s="65"/>
      <c r="Q183" s="65"/>
      <c r="R183" s="65">
        <f>ROUND((Tabla122[[#This Row],[Columna16]]*0.4),0)</f>
        <v>6</v>
      </c>
      <c r="S183" s="65">
        <v>16</v>
      </c>
      <c r="T183" s="65"/>
      <c r="U183" s="65"/>
      <c r="V183" s="65"/>
      <c r="W183" s="65">
        <f>ROUND((Tabla122[[#This Row],[Columna21]]*0.4),0)</f>
        <v>3</v>
      </c>
      <c r="X183" s="65">
        <v>8</v>
      </c>
      <c r="Y183" s="65"/>
      <c r="Z183" s="65"/>
      <c r="AA183" s="65"/>
      <c r="AB183" s="65">
        <f>ROUND((Tabla122[[#This Row],[Columna26]]*0.4),0)</f>
        <v>24</v>
      </c>
      <c r="AC183" s="65">
        <v>60</v>
      </c>
      <c r="AD183" s="65"/>
      <c r="AE183" s="65"/>
      <c r="AF183" s="65"/>
      <c r="AG183" s="65">
        <f>ROUND((Tabla122[[#This Row],[Columna31]]*0.4),0)</f>
        <v>274</v>
      </c>
      <c r="AH183" s="65">
        <v>684</v>
      </c>
      <c r="AI183" s="65"/>
      <c r="AJ183" s="65"/>
      <c r="AK183" s="65"/>
      <c r="AL183" s="65">
        <f>ROUND((Tabla122[[#This Row],[Columna36]]*0.4),0)</f>
        <v>70</v>
      </c>
      <c r="AM183" s="65">
        <v>176</v>
      </c>
      <c r="AN183" s="65"/>
      <c r="AO183" s="65"/>
      <c r="AP183" s="65"/>
      <c r="AQ183" s="65">
        <f>ROUND((Tabla122[[#This Row],[Columna41]]*0.4),0)</f>
        <v>27</v>
      </c>
      <c r="AR183" s="65">
        <v>68</v>
      </c>
      <c r="AS183" s="65"/>
      <c r="AT183" s="65"/>
      <c r="AU183" s="65"/>
      <c r="AV183" s="65">
        <f>ROUND((Tabla122[[#This Row],[Columna46]]*0.4),0)</f>
        <v>16</v>
      </c>
      <c r="AW183" s="65">
        <v>40</v>
      </c>
      <c r="AX183" s="65"/>
      <c r="AY183" s="65"/>
      <c r="AZ183" s="65"/>
      <c r="BA183" s="65">
        <f>ROUND((Tabla122[[#This Row],[Columna51]]*0.4),0)</f>
        <v>3</v>
      </c>
      <c r="BB183" s="65">
        <v>8</v>
      </c>
      <c r="BC183" s="65"/>
      <c r="BD183" s="65"/>
      <c r="BE183" s="65"/>
      <c r="BF183" s="65">
        <f>ROUND((Tabla122[[#This Row],[Columna56]]*0.4),0)</f>
        <v>2</v>
      </c>
      <c r="BG183" s="65">
        <v>4</v>
      </c>
      <c r="BH183" s="65"/>
      <c r="BI183" s="65"/>
      <c r="BJ183" s="65"/>
      <c r="BK183" s="65">
        <f>ROUND((Tabla122[[#This Row],[Columna61]]*0.4),0)</f>
        <v>18</v>
      </c>
      <c r="BL183" s="65">
        <v>44</v>
      </c>
      <c r="BM183" s="65"/>
      <c r="BN183" s="65"/>
      <c r="BO183" s="65"/>
      <c r="BP183" s="65">
        <f>ROUND((Tabla122[[#This Row],[Columna66]]*0.4),0)</f>
        <v>16</v>
      </c>
      <c r="BQ183" s="65">
        <v>40</v>
      </c>
      <c r="BR183" s="65"/>
      <c r="BS183" s="65"/>
      <c r="BT183" s="65"/>
      <c r="BU183" s="65">
        <f>ROUND((Tabla122[[#This Row],[Columna71]]*0.4),0)</f>
        <v>46</v>
      </c>
      <c r="BV183" s="65">
        <v>116</v>
      </c>
      <c r="BW183" s="65"/>
      <c r="BX183" s="65"/>
      <c r="BY183" s="65"/>
      <c r="BZ183" s="65">
        <f>ROUND((Tabla122[[#This Row],[Columna76]]*0.4),0)</f>
        <v>14</v>
      </c>
      <c r="CA183" s="65">
        <v>36</v>
      </c>
      <c r="CB183" s="65"/>
      <c r="CC183" s="65"/>
      <c r="CD183" s="65"/>
      <c r="CE183" s="65">
        <f>ROUND((Tabla122[[#This Row],[Columna81]]*0.4),0)</f>
        <v>14</v>
      </c>
      <c r="CF183" s="65">
        <v>36</v>
      </c>
      <c r="CG183" s="65"/>
      <c r="CH183" s="65"/>
      <c r="CI183" s="65"/>
      <c r="CJ183" s="65">
        <f>ROUND((Tabla122[[#This Row],[Columna86]]*0.4),0)</f>
        <v>6</v>
      </c>
      <c r="CK183" s="65">
        <v>16</v>
      </c>
      <c r="CL183" s="65"/>
      <c r="CM183" s="65"/>
      <c r="CN183" s="65"/>
      <c r="CO183" s="65">
        <f>ROUND((Tabla122[[#This Row],[Columna91]]*0.4),0)</f>
        <v>22</v>
      </c>
      <c r="CP183" s="65">
        <v>56</v>
      </c>
      <c r="CQ183" s="65"/>
      <c r="CR183" s="65"/>
      <c r="CS183" s="65"/>
      <c r="CT183" s="65">
        <f>ROUND((Tabla122[[#This Row],[Columna96]]*0.4),0)</f>
        <v>40</v>
      </c>
      <c r="CU183" s="65">
        <v>100</v>
      </c>
      <c r="CV183" s="65"/>
      <c r="CW183" s="65"/>
      <c r="CX183" s="65"/>
      <c r="CY183" s="65">
        <f>ROUND((Tabla122[[#This Row],[Columna101]]*0.4),0)</f>
        <v>10</v>
      </c>
      <c r="CZ183" s="65">
        <v>24</v>
      </c>
      <c r="DA183" s="65"/>
      <c r="DB183" s="65"/>
      <c r="DC183" s="65"/>
      <c r="DD183" s="65">
        <f>ROUND((Tabla122[[#This Row],[Columna106]]*0.4),0)</f>
        <v>8</v>
      </c>
      <c r="DE183" s="65">
        <v>20</v>
      </c>
      <c r="DF183" s="65"/>
      <c r="DG183" s="65"/>
      <c r="DH183" s="65"/>
      <c r="DI183" s="65">
        <f>ROUND((Tabla122[[#This Row],[Columna111]]*0.4),0)</f>
        <v>8</v>
      </c>
      <c r="DJ183" s="65">
        <v>20</v>
      </c>
      <c r="DK183" s="65"/>
      <c r="DL183" s="65"/>
      <c r="DM183" s="65"/>
      <c r="DN183" s="65">
        <f>ROUND((Tabla122[[#This Row],[Columna116]]*0.4),0)</f>
        <v>2</v>
      </c>
      <c r="DO183" s="65">
        <v>4</v>
      </c>
      <c r="DP183" s="93"/>
      <c r="DQ183" s="93"/>
      <c r="DR183" s="93"/>
      <c r="DS183" s="72"/>
      <c r="DT183" s="68"/>
      <c r="DU183" s="68"/>
      <c r="DV183" s="68"/>
      <c r="DW183" s="68"/>
      <c r="DX183" s="68"/>
      <c r="DY183" s="68"/>
      <c r="DZ183" s="68"/>
      <c r="EA183" s="68"/>
      <c r="EB183" s="68"/>
      <c r="EC183" s="68"/>
      <c r="ED183" s="68"/>
      <c r="EE183" s="68"/>
      <c r="EF183" s="68"/>
      <c r="EG183" s="68"/>
      <c r="EH183" s="68"/>
      <c r="EI183" s="68"/>
      <c r="EJ183" s="68"/>
      <c r="EK183" s="68"/>
      <c r="EL183" s="68"/>
      <c r="EM183" s="68"/>
      <c r="EN183" s="68"/>
      <c r="EO183" s="68"/>
      <c r="EP183" s="68"/>
      <c r="EQ183" s="68"/>
      <c r="ER183" s="68"/>
      <c r="ES183" s="68"/>
      <c r="ET183" s="68"/>
      <c r="EU183" s="68"/>
      <c r="EV183" s="68"/>
      <c r="EW183" s="68"/>
      <c r="EX183" s="68"/>
      <c r="EY183" s="68"/>
      <c r="EZ183" s="68"/>
      <c r="FA183" s="68"/>
      <c r="FB183" s="68"/>
      <c r="FC183" s="68"/>
      <c r="FD183" s="68"/>
      <c r="FE183" s="68"/>
      <c r="FF183" s="68"/>
      <c r="FG183" s="68"/>
      <c r="FH183" s="68"/>
      <c r="FI183" s="68"/>
      <c r="FJ183" s="68"/>
      <c r="FK183" s="68"/>
      <c r="FL183" s="68"/>
      <c r="FM183" s="68"/>
      <c r="FN183" s="68"/>
      <c r="FO183" s="68"/>
      <c r="FP183" s="68"/>
      <c r="FQ183" s="68"/>
      <c r="FR183" s="68"/>
      <c r="FS183" s="68"/>
      <c r="FT183" s="68"/>
      <c r="FU183" s="68"/>
      <c r="FV183" s="68"/>
      <c r="FW183" s="68"/>
      <c r="FX183" s="68"/>
      <c r="FY183" s="68"/>
      <c r="FZ183" s="68"/>
      <c r="GA183" s="68"/>
      <c r="GB183" s="68"/>
      <c r="GC183" s="68"/>
      <c r="GD183" s="68"/>
      <c r="GE183" s="68"/>
      <c r="GF183" s="68"/>
      <c r="GG183" s="68"/>
      <c r="GH183" s="68"/>
      <c r="GI183" s="68"/>
      <c r="GJ183" s="68"/>
      <c r="GK183" s="68"/>
      <c r="GL183" s="68"/>
      <c r="GM183" s="68"/>
      <c r="GN183" s="68"/>
      <c r="GO183" s="68"/>
      <c r="GP183" s="68"/>
      <c r="GQ183" s="68"/>
      <c r="GR183" s="68"/>
      <c r="GS183" s="68"/>
      <c r="GT183" s="68"/>
      <c r="GU183" s="68"/>
      <c r="GV183" s="68"/>
      <c r="GW183" s="68"/>
      <c r="GX183" s="68"/>
      <c r="GY183" s="68"/>
      <c r="GZ183" s="68"/>
      <c r="HA183" s="68"/>
      <c r="HB183" s="68"/>
      <c r="HC183" s="68"/>
      <c r="HD183" s="68"/>
      <c r="HE183" s="68"/>
      <c r="HF183" s="68"/>
      <c r="HG183" s="68"/>
      <c r="HH183" s="68"/>
      <c r="HI183" s="68"/>
      <c r="HJ183" s="68"/>
      <c r="HK183" s="68"/>
      <c r="HL183" s="68"/>
      <c r="HM183" s="68"/>
      <c r="HN183" s="68"/>
      <c r="HO183" s="68"/>
      <c r="HP183" s="68"/>
      <c r="HQ183" s="68"/>
      <c r="HR183" s="68"/>
      <c r="HS183" s="68"/>
      <c r="HT183" s="68"/>
      <c r="HU183" s="68"/>
      <c r="HV183" s="68"/>
      <c r="HW183" s="68"/>
      <c r="HX183" s="68"/>
      <c r="HY183" s="68"/>
      <c r="HZ183" s="68"/>
      <c r="IA183" s="68"/>
      <c r="IB183" s="68"/>
      <c r="IC183" s="68"/>
      <c r="ID183" s="68"/>
      <c r="IE183" s="68"/>
      <c r="IF183" s="68"/>
      <c r="IG183" s="68"/>
      <c r="IH183" s="68"/>
      <c r="II183" s="68"/>
      <c r="IJ183" s="68"/>
      <c r="IK183" s="68"/>
      <c r="IL183" s="68"/>
      <c r="IM183" s="68"/>
      <c r="IN183" s="68"/>
      <c r="IO183" s="68"/>
      <c r="IP183" s="68"/>
      <c r="IQ183" s="68"/>
      <c r="IR183" s="68"/>
      <c r="IS183" s="68"/>
      <c r="IT183" s="68"/>
      <c r="IU183" s="68"/>
      <c r="IV183" s="68"/>
      <c r="IW183" s="68"/>
      <c r="IX183" s="68"/>
      <c r="IY183" s="68"/>
      <c r="IZ183" s="68"/>
      <c r="JA183" s="68"/>
      <c r="JB183" s="68"/>
      <c r="JC183" s="68"/>
      <c r="JD183" s="68"/>
      <c r="JE183" s="68"/>
      <c r="JF183" s="68"/>
      <c r="JG183" s="68"/>
      <c r="JH183" s="68"/>
      <c r="JI183" s="68"/>
      <c r="JJ183" s="68"/>
      <c r="JK183" s="68"/>
      <c r="JL183" s="68"/>
      <c r="JM183" s="68"/>
      <c r="JN183" s="68"/>
      <c r="JO183" s="68"/>
      <c r="JP183" s="68"/>
      <c r="JQ183" s="68"/>
      <c r="JR183" s="68"/>
      <c r="JS183" s="68"/>
      <c r="JT183" s="68"/>
      <c r="JU183" s="68"/>
      <c r="JV183" s="68"/>
      <c r="JW183" s="68"/>
      <c r="JX183" s="68"/>
      <c r="JY183" s="68"/>
      <c r="JZ183" s="68"/>
      <c r="KA183" s="68"/>
      <c r="KB183" s="68"/>
      <c r="KC183" s="68"/>
      <c r="KD183" s="68"/>
      <c r="KE183" s="68"/>
      <c r="KF183" s="68"/>
      <c r="KG183" s="68"/>
      <c r="KH183" s="68"/>
      <c r="KI183" s="68"/>
      <c r="KJ183" s="68"/>
      <c r="KK183" s="68"/>
      <c r="KL183" s="68"/>
      <c r="KM183" s="68"/>
      <c r="KN183" s="68"/>
      <c r="KO183" s="68"/>
      <c r="KP183" s="68"/>
      <c r="KQ183" s="68"/>
      <c r="KR183" s="68"/>
      <c r="KS183" s="68"/>
      <c r="KT183" s="68"/>
      <c r="KU183" s="68"/>
      <c r="KV183" s="68"/>
      <c r="KW183" s="68"/>
      <c r="KX183" s="68"/>
      <c r="KY183" s="68"/>
      <c r="KZ183" s="68"/>
      <c r="LA183" s="68"/>
      <c r="LB183" s="68"/>
      <c r="LC183" s="68"/>
      <c r="LD183" s="68"/>
      <c r="LE183" s="68"/>
      <c r="LF183" s="68"/>
      <c r="LG183" s="68"/>
      <c r="LH183" s="68"/>
      <c r="LI183" s="68"/>
      <c r="LJ183" s="68"/>
      <c r="LK183" s="68"/>
      <c r="LL183" s="68"/>
      <c r="LM183" s="68"/>
      <c r="LN183" s="68"/>
      <c r="LO183" s="68"/>
      <c r="LP183" s="68"/>
      <c r="LQ183" s="68"/>
      <c r="LR183" s="68"/>
      <c r="LS183" s="68"/>
      <c r="LT183" s="68"/>
      <c r="LU183" s="68"/>
      <c r="LV183" s="68"/>
      <c r="LW183" s="68"/>
      <c r="LX183" s="68"/>
      <c r="LY183" s="68"/>
      <c r="LZ183" s="68"/>
      <c r="MA183" s="68"/>
      <c r="MB183" s="68"/>
      <c r="MC183" s="68"/>
      <c r="MD183" s="68"/>
      <c r="ME183" s="68"/>
      <c r="MF183" s="68"/>
      <c r="MG183" s="68"/>
      <c r="MH183" s="68"/>
      <c r="MI183" s="68"/>
      <c r="MJ183" s="68"/>
      <c r="MK183" s="68"/>
      <c r="ML183" s="68"/>
      <c r="MM183" s="68"/>
      <c r="MN183" s="68"/>
      <c r="MO183" s="68"/>
      <c r="MP183" s="68"/>
      <c r="MQ183" s="68"/>
      <c r="MR183" s="68"/>
      <c r="MS183" s="68"/>
      <c r="MT183" s="68"/>
      <c r="MU183" s="68"/>
      <c r="MV183" s="68"/>
      <c r="MW183" s="68"/>
      <c r="MX183" s="68"/>
      <c r="MY183" s="68"/>
      <c r="MZ183" s="68"/>
      <c r="NA183" s="68"/>
      <c r="NB183" s="68"/>
      <c r="NC183" s="68"/>
      <c r="ND183" s="68"/>
      <c r="NE183" s="68"/>
    </row>
    <row r="184" spans="1:369" s="73" customFormat="1" ht="13.5">
      <c r="A184" s="68"/>
      <c r="B184" s="62"/>
      <c r="C184" s="63">
        <v>35501</v>
      </c>
      <c r="D184" s="70" t="s">
        <v>251</v>
      </c>
      <c r="E184" s="65" t="s">
        <v>114</v>
      </c>
      <c r="F18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8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84" s="65">
        <f>ROUND((Tabla122[[#This Row],[Columna6]]*0.4),0)</f>
        <v>2</v>
      </c>
      <c r="I184" s="90">
        <v>4</v>
      </c>
      <c r="J184" s="90"/>
      <c r="K184" s="90"/>
      <c r="L184" s="90"/>
      <c r="M184" s="65">
        <f>ROUND((Tabla122[[#This Row],[Columna11]]*0.4),0)</f>
        <v>72</v>
      </c>
      <c r="N184" s="65">
        <v>180</v>
      </c>
      <c r="O184" s="65"/>
      <c r="P184" s="65"/>
      <c r="Q184" s="65"/>
      <c r="R184" s="65">
        <f>ROUND((Tabla122[[#This Row],[Columna16]]*0.4),0)</f>
        <v>6</v>
      </c>
      <c r="S184" s="65">
        <v>16</v>
      </c>
      <c r="T184" s="65"/>
      <c r="U184" s="65"/>
      <c r="V184" s="65"/>
      <c r="W184" s="65">
        <f>ROUND((Tabla122[[#This Row],[Columna21]]*0.4),0)</f>
        <v>3</v>
      </c>
      <c r="X184" s="65">
        <v>8</v>
      </c>
      <c r="Y184" s="65"/>
      <c r="Z184" s="65"/>
      <c r="AA184" s="65"/>
      <c r="AB184" s="65">
        <f>ROUND((Tabla122[[#This Row],[Columna26]]*0.4),0)</f>
        <v>24</v>
      </c>
      <c r="AC184" s="65">
        <v>60</v>
      </c>
      <c r="AD184" s="65"/>
      <c r="AE184" s="65"/>
      <c r="AF184" s="65"/>
      <c r="AG184" s="65">
        <f>ROUND((Tabla122[[#This Row],[Columna31]]*0.4),0)</f>
        <v>274</v>
      </c>
      <c r="AH184" s="65">
        <v>684</v>
      </c>
      <c r="AI184" s="65"/>
      <c r="AJ184" s="65"/>
      <c r="AK184" s="65"/>
      <c r="AL184" s="65">
        <f>ROUND((Tabla122[[#This Row],[Columna36]]*0.4),0)</f>
        <v>70</v>
      </c>
      <c r="AM184" s="65">
        <v>176</v>
      </c>
      <c r="AN184" s="65"/>
      <c r="AO184" s="65"/>
      <c r="AP184" s="65"/>
      <c r="AQ184" s="65">
        <f>ROUND((Tabla122[[#This Row],[Columna41]]*0.4),0)</f>
        <v>27</v>
      </c>
      <c r="AR184" s="65">
        <v>68</v>
      </c>
      <c r="AS184" s="65"/>
      <c r="AT184" s="65"/>
      <c r="AU184" s="65"/>
      <c r="AV184" s="65">
        <f>ROUND((Tabla122[[#This Row],[Columna46]]*0.4),0)</f>
        <v>16</v>
      </c>
      <c r="AW184" s="65">
        <v>40</v>
      </c>
      <c r="AX184" s="65"/>
      <c r="AY184" s="65"/>
      <c r="AZ184" s="65"/>
      <c r="BA184" s="65">
        <f>ROUND((Tabla122[[#This Row],[Columna51]]*0.4),0)</f>
        <v>3</v>
      </c>
      <c r="BB184" s="65">
        <v>8</v>
      </c>
      <c r="BC184" s="65"/>
      <c r="BD184" s="65"/>
      <c r="BE184" s="65"/>
      <c r="BF184" s="65">
        <f>ROUND((Tabla122[[#This Row],[Columna56]]*0.4),0)</f>
        <v>2</v>
      </c>
      <c r="BG184" s="65">
        <v>4</v>
      </c>
      <c r="BH184" s="65"/>
      <c r="BI184" s="65"/>
      <c r="BJ184" s="65"/>
      <c r="BK184" s="65">
        <f>ROUND((Tabla122[[#This Row],[Columna61]]*0.4),0)</f>
        <v>18</v>
      </c>
      <c r="BL184" s="65">
        <v>44</v>
      </c>
      <c r="BM184" s="65"/>
      <c r="BN184" s="65"/>
      <c r="BO184" s="65"/>
      <c r="BP184" s="65">
        <f>ROUND((Tabla122[[#This Row],[Columna66]]*0.4),0)</f>
        <v>16</v>
      </c>
      <c r="BQ184" s="65">
        <v>40</v>
      </c>
      <c r="BR184" s="65"/>
      <c r="BS184" s="65"/>
      <c r="BT184" s="65"/>
      <c r="BU184" s="65">
        <f>ROUND((Tabla122[[#This Row],[Columna71]]*0.4),0)</f>
        <v>46</v>
      </c>
      <c r="BV184" s="65">
        <v>116</v>
      </c>
      <c r="BW184" s="65"/>
      <c r="BX184" s="65"/>
      <c r="BY184" s="65"/>
      <c r="BZ184" s="65">
        <f>ROUND((Tabla122[[#This Row],[Columna76]]*0.4),0)</f>
        <v>14</v>
      </c>
      <c r="CA184" s="65">
        <v>36</v>
      </c>
      <c r="CB184" s="65"/>
      <c r="CC184" s="65"/>
      <c r="CD184" s="65"/>
      <c r="CE184" s="65">
        <f>ROUND((Tabla122[[#This Row],[Columna81]]*0.4),0)</f>
        <v>14</v>
      </c>
      <c r="CF184" s="65">
        <v>36</v>
      </c>
      <c r="CG184" s="65"/>
      <c r="CH184" s="65"/>
      <c r="CI184" s="65"/>
      <c r="CJ184" s="65">
        <f>ROUND((Tabla122[[#This Row],[Columna86]]*0.4),0)</f>
        <v>6</v>
      </c>
      <c r="CK184" s="65">
        <v>16</v>
      </c>
      <c r="CL184" s="65"/>
      <c r="CM184" s="65"/>
      <c r="CN184" s="65"/>
      <c r="CO184" s="65">
        <f>ROUND((Tabla122[[#This Row],[Columna91]]*0.4),0)</f>
        <v>22</v>
      </c>
      <c r="CP184" s="65">
        <v>56</v>
      </c>
      <c r="CQ184" s="65"/>
      <c r="CR184" s="65"/>
      <c r="CS184" s="65"/>
      <c r="CT184" s="65">
        <f>ROUND((Tabla122[[#This Row],[Columna96]]*0.4),0)</f>
        <v>40</v>
      </c>
      <c r="CU184" s="65">
        <v>100</v>
      </c>
      <c r="CV184" s="65"/>
      <c r="CW184" s="65"/>
      <c r="CX184" s="65"/>
      <c r="CY184" s="65">
        <f>ROUND((Tabla122[[#This Row],[Columna101]]*0.4),0)</f>
        <v>10</v>
      </c>
      <c r="CZ184" s="65">
        <v>24</v>
      </c>
      <c r="DA184" s="65"/>
      <c r="DB184" s="65"/>
      <c r="DC184" s="65"/>
      <c r="DD184" s="65">
        <f>ROUND((Tabla122[[#This Row],[Columna106]]*0.4),0)</f>
        <v>8</v>
      </c>
      <c r="DE184" s="65">
        <v>20</v>
      </c>
      <c r="DF184" s="65"/>
      <c r="DG184" s="65"/>
      <c r="DH184" s="65"/>
      <c r="DI184" s="65">
        <f>ROUND((Tabla122[[#This Row],[Columna111]]*0.4),0)</f>
        <v>8</v>
      </c>
      <c r="DJ184" s="65">
        <v>20</v>
      </c>
      <c r="DK184" s="65"/>
      <c r="DL184" s="65"/>
      <c r="DM184" s="65"/>
      <c r="DN184" s="65">
        <f>ROUND((Tabla122[[#This Row],[Columna116]]*0.4),0)</f>
        <v>2</v>
      </c>
      <c r="DO184" s="65">
        <v>4</v>
      </c>
      <c r="DP184" s="93"/>
      <c r="DQ184" s="93"/>
      <c r="DR184" s="93"/>
      <c r="DS184" s="72"/>
      <c r="DT184" s="68"/>
      <c r="DU184" s="68"/>
      <c r="DV184" s="68"/>
      <c r="DW184" s="68"/>
      <c r="DX184" s="68"/>
      <c r="DY184" s="68"/>
      <c r="DZ184" s="68"/>
      <c r="EA184" s="68"/>
      <c r="EB184" s="68"/>
      <c r="EC184" s="68"/>
      <c r="ED184" s="68"/>
      <c r="EE184" s="68"/>
      <c r="EF184" s="68"/>
      <c r="EG184" s="68"/>
      <c r="EH184" s="68"/>
      <c r="EI184" s="68"/>
      <c r="EJ184" s="68"/>
      <c r="EK184" s="68"/>
      <c r="EL184" s="68"/>
      <c r="EM184" s="68"/>
      <c r="EN184" s="68"/>
      <c r="EO184" s="68"/>
      <c r="EP184" s="68"/>
      <c r="EQ184" s="68"/>
      <c r="ER184" s="68"/>
      <c r="ES184" s="68"/>
      <c r="ET184" s="68"/>
      <c r="EU184" s="68"/>
      <c r="EV184" s="68"/>
      <c r="EW184" s="68"/>
      <c r="EX184" s="68"/>
      <c r="EY184" s="68"/>
      <c r="EZ184" s="68"/>
      <c r="FA184" s="68"/>
      <c r="FB184" s="68"/>
      <c r="FC184" s="68"/>
      <c r="FD184" s="68"/>
      <c r="FE184" s="68"/>
      <c r="FF184" s="68"/>
      <c r="FG184" s="68"/>
      <c r="FH184" s="68"/>
      <c r="FI184" s="68"/>
      <c r="FJ184" s="68"/>
      <c r="FK184" s="68"/>
      <c r="FL184" s="68"/>
      <c r="FM184" s="68"/>
      <c r="FN184" s="68"/>
      <c r="FO184" s="68"/>
      <c r="FP184" s="68"/>
      <c r="FQ184" s="68"/>
      <c r="FR184" s="68"/>
      <c r="FS184" s="68"/>
      <c r="FT184" s="68"/>
      <c r="FU184" s="68"/>
      <c r="FV184" s="68"/>
      <c r="FW184" s="68"/>
      <c r="FX184" s="68"/>
      <c r="FY184" s="68"/>
      <c r="FZ184" s="68"/>
      <c r="GA184" s="68"/>
      <c r="GB184" s="68"/>
      <c r="GC184" s="68"/>
      <c r="GD184" s="68"/>
      <c r="GE184" s="68"/>
      <c r="GF184" s="68"/>
      <c r="GG184" s="68"/>
      <c r="GH184" s="68"/>
      <c r="GI184" s="68"/>
      <c r="GJ184" s="68"/>
      <c r="GK184" s="68"/>
      <c r="GL184" s="68"/>
      <c r="GM184" s="68"/>
      <c r="GN184" s="68"/>
      <c r="GO184" s="68"/>
      <c r="GP184" s="68"/>
      <c r="GQ184" s="68"/>
      <c r="GR184" s="68"/>
      <c r="GS184" s="68"/>
      <c r="GT184" s="68"/>
      <c r="GU184" s="68"/>
      <c r="GV184" s="68"/>
      <c r="GW184" s="68"/>
      <c r="GX184" s="68"/>
      <c r="GY184" s="68"/>
      <c r="GZ184" s="68"/>
      <c r="HA184" s="68"/>
      <c r="HB184" s="68"/>
      <c r="HC184" s="68"/>
      <c r="HD184" s="68"/>
      <c r="HE184" s="68"/>
      <c r="HF184" s="68"/>
      <c r="HG184" s="68"/>
      <c r="HH184" s="68"/>
      <c r="HI184" s="68"/>
      <c r="HJ184" s="68"/>
      <c r="HK184" s="68"/>
      <c r="HL184" s="68"/>
      <c r="HM184" s="68"/>
      <c r="HN184" s="68"/>
      <c r="HO184" s="68"/>
      <c r="HP184" s="68"/>
      <c r="HQ184" s="68"/>
      <c r="HR184" s="68"/>
      <c r="HS184" s="68"/>
      <c r="HT184" s="68"/>
      <c r="HU184" s="68"/>
      <c r="HV184" s="68"/>
      <c r="HW184" s="68"/>
      <c r="HX184" s="68"/>
      <c r="HY184" s="68"/>
      <c r="HZ184" s="68"/>
      <c r="IA184" s="68"/>
      <c r="IB184" s="68"/>
      <c r="IC184" s="68"/>
      <c r="ID184" s="68"/>
      <c r="IE184" s="68"/>
      <c r="IF184" s="68"/>
      <c r="IG184" s="68"/>
      <c r="IH184" s="68"/>
      <c r="II184" s="68"/>
      <c r="IJ184" s="68"/>
      <c r="IK184" s="68"/>
      <c r="IL184" s="68"/>
      <c r="IM184" s="68"/>
      <c r="IN184" s="68"/>
      <c r="IO184" s="68"/>
      <c r="IP184" s="68"/>
      <c r="IQ184" s="68"/>
      <c r="IR184" s="68"/>
      <c r="IS184" s="68"/>
      <c r="IT184" s="68"/>
      <c r="IU184" s="68"/>
      <c r="IV184" s="68"/>
      <c r="IW184" s="68"/>
      <c r="IX184" s="68"/>
      <c r="IY184" s="68"/>
      <c r="IZ184" s="68"/>
      <c r="JA184" s="68"/>
      <c r="JB184" s="68"/>
      <c r="JC184" s="68"/>
      <c r="JD184" s="68"/>
      <c r="JE184" s="68"/>
      <c r="JF184" s="68"/>
      <c r="JG184" s="68"/>
      <c r="JH184" s="68"/>
      <c r="JI184" s="68"/>
      <c r="JJ184" s="68"/>
      <c r="JK184" s="68"/>
      <c r="JL184" s="68"/>
      <c r="JM184" s="68"/>
      <c r="JN184" s="68"/>
      <c r="JO184" s="68"/>
      <c r="JP184" s="68"/>
      <c r="JQ184" s="68"/>
      <c r="JR184" s="68"/>
      <c r="JS184" s="68"/>
      <c r="JT184" s="68"/>
      <c r="JU184" s="68"/>
      <c r="JV184" s="68"/>
      <c r="JW184" s="68"/>
      <c r="JX184" s="68"/>
      <c r="JY184" s="68"/>
      <c r="JZ184" s="68"/>
      <c r="KA184" s="68"/>
      <c r="KB184" s="68"/>
      <c r="KC184" s="68"/>
      <c r="KD184" s="68"/>
      <c r="KE184" s="68"/>
      <c r="KF184" s="68"/>
      <c r="KG184" s="68"/>
      <c r="KH184" s="68"/>
      <c r="KI184" s="68"/>
      <c r="KJ184" s="68"/>
      <c r="KK184" s="68"/>
      <c r="KL184" s="68"/>
      <c r="KM184" s="68"/>
      <c r="KN184" s="68"/>
      <c r="KO184" s="68"/>
      <c r="KP184" s="68"/>
      <c r="KQ184" s="68"/>
      <c r="KR184" s="68"/>
      <c r="KS184" s="68"/>
      <c r="KT184" s="68"/>
      <c r="KU184" s="68"/>
      <c r="KV184" s="68"/>
      <c r="KW184" s="68"/>
      <c r="KX184" s="68"/>
      <c r="KY184" s="68"/>
      <c r="KZ184" s="68"/>
      <c r="LA184" s="68"/>
      <c r="LB184" s="68"/>
      <c r="LC184" s="68"/>
      <c r="LD184" s="68"/>
      <c r="LE184" s="68"/>
      <c r="LF184" s="68"/>
      <c r="LG184" s="68"/>
      <c r="LH184" s="68"/>
      <c r="LI184" s="68"/>
      <c r="LJ184" s="68"/>
      <c r="LK184" s="68"/>
      <c r="LL184" s="68"/>
      <c r="LM184" s="68"/>
      <c r="LN184" s="68"/>
      <c r="LO184" s="68"/>
      <c r="LP184" s="68"/>
      <c r="LQ184" s="68"/>
      <c r="LR184" s="68"/>
      <c r="LS184" s="68"/>
      <c r="LT184" s="68"/>
      <c r="LU184" s="68"/>
      <c r="LV184" s="68"/>
      <c r="LW184" s="68"/>
      <c r="LX184" s="68"/>
      <c r="LY184" s="68"/>
      <c r="LZ184" s="68"/>
      <c r="MA184" s="68"/>
      <c r="MB184" s="68"/>
      <c r="MC184" s="68"/>
      <c r="MD184" s="68"/>
      <c r="ME184" s="68"/>
      <c r="MF184" s="68"/>
      <c r="MG184" s="68"/>
      <c r="MH184" s="68"/>
      <c r="MI184" s="68"/>
      <c r="MJ184" s="68"/>
      <c r="MK184" s="68"/>
      <c r="ML184" s="68"/>
      <c r="MM184" s="68"/>
      <c r="MN184" s="68"/>
      <c r="MO184" s="68"/>
      <c r="MP184" s="68"/>
      <c r="MQ184" s="68"/>
      <c r="MR184" s="68"/>
      <c r="MS184" s="68"/>
      <c r="MT184" s="68"/>
      <c r="MU184" s="68"/>
      <c r="MV184" s="68"/>
      <c r="MW184" s="68"/>
      <c r="MX184" s="68"/>
      <c r="MY184" s="68"/>
      <c r="MZ184" s="68"/>
      <c r="NA184" s="68"/>
      <c r="NB184" s="68"/>
      <c r="NC184" s="68"/>
      <c r="ND184" s="68"/>
      <c r="NE184" s="68"/>
    </row>
    <row r="185" spans="1:369" s="73" customFormat="1" ht="13.5">
      <c r="A185" s="68"/>
      <c r="B185" s="62"/>
      <c r="C185" s="63">
        <v>35501</v>
      </c>
      <c r="D185" s="70" t="s">
        <v>252</v>
      </c>
      <c r="E185" s="65" t="s">
        <v>114</v>
      </c>
      <c r="F18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8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85" s="65">
        <f>ROUND((Tabla122[[#This Row],[Columna6]]*0.4),0)</f>
        <v>2</v>
      </c>
      <c r="I185" s="90">
        <v>4</v>
      </c>
      <c r="J185" s="90"/>
      <c r="K185" s="90"/>
      <c r="L185" s="90"/>
      <c r="M185" s="65">
        <f>ROUND((Tabla122[[#This Row],[Columna11]]*0.4),0)</f>
        <v>72</v>
      </c>
      <c r="N185" s="65">
        <v>180</v>
      </c>
      <c r="O185" s="65"/>
      <c r="P185" s="65"/>
      <c r="Q185" s="65"/>
      <c r="R185" s="65">
        <f>ROUND((Tabla122[[#This Row],[Columna16]]*0.4),0)</f>
        <v>6</v>
      </c>
      <c r="S185" s="65">
        <v>16</v>
      </c>
      <c r="T185" s="65"/>
      <c r="U185" s="65"/>
      <c r="V185" s="65"/>
      <c r="W185" s="65">
        <f>ROUND((Tabla122[[#This Row],[Columna21]]*0.4),0)</f>
        <v>3</v>
      </c>
      <c r="X185" s="65">
        <v>8</v>
      </c>
      <c r="Y185" s="65"/>
      <c r="Z185" s="65"/>
      <c r="AA185" s="65"/>
      <c r="AB185" s="65">
        <f>ROUND((Tabla122[[#This Row],[Columna26]]*0.4),0)</f>
        <v>24</v>
      </c>
      <c r="AC185" s="65">
        <v>60</v>
      </c>
      <c r="AD185" s="65"/>
      <c r="AE185" s="65"/>
      <c r="AF185" s="65"/>
      <c r="AG185" s="65">
        <f>ROUND((Tabla122[[#This Row],[Columna31]]*0.4),0)</f>
        <v>274</v>
      </c>
      <c r="AH185" s="65">
        <v>684</v>
      </c>
      <c r="AI185" s="65"/>
      <c r="AJ185" s="65"/>
      <c r="AK185" s="65"/>
      <c r="AL185" s="65">
        <f>ROUND((Tabla122[[#This Row],[Columna36]]*0.4),0)</f>
        <v>70</v>
      </c>
      <c r="AM185" s="65">
        <v>176</v>
      </c>
      <c r="AN185" s="65"/>
      <c r="AO185" s="65"/>
      <c r="AP185" s="65"/>
      <c r="AQ185" s="65">
        <f>ROUND((Tabla122[[#This Row],[Columna41]]*0.4),0)</f>
        <v>27</v>
      </c>
      <c r="AR185" s="65">
        <v>68</v>
      </c>
      <c r="AS185" s="65"/>
      <c r="AT185" s="65"/>
      <c r="AU185" s="65"/>
      <c r="AV185" s="65">
        <f>ROUND((Tabla122[[#This Row],[Columna46]]*0.4),0)</f>
        <v>16</v>
      </c>
      <c r="AW185" s="65">
        <v>40</v>
      </c>
      <c r="AX185" s="65"/>
      <c r="AY185" s="65"/>
      <c r="AZ185" s="65"/>
      <c r="BA185" s="65">
        <f>ROUND((Tabla122[[#This Row],[Columna51]]*0.4),0)</f>
        <v>3</v>
      </c>
      <c r="BB185" s="65">
        <v>8</v>
      </c>
      <c r="BC185" s="65"/>
      <c r="BD185" s="65"/>
      <c r="BE185" s="65"/>
      <c r="BF185" s="65">
        <f>ROUND((Tabla122[[#This Row],[Columna56]]*0.4),0)</f>
        <v>2</v>
      </c>
      <c r="BG185" s="65">
        <v>4</v>
      </c>
      <c r="BH185" s="65"/>
      <c r="BI185" s="65"/>
      <c r="BJ185" s="65"/>
      <c r="BK185" s="65">
        <f>ROUND((Tabla122[[#This Row],[Columna61]]*0.4),0)</f>
        <v>18</v>
      </c>
      <c r="BL185" s="65">
        <v>44</v>
      </c>
      <c r="BM185" s="65"/>
      <c r="BN185" s="65"/>
      <c r="BO185" s="65"/>
      <c r="BP185" s="65">
        <f>ROUND((Tabla122[[#This Row],[Columna66]]*0.4),0)</f>
        <v>16</v>
      </c>
      <c r="BQ185" s="65">
        <v>40</v>
      </c>
      <c r="BR185" s="65"/>
      <c r="BS185" s="65"/>
      <c r="BT185" s="65"/>
      <c r="BU185" s="65">
        <f>ROUND((Tabla122[[#This Row],[Columna71]]*0.4),0)</f>
        <v>46</v>
      </c>
      <c r="BV185" s="65">
        <v>116</v>
      </c>
      <c r="BW185" s="65"/>
      <c r="BX185" s="65"/>
      <c r="BY185" s="65"/>
      <c r="BZ185" s="65">
        <f>ROUND((Tabla122[[#This Row],[Columna76]]*0.4),0)</f>
        <v>14</v>
      </c>
      <c r="CA185" s="65">
        <v>36</v>
      </c>
      <c r="CB185" s="65"/>
      <c r="CC185" s="65"/>
      <c r="CD185" s="65"/>
      <c r="CE185" s="65">
        <f>ROUND((Tabla122[[#This Row],[Columna81]]*0.4),0)</f>
        <v>14</v>
      </c>
      <c r="CF185" s="65">
        <v>36</v>
      </c>
      <c r="CG185" s="65"/>
      <c r="CH185" s="65"/>
      <c r="CI185" s="65"/>
      <c r="CJ185" s="65">
        <f>ROUND((Tabla122[[#This Row],[Columna86]]*0.4),0)</f>
        <v>6</v>
      </c>
      <c r="CK185" s="65">
        <v>16</v>
      </c>
      <c r="CL185" s="65"/>
      <c r="CM185" s="65"/>
      <c r="CN185" s="65"/>
      <c r="CO185" s="65">
        <f>ROUND((Tabla122[[#This Row],[Columna91]]*0.4),0)</f>
        <v>22</v>
      </c>
      <c r="CP185" s="65">
        <v>56</v>
      </c>
      <c r="CQ185" s="65"/>
      <c r="CR185" s="65"/>
      <c r="CS185" s="65"/>
      <c r="CT185" s="65">
        <f>ROUND((Tabla122[[#This Row],[Columna96]]*0.4),0)</f>
        <v>40</v>
      </c>
      <c r="CU185" s="65">
        <v>100</v>
      </c>
      <c r="CV185" s="65"/>
      <c r="CW185" s="65"/>
      <c r="CX185" s="65"/>
      <c r="CY185" s="65">
        <f>ROUND((Tabla122[[#This Row],[Columna101]]*0.4),0)</f>
        <v>10</v>
      </c>
      <c r="CZ185" s="65">
        <v>24</v>
      </c>
      <c r="DA185" s="65"/>
      <c r="DB185" s="65"/>
      <c r="DC185" s="65"/>
      <c r="DD185" s="65">
        <f>ROUND((Tabla122[[#This Row],[Columna106]]*0.4),0)</f>
        <v>8</v>
      </c>
      <c r="DE185" s="65">
        <v>20</v>
      </c>
      <c r="DF185" s="65"/>
      <c r="DG185" s="65"/>
      <c r="DH185" s="65"/>
      <c r="DI185" s="65">
        <f>ROUND((Tabla122[[#This Row],[Columna111]]*0.4),0)</f>
        <v>8</v>
      </c>
      <c r="DJ185" s="65">
        <v>20</v>
      </c>
      <c r="DK185" s="65"/>
      <c r="DL185" s="65"/>
      <c r="DM185" s="65"/>
      <c r="DN185" s="65">
        <f>ROUND((Tabla122[[#This Row],[Columna116]]*0.4),0)</f>
        <v>2</v>
      </c>
      <c r="DO185" s="65">
        <v>4</v>
      </c>
      <c r="DP185" s="93"/>
      <c r="DQ185" s="93"/>
      <c r="DR185" s="93"/>
      <c r="DS185" s="72"/>
      <c r="DT185" s="68"/>
      <c r="DU185" s="68"/>
      <c r="DV185" s="68"/>
      <c r="DW185" s="68"/>
      <c r="DX185" s="68"/>
      <c r="DY185" s="68"/>
      <c r="DZ185" s="68"/>
      <c r="EA185" s="68"/>
      <c r="EB185" s="68"/>
      <c r="EC185" s="68"/>
      <c r="ED185" s="68"/>
      <c r="EE185" s="68"/>
      <c r="EF185" s="68"/>
      <c r="EG185" s="68"/>
      <c r="EH185" s="68"/>
      <c r="EI185" s="68"/>
      <c r="EJ185" s="68"/>
      <c r="EK185" s="68"/>
      <c r="EL185" s="68"/>
      <c r="EM185" s="68"/>
      <c r="EN185" s="68"/>
      <c r="EO185" s="68"/>
      <c r="EP185" s="68"/>
      <c r="EQ185" s="68"/>
      <c r="ER185" s="68"/>
      <c r="ES185" s="68"/>
      <c r="ET185" s="68"/>
      <c r="EU185" s="68"/>
      <c r="EV185" s="68"/>
      <c r="EW185" s="68"/>
      <c r="EX185" s="68"/>
      <c r="EY185" s="68"/>
      <c r="EZ185" s="68"/>
      <c r="FA185" s="68"/>
      <c r="FB185" s="68"/>
      <c r="FC185" s="68"/>
      <c r="FD185" s="68"/>
      <c r="FE185" s="68"/>
      <c r="FF185" s="68"/>
      <c r="FG185" s="68"/>
      <c r="FH185" s="68"/>
      <c r="FI185" s="68"/>
      <c r="FJ185" s="68"/>
      <c r="FK185" s="68"/>
      <c r="FL185" s="68"/>
      <c r="FM185" s="68"/>
      <c r="FN185" s="68"/>
      <c r="FO185" s="68"/>
      <c r="FP185" s="68"/>
      <c r="FQ185" s="68"/>
      <c r="FR185" s="68"/>
      <c r="FS185" s="68"/>
      <c r="FT185" s="68"/>
      <c r="FU185" s="68"/>
      <c r="FV185" s="68"/>
      <c r="FW185" s="68"/>
      <c r="FX185" s="68"/>
      <c r="FY185" s="68"/>
      <c r="FZ185" s="68"/>
      <c r="GA185" s="68"/>
      <c r="GB185" s="68"/>
      <c r="GC185" s="68"/>
      <c r="GD185" s="68"/>
      <c r="GE185" s="68"/>
      <c r="GF185" s="68"/>
      <c r="GG185" s="68"/>
      <c r="GH185" s="68"/>
      <c r="GI185" s="68"/>
      <c r="GJ185" s="68"/>
      <c r="GK185" s="68"/>
      <c r="GL185" s="68"/>
      <c r="GM185" s="68"/>
      <c r="GN185" s="68"/>
      <c r="GO185" s="68"/>
      <c r="GP185" s="68"/>
      <c r="GQ185" s="68"/>
      <c r="GR185" s="68"/>
      <c r="GS185" s="68"/>
      <c r="GT185" s="68"/>
      <c r="GU185" s="68"/>
      <c r="GV185" s="68"/>
      <c r="GW185" s="68"/>
      <c r="GX185" s="68"/>
      <c r="GY185" s="68"/>
      <c r="GZ185" s="68"/>
      <c r="HA185" s="68"/>
      <c r="HB185" s="68"/>
      <c r="HC185" s="68"/>
      <c r="HD185" s="68"/>
      <c r="HE185" s="68"/>
      <c r="HF185" s="68"/>
      <c r="HG185" s="68"/>
      <c r="HH185" s="68"/>
      <c r="HI185" s="68"/>
      <c r="HJ185" s="68"/>
      <c r="HK185" s="68"/>
      <c r="HL185" s="68"/>
      <c r="HM185" s="68"/>
      <c r="HN185" s="68"/>
      <c r="HO185" s="68"/>
      <c r="HP185" s="68"/>
      <c r="HQ185" s="68"/>
      <c r="HR185" s="68"/>
      <c r="HS185" s="68"/>
      <c r="HT185" s="68"/>
      <c r="HU185" s="68"/>
      <c r="HV185" s="68"/>
      <c r="HW185" s="68"/>
      <c r="HX185" s="68"/>
      <c r="HY185" s="68"/>
      <c r="HZ185" s="68"/>
      <c r="IA185" s="68"/>
      <c r="IB185" s="68"/>
      <c r="IC185" s="68"/>
      <c r="ID185" s="68"/>
      <c r="IE185" s="68"/>
      <c r="IF185" s="68"/>
      <c r="IG185" s="68"/>
      <c r="IH185" s="68"/>
      <c r="II185" s="68"/>
      <c r="IJ185" s="68"/>
      <c r="IK185" s="68"/>
      <c r="IL185" s="68"/>
      <c r="IM185" s="68"/>
      <c r="IN185" s="68"/>
      <c r="IO185" s="68"/>
      <c r="IP185" s="68"/>
      <c r="IQ185" s="68"/>
      <c r="IR185" s="68"/>
      <c r="IS185" s="68"/>
      <c r="IT185" s="68"/>
      <c r="IU185" s="68"/>
      <c r="IV185" s="68"/>
      <c r="IW185" s="68"/>
      <c r="IX185" s="68"/>
      <c r="IY185" s="68"/>
      <c r="IZ185" s="68"/>
      <c r="JA185" s="68"/>
      <c r="JB185" s="68"/>
      <c r="JC185" s="68"/>
      <c r="JD185" s="68"/>
      <c r="JE185" s="68"/>
      <c r="JF185" s="68"/>
      <c r="JG185" s="68"/>
      <c r="JH185" s="68"/>
      <c r="JI185" s="68"/>
      <c r="JJ185" s="68"/>
      <c r="JK185" s="68"/>
      <c r="JL185" s="68"/>
      <c r="JM185" s="68"/>
      <c r="JN185" s="68"/>
      <c r="JO185" s="68"/>
      <c r="JP185" s="68"/>
      <c r="JQ185" s="68"/>
      <c r="JR185" s="68"/>
      <c r="JS185" s="68"/>
      <c r="JT185" s="68"/>
      <c r="JU185" s="68"/>
      <c r="JV185" s="68"/>
      <c r="JW185" s="68"/>
      <c r="JX185" s="68"/>
      <c r="JY185" s="68"/>
      <c r="JZ185" s="68"/>
      <c r="KA185" s="68"/>
      <c r="KB185" s="68"/>
      <c r="KC185" s="68"/>
      <c r="KD185" s="68"/>
      <c r="KE185" s="68"/>
      <c r="KF185" s="68"/>
      <c r="KG185" s="68"/>
      <c r="KH185" s="68"/>
      <c r="KI185" s="68"/>
      <c r="KJ185" s="68"/>
      <c r="KK185" s="68"/>
      <c r="KL185" s="68"/>
      <c r="KM185" s="68"/>
      <c r="KN185" s="68"/>
      <c r="KO185" s="68"/>
      <c r="KP185" s="68"/>
      <c r="KQ185" s="68"/>
      <c r="KR185" s="68"/>
      <c r="KS185" s="68"/>
      <c r="KT185" s="68"/>
      <c r="KU185" s="68"/>
      <c r="KV185" s="68"/>
      <c r="KW185" s="68"/>
      <c r="KX185" s="68"/>
      <c r="KY185" s="68"/>
      <c r="KZ185" s="68"/>
      <c r="LA185" s="68"/>
      <c r="LB185" s="68"/>
      <c r="LC185" s="68"/>
      <c r="LD185" s="68"/>
      <c r="LE185" s="68"/>
      <c r="LF185" s="68"/>
      <c r="LG185" s="68"/>
      <c r="LH185" s="68"/>
      <c r="LI185" s="68"/>
      <c r="LJ185" s="68"/>
      <c r="LK185" s="68"/>
      <c r="LL185" s="68"/>
      <c r="LM185" s="68"/>
      <c r="LN185" s="68"/>
      <c r="LO185" s="68"/>
      <c r="LP185" s="68"/>
      <c r="LQ185" s="68"/>
      <c r="LR185" s="68"/>
      <c r="LS185" s="68"/>
      <c r="LT185" s="68"/>
      <c r="LU185" s="68"/>
      <c r="LV185" s="68"/>
      <c r="LW185" s="68"/>
      <c r="LX185" s="68"/>
      <c r="LY185" s="68"/>
      <c r="LZ185" s="68"/>
      <c r="MA185" s="68"/>
      <c r="MB185" s="68"/>
      <c r="MC185" s="68"/>
      <c r="MD185" s="68"/>
      <c r="ME185" s="68"/>
      <c r="MF185" s="68"/>
      <c r="MG185" s="68"/>
      <c r="MH185" s="68"/>
      <c r="MI185" s="68"/>
      <c r="MJ185" s="68"/>
      <c r="MK185" s="68"/>
      <c r="ML185" s="68"/>
      <c r="MM185" s="68"/>
      <c r="MN185" s="68"/>
      <c r="MO185" s="68"/>
      <c r="MP185" s="68"/>
      <c r="MQ185" s="68"/>
      <c r="MR185" s="68"/>
      <c r="MS185" s="68"/>
      <c r="MT185" s="68"/>
      <c r="MU185" s="68"/>
      <c r="MV185" s="68"/>
      <c r="MW185" s="68"/>
      <c r="MX185" s="68"/>
      <c r="MY185" s="68"/>
      <c r="MZ185" s="68"/>
      <c r="NA185" s="68"/>
      <c r="NB185" s="68"/>
      <c r="NC185" s="68"/>
      <c r="ND185" s="68"/>
      <c r="NE185" s="68"/>
    </row>
    <row r="186" spans="1:369" s="73" customFormat="1" ht="13.5">
      <c r="A186" s="68"/>
      <c r="B186" s="62"/>
      <c r="C186" s="63">
        <v>35501</v>
      </c>
      <c r="D186" s="70" t="s">
        <v>253</v>
      </c>
      <c r="E186" s="65" t="s">
        <v>114</v>
      </c>
      <c r="F18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8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86" s="65">
        <f>ROUND((Tabla122[[#This Row],[Columna6]]*0.4),0)</f>
        <v>2</v>
      </c>
      <c r="I186" s="90">
        <v>4</v>
      </c>
      <c r="J186" s="90"/>
      <c r="K186" s="90"/>
      <c r="L186" s="90"/>
      <c r="M186" s="65">
        <f>ROUND((Tabla122[[#This Row],[Columna11]]*0.4),0)</f>
        <v>72</v>
      </c>
      <c r="N186" s="65">
        <v>180</v>
      </c>
      <c r="O186" s="65"/>
      <c r="P186" s="65"/>
      <c r="Q186" s="65"/>
      <c r="R186" s="65">
        <f>ROUND((Tabla122[[#This Row],[Columna16]]*0.4),0)</f>
        <v>6</v>
      </c>
      <c r="S186" s="65">
        <v>16</v>
      </c>
      <c r="T186" s="65"/>
      <c r="U186" s="65"/>
      <c r="V186" s="65"/>
      <c r="W186" s="65">
        <f>ROUND((Tabla122[[#This Row],[Columna21]]*0.4),0)</f>
        <v>3</v>
      </c>
      <c r="X186" s="65">
        <v>8</v>
      </c>
      <c r="Y186" s="65"/>
      <c r="Z186" s="65"/>
      <c r="AA186" s="65"/>
      <c r="AB186" s="65">
        <f>ROUND((Tabla122[[#This Row],[Columna26]]*0.4),0)</f>
        <v>24</v>
      </c>
      <c r="AC186" s="65">
        <v>60</v>
      </c>
      <c r="AD186" s="65"/>
      <c r="AE186" s="65"/>
      <c r="AF186" s="65"/>
      <c r="AG186" s="65">
        <f>ROUND((Tabla122[[#This Row],[Columna31]]*0.4),0)</f>
        <v>274</v>
      </c>
      <c r="AH186" s="65">
        <v>684</v>
      </c>
      <c r="AI186" s="65"/>
      <c r="AJ186" s="65"/>
      <c r="AK186" s="65"/>
      <c r="AL186" s="65">
        <f>ROUND((Tabla122[[#This Row],[Columna36]]*0.4),0)</f>
        <v>70</v>
      </c>
      <c r="AM186" s="65">
        <v>176</v>
      </c>
      <c r="AN186" s="65"/>
      <c r="AO186" s="65"/>
      <c r="AP186" s="65"/>
      <c r="AQ186" s="65">
        <f>ROUND((Tabla122[[#This Row],[Columna41]]*0.4),0)</f>
        <v>27</v>
      </c>
      <c r="AR186" s="65">
        <v>68</v>
      </c>
      <c r="AS186" s="65"/>
      <c r="AT186" s="65"/>
      <c r="AU186" s="65"/>
      <c r="AV186" s="65">
        <f>ROUND((Tabla122[[#This Row],[Columna46]]*0.4),0)</f>
        <v>16</v>
      </c>
      <c r="AW186" s="65">
        <v>40</v>
      </c>
      <c r="AX186" s="65"/>
      <c r="AY186" s="65"/>
      <c r="AZ186" s="65"/>
      <c r="BA186" s="65">
        <f>ROUND((Tabla122[[#This Row],[Columna51]]*0.4),0)</f>
        <v>3</v>
      </c>
      <c r="BB186" s="65">
        <v>8</v>
      </c>
      <c r="BC186" s="65"/>
      <c r="BD186" s="65"/>
      <c r="BE186" s="65"/>
      <c r="BF186" s="65">
        <f>ROUND((Tabla122[[#This Row],[Columna56]]*0.4),0)</f>
        <v>2</v>
      </c>
      <c r="BG186" s="65">
        <v>4</v>
      </c>
      <c r="BH186" s="65"/>
      <c r="BI186" s="65"/>
      <c r="BJ186" s="65"/>
      <c r="BK186" s="65">
        <f>ROUND((Tabla122[[#This Row],[Columna61]]*0.4),0)</f>
        <v>18</v>
      </c>
      <c r="BL186" s="65">
        <v>44</v>
      </c>
      <c r="BM186" s="65"/>
      <c r="BN186" s="65"/>
      <c r="BO186" s="65"/>
      <c r="BP186" s="65">
        <f>ROUND((Tabla122[[#This Row],[Columna66]]*0.4),0)</f>
        <v>16</v>
      </c>
      <c r="BQ186" s="65">
        <v>40</v>
      </c>
      <c r="BR186" s="65"/>
      <c r="BS186" s="65"/>
      <c r="BT186" s="65"/>
      <c r="BU186" s="65">
        <f>ROUND((Tabla122[[#This Row],[Columna71]]*0.4),0)</f>
        <v>46</v>
      </c>
      <c r="BV186" s="65">
        <v>116</v>
      </c>
      <c r="BW186" s="65"/>
      <c r="BX186" s="65"/>
      <c r="BY186" s="65"/>
      <c r="BZ186" s="65">
        <f>ROUND((Tabla122[[#This Row],[Columna76]]*0.4),0)</f>
        <v>14</v>
      </c>
      <c r="CA186" s="65">
        <v>36</v>
      </c>
      <c r="CB186" s="65"/>
      <c r="CC186" s="65"/>
      <c r="CD186" s="65"/>
      <c r="CE186" s="65">
        <f>ROUND((Tabla122[[#This Row],[Columna81]]*0.4),0)</f>
        <v>14</v>
      </c>
      <c r="CF186" s="65">
        <v>36</v>
      </c>
      <c r="CG186" s="65"/>
      <c r="CH186" s="65"/>
      <c r="CI186" s="65"/>
      <c r="CJ186" s="65">
        <f>ROUND((Tabla122[[#This Row],[Columna86]]*0.4),0)</f>
        <v>6</v>
      </c>
      <c r="CK186" s="65">
        <v>16</v>
      </c>
      <c r="CL186" s="65"/>
      <c r="CM186" s="65"/>
      <c r="CN186" s="65"/>
      <c r="CO186" s="65">
        <f>ROUND((Tabla122[[#This Row],[Columna91]]*0.4),0)</f>
        <v>22</v>
      </c>
      <c r="CP186" s="65">
        <v>56</v>
      </c>
      <c r="CQ186" s="65"/>
      <c r="CR186" s="65"/>
      <c r="CS186" s="65"/>
      <c r="CT186" s="65">
        <f>ROUND((Tabla122[[#This Row],[Columna96]]*0.4),0)</f>
        <v>40</v>
      </c>
      <c r="CU186" s="65">
        <v>100</v>
      </c>
      <c r="CV186" s="65"/>
      <c r="CW186" s="65"/>
      <c r="CX186" s="65"/>
      <c r="CY186" s="65">
        <f>ROUND((Tabla122[[#This Row],[Columna101]]*0.4),0)</f>
        <v>10</v>
      </c>
      <c r="CZ186" s="65">
        <v>24</v>
      </c>
      <c r="DA186" s="65"/>
      <c r="DB186" s="65"/>
      <c r="DC186" s="65"/>
      <c r="DD186" s="65">
        <f>ROUND((Tabla122[[#This Row],[Columna106]]*0.4),0)</f>
        <v>8</v>
      </c>
      <c r="DE186" s="65">
        <v>20</v>
      </c>
      <c r="DF186" s="65"/>
      <c r="DG186" s="65"/>
      <c r="DH186" s="65"/>
      <c r="DI186" s="65">
        <f>ROUND((Tabla122[[#This Row],[Columna111]]*0.4),0)</f>
        <v>8</v>
      </c>
      <c r="DJ186" s="65">
        <v>20</v>
      </c>
      <c r="DK186" s="65"/>
      <c r="DL186" s="65"/>
      <c r="DM186" s="65"/>
      <c r="DN186" s="65">
        <f>ROUND((Tabla122[[#This Row],[Columna116]]*0.4),0)</f>
        <v>2</v>
      </c>
      <c r="DO186" s="65">
        <v>4</v>
      </c>
      <c r="DP186" s="93"/>
      <c r="DQ186" s="93"/>
      <c r="DR186" s="93"/>
      <c r="DS186" s="72"/>
      <c r="DT186" s="68"/>
      <c r="DU186" s="68"/>
      <c r="DV186" s="68"/>
      <c r="DW186" s="68"/>
      <c r="DX186" s="68"/>
      <c r="DY186" s="68"/>
      <c r="DZ186" s="68"/>
      <c r="EA186" s="68"/>
      <c r="EB186" s="68"/>
      <c r="EC186" s="68"/>
      <c r="ED186" s="68"/>
      <c r="EE186" s="68"/>
      <c r="EF186" s="68"/>
      <c r="EG186" s="68"/>
      <c r="EH186" s="68"/>
      <c r="EI186" s="68"/>
      <c r="EJ186" s="68"/>
      <c r="EK186" s="68"/>
      <c r="EL186" s="68"/>
      <c r="EM186" s="68"/>
      <c r="EN186" s="68"/>
      <c r="EO186" s="68"/>
      <c r="EP186" s="68"/>
      <c r="EQ186" s="68"/>
      <c r="ER186" s="68"/>
      <c r="ES186" s="68"/>
      <c r="ET186" s="68"/>
      <c r="EU186" s="68"/>
      <c r="EV186" s="68"/>
      <c r="EW186" s="68"/>
      <c r="EX186" s="68"/>
      <c r="EY186" s="68"/>
      <c r="EZ186" s="68"/>
      <c r="FA186" s="68"/>
      <c r="FB186" s="68"/>
      <c r="FC186" s="68"/>
      <c r="FD186" s="68"/>
      <c r="FE186" s="68"/>
      <c r="FF186" s="68"/>
      <c r="FG186" s="68"/>
      <c r="FH186" s="68"/>
      <c r="FI186" s="68"/>
      <c r="FJ186" s="68"/>
      <c r="FK186" s="68"/>
      <c r="FL186" s="68"/>
      <c r="FM186" s="68"/>
      <c r="FN186" s="68"/>
      <c r="FO186" s="68"/>
      <c r="FP186" s="68"/>
      <c r="FQ186" s="68"/>
      <c r="FR186" s="68"/>
      <c r="FS186" s="68"/>
      <c r="FT186" s="68"/>
      <c r="FU186" s="68"/>
      <c r="FV186" s="68"/>
      <c r="FW186" s="68"/>
      <c r="FX186" s="68"/>
      <c r="FY186" s="68"/>
      <c r="FZ186" s="68"/>
      <c r="GA186" s="68"/>
      <c r="GB186" s="68"/>
      <c r="GC186" s="68"/>
      <c r="GD186" s="68"/>
      <c r="GE186" s="68"/>
      <c r="GF186" s="68"/>
      <c r="GG186" s="68"/>
      <c r="GH186" s="68"/>
      <c r="GI186" s="68"/>
      <c r="GJ186" s="68"/>
      <c r="GK186" s="68"/>
      <c r="GL186" s="68"/>
      <c r="GM186" s="68"/>
      <c r="GN186" s="68"/>
      <c r="GO186" s="68"/>
      <c r="GP186" s="68"/>
      <c r="GQ186" s="68"/>
      <c r="GR186" s="68"/>
      <c r="GS186" s="68"/>
      <c r="GT186" s="68"/>
      <c r="GU186" s="68"/>
      <c r="GV186" s="68"/>
      <c r="GW186" s="68"/>
      <c r="GX186" s="68"/>
      <c r="GY186" s="68"/>
      <c r="GZ186" s="68"/>
      <c r="HA186" s="68"/>
      <c r="HB186" s="68"/>
      <c r="HC186" s="68"/>
      <c r="HD186" s="68"/>
      <c r="HE186" s="68"/>
      <c r="HF186" s="68"/>
      <c r="HG186" s="68"/>
      <c r="HH186" s="68"/>
      <c r="HI186" s="68"/>
      <c r="HJ186" s="68"/>
      <c r="HK186" s="68"/>
      <c r="HL186" s="68"/>
      <c r="HM186" s="68"/>
      <c r="HN186" s="68"/>
      <c r="HO186" s="68"/>
      <c r="HP186" s="68"/>
      <c r="HQ186" s="68"/>
      <c r="HR186" s="68"/>
      <c r="HS186" s="68"/>
      <c r="HT186" s="68"/>
      <c r="HU186" s="68"/>
      <c r="HV186" s="68"/>
      <c r="HW186" s="68"/>
      <c r="HX186" s="68"/>
      <c r="HY186" s="68"/>
      <c r="HZ186" s="68"/>
      <c r="IA186" s="68"/>
      <c r="IB186" s="68"/>
      <c r="IC186" s="68"/>
      <c r="ID186" s="68"/>
      <c r="IE186" s="68"/>
      <c r="IF186" s="68"/>
      <c r="IG186" s="68"/>
      <c r="IH186" s="68"/>
      <c r="II186" s="68"/>
      <c r="IJ186" s="68"/>
      <c r="IK186" s="68"/>
      <c r="IL186" s="68"/>
      <c r="IM186" s="68"/>
      <c r="IN186" s="68"/>
      <c r="IO186" s="68"/>
      <c r="IP186" s="68"/>
      <c r="IQ186" s="68"/>
      <c r="IR186" s="68"/>
      <c r="IS186" s="68"/>
      <c r="IT186" s="68"/>
      <c r="IU186" s="68"/>
      <c r="IV186" s="68"/>
      <c r="IW186" s="68"/>
      <c r="IX186" s="68"/>
      <c r="IY186" s="68"/>
      <c r="IZ186" s="68"/>
      <c r="JA186" s="68"/>
      <c r="JB186" s="68"/>
      <c r="JC186" s="68"/>
      <c r="JD186" s="68"/>
      <c r="JE186" s="68"/>
      <c r="JF186" s="68"/>
      <c r="JG186" s="68"/>
      <c r="JH186" s="68"/>
      <c r="JI186" s="68"/>
      <c r="JJ186" s="68"/>
      <c r="JK186" s="68"/>
      <c r="JL186" s="68"/>
      <c r="JM186" s="68"/>
      <c r="JN186" s="68"/>
      <c r="JO186" s="68"/>
      <c r="JP186" s="68"/>
      <c r="JQ186" s="68"/>
      <c r="JR186" s="68"/>
      <c r="JS186" s="68"/>
      <c r="JT186" s="68"/>
      <c r="JU186" s="68"/>
      <c r="JV186" s="68"/>
      <c r="JW186" s="68"/>
      <c r="JX186" s="68"/>
      <c r="JY186" s="68"/>
      <c r="JZ186" s="68"/>
      <c r="KA186" s="68"/>
      <c r="KB186" s="68"/>
      <c r="KC186" s="68"/>
      <c r="KD186" s="68"/>
      <c r="KE186" s="68"/>
      <c r="KF186" s="68"/>
      <c r="KG186" s="68"/>
      <c r="KH186" s="68"/>
      <c r="KI186" s="68"/>
      <c r="KJ186" s="68"/>
      <c r="KK186" s="68"/>
      <c r="KL186" s="68"/>
      <c r="KM186" s="68"/>
      <c r="KN186" s="68"/>
      <c r="KO186" s="68"/>
      <c r="KP186" s="68"/>
      <c r="KQ186" s="68"/>
      <c r="KR186" s="68"/>
      <c r="KS186" s="68"/>
      <c r="KT186" s="68"/>
      <c r="KU186" s="68"/>
      <c r="KV186" s="68"/>
      <c r="KW186" s="68"/>
      <c r="KX186" s="68"/>
      <c r="KY186" s="68"/>
      <c r="KZ186" s="68"/>
      <c r="LA186" s="68"/>
      <c r="LB186" s="68"/>
      <c r="LC186" s="68"/>
      <c r="LD186" s="68"/>
      <c r="LE186" s="68"/>
      <c r="LF186" s="68"/>
      <c r="LG186" s="68"/>
      <c r="LH186" s="68"/>
      <c r="LI186" s="68"/>
      <c r="LJ186" s="68"/>
      <c r="LK186" s="68"/>
      <c r="LL186" s="68"/>
      <c r="LM186" s="68"/>
      <c r="LN186" s="68"/>
      <c r="LO186" s="68"/>
      <c r="LP186" s="68"/>
      <c r="LQ186" s="68"/>
      <c r="LR186" s="68"/>
      <c r="LS186" s="68"/>
      <c r="LT186" s="68"/>
      <c r="LU186" s="68"/>
      <c r="LV186" s="68"/>
      <c r="LW186" s="68"/>
      <c r="LX186" s="68"/>
      <c r="LY186" s="68"/>
      <c r="LZ186" s="68"/>
      <c r="MA186" s="68"/>
      <c r="MB186" s="68"/>
      <c r="MC186" s="68"/>
      <c r="MD186" s="68"/>
      <c r="ME186" s="68"/>
      <c r="MF186" s="68"/>
      <c r="MG186" s="68"/>
      <c r="MH186" s="68"/>
      <c r="MI186" s="68"/>
      <c r="MJ186" s="68"/>
      <c r="MK186" s="68"/>
      <c r="ML186" s="68"/>
      <c r="MM186" s="68"/>
      <c r="MN186" s="68"/>
      <c r="MO186" s="68"/>
      <c r="MP186" s="68"/>
      <c r="MQ186" s="68"/>
      <c r="MR186" s="68"/>
      <c r="MS186" s="68"/>
      <c r="MT186" s="68"/>
      <c r="MU186" s="68"/>
      <c r="MV186" s="68"/>
      <c r="MW186" s="68"/>
      <c r="MX186" s="68"/>
      <c r="MY186" s="68"/>
      <c r="MZ186" s="68"/>
      <c r="NA186" s="68"/>
      <c r="NB186" s="68"/>
      <c r="NC186" s="68"/>
      <c r="ND186" s="68"/>
      <c r="NE186" s="68"/>
    </row>
    <row r="187" spans="1:369" s="73" customFormat="1" ht="13.5">
      <c r="A187" s="68"/>
      <c r="B187" s="62"/>
      <c r="C187" s="63">
        <v>35501</v>
      </c>
      <c r="D187" s="70" t="s">
        <v>254</v>
      </c>
      <c r="E187" s="65" t="s">
        <v>114</v>
      </c>
      <c r="F18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8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87" s="65">
        <f>ROUND((Tabla122[[#This Row],[Columna6]]*0.4),0)</f>
        <v>2</v>
      </c>
      <c r="I187" s="90">
        <v>4</v>
      </c>
      <c r="J187" s="90"/>
      <c r="K187" s="90"/>
      <c r="L187" s="90"/>
      <c r="M187" s="65">
        <f>ROUND((Tabla122[[#This Row],[Columna11]]*0.4),0)</f>
        <v>72</v>
      </c>
      <c r="N187" s="65">
        <v>180</v>
      </c>
      <c r="O187" s="65"/>
      <c r="P187" s="65"/>
      <c r="Q187" s="65"/>
      <c r="R187" s="65">
        <f>ROUND((Tabla122[[#This Row],[Columna16]]*0.4),0)</f>
        <v>6</v>
      </c>
      <c r="S187" s="65">
        <v>16</v>
      </c>
      <c r="T187" s="65"/>
      <c r="U187" s="65"/>
      <c r="V187" s="65"/>
      <c r="W187" s="65">
        <f>ROUND((Tabla122[[#This Row],[Columna21]]*0.4),0)</f>
        <v>3</v>
      </c>
      <c r="X187" s="65">
        <v>8</v>
      </c>
      <c r="Y187" s="65"/>
      <c r="Z187" s="65"/>
      <c r="AA187" s="65"/>
      <c r="AB187" s="65">
        <f>ROUND((Tabla122[[#This Row],[Columna26]]*0.4),0)</f>
        <v>24</v>
      </c>
      <c r="AC187" s="65">
        <v>60</v>
      </c>
      <c r="AD187" s="65"/>
      <c r="AE187" s="65"/>
      <c r="AF187" s="65"/>
      <c r="AG187" s="65">
        <f>ROUND((Tabla122[[#This Row],[Columna31]]*0.4),0)</f>
        <v>274</v>
      </c>
      <c r="AH187" s="65">
        <v>684</v>
      </c>
      <c r="AI187" s="65"/>
      <c r="AJ187" s="65"/>
      <c r="AK187" s="65"/>
      <c r="AL187" s="65">
        <f>ROUND((Tabla122[[#This Row],[Columna36]]*0.4),0)</f>
        <v>70</v>
      </c>
      <c r="AM187" s="65">
        <v>176</v>
      </c>
      <c r="AN187" s="65"/>
      <c r="AO187" s="65"/>
      <c r="AP187" s="65"/>
      <c r="AQ187" s="65">
        <f>ROUND((Tabla122[[#This Row],[Columna41]]*0.4),0)</f>
        <v>27</v>
      </c>
      <c r="AR187" s="65">
        <v>68</v>
      </c>
      <c r="AS187" s="65"/>
      <c r="AT187" s="65"/>
      <c r="AU187" s="65"/>
      <c r="AV187" s="65">
        <f>ROUND((Tabla122[[#This Row],[Columna46]]*0.4),0)</f>
        <v>16</v>
      </c>
      <c r="AW187" s="65">
        <v>40</v>
      </c>
      <c r="AX187" s="65"/>
      <c r="AY187" s="65"/>
      <c r="AZ187" s="65"/>
      <c r="BA187" s="65">
        <f>ROUND((Tabla122[[#This Row],[Columna51]]*0.4),0)</f>
        <v>3</v>
      </c>
      <c r="BB187" s="65">
        <v>8</v>
      </c>
      <c r="BC187" s="65"/>
      <c r="BD187" s="65"/>
      <c r="BE187" s="65"/>
      <c r="BF187" s="65">
        <f>ROUND((Tabla122[[#This Row],[Columna56]]*0.4),0)</f>
        <v>2</v>
      </c>
      <c r="BG187" s="65">
        <v>4</v>
      </c>
      <c r="BH187" s="65"/>
      <c r="BI187" s="65"/>
      <c r="BJ187" s="65"/>
      <c r="BK187" s="65">
        <f>ROUND((Tabla122[[#This Row],[Columna61]]*0.4),0)</f>
        <v>18</v>
      </c>
      <c r="BL187" s="65">
        <v>44</v>
      </c>
      <c r="BM187" s="65"/>
      <c r="BN187" s="65"/>
      <c r="BO187" s="65"/>
      <c r="BP187" s="65">
        <f>ROUND((Tabla122[[#This Row],[Columna66]]*0.4),0)</f>
        <v>16</v>
      </c>
      <c r="BQ187" s="65">
        <v>40</v>
      </c>
      <c r="BR187" s="65"/>
      <c r="BS187" s="65"/>
      <c r="BT187" s="65"/>
      <c r="BU187" s="65">
        <f>ROUND((Tabla122[[#This Row],[Columna71]]*0.4),0)</f>
        <v>46</v>
      </c>
      <c r="BV187" s="65">
        <v>116</v>
      </c>
      <c r="BW187" s="65"/>
      <c r="BX187" s="65"/>
      <c r="BY187" s="65"/>
      <c r="BZ187" s="65">
        <f>ROUND((Tabla122[[#This Row],[Columna76]]*0.4),0)</f>
        <v>14</v>
      </c>
      <c r="CA187" s="65">
        <v>36</v>
      </c>
      <c r="CB187" s="65"/>
      <c r="CC187" s="65"/>
      <c r="CD187" s="65"/>
      <c r="CE187" s="65">
        <f>ROUND((Tabla122[[#This Row],[Columna81]]*0.4),0)</f>
        <v>14</v>
      </c>
      <c r="CF187" s="65">
        <v>36</v>
      </c>
      <c r="CG187" s="65"/>
      <c r="CH187" s="65"/>
      <c r="CI187" s="65"/>
      <c r="CJ187" s="65">
        <f>ROUND((Tabla122[[#This Row],[Columna86]]*0.4),0)</f>
        <v>6</v>
      </c>
      <c r="CK187" s="65">
        <v>16</v>
      </c>
      <c r="CL187" s="65"/>
      <c r="CM187" s="65"/>
      <c r="CN187" s="65"/>
      <c r="CO187" s="65">
        <f>ROUND((Tabla122[[#This Row],[Columna91]]*0.4),0)</f>
        <v>22</v>
      </c>
      <c r="CP187" s="65">
        <v>56</v>
      </c>
      <c r="CQ187" s="65"/>
      <c r="CR187" s="65"/>
      <c r="CS187" s="65"/>
      <c r="CT187" s="65">
        <f>ROUND((Tabla122[[#This Row],[Columna96]]*0.4),0)</f>
        <v>40</v>
      </c>
      <c r="CU187" s="65">
        <v>100</v>
      </c>
      <c r="CV187" s="65"/>
      <c r="CW187" s="65"/>
      <c r="CX187" s="65"/>
      <c r="CY187" s="65">
        <f>ROUND((Tabla122[[#This Row],[Columna101]]*0.4),0)</f>
        <v>10</v>
      </c>
      <c r="CZ187" s="65">
        <v>24</v>
      </c>
      <c r="DA187" s="65"/>
      <c r="DB187" s="65"/>
      <c r="DC187" s="65"/>
      <c r="DD187" s="65">
        <f>ROUND((Tabla122[[#This Row],[Columna106]]*0.4),0)</f>
        <v>8</v>
      </c>
      <c r="DE187" s="65">
        <v>20</v>
      </c>
      <c r="DF187" s="65"/>
      <c r="DG187" s="65"/>
      <c r="DH187" s="65"/>
      <c r="DI187" s="65">
        <f>ROUND((Tabla122[[#This Row],[Columna111]]*0.4),0)</f>
        <v>8</v>
      </c>
      <c r="DJ187" s="65">
        <v>20</v>
      </c>
      <c r="DK187" s="65"/>
      <c r="DL187" s="65"/>
      <c r="DM187" s="65"/>
      <c r="DN187" s="65">
        <f>ROUND((Tabla122[[#This Row],[Columna116]]*0.4),0)</f>
        <v>2</v>
      </c>
      <c r="DO187" s="65">
        <v>4</v>
      </c>
      <c r="DP187" s="93"/>
      <c r="DQ187" s="93"/>
      <c r="DR187" s="93"/>
      <c r="DS187" s="72"/>
      <c r="DT187" s="68"/>
      <c r="DU187" s="68"/>
      <c r="DV187" s="68"/>
      <c r="DW187" s="68"/>
      <c r="DX187" s="68"/>
      <c r="DY187" s="68"/>
      <c r="DZ187" s="68"/>
      <c r="EA187" s="68"/>
      <c r="EB187" s="68"/>
      <c r="EC187" s="68"/>
      <c r="ED187" s="68"/>
      <c r="EE187" s="68"/>
      <c r="EF187" s="68"/>
      <c r="EG187" s="68"/>
      <c r="EH187" s="68"/>
      <c r="EI187" s="68"/>
      <c r="EJ187" s="68"/>
      <c r="EK187" s="68"/>
      <c r="EL187" s="68"/>
      <c r="EM187" s="68"/>
      <c r="EN187" s="68"/>
      <c r="EO187" s="68"/>
      <c r="EP187" s="68"/>
      <c r="EQ187" s="68"/>
      <c r="ER187" s="68"/>
      <c r="ES187" s="68"/>
      <c r="ET187" s="68"/>
      <c r="EU187" s="68"/>
      <c r="EV187" s="68"/>
      <c r="EW187" s="68"/>
      <c r="EX187" s="68"/>
      <c r="EY187" s="68"/>
      <c r="EZ187" s="68"/>
      <c r="FA187" s="68"/>
      <c r="FB187" s="68"/>
      <c r="FC187" s="68"/>
      <c r="FD187" s="68"/>
      <c r="FE187" s="68"/>
      <c r="FF187" s="68"/>
      <c r="FG187" s="68"/>
      <c r="FH187" s="68"/>
      <c r="FI187" s="68"/>
      <c r="FJ187" s="68"/>
      <c r="FK187" s="68"/>
      <c r="FL187" s="68"/>
      <c r="FM187" s="68"/>
      <c r="FN187" s="68"/>
      <c r="FO187" s="68"/>
      <c r="FP187" s="68"/>
      <c r="FQ187" s="68"/>
      <c r="FR187" s="68"/>
      <c r="FS187" s="68"/>
      <c r="FT187" s="68"/>
      <c r="FU187" s="68"/>
      <c r="FV187" s="68"/>
      <c r="FW187" s="68"/>
      <c r="FX187" s="68"/>
      <c r="FY187" s="68"/>
      <c r="FZ187" s="68"/>
      <c r="GA187" s="68"/>
      <c r="GB187" s="68"/>
      <c r="GC187" s="68"/>
      <c r="GD187" s="68"/>
      <c r="GE187" s="68"/>
      <c r="GF187" s="68"/>
      <c r="GG187" s="68"/>
      <c r="GH187" s="68"/>
      <c r="GI187" s="68"/>
      <c r="GJ187" s="68"/>
      <c r="GK187" s="68"/>
      <c r="GL187" s="68"/>
      <c r="GM187" s="68"/>
      <c r="GN187" s="68"/>
      <c r="GO187" s="68"/>
      <c r="GP187" s="68"/>
      <c r="GQ187" s="68"/>
      <c r="GR187" s="68"/>
      <c r="GS187" s="68"/>
      <c r="GT187" s="68"/>
      <c r="GU187" s="68"/>
      <c r="GV187" s="68"/>
      <c r="GW187" s="68"/>
      <c r="GX187" s="68"/>
      <c r="GY187" s="68"/>
      <c r="GZ187" s="68"/>
      <c r="HA187" s="68"/>
      <c r="HB187" s="68"/>
      <c r="HC187" s="68"/>
      <c r="HD187" s="68"/>
      <c r="HE187" s="68"/>
      <c r="HF187" s="68"/>
      <c r="HG187" s="68"/>
      <c r="HH187" s="68"/>
      <c r="HI187" s="68"/>
      <c r="HJ187" s="68"/>
      <c r="HK187" s="68"/>
      <c r="HL187" s="68"/>
      <c r="HM187" s="68"/>
      <c r="HN187" s="68"/>
      <c r="HO187" s="68"/>
      <c r="HP187" s="68"/>
      <c r="HQ187" s="68"/>
      <c r="HR187" s="68"/>
      <c r="HS187" s="68"/>
      <c r="HT187" s="68"/>
      <c r="HU187" s="68"/>
      <c r="HV187" s="68"/>
      <c r="HW187" s="68"/>
      <c r="HX187" s="68"/>
      <c r="HY187" s="68"/>
      <c r="HZ187" s="68"/>
      <c r="IA187" s="68"/>
      <c r="IB187" s="68"/>
      <c r="IC187" s="68"/>
      <c r="ID187" s="68"/>
      <c r="IE187" s="68"/>
      <c r="IF187" s="68"/>
      <c r="IG187" s="68"/>
      <c r="IH187" s="68"/>
      <c r="II187" s="68"/>
      <c r="IJ187" s="68"/>
      <c r="IK187" s="68"/>
      <c r="IL187" s="68"/>
      <c r="IM187" s="68"/>
      <c r="IN187" s="68"/>
      <c r="IO187" s="68"/>
      <c r="IP187" s="68"/>
      <c r="IQ187" s="68"/>
      <c r="IR187" s="68"/>
      <c r="IS187" s="68"/>
      <c r="IT187" s="68"/>
      <c r="IU187" s="68"/>
      <c r="IV187" s="68"/>
      <c r="IW187" s="68"/>
      <c r="IX187" s="68"/>
      <c r="IY187" s="68"/>
      <c r="IZ187" s="68"/>
      <c r="JA187" s="68"/>
      <c r="JB187" s="68"/>
      <c r="JC187" s="68"/>
      <c r="JD187" s="68"/>
      <c r="JE187" s="68"/>
      <c r="JF187" s="68"/>
      <c r="JG187" s="68"/>
      <c r="JH187" s="68"/>
      <c r="JI187" s="68"/>
      <c r="JJ187" s="68"/>
      <c r="JK187" s="68"/>
      <c r="JL187" s="68"/>
      <c r="JM187" s="68"/>
      <c r="JN187" s="68"/>
      <c r="JO187" s="68"/>
      <c r="JP187" s="68"/>
      <c r="JQ187" s="68"/>
      <c r="JR187" s="68"/>
      <c r="JS187" s="68"/>
      <c r="JT187" s="68"/>
      <c r="JU187" s="68"/>
      <c r="JV187" s="68"/>
      <c r="JW187" s="68"/>
      <c r="JX187" s="68"/>
      <c r="JY187" s="68"/>
      <c r="JZ187" s="68"/>
      <c r="KA187" s="68"/>
      <c r="KB187" s="68"/>
      <c r="KC187" s="68"/>
      <c r="KD187" s="68"/>
      <c r="KE187" s="68"/>
      <c r="KF187" s="68"/>
      <c r="KG187" s="68"/>
      <c r="KH187" s="68"/>
      <c r="KI187" s="68"/>
      <c r="KJ187" s="68"/>
      <c r="KK187" s="68"/>
      <c r="KL187" s="68"/>
      <c r="KM187" s="68"/>
      <c r="KN187" s="68"/>
      <c r="KO187" s="68"/>
      <c r="KP187" s="68"/>
      <c r="KQ187" s="68"/>
      <c r="KR187" s="68"/>
      <c r="KS187" s="68"/>
      <c r="KT187" s="68"/>
      <c r="KU187" s="68"/>
      <c r="KV187" s="68"/>
      <c r="KW187" s="68"/>
      <c r="KX187" s="68"/>
      <c r="KY187" s="68"/>
      <c r="KZ187" s="68"/>
      <c r="LA187" s="68"/>
      <c r="LB187" s="68"/>
      <c r="LC187" s="68"/>
      <c r="LD187" s="68"/>
      <c r="LE187" s="68"/>
      <c r="LF187" s="68"/>
      <c r="LG187" s="68"/>
      <c r="LH187" s="68"/>
      <c r="LI187" s="68"/>
      <c r="LJ187" s="68"/>
      <c r="LK187" s="68"/>
      <c r="LL187" s="68"/>
      <c r="LM187" s="68"/>
      <c r="LN187" s="68"/>
      <c r="LO187" s="68"/>
      <c r="LP187" s="68"/>
      <c r="LQ187" s="68"/>
      <c r="LR187" s="68"/>
      <c r="LS187" s="68"/>
      <c r="LT187" s="68"/>
      <c r="LU187" s="68"/>
      <c r="LV187" s="68"/>
      <c r="LW187" s="68"/>
      <c r="LX187" s="68"/>
      <c r="LY187" s="68"/>
      <c r="LZ187" s="68"/>
      <c r="MA187" s="68"/>
      <c r="MB187" s="68"/>
      <c r="MC187" s="68"/>
      <c r="MD187" s="68"/>
      <c r="ME187" s="68"/>
      <c r="MF187" s="68"/>
      <c r="MG187" s="68"/>
      <c r="MH187" s="68"/>
      <c r="MI187" s="68"/>
      <c r="MJ187" s="68"/>
      <c r="MK187" s="68"/>
      <c r="ML187" s="68"/>
      <c r="MM187" s="68"/>
      <c r="MN187" s="68"/>
      <c r="MO187" s="68"/>
      <c r="MP187" s="68"/>
      <c r="MQ187" s="68"/>
      <c r="MR187" s="68"/>
      <c r="MS187" s="68"/>
      <c r="MT187" s="68"/>
      <c r="MU187" s="68"/>
      <c r="MV187" s="68"/>
      <c r="MW187" s="68"/>
      <c r="MX187" s="68"/>
      <c r="MY187" s="68"/>
      <c r="MZ187" s="68"/>
      <c r="NA187" s="68"/>
      <c r="NB187" s="68"/>
      <c r="NC187" s="68"/>
      <c r="ND187" s="68"/>
      <c r="NE187" s="68"/>
    </row>
    <row r="188" spans="1:369" s="73" customFormat="1" ht="13.5">
      <c r="A188" s="68"/>
      <c r="B188" s="62"/>
      <c r="C188" s="63">
        <v>35501</v>
      </c>
      <c r="D188" s="70" t="s">
        <v>255</v>
      </c>
      <c r="E188" s="65" t="s">
        <v>114</v>
      </c>
      <c r="F18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8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88" s="65">
        <f>ROUND((Tabla122[[#This Row],[Columna6]]*0.4),0)</f>
        <v>2</v>
      </c>
      <c r="I188" s="90">
        <v>4</v>
      </c>
      <c r="J188" s="90"/>
      <c r="K188" s="90"/>
      <c r="L188" s="90"/>
      <c r="M188" s="65">
        <f>ROUND((Tabla122[[#This Row],[Columna11]]*0.4),0)</f>
        <v>72</v>
      </c>
      <c r="N188" s="65">
        <v>180</v>
      </c>
      <c r="O188" s="65"/>
      <c r="P188" s="65"/>
      <c r="Q188" s="65"/>
      <c r="R188" s="65">
        <f>ROUND((Tabla122[[#This Row],[Columna16]]*0.4),0)</f>
        <v>6</v>
      </c>
      <c r="S188" s="65">
        <v>16</v>
      </c>
      <c r="T188" s="65"/>
      <c r="U188" s="65"/>
      <c r="V188" s="65"/>
      <c r="W188" s="65">
        <f>ROUND((Tabla122[[#This Row],[Columna21]]*0.4),0)</f>
        <v>3</v>
      </c>
      <c r="X188" s="65">
        <v>8</v>
      </c>
      <c r="Y188" s="65"/>
      <c r="Z188" s="65"/>
      <c r="AA188" s="65"/>
      <c r="AB188" s="65">
        <f>ROUND((Tabla122[[#This Row],[Columna26]]*0.4),0)</f>
        <v>24</v>
      </c>
      <c r="AC188" s="65">
        <v>60</v>
      </c>
      <c r="AD188" s="65"/>
      <c r="AE188" s="65"/>
      <c r="AF188" s="65"/>
      <c r="AG188" s="65">
        <f>ROUND((Tabla122[[#This Row],[Columna31]]*0.4),0)</f>
        <v>274</v>
      </c>
      <c r="AH188" s="65">
        <v>684</v>
      </c>
      <c r="AI188" s="65"/>
      <c r="AJ188" s="65"/>
      <c r="AK188" s="65"/>
      <c r="AL188" s="65">
        <f>ROUND((Tabla122[[#This Row],[Columna36]]*0.4),0)</f>
        <v>70</v>
      </c>
      <c r="AM188" s="65">
        <v>176</v>
      </c>
      <c r="AN188" s="65"/>
      <c r="AO188" s="65"/>
      <c r="AP188" s="65"/>
      <c r="AQ188" s="65">
        <f>ROUND((Tabla122[[#This Row],[Columna41]]*0.4),0)</f>
        <v>27</v>
      </c>
      <c r="AR188" s="65">
        <v>68</v>
      </c>
      <c r="AS188" s="65"/>
      <c r="AT188" s="65"/>
      <c r="AU188" s="65"/>
      <c r="AV188" s="65">
        <f>ROUND((Tabla122[[#This Row],[Columna46]]*0.4),0)</f>
        <v>16</v>
      </c>
      <c r="AW188" s="65">
        <v>40</v>
      </c>
      <c r="AX188" s="65"/>
      <c r="AY188" s="65"/>
      <c r="AZ188" s="65"/>
      <c r="BA188" s="65">
        <f>ROUND((Tabla122[[#This Row],[Columna51]]*0.4),0)</f>
        <v>3</v>
      </c>
      <c r="BB188" s="65">
        <v>8</v>
      </c>
      <c r="BC188" s="65"/>
      <c r="BD188" s="65"/>
      <c r="BE188" s="65"/>
      <c r="BF188" s="65">
        <f>ROUND((Tabla122[[#This Row],[Columna56]]*0.4),0)</f>
        <v>2</v>
      </c>
      <c r="BG188" s="65">
        <v>4</v>
      </c>
      <c r="BH188" s="65"/>
      <c r="BI188" s="65"/>
      <c r="BJ188" s="65"/>
      <c r="BK188" s="65">
        <f>ROUND((Tabla122[[#This Row],[Columna61]]*0.4),0)</f>
        <v>18</v>
      </c>
      <c r="BL188" s="65">
        <v>44</v>
      </c>
      <c r="BM188" s="65"/>
      <c r="BN188" s="65"/>
      <c r="BO188" s="65"/>
      <c r="BP188" s="65">
        <f>ROUND((Tabla122[[#This Row],[Columna66]]*0.4),0)</f>
        <v>16</v>
      </c>
      <c r="BQ188" s="65">
        <v>40</v>
      </c>
      <c r="BR188" s="65"/>
      <c r="BS188" s="65"/>
      <c r="BT188" s="65"/>
      <c r="BU188" s="65">
        <f>ROUND((Tabla122[[#This Row],[Columna71]]*0.4),0)</f>
        <v>46</v>
      </c>
      <c r="BV188" s="65">
        <v>116</v>
      </c>
      <c r="BW188" s="65"/>
      <c r="BX188" s="65"/>
      <c r="BY188" s="65"/>
      <c r="BZ188" s="65">
        <f>ROUND((Tabla122[[#This Row],[Columna76]]*0.4),0)</f>
        <v>14</v>
      </c>
      <c r="CA188" s="65">
        <v>36</v>
      </c>
      <c r="CB188" s="65"/>
      <c r="CC188" s="65"/>
      <c r="CD188" s="65"/>
      <c r="CE188" s="65">
        <f>ROUND((Tabla122[[#This Row],[Columna81]]*0.4),0)</f>
        <v>14</v>
      </c>
      <c r="CF188" s="65">
        <v>36</v>
      </c>
      <c r="CG188" s="65"/>
      <c r="CH188" s="65"/>
      <c r="CI188" s="65"/>
      <c r="CJ188" s="65">
        <f>ROUND((Tabla122[[#This Row],[Columna86]]*0.4),0)</f>
        <v>6</v>
      </c>
      <c r="CK188" s="65">
        <v>16</v>
      </c>
      <c r="CL188" s="65"/>
      <c r="CM188" s="65"/>
      <c r="CN188" s="65"/>
      <c r="CO188" s="65">
        <f>ROUND((Tabla122[[#This Row],[Columna91]]*0.4),0)</f>
        <v>22</v>
      </c>
      <c r="CP188" s="65">
        <v>56</v>
      </c>
      <c r="CQ188" s="65"/>
      <c r="CR188" s="65"/>
      <c r="CS188" s="65"/>
      <c r="CT188" s="65">
        <f>ROUND((Tabla122[[#This Row],[Columna96]]*0.4),0)</f>
        <v>40</v>
      </c>
      <c r="CU188" s="65">
        <v>100</v>
      </c>
      <c r="CV188" s="65"/>
      <c r="CW188" s="65"/>
      <c r="CX188" s="65"/>
      <c r="CY188" s="65">
        <f>ROUND((Tabla122[[#This Row],[Columna101]]*0.4),0)</f>
        <v>10</v>
      </c>
      <c r="CZ188" s="65">
        <v>24</v>
      </c>
      <c r="DA188" s="65"/>
      <c r="DB188" s="65"/>
      <c r="DC188" s="65"/>
      <c r="DD188" s="65">
        <f>ROUND((Tabla122[[#This Row],[Columna106]]*0.4),0)</f>
        <v>8</v>
      </c>
      <c r="DE188" s="65">
        <v>20</v>
      </c>
      <c r="DF188" s="65"/>
      <c r="DG188" s="65"/>
      <c r="DH188" s="65"/>
      <c r="DI188" s="65">
        <f>ROUND((Tabla122[[#This Row],[Columna111]]*0.4),0)</f>
        <v>8</v>
      </c>
      <c r="DJ188" s="65">
        <v>20</v>
      </c>
      <c r="DK188" s="65"/>
      <c r="DL188" s="65"/>
      <c r="DM188" s="65"/>
      <c r="DN188" s="65">
        <f>ROUND((Tabla122[[#This Row],[Columna116]]*0.4),0)</f>
        <v>2</v>
      </c>
      <c r="DO188" s="65">
        <v>4</v>
      </c>
      <c r="DP188" s="93"/>
      <c r="DQ188" s="93"/>
      <c r="DR188" s="93"/>
      <c r="DS188" s="72"/>
      <c r="DT188" s="68"/>
      <c r="DU188" s="68"/>
      <c r="DV188" s="68"/>
      <c r="DW188" s="68"/>
      <c r="DX188" s="68"/>
      <c r="DY188" s="68"/>
      <c r="DZ188" s="68"/>
      <c r="EA188" s="68"/>
      <c r="EB188" s="68"/>
      <c r="EC188" s="68"/>
      <c r="ED188" s="68"/>
      <c r="EE188" s="68"/>
      <c r="EF188" s="68"/>
      <c r="EG188" s="68"/>
      <c r="EH188" s="68"/>
      <c r="EI188" s="68"/>
      <c r="EJ188" s="68"/>
      <c r="EK188" s="68"/>
      <c r="EL188" s="68"/>
      <c r="EM188" s="68"/>
      <c r="EN188" s="68"/>
      <c r="EO188" s="68"/>
      <c r="EP188" s="68"/>
      <c r="EQ188" s="68"/>
      <c r="ER188" s="68"/>
      <c r="ES188" s="68"/>
      <c r="ET188" s="68"/>
      <c r="EU188" s="68"/>
      <c r="EV188" s="68"/>
      <c r="EW188" s="68"/>
      <c r="EX188" s="68"/>
      <c r="EY188" s="68"/>
      <c r="EZ188" s="68"/>
      <c r="FA188" s="68"/>
      <c r="FB188" s="68"/>
      <c r="FC188" s="68"/>
      <c r="FD188" s="68"/>
      <c r="FE188" s="68"/>
      <c r="FF188" s="68"/>
      <c r="FG188" s="68"/>
      <c r="FH188" s="68"/>
      <c r="FI188" s="68"/>
      <c r="FJ188" s="68"/>
      <c r="FK188" s="68"/>
      <c r="FL188" s="68"/>
      <c r="FM188" s="68"/>
      <c r="FN188" s="68"/>
      <c r="FO188" s="68"/>
      <c r="FP188" s="68"/>
      <c r="FQ188" s="68"/>
      <c r="FR188" s="68"/>
      <c r="FS188" s="68"/>
      <c r="FT188" s="68"/>
      <c r="FU188" s="68"/>
      <c r="FV188" s="68"/>
      <c r="FW188" s="68"/>
      <c r="FX188" s="68"/>
      <c r="FY188" s="68"/>
      <c r="FZ188" s="68"/>
      <c r="GA188" s="68"/>
      <c r="GB188" s="68"/>
      <c r="GC188" s="68"/>
      <c r="GD188" s="68"/>
      <c r="GE188" s="68"/>
      <c r="GF188" s="68"/>
      <c r="GG188" s="68"/>
      <c r="GH188" s="68"/>
      <c r="GI188" s="68"/>
      <c r="GJ188" s="68"/>
      <c r="GK188" s="68"/>
      <c r="GL188" s="68"/>
      <c r="GM188" s="68"/>
      <c r="GN188" s="68"/>
      <c r="GO188" s="68"/>
      <c r="GP188" s="68"/>
      <c r="GQ188" s="68"/>
      <c r="GR188" s="68"/>
      <c r="GS188" s="68"/>
      <c r="GT188" s="68"/>
      <c r="GU188" s="68"/>
      <c r="GV188" s="68"/>
      <c r="GW188" s="68"/>
      <c r="GX188" s="68"/>
      <c r="GY188" s="68"/>
      <c r="GZ188" s="68"/>
      <c r="HA188" s="68"/>
      <c r="HB188" s="68"/>
      <c r="HC188" s="68"/>
      <c r="HD188" s="68"/>
      <c r="HE188" s="68"/>
      <c r="HF188" s="68"/>
      <c r="HG188" s="68"/>
      <c r="HH188" s="68"/>
      <c r="HI188" s="68"/>
      <c r="HJ188" s="68"/>
      <c r="HK188" s="68"/>
      <c r="HL188" s="68"/>
      <c r="HM188" s="68"/>
      <c r="HN188" s="68"/>
      <c r="HO188" s="68"/>
      <c r="HP188" s="68"/>
      <c r="HQ188" s="68"/>
      <c r="HR188" s="68"/>
      <c r="HS188" s="68"/>
      <c r="HT188" s="68"/>
      <c r="HU188" s="68"/>
      <c r="HV188" s="68"/>
      <c r="HW188" s="68"/>
      <c r="HX188" s="68"/>
      <c r="HY188" s="68"/>
      <c r="HZ188" s="68"/>
      <c r="IA188" s="68"/>
      <c r="IB188" s="68"/>
      <c r="IC188" s="68"/>
      <c r="ID188" s="68"/>
      <c r="IE188" s="68"/>
      <c r="IF188" s="68"/>
      <c r="IG188" s="68"/>
      <c r="IH188" s="68"/>
      <c r="II188" s="68"/>
      <c r="IJ188" s="68"/>
      <c r="IK188" s="68"/>
      <c r="IL188" s="68"/>
      <c r="IM188" s="68"/>
      <c r="IN188" s="68"/>
      <c r="IO188" s="68"/>
      <c r="IP188" s="68"/>
      <c r="IQ188" s="68"/>
      <c r="IR188" s="68"/>
      <c r="IS188" s="68"/>
      <c r="IT188" s="68"/>
      <c r="IU188" s="68"/>
      <c r="IV188" s="68"/>
      <c r="IW188" s="68"/>
      <c r="IX188" s="68"/>
      <c r="IY188" s="68"/>
      <c r="IZ188" s="68"/>
      <c r="JA188" s="68"/>
      <c r="JB188" s="68"/>
      <c r="JC188" s="68"/>
      <c r="JD188" s="68"/>
      <c r="JE188" s="68"/>
      <c r="JF188" s="68"/>
      <c r="JG188" s="68"/>
      <c r="JH188" s="68"/>
      <c r="JI188" s="68"/>
      <c r="JJ188" s="68"/>
      <c r="JK188" s="68"/>
      <c r="JL188" s="68"/>
      <c r="JM188" s="68"/>
      <c r="JN188" s="68"/>
      <c r="JO188" s="68"/>
      <c r="JP188" s="68"/>
      <c r="JQ188" s="68"/>
      <c r="JR188" s="68"/>
      <c r="JS188" s="68"/>
      <c r="JT188" s="68"/>
      <c r="JU188" s="68"/>
      <c r="JV188" s="68"/>
      <c r="JW188" s="68"/>
      <c r="JX188" s="68"/>
      <c r="JY188" s="68"/>
      <c r="JZ188" s="68"/>
      <c r="KA188" s="68"/>
      <c r="KB188" s="68"/>
      <c r="KC188" s="68"/>
      <c r="KD188" s="68"/>
      <c r="KE188" s="68"/>
      <c r="KF188" s="68"/>
      <c r="KG188" s="68"/>
      <c r="KH188" s="68"/>
      <c r="KI188" s="68"/>
      <c r="KJ188" s="68"/>
      <c r="KK188" s="68"/>
      <c r="KL188" s="68"/>
      <c r="KM188" s="68"/>
      <c r="KN188" s="68"/>
      <c r="KO188" s="68"/>
      <c r="KP188" s="68"/>
      <c r="KQ188" s="68"/>
      <c r="KR188" s="68"/>
      <c r="KS188" s="68"/>
      <c r="KT188" s="68"/>
      <c r="KU188" s="68"/>
      <c r="KV188" s="68"/>
      <c r="KW188" s="68"/>
      <c r="KX188" s="68"/>
      <c r="KY188" s="68"/>
      <c r="KZ188" s="68"/>
      <c r="LA188" s="68"/>
      <c r="LB188" s="68"/>
      <c r="LC188" s="68"/>
      <c r="LD188" s="68"/>
      <c r="LE188" s="68"/>
      <c r="LF188" s="68"/>
      <c r="LG188" s="68"/>
      <c r="LH188" s="68"/>
      <c r="LI188" s="68"/>
      <c r="LJ188" s="68"/>
      <c r="LK188" s="68"/>
      <c r="LL188" s="68"/>
      <c r="LM188" s="68"/>
      <c r="LN188" s="68"/>
      <c r="LO188" s="68"/>
      <c r="LP188" s="68"/>
      <c r="LQ188" s="68"/>
      <c r="LR188" s="68"/>
      <c r="LS188" s="68"/>
      <c r="LT188" s="68"/>
      <c r="LU188" s="68"/>
      <c r="LV188" s="68"/>
      <c r="LW188" s="68"/>
      <c r="LX188" s="68"/>
      <c r="LY188" s="68"/>
      <c r="LZ188" s="68"/>
      <c r="MA188" s="68"/>
      <c r="MB188" s="68"/>
      <c r="MC188" s="68"/>
      <c r="MD188" s="68"/>
      <c r="ME188" s="68"/>
      <c r="MF188" s="68"/>
      <c r="MG188" s="68"/>
      <c r="MH188" s="68"/>
      <c r="MI188" s="68"/>
      <c r="MJ188" s="68"/>
      <c r="MK188" s="68"/>
      <c r="ML188" s="68"/>
      <c r="MM188" s="68"/>
      <c r="MN188" s="68"/>
      <c r="MO188" s="68"/>
      <c r="MP188" s="68"/>
      <c r="MQ188" s="68"/>
      <c r="MR188" s="68"/>
      <c r="MS188" s="68"/>
      <c r="MT188" s="68"/>
      <c r="MU188" s="68"/>
      <c r="MV188" s="68"/>
      <c r="MW188" s="68"/>
      <c r="MX188" s="68"/>
      <c r="MY188" s="68"/>
      <c r="MZ188" s="68"/>
      <c r="NA188" s="68"/>
      <c r="NB188" s="68"/>
      <c r="NC188" s="68"/>
      <c r="ND188" s="68"/>
      <c r="NE188" s="68"/>
    </row>
    <row r="189" spans="1:369" s="73" customFormat="1" ht="13.5">
      <c r="A189" s="68"/>
      <c r="B189" s="62"/>
      <c r="C189" s="63">
        <v>35501</v>
      </c>
      <c r="D189" s="74" t="s">
        <v>256</v>
      </c>
      <c r="E189" s="65" t="s">
        <v>114</v>
      </c>
      <c r="F18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8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89" s="65">
        <f>ROUND((Tabla122[[#This Row],[Columna6]]*0.4),0)</f>
        <v>2</v>
      </c>
      <c r="I189" s="90">
        <v>4</v>
      </c>
      <c r="J189" s="90"/>
      <c r="K189" s="90"/>
      <c r="L189" s="90"/>
      <c r="M189" s="65">
        <f>ROUND((Tabla122[[#This Row],[Columna11]]*0.4),0)</f>
        <v>72</v>
      </c>
      <c r="N189" s="65">
        <v>180</v>
      </c>
      <c r="O189" s="65"/>
      <c r="P189" s="65"/>
      <c r="Q189" s="65"/>
      <c r="R189" s="65">
        <f>ROUND((Tabla122[[#This Row],[Columna16]]*0.4),0)</f>
        <v>6</v>
      </c>
      <c r="S189" s="65">
        <v>16</v>
      </c>
      <c r="T189" s="65"/>
      <c r="U189" s="65"/>
      <c r="V189" s="65"/>
      <c r="W189" s="65">
        <f>ROUND((Tabla122[[#This Row],[Columna21]]*0.4),0)</f>
        <v>3</v>
      </c>
      <c r="X189" s="65">
        <v>8</v>
      </c>
      <c r="Y189" s="65"/>
      <c r="Z189" s="65"/>
      <c r="AA189" s="65"/>
      <c r="AB189" s="65">
        <f>ROUND((Tabla122[[#This Row],[Columna26]]*0.4),0)</f>
        <v>24</v>
      </c>
      <c r="AC189" s="65">
        <v>60</v>
      </c>
      <c r="AD189" s="65"/>
      <c r="AE189" s="65"/>
      <c r="AF189" s="65"/>
      <c r="AG189" s="65">
        <f>ROUND((Tabla122[[#This Row],[Columna31]]*0.4),0)</f>
        <v>274</v>
      </c>
      <c r="AH189" s="65">
        <v>684</v>
      </c>
      <c r="AI189" s="65"/>
      <c r="AJ189" s="65"/>
      <c r="AK189" s="65"/>
      <c r="AL189" s="65">
        <f>ROUND((Tabla122[[#This Row],[Columna36]]*0.4),0)</f>
        <v>70</v>
      </c>
      <c r="AM189" s="65">
        <v>176</v>
      </c>
      <c r="AN189" s="65"/>
      <c r="AO189" s="65"/>
      <c r="AP189" s="65"/>
      <c r="AQ189" s="65">
        <f>ROUND((Tabla122[[#This Row],[Columna41]]*0.4),0)</f>
        <v>27</v>
      </c>
      <c r="AR189" s="65">
        <v>68</v>
      </c>
      <c r="AS189" s="65"/>
      <c r="AT189" s="65"/>
      <c r="AU189" s="65"/>
      <c r="AV189" s="65">
        <f>ROUND((Tabla122[[#This Row],[Columna46]]*0.4),0)</f>
        <v>16</v>
      </c>
      <c r="AW189" s="65">
        <v>40</v>
      </c>
      <c r="AX189" s="65"/>
      <c r="AY189" s="65"/>
      <c r="AZ189" s="65"/>
      <c r="BA189" s="65">
        <f>ROUND((Tabla122[[#This Row],[Columna51]]*0.4),0)</f>
        <v>3</v>
      </c>
      <c r="BB189" s="65">
        <v>8</v>
      </c>
      <c r="BC189" s="65"/>
      <c r="BD189" s="65"/>
      <c r="BE189" s="65"/>
      <c r="BF189" s="65">
        <f>ROUND((Tabla122[[#This Row],[Columna56]]*0.4),0)</f>
        <v>2</v>
      </c>
      <c r="BG189" s="65">
        <v>4</v>
      </c>
      <c r="BH189" s="65"/>
      <c r="BI189" s="65"/>
      <c r="BJ189" s="65"/>
      <c r="BK189" s="65">
        <f>ROUND((Tabla122[[#This Row],[Columna61]]*0.4),0)</f>
        <v>18</v>
      </c>
      <c r="BL189" s="65">
        <v>44</v>
      </c>
      <c r="BM189" s="65"/>
      <c r="BN189" s="65"/>
      <c r="BO189" s="65"/>
      <c r="BP189" s="65">
        <f>ROUND((Tabla122[[#This Row],[Columna66]]*0.4),0)</f>
        <v>16</v>
      </c>
      <c r="BQ189" s="65">
        <v>40</v>
      </c>
      <c r="BR189" s="65"/>
      <c r="BS189" s="65"/>
      <c r="BT189" s="65"/>
      <c r="BU189" s="65">
        <f>ROUND((Tabla122[[#This Row],[Columna71]]*0.4),0)</f>
        <v>46</v>
      </c>
      <c r="BV189" s="65">
        <v>116</v>
      </c>
      <c r="BW189" s="65"/>
      <c r="BX189" s="65"/>
      <c r="BY189" s="65"/>
      <c r="BZ189" s="65">
        <f>ROUND((Tabla122[[#This Row],[Columna76]]*0.4),0)</f>
        <v>14</v>
      </c>
      <c r="CA189" s="65">
        <v>36</v>
      </c>
      <c r="CB189" s="65"/>
      <c r="CC189" s="65"/>
      <c r="CD189" s="65"/>
      <c r="CE189" s="65">
        <f>ROUND((Tabla122[[#This Row],[Columna81]]*0.4),0)</f>
        <v>14</v>
      </c>
      <c r="CF189" s="65">
        <v>36</v>
      </c>
      <c r="CG189" s="65"/>
      <c r="CH189" s="65"/>
      <c r="CI189" s="65"/>
      <c r="CJ189" s="65">
        <f>ROUND((Tabla122[[#This Row],[Columna86]]*0.4),0)</f>
        <v>6</v>
      </c>
      <c r="CK189" s="65">
        <v>16</v>
      </c>
      <c r="CL189" s="65"/>
      <c r="CM189" s="65"/>
      <c r="CN189" s="65"/>
      <c r="CO189" s="65">
        <f>ROUND((Tabla122[[#This Row],[Columna91]]*0.4),0)</f>
        <v>22</v>
      </c>
      <c r="CP189" s="65">
        <v>56</v>
      </c>
      <c r="CQ189" s="65"/>
      <c r="CR189" s="65"/>
      <c r="CS189" s="65"/>
      <c r="CT189" s="65">
        <f>ROUND((Tabla122[[#This Row],[Columna96]]*0.4),0)</f>
        <v>40</v>
      </c>
      <c r="CU189" s="65">
        <v>100</v>
      </c>
      <c r="CV189" s="65"/>
      <c r="CW189" s="65"/>
      <c r="CX189" s="65"/>
      <c r="CY189" s="65">
        <f>ROUND((Tabla122[[#This Row],[Columna101]]*0.4),0)</f>
        <v>10</v>
      </c>
      <c r="CZ189" s="65">
        <v>24</v>
      </c>
      <c r="DA189" s="65"/>
      <c r="DB189" s="65"/>
      <c r="DC189" s="65"/>
      <c r="DD189" s="65">
        <f>ROUND((Tabla122[[#This Row],[Columna106]]*0.4),0)</f>
        <v>8</v>
      </c>
      <c r="DE189" s="65">
        <v>20</v>
      </c>
      <c r="DF189" s="65"/>
      <c r="DG189" s="65"/>
      <c r="DH189" s="65"/>
      <c r="DI189" s="65">
        <f>ROUND((Tabla122[[#This Row],[Columna111]]*0.4),0)</f>
        <v>8</v>
      </c>
      <c r="DJ189" s="65">
        <v>20</v>
      </c>
      <c r="DK189" s="65"/>
      <c r="DL189" s="65"/>
      <c r="DM189" s="65"/>
      <c r="DN189" s="65">
        <f>ROUND((Tabla122[[#This Row],[Columna116]]*0.4),0)</f>
        <v>2</v>
      </c>
      <c r="DO189" s="65">
        <v>4</v>
      </c>
      <c r="DP189" s="93"/>
      <c r="DQ189" s="93"/>
      <c r="DR189" s="93"/>
      <c r="DS189" s="72"/>
      <c r="DT189" s="68"/>
      <c r="DU189" s="68"/>
      <c r="DV189" s="68"/>
      <c r="DW189" s="68"/>
      <c r="DX189" s="68"/>
      <c r="DY189" s="68"/>
      <c r="DZ189" s="68"/>
      <c r="EA189" s="68"/>
      <c r="EB189" s="68"/>
      <c r="EC189" s="68"/>
      <c r="ED189" s="68"/>
      <c r="EE189" s="68"/>
      <c r="EF189" s="68"/>
      <c r="EG189" s="68"/>
      <c r="EH189" s="68"/>
      <c r="EI189" s="68"/>
      <c r="EJ189" s="68"/>
      <c r="EK189" s="68"/>
      <c r="EL189" s="68"/>
      <c r="EM189" s="68"/>
      <c r="EN189" s="68"/>
      <c r="EO189" s="68"/>
      <c r="EP189" s="68"/>
      <c r="EQ189" s="68"/>
      <c r="ER189" s="68"/>
      <c r="ES189" s="68"/>
      <c r="ET189" s="68"/>
      <c r="EU189" s="68"/>
      <c r="EV189" s="68"/>
      <c r="EW189" s="68"/>
      <c r="EX189" s="68"/>
      <c r="EY189" s="68"/>
      <c r="EZ189" s="68"/>
      <c r="FA189" s="68"/>
      <c r="FB189" s="68"/>
      <c r="FC189" s="68"/>
      <c r="FD189" s="68"/>
      <c r="FE189" s="68"/>
      <c r="FF189" s="68"/>
      <c r="FG189" s="68"/>
      <c r="FH189" s="68"/>
      <c r="FI189" s="68"/>
      <c r="FJ189" s="68"/>
      <c r="FK189" s="68"/>
      <c r="FL189" s="68"/>
      <c r="FM189" s="68"/>
      <c r="FN189" s="68"/>
      <c r="FO189" s="68"/>
      <c r="FP189" s="68"/>
      <c r="FQ189" s="68"/>
      <c r="FR189" s="68"/>
      <c r="FS189" s="68"/>
      <c r="FT189" s="68"/>
      <c r="FU189" s="68"/>
      <c r="FV189" s="68"/>
      <c r="FW189" s="68"/>
      <c r="FX189" s="68"/>
      <c r="FY189" s="68"/>
      <c r="FZ189" s="68"/>
      <c r="GA189" s="68"/>
      <c r="GB189" s="68"/>
      <c r="GC189" s="68"/>
      <c r="GD189" s="68"/>
      <c r="GE189" s="68"/>
      <c r="GF189" s="68"/>
      <c r="GG189" s="68"/>
      <c r="GH189" s="68"/>
      <c r="GI189" s="68"/>
      <c r="GJ189" s="68"/>
      <c r="GK189" s="68"/>
      <c r="GL189" s="68"/>
      <c r="GM189" s="68"/>
      <c r="GN189" s="68"/>
      <c r="GO189" s="68"/>
      <c r="GP189" s="68"/>
      <c r="GQ189" s="68"/>
      <c r="GR189" s="68"/>
      <c r="GS189" s="68"/>
      <c r="GT189" s="68"/>
      <c r="GU189" s="68"/>
      <c r="GV189" s="68"/>
      <c r="GW189" s="68"/>
      <c r="GX189" s="68"/>
      <c r="GY189" s="68"/>
      <c r="GZ189" s="68"/>
      <c r="HA189" s="68"/>
      <c r="HB189" s="68"/>
      <c r="HC189" s="68"/>
      <c r="HD189" s="68"/>
      <c r="HE189" s="68"/>
      <c r="HF189" s="68"/>
      <c r="HG189" s="68"/>
      <c r="HH189" s="68"/>
      <c r="HI189" s="68"/>
      <c r="HJ189" s="68"/>
      <c r="HK189" s="68"/>
      <c r="HL189" s="68"/>
      <c r="HM189" s="68"/>
      <c r="HN189" s="68"/>
      <c r="HO189" s="68"/>
      <c r="HP189" s="68"/>
      <c r="HQ189" s="68"/>
      <c r="HR189" s="68"/>
      <c r="HS189" s="68"/>
      <c r="HT189" s="68"/>
      <c r="HU189" s="68"/>
      <c r="HV189" s="68"/>
      <c r="HW189" s="68"/>
      <c r="HX189" s="68"/>
      <c r="HY189" s="68"/>
      <c r="HZ189" s="68"/>
      <c r="IA189" s="68"/>
      <c r="IB189" s="68"/>
      <c r="IC189" s="68"/>
      <c r="ID189" s="68"/>
      <c r="IE189" s="68"/>
      <c r="IF189" s="68"/>
      <c r="IG189" s="68"/>
      <c r="IH189" s="68"/>
      <c r="II189" s="68"/>
      <c r="IJ189" s="68"/>
      <c r="IK189" s="68"/>
      <c r="IL189" s="68"/>
      <c r="IM189" s="68"/>
      <c r="IN189" s="68"/>
      <c r="IO189" s="68"/>
      <c r="IP189" s="68"/>
      <c r="IQ189" s="68"/>
      <c r="IR189" s="68"/>
      <c r="IS189" s="68"/>
      <c r="IT189" s="68"/>
      <c r="IU189" s="68"/>
      <c r="IV189" s="68"/>
      <c r="IW189" s="68"/>
      <c r="IX189" s="68"/>
      <c r="IY189" s="68"/>
      <c r="IZ189" s="68"/>
      <c r="JA189" s="68"/>
      <c r="JB189" s="68"/>
      <c r="JC189" s="68"/>
      <c r="JD189" s="68"/>
      <c r="JE189" s="68"/>
      <c r="JF189" s="68"/>
      <c r="JG189" s="68"/>
      <c r="JH189" s="68"/>
      <c r="JI189" s="68"/>
      <c r="JJ189" s="68"/>
      <c r="JK189" s="68"/>
      <c r="JL189" s="68"/>
      <c r="JM189" s="68"/>
      <c r="JN189" s="68"/>
      <c r="JO189" s="68"/>
      <c r="JP189" s="68"/>
      <c r="JQ189" s="68"/>
      <c r="JR189" s="68"/>
      <c r="JS189" s="68"/>
      <c r="JT189" s="68"/>
      <c r="JU189" s="68"/>
      <c r="JV189" s="68"/>
      <c r="JW189" s="68"/>
      <c r="JX189" s="68"/>
      <c r="JY189" s="68"/>
      <c r="JZ189" s="68"/>
      <c r="KA189" s="68"/>
      <c r="KB189" s="68"/>
      <c r="KC189" s="68"/>
      <c r="KD189" s="68"/>
      <c r="KE189" s="68"/>
      <c r="KF189" s="68"/>
      <c r="KG189" s="68"/>
      <c r="KH189" s="68"/>
      <c r="KI189" s="68"/>
      <c r="KJ189" s="68"/>
      <c r="KK189" s="68"/>
      <c r="KL189" s="68"/>
      <c r="KM189" s="68"/>
      <c r="KN189" s="68"/>
      <c r="KO189" s="68"/>
      <c r="KP189" s="68"/>
      <c r="KQ189" s="68"/>
      <c r="KR189" s="68"/>
      <c r="KS189" s="68"/>
      <c r="KT189" s="68"/>
      <c r="KU189" s="68"/>
      <c r="KV189" s="68"/>
      <c r="KW189" s="68"/>
      <c r="KX189" s="68"/>
      <c r="KY189" s="68"/>
      <c r="KZ189" s="68"/>
      <c r="LA189" s="68"/>
      <c r="LB189" s="68"/>
      <c r="LC189" s="68"/>
      <c r="LD189" s="68"/>
      <c r="LE189" s="68"/>
      <c r="LF189" s="68"/>
      <c r="LG189" s="68"/>
      <c r="LH189" s="68"/>
      <c r="LI189" s="68"/>
      <c r="LJ189" s="68"/>
      <c r="LK189" s="68"/>
      <c r="LL189" s="68"/>
      <c r="LM189" s="68"/>
      <c r="LN189" s="68"/>
      <c r="LO189" s="68"/>
      <c r="LP189" s="68"/>
      <c r="LQ189" s="68"/>
      <c r="LR189" s="68"/>
      <c r="LS189" s="68"/>
      <c r="LT189" s="68"/>
      <c r="LU189" s="68"/>
      <c r="LV189" s="68"/>
      <c r="LW189" s="68"/>
      <c r="LX189" s="68"/>
      <c r="LY189" s="68"/>
      <c r="LZ189" s="68"/>
      <c r="MA189" s="68"/>
      <c r="MB189" s="68"/>
      <c r="MC189" s="68"/>
      <c r="MD189" s="68"/>
      <c r="ME189" s="68"/>
      <c r="MF189" s="68"/>
      <c r="MG189" s="68"/>
      <c r="MH189" s="68"/>
      <c r="MI189" s="68"/>
      <c r="MJ189" s="68"/>
      <c r="MK189" s="68"/>
      <c r="ML189" s="68"/>
      <c r="MM189" s="68"/>
      <c r="MN189" s="68"/>
      <c r="MO189" s="68"/>
      <c r="MP189" s="68"/>
      <c r="MQ189" s="68"/>
      <c r="MR189" s="68"/>
      <c r="MS189" s="68"/>
      <c r="MT189" s="68"/>
      <c r="MU189" s="68"/>
      <c r="MV189" s="68"/>
      <c r="MW189" s="68"/>
      <c r="MX189" s="68"/>
      <c r="MY189" s="68"/>
      <c r="MZ189" s="68"/>
      <c r="NA189" s="68"/>
      <c r="NB189" s="68"/>
      <c r="NC189" s="68"/>
      <c r="ND189" s="68"/>
      <c r="NE189" s="68"/>
    </row>
    <row r="190" spans="1:369" s="73" customFormat="1" ht="13.5">
      <c r="A190" s="68"/>
      <c r="B190" s="62"/>
      <c r="C190" s="63">
        <v>35501</v>
      </c>
      <c r="D190" s="74" t="s">
        <v>344</v>
      </c>
      <c r="E190" s="65" t="s">
        <v>114</v>
      </c>
      <c r="F19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9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90" s="65">
        <f>ROUND((Tabla122[[#This Row],[Columna6]]*0.4),0)</f>
        <v>2</v>
      </c>
      <c r="I190" s="90">
        <v>4</v>
      </c>
      <c r="J190" s="90"/>
      <c r="K190" s="90"/>
      <c r="L190" s="90"/>
      <c r="M190" s="65">
        <f>ROUND((Tabla122[[#This Row],[Columna11]]*0.4),0)</f>
        <v>72</v>
      </c>
      <c r="N190" s="65">
        <v>180</v>
      </c>
      <c r="O190" s="65"/>
      <c r="P190" s="65"/>
      <c r="Q190" s="65"/>
      <c r="R190" s="65">
        <f>ROUND((Tabla122[[#This Row],[Columna16]]*0.4),0)</f>
        <v>6</v>
      </c>
      <c r="S190" s="65">
        <v>16</v>
      </c>
      <c r="T190" s="65"/>
      <c r="U190" s="65"/>
      <c r="V190" s="65"/>
      <c r="W190" s="65">
        <f>ROUND((Tabla122[[#This Row],[Columna21]]*0.4),0)</f>
        <v>3</v>
      </c>
      <c r="X190" s="65">
        <v>8</v>
      </c>
      <c r="Y190" s="65"/>
      <c r="Z190" s="65"/>
      <c r="AA190" s="65"/>
      <c r="AB190" s="65">
        <f>ROUND((Tabla122[[#This Row],[Columna26]]*0.4),0)</f>
        <v>24</v>
      </c>
      <c r="AC190" s="65">
        <v>60</v>
      </c>
      <c r="AD190" s="65"/>
      <c r="AE190" s="65"/>
      <c r="AF190" s="65"/>
      <c r="AG190" s="65">
        <f>ROUND((Tabla122[[#This Row],[Columna31]]*0.4),0)</f>
        <v>274</v>
      </c>
      <c r="AH190" s="65">
        <v>684</v>
      </c>
      <c r="AI190" s="65"/>
      <c r="AJ190" s="65"/>
      <c r="AK190" s="65"/>
      <c r="AL190" s="65">
        <f>ROUND((Tabla122[[#This Row],[Columna36]]*0.4),0)</f>
        <v>70</v>
      </c>
      <c r="AM190" s="65">
        <v>176</v>
      </c>
      <c r="AN190" s="65"/>
      <c r="AO190" s="65"/>
      <c r="AP190" s="65"/>
      <c r="AQ190" s="65">
        <f>ROUND((Tabla122[[#This Row],[Columna41]]*0.4),0)</f>
        <v>27</v>
      </c>
      <c r="AR190" s="65">
        <v>68</v>
      </c>
      <c r="AS190" s="65"/>
      <c r="AT190" s="65"/>
      <c r="AU190" s="65"/>
      <c r="AV190" s="65">
        <f>ROUND((Tabla122[[#This Row],[Columna46]]*0.4),0)</f>
        <v>16</v>
      </c>
      <c r="AW190" s="65">
        <v>40</v>
      </c>
      <c r="AX190" s="65"/>
      <c r="AY190" s="65"/>
      <c r="AZ190" s="65"/>
      <c r="BA190" s="65">
        <f>ROUND((Tabla122[[#This Row],[Columna51]]*0.4),0)</f>
        <v>3</v>
      </c>
      <c r="BB190" s="65">
        <v>8</v>
      </c>
      <c r="BC190" s="65"/>
      <c r="BD190" s="65"/>
      <c r="BE190" s="65"/>
      <c r="BF190" s="65">
        <f>ROUND((Tabla122[[#This Row],[Columna56]]*0.4),0)</f>
        <v>2</v>
      </c>
      <c r="BG190" s="65">
        <v>4</v>
      </c>
      <c r="BH190" s="65"/>
      <c r="BI190" s="65"/>
      <c r="BJ190" s="65"/>
      <c r="BK190" s="65">
        <f>ROUND((Tabla122[[#This Row],[Columna61]]*0.4),0)</f>
        <v>18</v>
      </c>
      <c r="BL190" s="65">
        <v>44</v>
      </c>
      <c r="BM190" s="65"/>
      <c r="BN190" s="65"/>
      <c r="BO190" s="65"/>
      <c r="BP190" s="65">
        <f>ROUND((Tabla122[[#This Row],[Columna66]]*0.4),0)</f>
        <v>16</v>
      </c>
      <c r="BQ190" s="65">
        <v>40</v>
      </c>
      <c r="BR190" s="65"/>
      <c r="BS190" s="65"/>
      <c r="BT190" s="65"/>
      <c r="BU190" s="65">
        <f>ROUND((Tabla122[[#This Row],[Columna71]]*0.4),0)</f>
        <v>46</v>
      </c>
      <c r="BV190" s="65">
        <v>116</v>
      </c>
      <c r="BW190" s="65"/>
      <c r="BX190" s="65"/>
      <c r="BY190" s="65"/>
      <c r="BZ190" s="65">
        <f>ROUND((Tabla122[[#This Row],[Columna76]]*0.4),0)</f>
        <v>14</v>
      </c>
      <c r="CA190" s="65">
        <v>36</v>
      </c>
      <c r="CB190" s="65"/>
      <c r="CC190" s="65"/>
      <c r="CD190" s="65"/>
      <c r="CE190" s="65">
        <f>ROUND((Tabla122[[#This Row],[Columna81]]*0.4),0)</f>
        <v>14</v>
      </c>
      <c r="CF190" s="65">
        <v>36</v>
      </c>
      <c r="CG190" s="65"/>
      <c r="CH190" s="65"/>
      <c r="CI190" s="65"/>
      <c r="CJ190" s="65">
        <f>ROUND((Tabla122[[#This Row],[Columna86]]*0.4),0)</f>
        <v>6</v>
      </c>
      <c r="CK190" s="65">
        <v>16</v>
      </c>
      <c r="CL190" s="65"/>
      <c r="CM190" s="65"/>
      <c r="CN190" s="65"/>
      <c r="CO190" s="65">
        <f>ROUND((Tabla122[[#This Row],[Columna91]]*0.4),0)</f>
        <v>22</v>
      </c>
      <c r="CP190" s="65">
        <v>56</v>
      </c>
      <c r="CQ190" s="65"/>
      <c r="CR190" s="65"/>
      <c r="CS190" s="65"/>
      <c r="CT190" s="65">
        <f>ROUND((Tabla122[[#This Row],[Columna96]]*0.4),0)</f>
        <v>40</v>
      </c>
      <c r="CU190" s="65">
        <v>100</v>
      </c>
      <c r="CV190" s="65"/>
      <c r="CW190" s="65"/>
      <c r="CX190" s="65"/>
      <c r="CY190" s="65">
        <f>ROUND((Tabla122[[#This Row],[Columna101]]*0.4),0)</f>
        <v>10</v>
      </c>
      <c r="CZ190" s="65">
        <v>24</v>
      </c>
      <c r="DA190" s="65"/>
      <c r="DB190" s="65"/>
      <c r="DC190" s="65"/>
      <c r="DD190" s="65">
        <f>ROUND((Tabla122[[#This Row],[Columna106]]*0.4),0)</f>
        <v>8</v>
      </c>
      <c r="DE190" s="65">
        <v>20</v>
      </c>
      <c r="DF190" s="65"/>
      <c r="DG190" s="65"/>
      <c r="DH190" s="65"/>
      <c r="DI190" s="65">
        <f>ROUND((Tabla122[[#This Row],[Columna111]]*0.4),0)</f>
        <v>8</v>
      </c>
      <c r="DJ190" s="65">
        <v>20</v>
      </c>
      <c r="DK190" s="65"/>
      <c r="DL190" s="65"/>
      <c r="DM190" s="65"/>
      <c r="DN190" s="65">
        <f>ROUND((Tabla122[[#This Row],[Columna116]]*0.4),0)</f>
        <v>2</v>
      </c>
      <c r="DO190" s="65">
        <v>4</v>
      </c>
      <c r="DP190" s="65"/>
      <c r="DQ190" s="65"/>
      <c r="DR190" s="65"/>
      <c r="DS190" s="72"/>
      <c r="DT190" s="68"/>
      <c r="DU190" s="68"/>
      <c r="DV190" s="68"/>
      <c r="DW190" s="68"/>
      <c r="DX190" s="68"/>
      <c r="DY190" s="68"/>
      <c r="DZ190" s="68"/>
      <c r="EA190" s="68"/>
      <c r="EB190" s="68"/>
      <c r="EC190" s="68"/>
      <c r="ED190" s="68"/>
      <c r="EE190" s="68"/>
      <c r="EF190" s="68"/>
      <c r="EG190" s="68"/>
      <c r="EH190" s="68"/>
      <c r="EI190" s="68"/>
      <c r="EJ190" s="68"/>
      <c r="EK190" s="68"/>
      <c r="EL190" s="68"/>
      <c r="EM190" s="68"/>
      <c r="EN190" s="68"/>
      <c r="EO190" s="68"/>
      <c r="EP190" s="68"/>
      <c r="EQ190" s="68"/>
      <c r="ER190" s="68"/>
      <c r="ES190" s="68"/>
      <c r="ET190" s="68"/>
      <c r="EU190" s="68"/>
      <c r="EV190" s="68"/>
      <c r="EW190" s="68"/>
      <c r="EX190" s="68"/>
      <c r="EY190" s="68"/>
      <c r="EZ190" s="68"/>
      <c r="FA190" s="68"/>
      <c r="FB190" s="68"/>
      <c r="FC190" s="68"/>
      <c r="FD190" s="68"/>
      <c r="FE190" s="68"/>
      <c r="FF190" s="68"/>
      <c r="FG190" s="68"/>
      <c r="FH190" s="68"/>
      <c r="FI190" s="68"/>
      <c r="FJ190" s="68"/>
      <c r="FK190" s="68"/>
      <c r="FL190" s="68"/>
      <c r="FM190" s="68"/>
      <c r="FN190" s="68"/>
      <c r="FO190" s="68"/>
      <c r="FP190" s="68"/>
      <c r="FQ190" s="68"/>
      <c r="FR190" s="68"/>
      <c r="FS190" s="68"/>
      <c r="FT190" s="68"/>
      <c r="FU190" s="68"/>
      <c r="FV190" s="68"/>
      <c r="FW190" s="68"/>
      <c r="FX190" s="68"/>
      <c r="FY190" s="68"/>
      <c r="FZ190" s="68"/>
      <c r="GA190" s="68"/>
      <c r="GB190" s="68"/>
      <c r="GC190" s="68"/>
      <c r="GD190" s="68"/>
      <c r="GE190" s="68"/>
      <c r="GF190" s="68"/>
      <c r="GG190" s="68"/>
      <c r="GH190" s="68"/>
      <c r="GI190" s="68"/>
      <c r="GJ190" s="68"/>
      <c r="GK190" s="68"/>
      <c r="GL190" s="68"/>
      <c r="GM190" s="68"/>
      <c r="GN190" s="68"/>
      <c r="GO190" s="68"/>
      <c r="GP190" s="68"/>
      <c r="GQ190" s="68"/>
      <c r="GR190" s="68"/>
      <c r="GS190" s="68"/>
      <c r="GT190" s="68"/>
      <c r="GU190" s="68"/>
      <c r="GV190" s="68"/>
      <c r="GW190" s="68"/>
      <c r="GX190" s="68"/>
      <c r="GY190" s="68"/>
      <c r="GZ190" s="68"/>
      <c r="HA190" s="68"/>
      <c r="HB190" s="68"/>
      <c r="HC190" s="68"/>
      <c r="HD190" s="68"/>
      <c r="HE190" s="68"/>
      <c r="HF190" s="68"/>
      <c r="HG190" s="68"/>
      <c r="HH190" s="68"/>
      <c r="HI190" s="68"/>
      <c r="HJ190" s="68"/>
      <c r="HK190" s="68"/>
      <c r="HL190" s="68"/>
      <c r="HM190" s="68"/>
      <c r="HN190" s="68"/>
      <c r="HO190" s="68"/>
      <c r="HP190" s="68"/>
      <c r="HQ190" s="68"/>
      <c r="HR190" s="68"/>
      <c r="HS190" s="68"/>
      <c r="HT190" s="68"/>
      <c r="HU190" s="68"/>
      <c r="HV190" s="68"/>
      <c r="HW190" s="68"/>
      <c r="HX190" s="68"/>
      <c r="HY190" s="68"/>
      <c r="HZ190" s="68"/>
      <c r="IA190" s="68"/>
      <c r="IB190" s="68"/>
      <c r="IC190" s="68"/>
      <c r="ID190" s="68"/>
      <c r="IE190" s="68"/>
      <c r="IF190" s="68"/>
      <c r="IG190" s="68"/>
      <c r="IH190" s="68"/>
      <c r="II190" s="68"/>
      <c r="IJ190" s="68"/>
      <c r="IK190" s="68"/>
      <c r="IL190" s="68"/>
      <c r="IM190" s="68"/>
      <c r="IN190" s="68"/>
      <c r="IO190" s="68"/>
      <c r="IP190" s="68"/>
      <c r="IQ190" s="68"/>
      <c r="IR190" s="68"/>
      <c r="IS190" s="68"/>
      <c r="IT190" s="68"/>
      <c r="IU190" s="68"/>
      <c r="IV190" s="68"/>
      <c r="IW190" s="68"/>
      <c r="IX190" s="68"/>
      <c r="IY190" s="68"/>
      <c r="IZ190" s="68"/>
      <c r="JA190" s="68"/>
      <c r="JB190" s="68"/>
      <c r="JC190" s="68"/>
      <c r="JD190" s="68"/>
      <c r="JE190" s="68"/>
      <c r="JF190" s="68"/>
      <c r="JG190" s="68"/>
      <c r="JH190" s="68"/>
      <c r="JI190" s="68"/>
      <c r="JJ190" s="68"/>
      <c r="JK190" s="68"/>
      <c r="JL190" s="68"/>
      <c r="JM190" s="68"/>
      <c r="JN190" s="68"/>
      <c r="JO190" s="68"/>
      <c r="JP190" s="68"/>
      <c r="JQ190" s="68"/>
      <c r="JR190" s="68"/>
      <c r="JS190" s="68"/>
      <c r="JT190" s="68"/>
      <c r="JU190" s="68"/>
      <c r="JV190" s="68"/>
      <c r="JW190" s="68"/>
      <c r="JX190" s="68"/>
      <c r="JY190" s="68"/>
      <c r="JZ190" s="68"/>
      <c r="KA190" s="68"/>
      <c r="KB190" s="68"/>
      <c r="KC190" s="68"/>
      <c r="KD190" s="68"/>
      <c r="KE190" s="68"/>
      <c r="KF190" s="68"/>
      <c r="KG190" s="68"/>
      <c r="KH190" s="68"/>
      <c r="KI190" s="68"/>
      <c r="KJ190" s="68"/>
      <c r="KK190" s="68"/>
      <c r="KL190" s="68"/>
      <c r="KM190" s="68"/>
      <c r="KN190" s="68"/>
      <c r="KO190" s="68"/>
      <c r="KP190" s="68"/>
      <c r="KQ190" s="68"/>
      <c r="KR190" s="68"/>
      <c r="KS190" s="68"/>
      <c r="KT190" s="68"/>
      <c r="KU190" s="68"/>
      <c r="KV190" s="68"/>
      <c r="KW190" s="68"/>
      <c r="KX190" s="68"/>
      <c r="KY190" s="68"/>
      <c r="KZ190" s="68"/>
      <c r="LA190" s="68"/>
      <c r="LB190" s="68"/>
      <c r="LC190" s="68"/>
      <c r="LD190" s="68"/>
      <c r="LE190" s="68"/>
      <c r="LF190" s="68"/>
      <c r="LG190" s="68"/>
      <c r="LH190" s="68"/>
      <c r="LI190" s="68"/>
      <c r="LJ190" s="68"/>
      <c r="LK190" s="68"/>
      <c r="LL190" s="68"/>
      <c r="LM190" s="68"/>
      <c r="LN190" s="68"/>
      <c r="LO190" s="68"/>
      <c r="LP190" s="68"/>
      <c r="LQ190" s="68"/>
      <c r="LR190" s="68"/>
      <c r="LS190" s="68"/>
      <c r="LT190" s="68"/>
      <c r="LU190" s="68"/>
      <c r="LV190" s="68"/>
      <c r="LW190" s="68"/>
      <c r="LX190" s="68"/>
      <c r="LY190" s="68"/>
      <c r="LZ190" s="68"/>
      <c r="MA190" s="68"/>
      <c r="MB190" s="68"/>
      <c r="MC190" s="68"/>
      <c r="MD190" s="68"/>
      <c r="ME190" s="68"/>
      <c r="MF190" s="68"/>
      <c r="MG190" s="68"/>
      <c r="MH190" s="68"/>
      <c r="MI190" s="68"/>
      <c r="MJ190" s="68"/>
      <c r="MK190" s="68"/>
      <c r="ML190" s="68"/>
      <c r="MM190" s="68"/>
      <c r="MN190" s="68"/>
      <c r="MO190" s="68"/>
      <c r="MP190" s="68"/>
      <c r="MQ190" s="68"/>
      <c r="MR190" s="68"/>
      <c r="MS190" s="68"/>
      <c r="MT190" s="68"/>
      <c r="MU190" s="68"/>
      <c r="MV190" s="68"/>
      <c r="MW190" s="68"/>
      <c r="MX190" s="68"/>
      <c r="MY190" s="68"/>
      <c r="MZ190" s="68"/>
      <c r="NA190" s="68"/>
      <c r="NB190" s="68"/>
      <c r="NC190" s="68"/>
      <c r="ND190" s="68"/>
      <c r="NE190" s="68"/>
    </row>
    <row r="191" spans="1:369" s="73" customFormat="1" ht="13.5">
      <c r="A191" s="68"/>
      <c r="B191" s="62"/>
      <c r="C191" s="63">
        <v>35501</v>
      </c>
      <c r="D191" s="74" t="s">
        <v>345</v>
      </c>
      <c r="E191" s="65" t="s">
        <v>114</v>
      </c>
      <c r="F19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9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91" s="65">
        <f>ROUND((Tabla122[[#This Row],[Columna6]]*0.4),0)</f>
        <v>2</v>
      </c>
      <c r="I191" s="90">
        <v>4</v>
      </c>
      <c r="J191" s="90"/>
      <c r="K191" s="90"/>
      <c r="L191" s="90"/>
      <c r="M191" s="65">
        <f>ROUND((Tabla122[[#This Row],[Columna11]]*0.4),0)</f>
        <v>72</v>
      </c>
      <c r="N191" s="65">
        <v>180</v>
      </c>
      <c r="O191" s="65"/>
      <c r="P191" s="65"/>
      <c r="Q191" s="65"/>
      <c r="R191" s="65">
        <f>ROUND((Tabla122[[#This Row],[Columna16]]*0.4),0)</f>
        <v>6</v>
      </c>
      <c r="S191" s="65">
        <v>16</v>
      </c>
      <c r="T191" s="65"/>
      <c r="U191" s="65"/>
      <c r="V191" s="65"/>
      <c r="W191" s="65">
        <f>ROUND((Tabla122[[#This Row],[Columna21]]*0.4),0)</f>
        <v>3</v>
      </c>
      <c r="X191" s="65">
        <v>8</v>
      </c>
      <c r="Y191" s="65"/>
      <c r="Z191" s="65"/>
      <c r="AA191" s="65"/>
      <c r="AB191" s="65">
        <f>ROUND((Tabla122[[#This Row],[Columna26]]*0.4),0)</f>
        <v>24</v>
      </c>
      <c r="AC191" s="65">
        <v>60</v>
      </c>
      <c r="AD191" s="65"/>
      <c r="AE191" s="65"/>
      <c r="AF191" s="65"/>
      <c r="AG191" s="65">
        <f>ROUND((Tabla122[[#This Row],[Columna31]]*0.4),0)</f>
        <v>274</v>
      </c>
      <c r="AH191" s="65">
        <v>684</v>
      </c>
      <c r="AI191" s="65"/>
      <c r="AJ191" s="65"/>
      <c r="AK191" s="65"/>
      <c r="AL191" s="65">
        <f>ROUND((Tabla122[[#This Row],[Columna36]]*0.4),0)</f>
        <v>70</v>
      </c>
      <c r="AM191" s="65">
        <v>176</v>
      </c>
      <c r="AN191" s="65"/>
      <c r="AO191" s="65"/>
      <c r="AP191" s="65"/>
      <c r="AQ191" s="65">
        <f>ROUND((Tabla122[[#This Row],[Columna41]]*0.4),0)</f>
        <v>27</v>
      </c>
      <c r="AR191" s="65">
        <v>68</v>
      </c>
      <c r="AS191" s="65"/>
      <c r="AT191" s="65"/>
      <c r="AU191" s="65"/>
      <c r="AV191" s="65">
        <f>ROUND((Tabla122[[#This Row],[Columna46]]*0.4),0)</f>
        <v>16</v>
      </c>
      <c r="AW191" s="65">
        <v>40</v>
      </c>
      <c r="AX191" s="65"/>
      <c r="AY191" s="65"/>
      <c r="AZ191" s="65"/>
      <c r="BA191" s="65">
        <f>ROUND((Tabla122[[#This Row],[Columna51]]*0.4),0)</f>
        <v>3</v>
      </c>
      <c r="BB191" s="65">
        <v>8</v>
      </c>
      <c r="BC191" s="65"/>
      <c r="BD191" s="65"/>
      <c r="BE191" s="65"/>
      <c r="BF191" s="65">
        <f>ROUND((Tabla122[[#This Row],[Columna56]]*0.4),0)</f>
        <v>2</v>
      </c>
      <c r="BG191" s="65">
        <v>4</v>
      </c>
      <c r="BH191" s="65"/>
      <c r="BI191" s="65"/>
      <c r="BJ191" s="65"/>
      <c r="BK191" s="65">
        <f>ROUND((Tabla122[[#This Row],[Columna61]]*0.4),0)</f>
        <v>18</v>
      </c>
      <c r="BL191" s="65">
        <v>44</v>
      </c>
      <c r="BM191" s="65"/>
      <c r="BN191" s="65"/>
      <c r="BO191" s="65"/>
      <c r="BP191" s="65">
        <f>ROUND((Tabla122[[#This Row],[Columna66]]*0.4),0)</f>
        <v>16</v>
      </c>
      <c r="BQ191" s="65">
        <v>40</v>
      </c>
      <c r="BR191" s="65"/>
      <c r="BS191" s="65"/>
      <c r="BT191" s="65"/>
      <c r="BU191" s="65">
        <f>ROUND((Tabla122[[#This Row],[Columna71]]*0.4),0)</f>
        <v>46</v>
      </c>
      <c r="BV191" s="65">
        <v>116</v>
      </c>
      <c r="BW191" s="65"/>
      <c r="BX191" s="65"/>
      <c r="BY191" s="65"/>
      <c r="BZ191" s="65">
        <f>ROUND((Tabla122[[#This Row],[Columna76]]*0.4),0)</f>
        <v>14</v>
      </c>
      <c r="CA191" s="65">
        <v>36</v>
      </c>
      <c r="CB191" s="65"/>
      <c r="CC191" s="65"/>
      <c r="CD191" s="65"/>
      <c r="CE191" s="65">
        <f>ROUND((Tabla122[[#This Row],[Columna81]]*0.4),0)</f>
        <v>14</v>
      </c>
      <c r="CF191" s="65">
        <v>36</v>
      </c>
      <c r="CG191" s="65"/>
      <c r="CH191" s="65"/>
      <c r="CI191" s="65"/>
      <c r="CJ191" s="65">
        <f>ROUND((Tabla122[[#This Row],[Columna86]]*0.4),0)</f>
        <v>6</v>
      </c>
      <c r="CK191" s="65">
        <v>16</v>
      </c>
      <c r="CL191" s="65"/>
      <c r="CM191" s="65"/>
      <c r="CN191" s="65"/>
      <c r="CO191" s="65">
        <f>ROUND((Tabla122[[#This Row],[Columna91]]*0.4),0)</f>
        <v>22</v>
      </c>
      <c r="CP191" s="65">
        <v>56</v>
      </c>
      <c r="CQ191" s="65"/>
      <c r="CR191" s="65"/>
      <c r="CS191" s="65"/>
      <c r="CT191" s="65">
        <f>ROUND((Tabla122[[#This Row],[Columna96]]*0.4),0)</f>
        <v>40</v>
      </c>
      <c r="CU191" s="65">
        <v>100</v>
      </c>
      <c r="CV191" s="65"/>
      <c r="CW191" s="65"/>
      <c r="CX191" s="65"/>
      <c r="CY191" s="65">
        <f>ROUND((Tabla122[[#This Row],[Columna101]]*0.4),0)</f>
        <v>10</v>
      </c>
      <c r="CZ191" s="65">
        <v>24</v>
      </c>
      <c r="DA191" s="65"/>
      <c r="DB191" s="65"/>
      <c r="DC191" s="65"/>
      <c r="DD191" s="65">
        <f>ROUND((Tabla122[[#This Row],[Columna106]]*0.4),0)</f>
        <v>8</v>
      </c>
      <c r="DE191" s="65">
        <v>20</v>
      </c>
      <c r="DF191" s="65"/>
      <c r="DG191" s="65"/>
      <c r="DH191" s="65"/>
      <c r="DI191" s="65">
        <f>ROUND((Tabla122[[#This Row],[Columna111]]*0.4),0)</f>
        <v>8</v>
      </c>
      <c r="DJ191" s="65">
        <v>20</v>
      </c>
      <c r="DK191" s="65"/>
      <c r="DL191" s="65"/>
      <c r="DM191" s="65"/>
      <c r="DN191" s="65">
        <f>ROUND((Tabla122[[#This Row],[Columna116]]*0.4),0)</f>
        <v>2</v>
      </c>
      <c r="DO191" s="65">
        <v>4</v>
      </c>
      <c r="DP191" s="65"/>
      <c r="DQ191" s="65"/>
      <c r="DR191" s="65"/>
      <c r="DS191" s="72"/>
      <c r="DT191" s="68"/>
      <c r="DU191" s="68"/>
      <c r="DV191" s="68"/>
      <c r="DW191" s="68"/>
      <c r="DX191" s="68"/>
      <c r="DY191" s="68"/>
      <c r="DZ191" s="68"/>
      <c r="EA191" s="68"/>
      <c r="EB191" s="68"/>
      <c r="EC191" s="68"/>
      <c r="ED191" s="68"/>
      <c r="EE191" s="68"/>
      <c r="EF191" s="68"/>
      <c r="EG191" s="68"/>
      <c r="EH191" s="68"/>
      <c r="EI191" s="68"/>
      <c r="EJ191" s="68"/>
      <c r="EK191" s="68"/>
      <c r="EL191" s="68"/>
      <c r="EM191" s="68"/>
      <c r="EN191" s="68"/>
      <c r="EO191" s="68"/>
      <c r="EP191" s="68"/>
      <c r="EQ191" s="68"/>
      <c r="ER191" s="68"/>
      <c r="ES191" s="68"/>
      <c r="ET191" s="68"/>
      <c r="EU191" s="68"/>
      <c r="EV191" s="68"/>
      <c r="EW191" s="68"/>
      <c r="EX191" s="68"/>
      <c r="EY191" s="68"/>
      <c r="EZ191" s="68"/>
      <c r="FA191" s="68"/>
      <c r="FB191" s="68"/>
      <c r="FC191" s="68"/>
      <c r="FD191" s="68"/>
      <c r="FE191" s="68"/>
      <c r="FF191" s="68"/>
      <c r="FG191" s="68"/>
      <c r="FH191" s="68"/>
      <c r="FI191" s="68"/>
      <c r="FJ191" s="68"/>
      <c r="FK191" s="68"/>
      <c r="FL191" s="68"/>
      <c r="FM191" s="68"/>
      <c r="FN191" s="68"/>
      <c r="FO191" s="68"/>
      <c r="FP191" s="68"/>
      <c r="FQ191" s="68"/>
      <c r="FR191" s="68"/>
      <c r="FS191" s="68"/>
      <c r="FT191" s="68"/>
      <c r="FU191" s="68"/>
      <c r="FV191" s="68"/>
      <c r="FW191" s="68"/>
      <c r="FX191" s="68"/>
      <c r="FY191" s="68"/>
      <c r="FZ191" s="68"/>
      <c r="GA191" s="68"/>
      <c r="GB191" s="68"/>
      <c r="GC191" s="68"/>
      <c r="GD191" s="68"/>
      <c r="GE191" s="68"/>
      <c r="GF191" s="68"/>
      <c r="GG191" s="68"/>
      <c r="GH191" s="68"/>
      <c r="GI191" s="68"/>
      <c r="GJ191" s="68"/>
      <c r="GK191" s="68"/>
      <c r="GL191" s="68"/>
      <c r="GM191" s="68"/>
      <c r="GN191" s="68"/>
      <c r="GO191" s="68"/>
      <c r="GP191" s="68"/>
      <c r="GQ191" s="68"/>
      <c r="GR191" s="68"/>
      <c r="GS191" s="68"/>
      <c r="GT191" s="68"/>
      <c r="GU191" s="68"/>
      <c r="GV191" s="68"/>
      <c r="GW191" s="68"/>
      <c r="GX191" s="68"/>
      <c r="GY191" s="68"/>
      <c r="GZ191" s="68"/>
      <c r="HA191" s="68"/>
      <c r="HB191" s="68"/>
      <c r="HC191" s="68"/>
      <c r="HD191" s="68"/>
      <c r="HE191" s="68"/>
      <c r="HF191" s="68"/>
      <c r="HG191" s="68"/>
      <c r="HH191" s="68"/>
      <c r="HI191" s="68"/>
      <c r="HJ191" s="68"/>
      <c r="HK191" s="68"/>
      <c r="HL191" s="68"/>
      <c r="HM191" s="68"/>
      <c r="HN191" s="68"/>
      <c r="HO191" s="68"/>
      <c r="HP191" s="68"/>
      <c r="HQ191" s="68"/>
      <c r="HR191" s="68"/>
      <c r="HS191" s="68"/>
      <c r="HT191" s="68"/>
      <c r="HU191" s="68"/>
      <c r="HV191" s="68"/>
      <c r="HW191" s="68"/>
      <c r="HX191" s="68"/>
      <c r="HY191" s="68"/>
      <c r="HZ191" s="68"/>
      <c r="IA191" s="68"/>
      <c r="IB191" s="68"/>
      <c r="IC191" s="68"/>
      <c r="ID191" s="68"/>
      <c r="IE191" s="68"/>
      <c r="IF191" s="68"/>
      <c r="IG191" s="68"/>
      <c r="IH191" s="68"/>
      <c r="II191" s="68"/>
      <c r="IJ191" s="68"/>
      <c r="IK191" s="68"/>
      <c r="IL191" s="68"/>
      <c r="IM191" s="68"/>
      <c r="IN191" s="68"/>
      <c r="IO191" s="68"/>
      <c r="IP191" s="68"/>
      <c r="IQ191" s="68"/>
      <c r="IR191" s="68"/>
      <c r="IS191" s="68"/>
      <c r="IT191" s="68"/>
      <c r="IU191" s="68"/>
      <c r="IV191" s="68"/>
      <c r="IW191" s="68"/>
      <c r="IX191" s="68"/>
      <c r="IY191" s="68"/>
      <c r="IZ191" s="68"/>
      <c r="JA191" s="68"/>
      <c r="JB191" s="68"/>
      <c r="JC191" s="68"/>
      <c r="JD191" s="68"/>
      <c r="JE191" s="68"/>
      <c r="JF191" s="68"/>
      <c r="JG191" s="68"/>
      <c r="JH191" s="68"/>
      <c r="JI191" s="68"/>
      <c r="JJ191" s="68"/>
      <c r="JK191" s="68"/>
      <c r="JL191" s="68"/>
      <c r="JM191" s="68"/>
      <c r="JN191" s="68"/>
      <c r="JO191" s="68"/>
      <c r="JP191" s="68"/>
      <c r="JQ191" s="68"/>
      <c r="JR191" s="68"/>
      <c r="JS191" s="68"/>
      <c r="JT191" s="68"/>
      <c r="JU191" s="68"/>
      <c r="JV191" s="68"/>
      <c r="JW191" s="68"/>
      <c r="JX191" s="68"/>
      <c r="JY191" s="68"/>
      <c r="JZ191" s="68"/>
      <c r="KA191" s="68"/>
      <c r="KB191" s="68"/>
      <c r="KC191" s="68"/>
      <c r="KD191" s="68"/>
      <c r="KE191" s="68"/>
      <c r="KF191" s="68"/>
      <c r="KG191" s="68"/>
      <c r="KH191" s="68"/>
      <c r="KI191" s="68"/>
      <c r="KJ191" s="68"/>
      <c r="KK191" s="68"/>
      <c r="KL191" s="68"/>
      <c r="KM191" s="68"/>
      <c r="KN191" s="68"/>
      <c r="KO191" s="68"/>
      <c r="KP191" s="68"/>
      <c r="KQ191" s="68"/>
      <c r="KR191" s="68"/>
      <c r="KS191" s="68"/>
      <c r="KT191" s="68"/>
      <c r="KU191" s="68"/>
      <c r="KV191" s="68"/>
      <c r="KW191" s="68"/>
      <c r="KX191" s="68"/>
      <c r="KY191" s="68"/>
      <c r="KZ191" s="68"/>
      <c r="LA191" s="68"/>
      <c r="LB191" s="68"/>
      <c r="LC191" s="68"/>
      <c r="LD191" s="68"/>
      <c r="LE191" s="68"/>
      <c r="LF191" s="68"/>
      <c r="LG191" s="68"/>
      <c r="LH191" s="68"/>
      <c r="LI191" s="68"/>
      <c r="LJ191" s="68"/>
      <c r="LK191" s="68"/>
      <c r="LL191" s="68"/>
      <c r="LM191" s="68"/>
      <c r="LN191" s="68"/>
      <c r="LO191" s="68"/>
      <c r="LP191" s="68"/>
      <c r="LQ191" s="68"/>
      <c r="LR191" s="68"/>
      <c r="LS191" s="68"/>
      <c r="LT191" s="68"/>
      <c r="LU191" s="68"/>
      <c r="LV191" s="68"/>
      <c r="LW191" s="68"/>
      <c r="LX191" s="68"/>
      <c r="LY191" s="68"/>
      <c r="LZ191" s="68"/>
      <c r="MA191" s="68"/>
      <c r="MB191" s="68"/>
      <c r="MC191" s="68"/>
      <c r="MD191" s="68"/>
      <c r="ME191" s="68"/>
      <c r="MF191" s="68"/>
      <c r="MG191" s="68"/>
      <c r="MH191" s="68"/>
      <c r="MI191" s="68"/>
      <c r="MJ191" s="68"/>
      <c r="MK191" s="68"/>
      <c r="ML191" s="68"/>
      <c r="MM191" s="68"/>
      <c r="MN191" s="68"/>
      <c r="MO191" s="68"/>
      <c r="MP191" s="68"/>
      <c r="MQ191" s="68"/>
      <c r="MR191" s="68"/>
      <c r="MS191" s="68"/>
      <c r="MT191" s="68"/>
      <c r="MU191" s="68"/>
      <c r="MV191" s="68"/>
      <c r="MW191" s="68"/>
      <c r="MX191" s="68"/>
      <c r="MY191" s="68"/>
      <c r="MZ191" s="68"/>
      <c r="NA191" s="68"/>
      <c r="NB191" s="68"/>
      <c r="NC191" s="68"/>
      <c r="ND191" s="68"/>
      <c r="NE191" s="68"/>
    </row>
    <row r="192" spans="1:369" s="73" customFormat="1" ht="13.5">
      <c r="A192" s="68"/>
      <c r="B192" s="62"/>
      <c r="C192" s="63">
        <v>35501</v>
      </c>
      <c r="D192" s="74" t="s">
        <v>257</v>
      </c>
      <c r="E192" s="65" t="s">
        <v>114</v>
      </c>
      <c r="F19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9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92" s="65">
        <f>ROUND((Tabla122[[#This Row],[Columna6]]*0.4),0)</f>
        <v>2</v>
      </c>
      <c r="I192" s="90">
        <v>4</v>
      </c>
      <c r="J192" s="90"/>
      <c r="K192" s="90"/>
      <c r="L192" s="90"/>
      <c r="M192" s="65">
        <f>ROUND((Tabla122[[#This Row],[Columna11]]*0.4),0)</f>
        <v>72</v>
      </c>
      <c r="N192" s="65">
        <v>180</v>
      </c>
      <c r="O192" s="65"/>
      <c r="P192" s="65"/>
      <c r="Q192" s="65"/>
      <c r="R192" s="65">
        <f>ROUND((Tabla122[[#This Row],[Columna16]]*0.4),0)</f>
        <v>6</v>
      </c>
      <c r="S192" s="65">
        <v>16</v>
      </c>
      <c r="T192" s="65"/>
      <c r="U192" s="65"/>
      <c r="V192" s="65"/>
      <c r="W192" s="65">
        <f>ROUND((Tabla122[[#This Row],[Columna21]]*0.4),0)</f>
        <v>3</v>
      </c>
      <c r="X192" s="65">
        <v>8</v>
      </c>
      <c r="Y192" s="65"/>
      <c r="Z192" s="65"/>
      <c r="AA192" s="65"/>
      <c r="AB192" s="65">
        <f>ROUND((Tabla122[[#This Row],[Columna26]]*0.4),0)</f>
        <v>24</v>
      </c>
      <c r="AC192" s="65">
        <v>60</v>
      </c>
      <c r="AD192" s="65"/>
      <c r="AE192" s="65"/>
      <c r="AF192" s="65"/>
      <c r="AG192" s="65">
        <f>ROUND((Tabla122[[#This Row],[Columna31]]*0.4),0)</f>
        <v>274</v>
      </c>
      <c r="AH192" s="65">
        <v>684</v>
      </c>
      <c r="AI192" s="65"/>
      <c r="AJ192" s="65"/>
      <c r="AK192" s="65"/>
      <c r="AL192" s="65">
        <f>ROUND((Tabla122[[#This Row],[Columna36]]*0.4),0)</f>
        <v>70</v>
      </c>
      <c r="AM192" s="65">
        <v>176</v>
      </c>
      <c r="AN192" s="65"/>
      <c r="AO192" s="65"/>
      <c r="AP192" s="65"/>
      <c r="AQ192" s="65">
        <f>ROUND((Tabla122[[#This Row],[Columna41]]*0.4),0)</f>
        <v>27</v>
      </c>
      <c r="AR192" s="65">
        <v>68</v>
      </c>
      <c r="AS192" s="65"/>
      <c r="AT192" s="65"/>
      <c r="AU192" s="65"/>
      <c r="AV192" s="65">
        <f>ROUND((Tabla122[[#This Row],[Columna46]]*0.4),0)</f>
        <v>16</v>
      </c>
      <c r="AW192" s="65">
        <v>40</v>
      </c>
      <c r="AX192" s="65"/>
      <c r="AY192" s="65"/>
      <c r="AZ192" s="65"/>
      <c r="BA192" s="65">
        <f>ROUND((Tabla122[[#This Row],[Columna51]]*0.4),0)</f>
        <v>3</v>
      </c>
      <c r="BB192" s="65">
        <v>8</v>
      </c>
      <c r="BC192" s="65"/>
      <c r="BD192" s="65"/>
      <c r="BE192" s="65"/>
      <c r="BF192" s="65">
        <f>ROUND((Tabla122[[#This Row],[Columna56]]*0.4),0)</f>
        <v>2</v>
      </c>
      <c r="BG192" s="65">
        <v>4</v>
      </c>
      <c r="BH192" s="65"/>
      <c r="BI192" s="65"/>
      <c r="BJ192" s="65"/>
      <c r="BK192" s="65">
        <f>ROUND((Tabla122[[#This Row],[Columna61]]*0.4),0)</f>
        <v>18</v>
      </c>
      <c r="BL192" s="65">
        <v>44</v>
      </c>
      <c r="BM192" s="65"/>
      <c r="BN192" s="65"/>
      <c r="BO192" s="65"/>
      <c r="BP192" s="65">
        <f>ROUND((Tabla122[[#This Row],[Columna66]]*0.4),0)</f>
        <v>16</v>
      </c>
      <c r="BQ192" s="65">
        <v>40</v>
      </c>
      <c r="BR192" s="65"/>
      <c r="BS192" s="65"/>
      <c r="BT192" s="65"/>
      <c r="BU192" s="65">
        <f>ROUND((Tabla122[[#This Row],[Columna71]]*0.4),0)</f>
        <v>46</v>
      </c>
      <c r="BV192" s="65">
        <v>116</v>
      </c>
      <c r="BW192" s="65"/>
      <c r="BX192" s="65"/>
      <c r="BY192" s="65"/>
      <c r="BZ192" s="65">
        <f>ROUND((Tabla122[[#This Row],[Columna76]]*0.4),0)</f>
        <v>14</v>
      </c>
      <c r="CA192" s="65">
        <v>36</v>
      </c>
      <c r="CB192" s="65"/>
      <c r="CC192" s="65"/>
      <c r="CD192" s="65"/>
      <c r="CE192" s="65">
        <f>ROUND((Tabla122[[#This Row],[Columna81]]*0.4),0)</f>
        <v>14</v>
      </c>
      <c r="CF192" s="65">
        <v>36</v>
      </c>
      <c r="CG192" s="65"/>
      <c r="CH192" s="65"/>
      <c r="CI192" s="65"/>
      <c r="CJ192" s="65">
        <f>ROUND((Tabla122[[#This Row],[Columna86]]*0.4),0)</f>
        <v>6</v>
      </c>
      <c r="CK192" s="65">
        <v>16</v>
      </c>
      <c r="CL192" s="65"/>
      <c r="CM192" s="65"/>
      <c r="CN192" s="65"/>
      <c r="CO192" s="65">
        <f>ROUND((Tabla122[[#This Row],[Columna91]]*0.4),0)</f>
        <v>22</v>
      </c>
      <c r="CP192" s="65">
        <v>56</v>
      </c>
      <c r="CQ192" s="65"/>
      <c r="CR192" s="65"/>
      <c r="CS192" s="65"/>
      <c r="CT192" s="65">
        <f>ROUND((Tabla122[[#This Row],[Columna96]]*0.4),0)</f>
        <v>40</v>
      </c>
      <c r="CU192" s="65">
        <v>100</v>
      </c>
      <c r="CV192" s="65"/>
      <c r="CW192" s="65"/>
      <c r="CX192" s="65"/>
      <c r="CY192" s="65">
        <f>ROUND((Tabla122[[#This Row],[Columna101]]*0.4),0)</f>
        <v>10</v>
      </c>
      <c r="CZ192" s="65">
        <v>24</v>
      </c>
      <c r="DA192" s="65"/>
      <c r="DB192" s="65"/>
      <c r="DC192" s="65"/>
      <c r="DD192" s="65">
        <f>ROUND((Tabla122[[#This Row],[Columna106]]*0.4),0)</f>
        <v>8</v>
      </c>
      <c r="DE192" s="65">
        <v>20</v>
      </c>
      <c r="DF192" s="65"/>
      <c r="DG192" s="65"/>
      <c r="DH192" s="65"/>
      <c r="DI192" s="65">
        <f>ROUND((Tabla122[[#This Row],[Columna111]]*0.4),0)</f>
        <v>8</v>
      </c>
      <c r="DJ192" s="65">
        <v>20</v>
      </c>
      <c r="DK192" s="65"/>
      <c r="DL192" s="65"/>
      <c r="DM192" s="65"/>
      <c r="DN192" s="65">
        <f>ROUND((Tabla122[[#This Row],[Columna116]]*0.4),0)</f>
        <v>2</v>
      </c>
      <c r="DO192" s="65">
        <v>4</v>
      </c>
      <c r="DP192" s="93"/>
      <c r="DQ192" s="93"/>
      <c r="DR192" s="93"/>
      <c r="DS192" s="72"/>
      <c r="DT192" s="68"/>
      <c r="DU192" s="68"/>
      <c r="DV192" s="68"/>
      <c r="DW192" s="68"/>
      <c r="DX192" s="68"/>
      <c r="DY192" s="68"/>
      <c r="DZ192" s="68"/>
      <c r="EA192" s="68"/>
      <c r="EB192" s="68"/>
      <c r="EC192" s="68"/>
      <c r="ED192" s="68"/>
      <c r="EE192" s="68"/>
      <c r="EF192" s="68"/>
      <c r="EG192" s="68"/>
      <c r="EH192" s="68"/>
      <c r="EI192" s="68"/>
      <c r="EJ192" s="68"/>
      <c r="EK192" s="68"/>
      <c r="EL192" s="68"/>
      <c r="EM192" s="68"/>
      <c r="EN192" s="68"/>
      <c r="EO192" s="68"/>
      <c r="EP192" s="68"/>
      <c r="EQ192" s="68"/>
      <c r="ER192" s="68"/>
      <c r="ES192" s="68"/>
      <c r="ET192" s="68"/>
      <c r="EU192" s="68"/>
      <c r="EV192" s="68"/>
      <c r="EW192" s="68"/>
      <c r="EX192" s="68"/>
      <c r="EY192" s="68"/>
      <c r="EZ192" s="68"/>
      <c r="FA192" s="68"/>
      <c r="FB192" s="68"/>
      <c r="FC192" s="68"/>
      <c r="FD192" s="68"/>
      <c r="FE192" s="68"/>
      <c r="FF192" s="68"/>
      <c r="FG192" s="68"/>
      <c r="FH192" s="68"/>
      <c r="FI192" s="68"/>
      <c r="FJ192" s="68"/>
      <c r="FK192" s="68"/>
      <c r="FL192" s="68"/>
      <c r="FM192" s="68"/>
      <c r="FN192" s="68"/>
      <c r="FO192" s="68"/>
      <c r="FP192" s="68"/>
      <c r="FQ192" s="68"/>
      <c r="FR192" s="68"/>
      <c r="FS192" s="68"/>
      <c r="FT192" s="68"/>
      <c r="FU192" s="68"/>
      <c r="FV192" s="68"/>
      <c r="FW192" s="68"/>
      <c r="FX192" s="68"/>
      <c r="FY192" s="68"/>
      <c r="FZ192" s="68"/>
      <c r="GA192" s="68"/>
      <c r="GB192" s="68"/>
      <c r="GC192" s="68"/>
      <c r="GD192" s="68"/>
      <c r="GE192" s="68"/>
      <c r="GF192" s="68"/>
      <c r="GG192" s="68"/>
      <c r="GH192" s="68"/>
      <c r="GI192" s="68"/>
      <c r="GJ192" s="68"/>
      <c r="GK192" s="68"/>
      <c r="GL192" s="68"/>
      <c r="GM192" s="68"/>
      <c r="GN192" s="68"/>
      <c r="GO192" s="68"/>
      <c r="GP192" s="68"/>
      <c r="GQ192" s="68"/>
      <c r="GR192" s="68"/>
      <c r="GS192" s="68"/>
      <c r="GT192" s="68"/>
      <c r="GU192" s="68"/>
      <c r="GV192" s="68"/>
      <c r="GW192" s="68"/>
      <c r="GX192" s="68"/>
      <c r="GY192" s="68"/>
      <c r="GZ192" s="68"/>
      <c r="HA192" s="68"/>
      <c r="HB192" s="68"/>
      <c r="HC192" s="68"/>
      <c r="HD192" s="68"/>
      <c r="HE192" s="68"/>
      <c r="HF192" s="68"/>
      <c r="HG192" s="68"/>
      <c r="HH192" s="68"/>
      <c r="HI192" s="68"/>
      <c r="HJ192" s="68"/>
      <c r="HK192" s="68"/>
      <c r="HL192" s="68"/>
      <c r="HM192" s="68"/>
      <c r="HN192" s="68"/>
      <c r="HO192" s="68"/>
      <c r="HP192" s="68"/>
      <c r="HQ192" s="68"/>
      <c r="HR192" s="68"/>
      <c r="HS192" s="68"/>
      <c r="HT192" s="68"/>
      <c r="HU192" s="68"/>
      <c r="HV192" s="68"/>
      <c r="HW192" s="68"/>
      <c r="HX192" s="68"/>
      <c r="HY192" s="68"/>
      <c r="HZ192" s="68"/>
      <c r="IA192" s="68"/>
      <c r="IB192" s="68"/>
      <c r="IC192" s="68"/>
      <c r="ID192" s="68"/>
      <c r="IE192" s="68"/>
      <c r="IF192" s="68"/>
      <c r="IG192" s="68"/>
      <c r="IH192" s="68"/>
      <c r="II192" s="68"/>
      <c r="IJ192" s="68"/>
      <c r="IK192" s="68"/>
      <c r="IL192" s="68"/>
      <c r="IM192" s="68"/>
      <c r="IN192" s="68"/>
      <c r="IO192" s="68"/>
      <c r="IP192" s="68"/>
      <c r="IQ192" s="68"/>
      <c r="IR192" s="68"/>
      <c r="IS192" s="68"/>
      <c r="IT192" s="68"/>
      <c r="IU192" s="68"/>
      <c r="IV192" s="68"/>
      <c r="IW192" s="68"/>
      <c r="IX192" s="68"/>
      <c r="IY192" s="68"/>
      <c r="IZ192" s="68"/>
      <c r="JA192" s="68"/>
      <c r="JB192" s="68"/>
      <c r="JC192" s="68"/>
      <c r="JD192" s="68"/>
      <c r="JE192" s="68"/>
      <c r="JF192" s="68"/>
      <c r="JG192" s="68"/>
      <c r="JH192" s="68"/>
      <c r="JI192" s="68"/>
      <c r="JJ192" s="68"/>
      <c r="JK192" s="68"/>
      <c r="JL192" s="68"/>
      <c r="JM192" s="68"/>
      <c r="JN192" s="68"/>
      <c r="JO192" s="68"/>
      <c r="JP192" s="68"/>
      <c r="JQ192" s="68"/>
      <c r="JR192" s="68"/>
      <c r="JS192" s="68"/>
      <c r="JT192" s="68"/>
      <c r="JU192" s="68"/>
      <c r="JV192" s="68"/>
      <c r="JW192" s="68"/>
      <c r="JX192" s="68"/>
      <c r="JY192" s="68"/>
      <c r="JZ192" s="68"/>
      <c r="KA192" s="68"/>
      <c r="KB192" s="68"/>
      <c r="KC192" s="68"/>
      <c r="KD192" s="68"/>
      <c r="KE192" s="68"/>
      <c r="KF192" s="68"/>
      <c r="KG192" s="68"/>
      <c r="KH192" s="68"/>
      <c r="KI192" s="68"/>
      <c r="KJ192" s="68"/>
      <c r="KK192" s="68"/>
      <c r="KL192" s="68"/>
      <c r="KM192" s="68"/>
      <c r="KN192" s="68"/>
      <c r="KO192" s="68"/>
      <c r="KP192" s="68"/>
      <c r="KQ192" s="68"/>
      <c r="KR192" s="68"/>
      <c r="KS192" s="68"/>
      <c r="KT192" s="68"/>
      <c r="KU192" s="68"/>
      <c r="KV192" s="68"/>
      <c r="KW192" s="68"/>
      <c r="KX192" s="68"/>
      <c r="KY192" s="68"/>
      <c r="KZ192" s="68"/>
      <c r="LA192" s="68"/>
      <c r="LB192" s="68"/>
      <c r="LC192" s="68"/>
      <c r="LD192" s="68"/>
      <c r="LE192" s="68"/>
      <c r="LF192" s="68"/>
      <c r="LG192" s="68"/>
      <c r="LH192" s="68"/>
      <c r="LI192" s="68"/>
      <c r="LJ192" s="68"/>
      <c r="LK192" s="68"/>
      <c r="LL192" s="68"/>
      <c r="LM192" s="68"/>
      <c r="LN192" s="68"/>
      <c r="LO192" s="68"/>
      <c r="LP192" s="68"/>
      <c r="LQ192" s="68"/>
      <c r="LR192" s="68"/>
      <c r="LS192" s="68"/>
      <c r="LT192" s="68"/>
      <c r="LU192" s="68"/>
      <c r="LV192" s="68"/>
      <c r="LW192" s="68"/>
      <c r="LX192" s="68"/>
      <c r="LY192" s="68"/>
      <c r="LZ192" s="68"/>
      <c r="MA192" s="68"/>
      <c r="MB192" s="68"/>
      <c r="MC192" s="68"/>
      <c r="MD192" s="68"/>
      <c r="ME192" s="68"/>
      <c r="MF192" s="68"/>
      <c r="MG192" s="68"/>
      <c r="MH192" s="68"/>
      <c r="MI192" s="68"/>
      <c r="MJ192" s="68"/>
      <c r="MK192" s="68"/>
      <c r="ML192" s="68"/>
      <c r="MM192" s="68"/>
      <c r="MN192" s="68"/>
      <c r="MO192" s="68"/>
      <c r="MP192" s="68"/>
      <c r="MQ192" s="68"/>
      <c r="MR192" s="68"/>
      <c r="MS192" s="68"/>
      <c r="MT192" s="68"/>
      <c r="MU192" s="68"/>
      <c r="MV192" s="68"/>
      <c r="MW192" s="68"/>
      <c r="MX192" s="68"/>
      <c r="MY192" s="68"/>
      <c r="MZ192" s="68"/>
      <c r="NA192" s="68"/>
      <c r="NB192" s="68"/>
      <c r="NC192" s="68"/>
      <c r="ND192" s="68"/>
      <c r="NE192" s="68"/>
    </row>
    <row r="193" spans="1:369" s="73" customFormat="1" ht="13.5">
      <c r="A193" s="68"/>
      <c r="B193" s="62"/>
      <c r="C193" s="63">
        <v>35501</v>
      </c>
      <c r="D193" s="79" t="s">
        <v>314</v>
      </c>
      <c r="E193" s="65" t="s">
        <v>114</v>
      </c>
      <c r="F19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9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93" s="65">
        <f>ROUND((Tabla122[[#This Row],[Columna6]]*0.4),0)</f>
        <v>2</v>
      </c>
      <c r="I193" s="90">
        <v>4</v>
      </c>
      <c r="J193" s="90"/>
      <c r="K193" s="90"/>
      <c r="L193" s="90"/>
      <c r="M193" s="65">
        <f>ROUND((Tabla122[[#This Row],[Columna11]]*0.4),0)</f>
        <v>72</v>
      </c>
      <c r="N193" s="65">
        <v>180</v>
      </c>
      <c r="O193" s="65"/>
      <c r="P193" s="65"/>
      <c r="Q193" s="65"/>
      <c r="R193" s="65">
        <f>ROUND((Tabla122[[#This Row],[Columna16]]*0.4),0)</f>
        <v>6</v>
      </c>
      <c r="S193" s="65">
        <v>16</v>
      </c>
      <c r="T193" s="65"/>
      <c r="U193" s="65"/>
      <c r="V193" s="65"/>
      <c r="W193" s="65">
        <f>ROUND((Tabla122[[#This Row],[Columna21]]*0.4),0)</f>
        <v>3</v>
      </c>
      <c r="X193" s="65">
        <v>8</v>
      </c>
      <c r="Y193" s="65"/>
      <c r="Z193" s="65"/>
      <c r="AA193" s="65"/>
      <c r="AB193" s="65">
        <f>ROUND((Tabla122[[#This Row],[Columna26]]*0.4),0)</f>
        <v>24</v>
      </c>
      <c r="AC193" s="65">
        <v>60</v>
      </c>
      <c r="AD193" s="65"/>
      <c r="AE193" s="65"/>
      <c r="AF193" s="65"/>
      <c r="AG193" s="65">
        <f>ROUND((Tabla122[[#This Row],[Columna31]]*0.4),0)</f>
        <v>274</v>
      </c>
      <c r="AH193" s="65">
        <v>684</v>
      </c>
      <c r="AI193" s="65"/>
      <c r="AJ193" s="65"/>
      <c r="AK193" s="65"/>
      <c r="AL193" s="65">
        <f>ROUND((Tabla122[[#This Row],[Columna36]]*0.4),0)</f>
        <v>70</v>
      </c>
      <c r="AM193" s="65">
        <v>176</v>
      </c>
      <c r="AN193" s="65"/>
      <c r="AO193" s="65"/>
      <c r="AP193" s="65"/>
      <c r="AQ193" s="65">
        <f>ROUND((Tabla122[[#This Row],[Columna41]]*0.4),0)</f>
        <v>27</v>
      </c>
      <c r="AR193" s="65">
        <v>68</v>
      </c>
      <c r="AS193" s="65"/>
      <c r="AT193" s="65"/>
      <c r="AU193" s="65"/>
      <c r="AV193" s="65">
        <f>ROUND((Tabla122[[#This Row],[Columna46]]*0.4),0)</f>
        <v>16</v>
      </c>
      <c r="AW193" s="65">
        <v>40</v>
      </c>
      <c r="AX193" s="65"/>
      <c r="AY193" s="65"/>
      <c r="AZ193" s="65"/>
      <c r="BA193" s="65">
        <f>ROUND((Tabla122[[#This Row],[Columna51]]*0.4),0)</f>
        <v>3</v>
      </c>
      <c r="BB193" s="65">
        <v>8</v>
      </c>
      <c r="BC193" s="65"/>
      <c r="BD193" s="65"/>
      <c r="BE193" s="65"/>
      <c r="BF193" s="65">
        <f>ROUND((Tabla122[[#This Row],[Columna56]]*0.4),0)</f>
        <v>2</v>
      </c>
      <c r="BG193" s="65">
        <v>4</v>
      </c>
      <c r="BH193" s="65"/>
      <c r="BI193" s="65"/>
      <c r="BJ193" s="65"/>
      <c r="BK193" s="65">
        <f>ROUND((Tabla122[[#This Row],[Columna61]]*0.4),0)</f>
        <v>18</v>
      </c>
      <c r="BL193" s="65">
        <v>44</v>
      </c>
      <c r="BM193" s="65"/>
      <c r="BN193" s="65"/>
      <c r="BO193" s="65"/>
      <c r="BP193" s="65">
        <f>ROUND((Tabla122[[#This Row],[Columna66]]*0.4),0)</f>
        <v>16</v>
      </c>
      <c r="BQ193" s="65">
        <v>40</v>
      </c>
      <c r="BR193" s="65"/>
      <c r="BS193" s="65"/>
      <c r="BT193" s="65"/>
      <c r="BU193" s="65">
        <f>ROUND((Tabla122[[#This Row],[Columna71]]*0.4),0)</f>
        <v>46</v>
      </c>
      <c r="BV193" s="65">
        <v>116</v>
      </c>
      <c r="BW193" s="65"/>
      <c r="BX193" s="65"/>
      <c r="BY193" s="65"/>
      <c r="BZ193" s="65">
        <f>ROUND((Tabla122[[#This Row],[Columna76]]*0.4),0)</f>
        <v>14</v>
      </c>
      <c r="CA193" s="65">
        <v>36</v>
      </c>
      <c r="CB193" s="65"/>
      <c r="CC193" s="65"/>
      <c r="CD193" s="65"/>
      <c r="CE193" s="65">
        <f>ROUND((Tabla122[[#This Row],[Columna81]]*0.4),0)</f>
        <v>14</v>
      </c>
      <c r="CF193" s="65">
        <v>36</v>
      </c>
      <c r="CG193" s="65"/>
      <c r="CH193" s="65"/>
      <c r="CI193" s="65"/>
      <c r="CJ193" s="65">
        <f>ROUND((Tabla122[[#This Row],[Columna86]]*0.4),0)</f>
        <v>6</v>
      </c>
      <c r="CK193" s="65">
        <v>16</v>
      </c>
      <c r="CL193" s="65"/>
      <c r="CM193" s="65"/>
      <c r="CN193" s="65"/>
      <c r="CO193" s="65">
        <f>ROUND((Tabla122[[#This Row],[Columna91]]*0.4),0)</f>
        <v>22</v>
      </c>
      <c r="CP193" s="65">
        <v>56</v>
      </c>
      <c r="CQ193" s="65"/>
      <c r="CR193" s="65"/>
      <c r="CS193" s="65"/>
      <c r="CT193" s="65">
        <f>ROUND((Tabla122[[#This Row],[Columna96]]*0.4),0)</f>
        <v>40</v>
      </c>
      <c r="CU193" s="65">
        <v>100</v>
      </c>
      <c r="CV193" s="65"/>
      <c r="CW193" s="65"/>
      <c r="CX193" s="65"/>
      <c r="CY193" s="65">
        <f>ROUND((Tabla122[[#This Row],[Columna101]]*0.4),0)</f>
        <v>10</v>
      </c>
      <c r="CZ193" s="65">
        <v>24</v>
      </c>
      <c r="DA193" s="65"/>
      <c r="DB193" s="65"/>
      <c r="DC193" s="65"/>
      <c r="DD193" s="65">
        <f>ROUND((Tabla122[[#This Row],[Columna106]]*0.4),0)</f>
        <v>8</v>
      </c>
      <c r="DE193" s="65">
        <v>20</v>
      </c>
      <c r="DF193" s="65"/>
      <c r="DG193" s="65"/>
      <c r="DH193" s="65"/>
      <c r="DI193" s="65">
        <f>ROUND((Tabla122[[#This Row],[Columna111]]*0.4),0)</f>
        <v>8</v>
      </c>
      <c r="DJ193" s="65">
        <v>20</v>
      </c>
      <c r="DK193" s="65"/>
      <c r="DL193" s="65"/>
      <c r="DM193" s="65"/>
      <c r="DN193" s="65">
        <f>ROUND((Tabla122[[#This Row],[Columna116]]*0.4),0)</f>
        <v>2</v>
      </c>
      <c r="DO193" s="65">
        <v>4</v>
      </c>
      <c r="DP193" s="65"/>
      <c r="DQ193" s="65"/>
      <c r="DR193" s="65"/>
      <c r="DS193" s="72"/>
      <c r="DT193" s="68"/>
      <c r="DU193" s="68"/>
      <c r="DV193" s="68"/>
      <c r="DW193" s="68"/>
      <c r="DX193" s="68"/>
      <c r="DY193" s="68"/>
      <c r="DZ193" s="68"/>
      <c r="EA193" s="68"/>
      <c r="EB193" s="68"/>
      <c r="EC193" s="68"/>
      <c r="ED193" s="68"/>
      <c r="EE193" s="68"/>
      <c r="EF193" s="68"/>
      <c r="EG193" s="68"/>
      <c r="EH193" s="68"/>
      <c r="EI193" s="68"/>
      <c r="EJ193" s="68"/>
      <c r="EK193" s="68"/>
      <c r="EL193" s="68"/>
      <c r="EM193" s="68"/>
      <c r="EN193" s="68"/>
      <c r="EO193" s="68"/>
      <c r="EP193" s="68"/>
      <c r="EQ193" s="68"/>
      <c r="ER193" s="68"/>
      <c r="ES193" s="68"/>
      <c r="ET193" s="68"/>
      <c r="EU193" s="68"/>
      <c r="EV193" s="68"/>
      <c r="EW193" s="68"/>
      <c r="EX193" s="68"/>
      <c r="EY193" s="68"/>
      <c r="EZ193" s="68"/>
      <c r="FA193" s="68"/>
      <c r="FB193" s="68"/>
      <c r="FC193" s="68"/>
      <c r="FD193" s="68"/>
      <c r="FE193" s="68"/>
      <c r="FF193" s="68"/>
      <c r="FG193" s="68"/>
      <c r="FH193" s="68"/>
      <c r="FI193" s="68"/>
      <c r="FJ193" s="68"/>
      <c r="FK193" s="68"/>
      <c r="FL193" s="68"/>
      <c r="FM193" s="68"/>
      <c r="FN193" s="68"/>
      <c r="FO193" s="68"/>
      <c r="FP193" s="68"/>
      <c r="FQ193" s="68"/>
      <c r="FR193" s="68"/>
      <c r="FS193" s="68"/>
      <c r="FT193" s="68"/>
      <c r="FU193" s="68"/>
      <c r="FV193" s="68"/>
      <c r="FW193" s="68"/>
      <c r="FX193" s="68"/>
      <c r="FY193" s="68"/>
      <c r="FZ193" s="68"/>
      <c r="GA193" s="68"/>
      <c r="GB193" s="68"/>
      <c r="GC193" s="68"/>
      <c r="GD193" s="68"/>
      <c r="GE193" s="68"/>
      <c r="GF193" s="68"/>
      <c r="GG193" s="68"/>
      <c r="GH193" s="68"/>
      <c r="GI193" s="68"/>
      <c r="GJ193" s="68"/>
      <c r="GK193" s="68"/>
      <c r="GL193" s="68"/>
      <c r="GM193" s="68"/>
      <c r="GN193" s="68"/>
      <c r="GO193" s="68"/>
      <c r="GP193" s="68"/>
      <c r="GQ193" s="68"/>
      <c r="GR193" s="68"/>
      <c r="GS193" s="68"/>
      <c r="GT193" s="68"/>
      <c r="GU193" s="68"/>
      <c r="GV193" s="68"/>
      <c r="GW193" s="68"/>
      <c r="GX193" s="68"/>
      <c r="GY193" s="68"/>
      <c r="GZ193" s="68"/>
      <c r="HA193" s="68"/>
      <c r="HB193" s="68"/>
      <c r="HC193" s="68"/>
      <c r="HD193" s="68"/>
      <c r="HE193" s="68"/>
      <c r="HF193" s="68"/>
      <c r="HG193" s="68"/>
      <c r="HH193" s="68"/>
      <c r="HI193" s="68"/>
      <c r="HJ193" s="68"/>
      <c r="HK193" s="68"/>
      <c r="HL193" s="68"/>
      <c r="HM193" s="68"/>
      <c r="HN193" s="68"/>
      <c r="HO193" s="68"/>
      <c r="HP193" s="68"/>
      <c r="HQ193" s="68"/>
      <c r="HR193" s="68"/>
      <c r="HS193" s="68"/>
      <c r="HT193" s="68"/>
      <c r="HU193" s="68"/>
      <c r="HV193" s="68"/>
      <c r="HW193" s="68"/>
      <c r="HX193" s="68"/>
      <c r="HY193" s="68"/>
      <c r="HZ193" s="68"/>
      <c r="IA193" s="68"/>
      <c r="IB193" s="68"/>
      <c r="IC193" s="68"/>
      <c r="ID193" s="68"/>
      <c r="IE193" s="68"/>
      <c r="IF193" s="68"/>
      <c r="IG193" s="68"/>
      <c r="IH193" s="68"/>
      <c r="II193" s="68"/>
      <c r="IJ193" s="68"/>
      <c r="IK193" s="68"/>
      <c r="IL193" s="68"/>
      <c r="IM193" s="68"/>
      <c r="IN193" s="68"/>
      <c r="IO193" s="68"/>
      <c r="IP193" s="68"/>
      <c r="IQ193" s="68"/>
      <c r="IR193" s="68"/>
      <c r="IS193" s="68"/>
      <c r="IT193" s="68"/>
      <c r="IU193" s="68"/>
      <c r="IV193" s="68"/>
      <c r="IW193" s="68"/>
      <c r="IX193" s="68"/>
      <c r="IY193" s="68"/>
      <c r="IZ193" s="68"/>
      <c r="JA193" s="68"/>
      <c r="JB193" s="68"/>
      <c r="JC193" s="68"/>
      <c r="JD193" s="68"/>
      <c r="JE193" s="68"/>
      <c r="JF193" s="68"/>
      <c r="JG193" s="68"/>
      <c r="JH193" s="68"/>
      <c r="JI193" s="68"/>
      <c r="JJ193" s="68"/>
      <c r="JK193" s="68"/>
      <c r="JL193" s="68"/>
      <c r="JM193" s="68"/>
      <c r="JN193" s="68"/>
      <c r="JO193" s="68"/>
      <c r="JP193" s="68"/>
      <c r="JQ193" s="68"/>
      <c r="JR193" s="68"/>
      <c r="JS193" s="68"/>
      <c r="JT193" s="68"/>
      <c r="JU193" s="68"/>
      <c r="JV193" s="68"/>
      <c r="JW193" s="68"/>
      <c r="JX193" s="68"/>
      <c r="JY193" s="68"/>
      <c r="JZ193" s="68"/>
      <c r="KA193" s="68"/>
      <c r="KB193" s="68"/>
      <c r="KC193" s="68"/>
      <c r="KD193" s="68"/>
      <c r="KE193" s="68"/>
      <c r="KF193" s="68"/>
      <c r="KG193" s="68"/>
      <c r="KH193" s="68"/>
      <c r="KI193" s="68"/>
      <c r="KJ193" s="68"/>
      <c r="KK193" s="68"/>
      <c r="KL193" s="68"/>
      <c r="KM193" s="68"/>
      <c r="KN193" s="68"/>
      <c r="KO193" s="68"/>
      <c r="KP193" s="68"/>
      <c r="KQ193" s="68"/>
      <c r="KR193" s="68"/>
      <c r="KS193" s="68"/>
      <c r="KT193" s="68"/>
      <c r="KU193" s="68"/>
      <c r="KV193" s="68"/>
      <c r="KW193" s="68"/>
      <c r="KX193" s="68"/>
      <c r="KY193" s="68"/>
      <c r="KZ193" s="68"/>
      <c r="LA193" s="68"/>
      <c r="LB193" s="68"/>
      <c r="LC193" s="68"/>
      <c r="LD193" s="68"/>
      <c r="LE193" s="68"/>
      <c r="LF193" s="68"/>
      <c r="LG193" s="68"/>
      <c r="LH193" s="68"/>
      <c r="LI193" s="68"/>
      <c r="LJ193" s="68"/>
      <c r="LK193" s="68"/>
      <c r="LL193" s="68"/>
      <c r="LM193" s="68"/>
      <c r="LN193" s="68"/>
      <c r="LO193" s="68"/>
      <c r="LP193" s="68"/>
      <c r="LQ193" s="68"/>
      <c r="LR193" s="68"/>
      <c r="LS193" s="68"/>
      <c r="LT193" s="68"/>
      <c r="LU193" s="68"/>
      <c r="LV193" s="68"/>
      <c r="LW193" s="68"/>
      <c r="LX193" s="68"/>
      <c r="LY193" s="68"/>
      <c r="LZ193" s="68"/>
      <c r="MA193" s="68"/>
      <c r="MB193" s="68"/>
      <c r="MC193" s="68"/>
      <c r="MD193" s="68"/>
      <c r="ME193" s="68"/>
      <c r="MF193" s="68"/>
      <c r="MG193" s="68"/>
      <c r="MH193" s="68"/>
      <c r="MI193" s="68"/>
      <c r="MJ193" s="68"/>
      <c r="MK193" s="68"/>
      <c r="ML193" s="68"/>
      <c r="MM193" s="68"/>
      <c r="MN193" s="68"/>
      <c r="MO193" s="68"/>
      <c r="MP193" s="68"/>
      <c r="MQ193" s="68"/>
      <c r="MR193" s="68"/>
      <c r="MS193" s="68"/>
      <c r="MT193" s="68"/>
      <c r="MU193" s="68"/>
      <c r="MV193" s="68"/>
      <c r="MW193" s="68"/>
      <c r="MX193" s="68"/>
      <c r="MY193" s="68"/>
      <c r="MZ193" s="68"/>
      <c r="NA193" s="68"/>
      <c r="NB193" s="68"/>
      <c r="NC193" s="68"/>
      <c r="ND193" s="68"/>
      <c r="NE193" s="68"/>
    </row>
    <row r="194" spans="1:369" s="73" customFormat="1" ht="13.5">
      <c r="A194" s="68"/>
      <c r="B194" s="62"/>
      <c r="C194" s="63">
        <v>35501</v>
      </c>
      <c r="D194" s="79" t="s">
        <v>315</v>
      </c>
      <c r="E194" s="65" t="s">
        <v>114</v>
      </c>
      <c r="F19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9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94" s="65">
        <f>ROUND((Tabla122[[#This Row],[Columna6]]*0.4),0)</f>
        <v>2</v>
      </c>
      <c r="I194" s="90">
        <v>4</v>
      </c>
      <c r="J194" s="90"/>
      <c r="K194" s="90"/>
      <c r="L194" s="90"/>
      <c r="M194" s="65">
        <f>ROUND((Tabla122[[#This Row],[Columna11]]*0.4),0)</f>
        <v>72</v>
      </c>
      <c r="N194" s="65">
        <v>180</v>
      </c>
      <c r="O194" s="65"/>
      <c r="P194" s="65"/>
      <c r="Q194" s="65"/>
      <c r="R194" s="65">
        <f>ROUND((Tabla122[[#This Row],[Columna16]]*0.4),0)</f>
        <v>6</v>
      </c>
      <c r="S194" s="65">
        <v>16</v>
      </c>
      <c r="T194" s="65"/>
      <c r="U194" s="65"/>
      <c r="V194" s="65"/>
      <c r="W194" s="65">
        <f>ROUND((Tabla122[[#This Row],[Columna21]]*0.4),0)</f>
        <v>3</v>
      </c>
      <c r="X194" s="65">
        <v>8</v>
      </c>
      <c r="Y194" s="65"/>
      <c r="Z194" s="65"/>
      <c r="AA194" s="65"/>
      <c r="AB194" s="65">
        <f>ROUND((Tabla122[[#This Row],[Columna26]]*0.4),0)</f>
        <v>24</v>
      </c>
      <c r="AC194" s="65">
        <v>60</v>
      </c>
      <c r="AD194" s="65"/>
      <c r="AE194" s="65"/>
      <c r="AF194" s="65"/>
      <c r="AG194" s="65">
        <f>ROUND((Tabla122[[#This Row],[Columna31]]*0.4),0)</f>
        <v>274</v>
      </c>
      <c r="AH194" s="65">
        <v>684</v>
      </c>
      <c r="AI194" s="65"/>
      <c r="AJ194" s="65"/>
      <c r="AK194" s="65"/>
      <c r="AL194" s="65">
        <f>ROUND((Tabla122[[#This Row],[Columna36]]*0.4),0)</f>
        <v>70</v>
      </c>
      <c r="AM194" s="65">
        <v>176</v>
      </c>
      <c r="AN194" s="65"/>
      <c r="AO194" s="65"/>
      <c r="AP194" s="65"/>
      <c r="AQ194" s="65">
        <f>ROUND((Tabla122[[#This Row],[Columna41]]*0.4),0)</f>
        <v>27</v>
      </c>
      <c r="AR194" s="65">
        <v>68</v>
      </c>
      <c r="AS194" s="65"/>
      <c r="AT194" s="65"/>
      <c r="AU194" s="65"/>
      <c r="AV194" s="65">
        <f>ROUND((Tabla122[[#This Row],[Columna46]]*0.4),0)</f>
        <v>16</v>
      </c>
      <c r="AW194" s="65">
        <v>40</v>
      </c>
      <c r="AX194" s="65"/>
      <c r="AY194" s="65"/>
      <c r="AZ194" s="65"/>
      <c r="BA194" s="65">
        <f>ROUND((Tabla122[[#This Row],[Columna51]]*0.4),0)</f>
        <v>3</v>
      </c>
      <c r="BB194" s="65">
        <v>8</v>
      </c>
      <c r="BC194" s="65"/>
      <c r="BD194" s="65"/>
      <c r="BE194" s="65"/>
      <c r="BF194" s="65">
        <f>ROUND((Tabla122[[#This Row],[Columna56]]*0.4),0)</f>
        <v>2</v>
      </c>
      <c r="BG194" s="65">
        <v>4</v>
      </c>
      <c r="BH194" s="65"/>
      <c r="BI194" s="65"/>
      <c r="BJ194" s="65"/>
      <c r="BK194" s="65">
        <f>ROUND((Tabla122[[#This Row],[Columna61]]*0.4),0)</f>
        <v>18</v>
      </c>
      <c r="BL194" s="65">
        <v>44</v>
      </c>
      <c r="BM194" s="65"/>
      <c r="BN194" s="65"/>
      <c r="BO194" s="65"/>
      <c r="BP194" s="65">
        <f>ROUND((Tabla122[[#This Row],[Columna66]]*0.4),0)</f>
        <v>16</v>
      </c>
      <c r="BQ194" s="65">
        <v>40</v>
      </c>
      <c r="BR194" s="65"/>
      <c r="BS194" s="65"/>
      <c r="BT194" s="65"/>
      <c r="BU194" s="65">
        <f>ROUND((Tabla122[[#This Row],[Columna71]]*0.4),0)</f>
        <v>46</v>
      </c>
      <c r="BV194" s="65">
        <v>116</v>
      </c>
      <c r="BW194" s="65"/>
      <c r="BX194" s="65"/>
      <c r="BY194" s="65"/>
      <c r="BZ194" s="65">
        <f>ROUND((Tabla122[[#This Row],[Columna76]]*0.4),0)</f>
        <v>14</v>
      </c>
      <c r="CA194" s="65">
        <v>36</v>
      </c>
      <c r="CB194" s="65"/>
      <c r="CC194" s="65"/>
      <c r="CD194" s="65"/>
      <c r="CE194" s="65">
        <f>ROUND((Tabla122[[#This Row],[Columna81]]*0.4),0)</f>
        <v>14</v>
      </c>
      <c r="CF194" s="65">
        <v>36</v>
      </c>
      <c r="CG194" s="65"/>
      <c r="CH194" s="65"/>
      <c r="CI194" s="65"/>
      <c r="CJ194" s="65">
        <f>ROUND((Tabla122[[#This Row],[Columna86]]*0.4),0)</f>
        <v>6</v>
      </c>
      <c r="CK194" s="65">
        <v>16</v>
      </c>
      <c r="CL194" s="65"/>
      <c r="CM194" s="65"/>
      <c r="CN194" s="65"/>
      <c r="CO194" s="65">
        <f>ROUND((Tabla122[[#This Row],[Columna91]]*0.4),0)</f>
        <v>22</v>
      </c>
      <c r="CP194" s="65">
        <v>56</v>
      </c>
      <c r="CQ194" s="65"/>
      <c r="CR194" s="65"/>
      <c r="CS194" s="65"/>
      <c r="CT194" s="65">
        <f>ROUND((Tabla122[[#This Row],[Columna96]]*0.4),0)</f>
        <v>40</v>
      </c>
      <c r="CU194" s="65">
        <v>100</v>
      </c>
      <c r="CV194" s="65"/>
      <c r="CW194" s="65"/>
      <c r="CX194" s="65"/>
      <c r="CY194" s="65">
        <f>ROUND((Tabla122[[#This Row],[Columna101]]*0.4),0)</f>
        <v>10</v>
      </c>
      <c r="CZ194" s="65">
        <v>24</v>
      </c>
      <c r="DA194" s="65"/>
      <c r="DB194" s="65"/>
      <c r="DC194" s="65"/>
      <c r="DD194" s="65">
        <f>ROUND((Tabla122[[#This Row],[Columna106]]*0.4),0)</f>
        <v>8</v>
      </c>
      <c r="DE194" s="65">
        <v>20</v>
      </c>
      <c r="DF194" s="65"/>
      <c r="DG194" s="65"/>
      <c r="DH194" s="65"/>
      <c r="DI194" s="65">
        <f>ROUND((Tabla122[[#This Row],[Columna111]]*0.4),0)</f>
        <v>8</v>
      </c>
      <c r="DJ194" s="65">
        <v>20</v>
      </c>
      <c r="DK194" s="65"/>
      <c r="DL194" s="65"/>
      <c r="DM194" s="65"/>
      <c r="DN194" s="65">
        <f>ROUND((Tabla122[[#This Row],[Columna116]]*0.4),0)</f>
        <v>2</v>
      </c>
      <c r="DO194" s="65">
        <v>4</v>
      </c>
      <c r="DP194" s="65"/>
      <c r="DQ194" s="65"/>
      <c r="DR194" s="65"/>
      <c r="DS194" s="72"/>
      <c r="DT194" s="68"/>
      <c r="DU194" s="68"/>
      <c r="DV194" s="68"/>
      <c r="DW194" s="68"/>
      <c r="DX194" s="68"/>
      <c r="DY194" s="68"/>
      <c r="DZ194" s="68"/>
      <c r="EA194" s="68"/>
      <c r="EB194" s="68"/>
      <c r="EC194" s="68"/>
      <c r="ED194" s="68"/>
      <c r="EE194" s="68"/>
      <c r="EF194" s="68"/>
      <c r="EG194" s="68"/>
      <c r="EH194" s="68"/>
      <c r="EI194" s="68"/>
      <c r="EJ194" s="68"/>
      <c r="EK194" s="68"/>
      <c r="EL194" s="68"/>
      <c r="EM194" s="68"/>
      <c r="EN194" s="68"/>
      <c r="EO194" s="68"/>
      <c r="EP194" s="68"/>
      <c r="EQ194" s="68"/>
      <c r="ER194" s="68"/>
      <c r="ES194" s="68"/>
      <c r="ET194" s="68"/>
      <c r="EU194" s="68"/>
      <c r="EV194" s="68"/>
      <c r="EW194" s="68"/>
      <c r="EX194" s="68"/>
      <c r="EY194" s="68"/>
      <c r="EZ194" s="68"/>
      <c r="FA194" s="68"/>
      <c r="FB194" s="68"/>
      <c r="FC194" s="68"/>
      <c r="FD194" s="68"/>
      <c r="FE194" s="68"/>
      <c r="FF194" s="68"/>
      <c r="FG194" s="68"/>
      <c r="FH194" s="68"/>
      <c r="FI194" s="68"/>
      <c r="FJ194" s="68"/>
      <c r="FK194" s="68"/>
      <c r="FL194" s="68"/>
      <c r="FM194" s="68"/>
      <c r="FN194" s="68"/>
      <c r="FO194" s="68"/>
      <c r="FP194" s="68"/>
      <c r="FQ194" s="68"/>
      <c r="FR194" s="68"/>
      <c r="FS194" s="68"/>
      <c r="FT194" s="68"/>
      <c r="FU194" s="68"/>
      <c r="FV194" s="68"/>
      <c r="FW194" s="68"/>
      <c r="FX194" s="68"/>
      <c r="FY194" s="68"/>
      <c r="FZ194" s="68"/>
      <c r="GA194" s="68"/>
      <c r="GB194" s="68"/>
      <c r="GC194" s="68"/>
      <c r="GD194" s="68"/>
      <c r="GE194" s="68"/>
      <c r="GF194" s="68"/>
      <c r="GG194" s="68"/>
      <c r="GH194" s="68"/>
      <c r="GI194" s="68"/>
      <c r="GJ194" s="68"/>
      <c r="GK194" s="68"/>
      <c r="GL194" s="68"/>
      <c r="GM194" s="68"/>
      <c r="GN194" s="68"/>
      <c r="GO194" s="68"/>
      <c r="GP194" s="68"/>
      <c r="GQ194" s="68"/>
      <c r="GR194" s="68"/>
      <c r="GS194" s="68"/>
      <c r="GT194" s="68"/>
      <c r="GU194" s="68"/>
      <c r="GV194" s="68"/>
      <c r="GW194" s="68"/>
      <c r="GX194" s="68"/>
      <c r="GY194" s="68"/>
      <c r="GZ194" s="68"/>
      <c r="HA194" s="68"/>
      <c r="HB194" s="68"/>
      <c r="HC194" s="68"/>
      <c r="HD194" s="68"/>
      <c r="HE194" s="68"/>
      <c r="HF194" s="68"/>
      <c r="HG194" s="68"/>
      <c r="HH194" s="68"/>
      <c r="HI194" s="68"/>
      <c r="HJ194" s="68"/>
      <c r="HK194" s="68"/>
      <c r="HL194" s="68"/>
      <c r="HM194" s="68"/>
      <c r="HN194" s="68"/>
      <c r="HO194" s="68"/>
      <c r="HP194" s="68"/>
      <c r="HQ194" s="68"/>
      <c r="HR194" s="68"/>
      <c r="HS194" s="68"/>
      <c r="HT194" s="68"/>
      <c r="HU194" s="68"/>
      <c r="HV194" s="68"/>
      <c r="HW194" s="68"/>
      <c r="HX194" s="68"/>
      <c r="HY194" s="68"/>
      <c r="HZ194" s="68"/>
      <c r="IA194" s="68"/>
      <c r="IB194" s="68"/>
      <c r="IC194" s="68"/>
      <c r="ID194" s="68"/>
      <c r="IE194" s="68"/>
      <c r="IF194" s="68"/>
      <c r="IG194" s="68"/>
      <c r="IH194" s="68"/>
      <c r="II194" s="68"/>
      <c r="IJ194" s="68"/>
      <c r="IK194" s="68"/>
      <c r="IL194" s="68"/>
      <c r="IM194" s="68"/>
      <c r="IN194" s="68"/>
      <c r="IO194" s="68"/>
      <c r="IP194" s="68"/>
      <c r="IQ194" s="68"/>
      <c r="IR194" s="68"/>
      <c r="IS194" s="68"/>
      <c r="IT194" s="68"/>
      <c r="IU194" s="68"/>
      <c r="IV194" s="68"/>
      <c r="IW194" s="68"/>
      <c r="IX194" s="68"/>
      <c r="IY194" s="68"/>
      <c r="IZ194" s="68"/>
      <c r="JA194" s="68"/>
      <c r="JB194" s="68"/>
      <c r="JC194" s="68"/>
      <c r="JD194" s="68"/>
      <c r="JE194" s="68"/>
      <c r="JF194" s="68"/>
      <c r="JG194" s="68"/>
      <c r="JH194" s="68"/>
      <c r="JI194" s="68"/>
      <c r="JJ194" s="68"/>
      <c r="JK194" s="68"/>
      <c r="JL194" s="68"/>
      <c r="JM194" s="68"/>
      <c r="JN194" s="68"/>
      <c r="JO194" s="68"/>
      <c r="JP194" s="68"/>
      <c r="JQ194" s="68"/>
      <c r="JR194" s="68"/>
      <c r="JS194" s="68"/>
      <c r="JT194" s="68"/>
      <c r="JU194" s="68"/>
      <c r="JV194" s="68"/>
      <c r="JW194" s="68"/>
      <c r="JX194" s="68"/>
      <c r="JY194" s="68"/>
      <c r="JZ194" s="68"/>
      <c r="KA194" s="68"/>
      <c r="KB194" s="68"/>
      <c r="KC194" s="68"/>
      <c r="KD194" s="68"/>
      <c r="KE194" s="68"/>
      <c r="KF194" s="68"/>
      <c r="KG194" s="68"/>
      <c r="KH194" s="68"/>
      <c r="KI194" s="68"/>
      <c r="KJ194" s="68"/>
      <c r="KK194" s="68"/>
      <c r="KL194" s="68"/>
      <c r="KM194" s="68"/>
      <c r="KN194" s="68"/>
      <c r="KO194" s="68"/>
      <c r="KP194" s="68"/>
      <c r="KQ194" s="68"/>
      <c r="KR194" s="68"/>
      <c r="KS194" s="68"/>
      <c r="KT194" s="68"/>
      <c r="KU194" s="68"/>
      <c r="KV194" s="68"/>
      <c r="KW194" s="68"/>
      <c r="KX194" s="68"/>
      <c r="KY194" s="68"/>
      <c r="KZ194" s="68"/>
      <c r="LA194" s="68"/>
      <c r="LB194" s="68"/>
      <c r="LC194" s="68"/>
      <c r="LD194" s="68"/>
      <c r="LE194" s="68"/>
      <c r="LF194" s="68"/>
      <c r="LG194" s="68"/>
      <c r="LH194" s="68"/>
      <c r="LI194" s="68"/>
      <c r="LJ194" s="68"/>
      <c r="LK194" s="68"/>
      <c r="LL194" s="68"/>
      <c r="LM194" s="68"/>
      <c r="LN194" s="68"/>
      <c r="LO194" s="68"/>
      <c r="LP194" s="68"/>
      <c r="LQ194" s="68"/>
      <c r="LR194" s="68"/>
      <c r="LS194" s="68"/>
      <c r="LT194" s="68"/>
      <c r="LU194" s="68"/>
      <c r="LV194" s="68"/>
      <c r="LW194" s="68"/>
      <c r="LX194" s="68"/>
      <c r="LY194" s="68"/>
      <c r="LZ194" s="68"/>
      <c r="MA194" s="68"/>
      <c r="MB194" s="68"/>
      <c r="MC194" s="68"/>
      <c r="MD194" s="68"/>
      <c r="ME194" s="68"/>
      <c r="MF194" s="68"/>
      <c r="MG194" s="68"/>
      <c r="MH194" s="68"/>
      <c r="MI194" s="68"/>
      <c r="MJ194" s="68"/>
      <c r="MK194" s="68"/>
      <c r="ML194" s="68"/>
      <c r="MM194" s="68"/>
      <c r="MN194" s="68"/>
      <c r="MO194" s="68"/>
      <c r="MP194" s="68"/>
      <c r="MQ194" s="68"/>
      <c r="MR194" s="68"/>
      <c r="MS194" s="68"/>
      <c r="MT194" s="68"/>
      <c r="MU194" s="68"/>
      <c r="MV194" s="68"/>
      <c r="MW194" s="68"/>
      <c r="MX194" s="68"/>
      <c r="MY194" s="68"/>
      <c r="MZ194" s="68"/>
      <c r="NA194" s="68"/>
      <c r="NB194" s="68"/>
      <c r="NC194" s="68"/>
      <c r="ND194" s="68"/>
      <c r="NE194" s="68"/>
    </row>
    <row r="195" spans="1:369" s="73" customFormat="1" ht="27">
      <c r="A195" s="68"/>
      <c r="B195" s="62"/>
      <c r="C195" s="63">
        <v>35501</v>
      </c>
      <c r="D195" s="79" t="s">
        <v>258</v>
      </c>
      <c r="E195" s="65" t="s">
        <v>114</v>
      </c>
      <c r="F19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9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95" s="65">
        <f>ROUND((Tabla122[[#This Row],[Columna6]]*0.4),0)</f>
        <v>2</v>
      </c>
      <c r="I195" s="90">
        <v>4</v>
      </c>
      <c r="J195" s="90"/>
      <c r="K195" s="90"/>
      <c r="L195" s="90"/>
      <c r="M195" s="65">
        <f>ROUND((Tabla122[[#This Row],[Columna11]]*0.4),0)</f>
        <v>72</v>
      </c>
      <c r="N195" s="65">
        <v>180</v>
      </c>
      <c r="O195" s="65"/>
      <c r="P195" s="65"/>
      <c r="Q195" s="65"/>
      <c r="R195" s="65">
        <f>ROUND((Tabla122[[#This Row],[Columna16]]*0.4),0)</f>
        <v>6</v>
      </c>
      <c r="S195" s="65">
        <v>16</v>
      </c>
      <c r="T195" s="65"/>
      <c r="U195" s="65"/>
      <c r="V195" s="65"/>
      <c r="W195" s="65">
        <f>ROUND((Tabla122[[#This Row],[Columna21]]*0.4),0)</f>
        <v>3</v>
      </c>
      <c r="X195" s="65">
        <v>8</v>
      </c>
      <c r="Y195" s="65"/>
      <c r="Z195" s="65"/>
      <c r="AA195" s="65"/>
      <c r="AB195" s="65">
        <f>ROUND((Tabla122[[#This Row],[Columna26]]*0.4),0)</f>
        <v>24</v>
      </c>
      <c r="AC195" s="65">
        <v>60</v>
      </c>
      <c r="AD195" s="65"/>
      <c r="AE195" s="65"/>
      <c r="AF195" s="65"/>
      <c r="AG195" s="65">
        <f>ROUND((Tabla122[[#This Row],[Columna31]]*0.4),0)</f>
        <v>274</v>
      </c>
      <c r="AH195" s="65">
        <v>684</v>
      </c>
      <c r="AI195" s="65"/>
      <c r="AJ195" s="65"/>
      <c r="AK195" s="65"/>
      <c r="AL195" s="65">
        <f>ROUND((Tabla122[[#This Row],[Columna36]]*0.4),0)</f>
        <v>70</v>
      </c>
      <c r="AM195" s="65">
        <v>176</v>
      </c>
      <c r="AN195" s="65"/>
      <c r="AO195" s="65"/>
      <c r="AP195" s="65"/>
      <c r="AQ195" s="65">
        <f>ROUND((Tabla122[[#This Row],[Columna41]]*0.4),0)</f>
        <v>27</v>
      </c>
      <c r="AR195" s="65">
        <v>68</v>
      </c>
      <c r="AS195" s="65"/>
      <c r="AT195" s="65"/>
      <c r="AU195" s="65"/>
      <c r="AV195" s="65">
        <f>ROUND((Tabla122[[#This Row],[Columna46]]*0.4),0)</f>
        <v>16</v>
      </c>
      <c r="AW195" s="65">
        <v>40</v>
      </c>
      <c r="AX195" s="65"/>
      <c r="AY195" s="65"/>
      <c r="AZ195" s="65"/>
      <c r="BA195" s="65">
        <f>ROUND((Tabla122[[#This Row],[Columna51]]*0.4),0)</f>
        <v>3</v>
      </c>
      <c r="BB195" s="65">
        <v>8</v>
      </c>
      <c r="BC195" s="65"/>
      <c r="BD195" s="65"/>
      <c r="BE195" s="65"/>
      <c r="BF195" s="65">
        <f>ROUND((Tabla122[[#This Row],[Columna56]]*0.4),0)</f>
        <v>2</v>
      </c>
      <c r="BG195" s="65">
        <v>4</v>
      </c>
      <c r="BH195" s="65"/>
      <c r="BI195" s="65"/>
      <c r="BJ195" s="65"/>
      <c r="BK195" s="65">
        <f>ROUND((Tabla122[[#This Row],[Columna61]]*0.4),0)</f>
        <v>18</v>
      </c>
      <c r="BL195" s="65">
        <v>44</v>
      </c>
      <c r="BM195" s="65"/>
      <c r="BN195" s="65"/>
      <c r="BO195" s="65"/>
      <c r="BP195" s="65">
        <f>ROUND((Tabla122[[#This Row],[Columna66]]*0.4),0)</f>
        <v>16</v>
      </c>
      <c r="BQ195" s="65">
        <v>40</v>
      </c>
      <c r="BR195" s="65"/>
      <c r="BS195" s="65"/>
      <c r="BT195" s="65"/>
      <c r="BU195" s="65">
        <f>ROUND((Tabla122[[#This Row],[Columna71]]*0.4),0)</f>
        <v>46</v>
      </c>
      <c r="BV195" s="65">
        <v>116</v>
      </c>
      <c r="BW195" s="65"/>
      <c r="BX195" s="65"/>
      <c r="BY195" s="65"/>
      <c r="BZ195" s="65">
        <f>ROUND((Tabla122[[#This Row],[Columna76]]*0.4),0)</f>
        <v>14</v>
      </c>
      <c r="CA195" s="65">
        <v>36</v>
      </c>
      <c r="CB195" s="65"/>
      <c r="CC195" s="65"/>
      <c r="CD195" s="65"/>
      <c r="CE195" s="65">
        <f>ROUND((Tabla122[[#This Row],[Columna81]]*0.4),0)</f>
        <v>14</v>
      </c>
      <c r="CF195" s="65">
        <v>36</v>
      </c>
      <c r="CG195" s="65"/>
      <c r="CH195" s="65"/>
      <c r="CI195" s="65"/>
      <c r="CJ195" s="65">
        <f>ROUND((Tabla122[[#This Row],[Columna86]]*0.4),0)</f>
        <v>6</v>
      </c>
      <c r="CK195" s="65">
        <v>16</v>
      </c>
      <c r="CL195" s="65"/>
      <c r="CM195" s="65"/>
      <c r="CN195" s="65"/>
      <c r="CO195" s="65">
        <f>ROUND((Tabla122[[#This Row],[Columna91]]*0.4),0)</f>
        <v>22</v>
      </c>
      <c r="CP195" s="65">
        <v>56</v>
      </c>
      <c r="CQ195" s="65"/>
      <c r="CR195" s="65"/>
      <c r="CS195" s="65"/>
      <c r="CT195" s="65">
        <f>ROUND((Tabla122[[#This Row],[Columna96]]*0.4),0)</f>
        <v>40</v>
      </c>
      <c r="CU195" s="65">
        <v>100</v>
      </c>
      <c r="CV195" s="65"/>
      <c r="CW195" s="65"/>
      <c r="CX195" s="65"/>
      <c r="CY195" s="65">
        <f>ROUND((Tabla122[[#This Row],[Columna101]]*0.4),0)</f>
        <v>10</v>
      </c>
      <c r="CZ195" s="65">
        <v>24</v>
      </c>
      <c r="DA195" s="65"/>
      <c r="DB195" s="65"/>
      <c r="DC195" s="65"/>
      <c r="DD195" s="65">
        <f>ROUND((Tabla122[[#This Row],[Columna106]]*0.4),0)</f>
        <v>8</v>
      </c>
      <c r="DE195" s="65">
        <v>20</v>
      </c>
      <c r="DF195" s="65"/>
      <c r="DG195" s="65"/>
      <c r="DH195" s="65"/>
      <c r="DI195" s="65">
        <f>ROUND((Tabla122[[#This Row],[Columna111]]*0.4),0)</f>
        <v>8</v>
      </c>
      <c r="DJ195" s="65">
        <v>20</v>
      </c>
      <c r="DK195" s="65"/>
      <c r="DL195" s="65"/>
      <c r="DM195" s="65"/>
      <c r="DN195" s="65">
        <f>ROUND((Tabla122[[#This Row],[Columna116]]*0.4),0)</f>
        <v>2</v>
      </c>
      <c r="DO195" s="65">
        <v>4</v>
      </c>
      <c r="DP195" s="65"/>
      <c r="DQ195" s="65"/>
      <c r="DR195" s="65"/>
      <c r="DS195" s="72"/>
      <c r="DT195" s="68"/>
      <c r="DU195" s="68"/>
      <c r="DV195" s="68"/>
      <c r="DW195" s="68"/>
      <c r="DX195" s="68"/>
      <c r="DY195" s="68"/>
      <c r="DZ195" s="68"/>
      <c r="EA195" s="68"/>
      <c r="EB195" s="68"/>
      <c r="EC195" s="68"/>
      <c r="ED195" s="68"/>
      <c r="EE195" s="68"/>
      <c r="EF195" s="68"/>
      <c r="EG195" s="68"/>
      <c r="EH195" s="68"/>
      <c r="EI195" s="68"/>
      <c r="EJ195" s="68"/>
      <c r="EK195" s="68"/>
      <c r="EL195" s="68"/>
      <c r="EM195" s="68"/>
      <c r="EN195" s="68"/>
      <c r="EO195" s="68"/>
      <c r="EP195" s="68"/>
      <c r="EQ195" s="68"/>
      <c r="ER195" s="68"/>
      <c r="ES195" s="68"/>
      <c r="ET195" s="68"/>
      <c r="EU195" s="68"/>
      <c r="EV195" s="68"/>
      <c r="EW195" s="68"/>
      <c r="EX195" s="68"/>
      <c r="EY195" s="68"/>
      <c r="EZ195" s="68"/>
      <c r="FA195" s="68"/>
      <c r="FB195" s="68"/>
      <c r="FC195" s="68"/>
      <c r="FD195" s="68"/>
      <c r="FE195" s="68"/>
      <c r="FF195" s="68"/>
      <c r="FG195" s="68"/>
      <c r="FH195" s="68"/>
      <c r="FI195" s="68"/>
      <c r="FJ195" s="68"/>
      <c r="FK195" s="68"/>
      <c r="FL195" s="68"/>
      <c r="FM195" s="68"/>
      <c r="FN195" s="68"/>
      <c r="FO195" s="68"/>
      <c r="FP195" s="68"/>
      <c r="FQ195" s="68"/>
      <c r="FR195" s="68"/>
      <c r="FS195" s="68"/>
      <c r="FT195" s="68"/>
      <c r="FU195" s="68"/>
      <c r="FV195" s="68"/>
      <c r="FW195" s="68"/>
      <c r="FX195" s="68"/>
      <c r="FY195" s="68"/>
      <c r="FZ195" s="68"/>
      <c r="GA195" s="68"/>
      <c r="GB195" s="68"/>
      <c r="GC195" s="68"/>
      <c r="GD195" s="68"/>
      <c r="GE195" s="68"/>
      <c r="GF195" s="68"/>
      <c r="GG195" s="68"/>
      <c r="GH195" s="68"/>
      <c r="GI195" s="68"/>
      <c r="GJ195" s="68"/>
      <c r="GK195" s="68"/>
      <c r="GL195" s="68"/>
      <c r="GM195" s="68"/>
      <c r="GN195" s="68"/>
      <c r="GO195" s="68"/>
      <c r="GP195" s="68"/>
      <c r="GQ195" s="68"/>
      <c r="GR195" s="68"/>
      <c r="GS195" s="68"/>
      <c r="GT195" s="68"/>
      <c r="GU195" s="68"/>
      <c r="GV195" s="68"/>
      <c r="GW195" s="68"/>
      <c r="GX195" s="68"/>
      <c r="GY195" s="68"/>
      <c r="GZ195" s="68"/>
      <c r="HA195" s="68"/>
      <c r="HB195" s="68"/>
      <c r="HC195" s="68"/>
      <c r="HD195" s="68"/>
      <c r="HE195" s="68"/>
      <c r="HF195" s="68"/>
      <c r="HG195" s="68"/>
      <c r="HH195" s="68"/>
      <c r="HI195" s="68"/>
      <c r="HJ195" s="68"/>
      <c r="HK195" s="68"/>
      <c r="HL195" s="68"/>
      <c r="HM195" s="68"/>
      <c r="HN195" s="68"/>
      <c r="HO195" s="68"/>
      <c r="HP195" s="68"/>
      <c r="HQ195" s="68"/>
      <c r="HR195" s="68"/>
      <c r="HS195" s="68"/>
      <c r="HT195" s="68"/>
      <c r="HU195" s="68"/>
      <c r="HV195" s="68"/>
      <c r="HW195" s="68"/>
      <c r="HX195" s="68"/>
      <c r="HY195" s="68"/>
      <c r="HZ195" s="68"/>
      <c r="IA195" s="68"/>
      <c r="IB195" s="68"/>
      <c r="IC195" s="68"/>
      <c r="ID195" s="68"/>
      <c r="IE195" s="68"/>
      <c r="IF195" s="68"/>
      <c r="IG195" s="68"/>
      <c r="IH195" s="68"/>
      <c r="II195" s="68"/>
      <c r="IJ195" s="68"/>
      <c r="IK195" s="68"/>
      <c r="IL195" s="68"/>
      <c r="IM195" s="68"/>
      <c r="IN195" s="68"/>
      <c r="IO195" s="68"/>
      <c r="IP195" s="68"/>
      <c r="IQ195" s="68"/>
      <c r="IR195" s="68"/>
      <c r="IS195" s="68"/>
      <c r="IT195" s="68"/>
      <c r="IU195" s="68"/>
      <c r="IV195" s="68"/>
      <c r="IW195" s="68"/>
      <c r="IX195" s="68"/>
      <c r="IY195" s="68"/>
      <c r="IZ195" s="68"/>
      <c r="JA195" s="68"/>
      <c r="JB195" s="68"/>
      <c r="JC195" s="68"/>
      <c r="JD195" s="68"/>
      <c r="JE195" s="68"/>
      <c r="JF195" s="68"/>
      <c r="JG195" s="68"/>
      <c r="JH195" s="68"/>
      <c r="JI195" s="68"/>
      <c r="JJ195" s="68"/>
      <c r="JK195" s="68"/>
      <c r="JL195" s="68"/>
      <c r="JM195" s="68"/>
      <c r="JN195" s="68"/>
      <c r="JO195" s="68"/>
      <c r="JP195" s="68"/>
      <c r="JQ195" s="68"/>
      <c r="JR195" s="68"/>
      <c r="JS195" s="68"/>
      <c r="JT195" s="68"/>
      <c r="JU195" s="68"/>
      <c r="JV195" s="68"/>
      <c r="JW195" s="68"/>
      <c r="JX195" s="68"/>
      <c r="JY195" s="68"/>
      <c r="JZ195" s="68"/>
      <c r="KA195" s="68"/>
      <c r="KB195" s="68"/>
      <c r="KC195" s="68"/>
      <c r="KD195" s="68"/>
      <c r="KE195" s="68"/>
      <c r="KF195" s="68"/>
      <c r="KG195" s="68"/>
      <c r="KH195" s="68"/>
      <c r="KI195" s="68"/>
      <c r="KJ195" s="68"/>
      <c r="KK195" s="68"/>
      <c r="KL195" s="68"/>
      <c r="KM195" s="68"/>
      <c r="KN195" s="68"/>
      <c r="KO195" s="68"/>
      <c r="KP195" s="68"/>
      <c r="KQ195" s="68"/>
      <c r="KR195" s="68"/>
      <c r="KS195" s="68"/>
      <c r="KT195" s="68"/>
      <c r="KU195" s="68"/>
      <c r="KV195" s="68"/>
      <c r="KW195" s="68"/>
      <c r="KX195" s="68"/>
      <c r="KY195" s="68"/>
      <c r="KZ195" s="68"/>
      <c r="LA195" s="68"/>
      <c r="LB195" s="68"/>
      <c r="LC195" s="68"/>
      <c r="LD195" s="68"/>
      <c r="LE195" s="68"/>
      <c r="LF195" s="68"/>
      <c r="LG195" s="68"/>
      <c r="LH195" s="68"/>
      <c r="LI195" s="68"/>
      <c r="LJ195" s="68"/>
      <c r="LK195" s="68"/>
      <c r="LL195" s="68"/>
      <c r="LM195" s="68"/>
      <c r="LN195" s="68"/>
      <c r="LO195" s="68"/>
      <c r="LP195" s="68"/>
      <c r="LQ195" s="68"/>
      <c r="LR195" s="68"/>
      <c r="LS195" s="68"/>
      <c r="LT195" s="68"/>
      <c r="LU195" s="68"/>
      <c r="LV195" s="68"/>
      <c r="LW195" s="68"/>
      <c r="LX195" s="68"/>
      <c r="LY195" s="68"/>
      <c r="LZ195" s="68"/>
      <c r="MA195" s="68"/>
      <c r="MB195" s="68"/>
      <c r="MC195" s="68"/>
      <c r="MD195" s="68"/>
      <c r="ME195" s="68"/>
      <c r="MF195" s="68"/>
      <c r="MG195" s="68"/>
      <c r="MH195" s="68"/>
      <c r="MI195" s="68"/>
      <c r="MJ195" s="68"/>
      <c r="MK195" s="68"/>
      <c r="ML195" s="68"/>
      <c r="MM195" s="68"/>
      <c r="MN195" s="68"/>
      <c r="MO195" s="68"/>
      <c r="MP195" s="68"/>
      <c r="MQ195" s="68"/>
      <c r="MR195" s="68"/>
      <c r="MS195" s="68"/>
      <c r="MT195" s="68"/>
      <c r="MU195" s="68"/>
      <c r="MV195" s="68"/>
      <c r="MW195" s="68"/>
      <c r="MX195" s="68"/>
      <c r="MY195" s="68"/>
      <c r="MZ195" s="68"/>
      <c r="NA195" s="68"/>
      <c r="NB195" s="68"/>
      <c r="NC195" s="68"/>
      <c r="ND195" s="68"/>
      <c r="NE195" s="68"/>
    </row>
    <row r="196" spans="1:369" s="73" customFormat="1" ht="13.5">
      <c r="A196" s="68"/>
      <c r="B196" s="62"/>
      <c r="C196" s="63">
        <v>35501</v>
      </c>
      <c r="D196" s="74" t="s">
        <v>289</v>
      </c>
      <c r="E196" s="65" t="s">
        <v>114</v>
      </c>
      <c r="F19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9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96" s="65">
        <f>ROUND((Tabla122[[#This Row],[Columna6]]*0.4),0)</f>
        <v>2</v>
      </c>
      <c r="I196" s="90">
        <v>4</v>
      </c>
      <c r="J196" s="90"/>
      <c r="K196" s="90"/>
      <c r="L196" s="90"/>
      <c r="M196" s="65">
        <f>ROUND((Tabla122[[#This Row],[Columna11]]*0.4),0)</f>
        <v>72</v>
      </c>
      <c r="N196" s="65">
        <v>180</v>
      </c>
      <c r="O196" s="65"/>
      <c r="P196" s="65"/>
      <c r="Q196" s="65"/>
      <c r="R196" s="65">
        <f>ROUND((Tabla122[[#This Row],[Columna16]]*0.4),0)</f>
        <v>6</v>
      </c>
      <c r="S196" s="65">
        <v>16</v>
      </c>
      <c r="T196" s="65"/>
      <c r="U196" s="65"/>
      <c r="V196" s="65"/>
      <c r="W196" s="65">
        <f>ROUND((Tabla122[[#This Row],[Columna21]]*0.4),0)</f>
        <v>3</v>
      </c>
      <c r="X196" s="65">
        <v>8</v>
      </c>
      <c r="Y196" s="65"/>
      <c r="Z196" s="65"/>
      <c r="AA196" s="65"/>
      <c r="AB196" s="65">
        <f>ROUND((Tabla122[[#This Row],[Columna26]]*0.4),0)</f>
        <v>24</v>
      </c>
      <c r="AC196" s="65">
        <v>60</v>
      </c>
      <c r="AD196" s="65"/>
      <c r="AE196" s="65"/>
      <c r="AF196" s="65"/>
      <c r="AG196" s="65">
        <f>ROUND((Tabla122[[#This Row],[Columna31]]*0.4),0)</f>
        <v>274</v>
      </c>
      <c r="AH196" s="65">
        <v>684</v>
      </c>
      <c r="AI196" s="65"/>
      <c r="AJ196" s="65"/>
      <c r="AK196" s="65"/>
      <c r="AL196" s="65">
        <f>ROUND((Tabla122[[#This Row],[Columna36]]*0.4),0)</f>
        <v>70</v>
      </c>
      <c r="AM196" s="65">
        <v>176</v>
      </c>
      <c r="AN196" s="65"/>
      <c r="AO196" s="65"/>
      <c r="AP196" s="65"/>
      <c r="AQ196" s="65">
        <f>ROUND((Tabla122[[#This Row],[Columna41]]*0.4),0)</f>
        <v>27</v>
      </c>
      <c r="AR196" s="65">
        <v>68</v>
      </c>
      <c r="AS196" s="65"/>
      <c r="AT196" s="65"/>
      <c r="AU196" s="65"/>
      <c r="AV196" s="65">
        <f>ROUND((Tabla122[[#This Row],[Columna46]]*0.4),0)</f>
        <v>16</v>
      </c>
      <c r="AW196" s="65">
        <v>40</v>
      </c>
      <c r="AX196" s="65"/>
      <c r="AY196" s="65"/>
      <c r="AZ196" s="65"/>
      <c r="BA196" s="65">
        <f>ROUND((Tabla122[[#This Row],[Columna51]]*0.4),0)</f>
        <v>3</v>
      </c>
      <c r="BB196" s="65">
        <v>8</v>
      </c>
      <c r="BC196" s="65"/>
      <c r="BD196" s="65"/>
      <c r="BE196" s="65"/>
      <c r="BF196" s="65">
        <f>ROUND((Tabla122[[#This Row],[Columna56]]*0.4),0)</f>
        <v>2</v>
      </c>
      <c r="BG196" s="65">
        <v>4</v>
      </c>
      <c r="BH196" s="65"/>
      <c r="BI196" s="65"/>
      <c r="BJ196" s="65"/>
      <c r="BK196" s="65">
        <f>ROUND((Tabla122[[#This Row],[Columna61]]*0.4),0)</f>
        <v>18</v>
      </c>
      <c r="BL196" s="65">
        <v>44</v>
      </c>
      <c r="BM196" s="65"/>
      <c r="BN196" s="65"/>
      <c r="BO196" s="65"/>
      <c r="BP196" s="65">
        <f>ROUND((Tabla122[[#This Row],[Columna66]]*0.4),0)</f>
        <v>16</v>
      </c>
      <c r="BQ196" s="65">
        <v>40</v>
      </c>
      <c r="BR196" s="65"/>
      <c r="BS196" s="65"/>
      <c r="BT196" s="65"/>
      <c r="BU196" s="65">
        <f>ROUND((Tabla122[[#This Row],[Columna71]]*0.4),0)</f>
        <v>46</v>
      </c>
      <c r="BV196" s="65">
        <v>116</v>
      </c>
      <c r="BW196" s="65"/>
      <c r="BX196" s="65"/>
      <c r="BY196" s="65"/>
      <c r="BZ196" s="65">
        <f>ROUND((Tabla122[[#This Row],[Columna76]]*0.4),0)</f>
        <v>14</v>
      </c>
      <c r="CA196" s="65">
        <v>36</v>
      </c>
      <c r="CB196" s="65"/>
      <c r="CC196" s="65"/>
      <c r="CD196" s="65"/>
      <c r="CE196" s="65">
        <f>ROUND((Tabla122[[#This Row],[Columna81]]*0.4),0)</f>
        <v>14</v>
      </c>
      <c r="CF196" s="65">
        <v>36</v>
      </c>
      <c r="CG196" s="65"/>
      <c r="CH196" s="65"/>
      <c r="CI196" s="65"/>
      <c r="CJ196" s="65">
        <f>ROUND((Tabla122[[#This Row],[Columna86]]*0.4),0)</f>
        <v>6</v>
      </c>
      <c r="CK196" s="65">
        <v>16</v>
      </c>
      <c r="CL196" s="65"/>
      <c r="CM196" s="65"/>
      <c r="CN196" s="65"/>
      <c r="CO196" s="65">
        <f>ROUND((Tabla122[[#This Row],[Columna91]]*0.4),0)</f>
        <v>22</v>
      </c>
      <c r="CP196" s="65">
        <v>56</v>
      </c>
      <c r="CQ196" s="65"/>
      <c r="CR196" s="65"/>
      <c r="CS196" s="65"/>
      <c r="CT196" s="65">
        <f>ROUND((Tabla122[[#This Row],[Columna96]]*0.4),0)</f>
        <v>40</v>
      </c>
      <c r="CU196" s="65">
        <v>100</v>
      </c>
      <c r="CV196" s="65"/>
      <c r="CW196" s="65"/>
      <c r="CX196" s="65"/>
      <c r="CY196" s="65">
        <f>ROUND((Tabla122[[#This Row],[Columna101]]*0.4),0)</f>
        <v>10</v>
      </c>
      <c r="CZ196" s="65">
        <v>24</v>
      </c>
      <c r="DA196" s="65"/>
      <c r="DB196" s="65"/>
      <c r="DC196" s="65"/>
      <c r="DD196" s="65">
        <f>ROUND((Tabla122[[#This Row],[Columna106]]*0.4),0)</f>
        <v>8</v>
      </c>
      <c r="DE196" s="65">
        <v>20</v>
      </c>
      <c r="DF196" s="65"/>
      <c r="DG196" s="65"/>
      <c r="DH196" s="65"/>
      <c r="DI196" s="65">
        <f>ROUND((Tabla122[[#This Row],[Columna111]]*0.4),0)</f>
        <v>8</v>
      </c>
      <c r="DJ196" s="65">
        <v>20</v>
      </c>
      <c r="DK196" s="65"/>
      <c r="DL196" s="65"/>
      <c r="DM196" s="65"/>
      <c r="DN196" s="65">
        <f>ROUND((Tabla122[[#This Row],[Columna116]]*0.4),0)</f>
        <v>2</v>
      </c>
      <c r="DO196" s="65">
        <v>4</v>
      </c>
      <c r="DP196" s="93"/>
      <c r="DQ196" s="93"/>
      <c r="DR196" s="93"/>
      <c r="DS196" s="72"/>
      <c r="DT196" s="68"/>
      <c r="DU196" s="68"/>
      <c r="DV196" s="68"/>
      <c r="DW196" s="68"/>
      <c r="DX196" s="68"/>
      <c r="DY196" s="68"/>
      <c r="DZ196" s="68"/>
      <c r="EA196" s="68"/>
      <c r="EB196" s="68"/>
      <c r="EC196" s="68"/>
      <c r="ED196" s="68"/>
      <c r="EE196" s="68"/>
      <c r="EF196" s="68"/>
      <c r="EG196" s="68"/>
      <c r="EH196" s="68"/>
      <c r="EI196" s="68"/>
      <c r="EJ196" s="68"/>
      <c r="EK196" s="68"/>
      <c r="EL196" s="68"/>
      <c r="EM196" s="68"/>
      <c r="EN196" s="68"/>
      <c r="EO196" s="68"/>
      <c r="EP196" s="68"/>
      <c r="EQ196" s="68"/>
      <c r="ER196" s="68"/>
      <c r="ES196" s="68"/>
      <c r="ET196" s="68"/>
      <c r="EU196" s="68"/>
      <c r="EV196" s="68"/>
      <c r="EW196" s="68"/>
      <c r="EX196" s="68"/>
      <c r="EY196" s="68"/>
      <c r="EZ196" s="68"/>
      <c r="FA196" s="68"/>
      <c r="FB196" s="68"/>
      <c r="FC196" s="68"/>
      <c r="FD196" s="68"/>
      <c r="FE196" s="68"/>
      <c r="FF196" s="68"/>
      <c r="FG196" s="68"/>
      <c r="FH196" s="68"/>
      <c r="FI196" s="68"/>
      <c r="FJ196" s="68"/>
      <c r="FK196" s="68"/>
      <c r="FL196" s="68"/>
      <c r="FM196" s="68"/>
      <c r="FN196" s="68"/>
      <c r="FO196" s="68"/>
      <c r="FP196" s="68"/>
      <c r="FQ196" s="68"/>
      <c r="FR196" s="68"/>
      <c r="FS196" s="68"/>
      <c r="FT196" s="68"/>
      <c r="FU196" s="68"/>
      <c r="FV196" s="68"/>
      <c r="FW196" s="68"/>
      <c r="FX196" s="68"/>
      <c r="FY196" s="68"/>
      <c r="FZ196" s="68"/>
      <c r="GA196" s="68"/>
      <c r="GB196" s="68"/>
      <c r="GC196" s="68"/>
      <c r="GD196" s="68"/>
      <c r="GE196" s="68"/>
      <c r="GF196" s="68"/>
      <c r="GG196" s="68"/>
      <c r="GH196" s="68"/>
      <c r="GI196" s="68"/>
      <c r="GJ196" s="68"/>
      <c r="GK196" s="68"/>
      <c r="GL196" s="68"/>
      <c r="GM196" s="68"/>
      <c r="GN196" s="68"/>
      <c r="GO196" s="68"/>
      <c r="GP196" s="68"/>
      <c r="GQ196" s="68"/>
      <c r="GR196" s="68"/>
      <c r="GS196" s="68"/>
      <c r="GT196" s="68"/>
      <c r="GU196" s="68"/>
      <c r="GV196" s="68"/>
      <c r="GW196" s="68"/>
      <c r="GX196" s="68"/>
      <c r="GY196" s="68"/>
      <c r="GZ196" s="68"/>
      <c r="HA196" s="68"/>
      <c r="HB196" s="68"/>
      <c r="HC196" s="68"/>
      <c r="HD196" s="68"/>
      <c r="HE196" s="68"/>
      <c r="HF196" s="68"/>
      <c r="HG196" s="68"/>
      <c r="HH196" s="68"/>
      <c r="HI196" s="68"/>
      <c r="HJ196" s="68"/>
      <c r="HK196" s="68"/>
      <c r="HL196" s="68"/>
      <c r="HM196" s="68"/>
      <c r="HN196" s="68"/>
      <c r="HO196" s="68"/>
      <c r="HP196" s="68"/>
      <c r="HQ196" s="68"/>
      <c r="HR196" s="68"/>
      <c r="HS196" s="68"/>
      <c r="HT196" s="68"/>
      <c r="HU196" s="68"/>
      <c r="HV196" s="68"/>
      <c r="HW196" s="68"/>
      <c r="HX196" s="68"/>
      <c r="HY196" s="68"/>
      <c r="HZ196" s="68"/>
      <c r="IA196" s="68"/>
      <c r="IB196" s="68"/>
      <c r="IC196" s="68"/>
      <c r="ID196" s="68"/>
      <c r="IE196" s="68"/>
      <c r="IF196" s="68"/>
      <c r="IG196" s="68"/>
      <c r="IH196" s="68"/>
      <c r="II196" s="68"/>
      <c r="IJ196" s="68"/>
      <c r="IK196" s="68"/>
      <c r="IL196" s="68"/>
      <c r="IM196" s="68"/>
      <c r="IN196" s="68"/>
      <c r="IO196" s="68"/>
      <c r="IP196" s="68"/>
      <c r="IQ196" s="68"/>
      <c r="IR196" s="68"/>
      <c r="IS196" s="68"/>
      <c r="IT196" s="68"/>
      <c r="IU196" s="68"/>
      <c r="IV196" s="68"/>
      <c r="IW196" s="68"/>
      <c r="IX196" s="68"/>
      <c r="IY196" s="68"/>
      <c r="IZ196" s="68"/>
      <c r="JA196" s="68"/>
      <c r="JB196" s="68"/>
      <c r="JC196" s="68"/>
      <c r="JD196" s="68"/>
      <c r="JE196" s="68"/>
      <c r="JF196" s="68"/>
      <c r="JG196" s="68"/>
      <c r="JH196" s="68"/>
      <c r="JI196" s="68"/>
      <c r="JJ196" s="68"/>
      <c r="JK196" s="68"/>
      <c r="JL196" s="68"/>
      <c r="JM196" s="68"/>
      <c r="JN196" s="68"/>
      <c r="JO196" s="68"/>
      <c r="JP196" s="68"/>
      <c r="JQ196" s="68"/>
      <c r="JR196" s="68"/>
      <c r="JS196" s="68"/>
      <c r="JT196" s="68"/>
      <c r="JU196" s="68"/>
      <c r="JV196" s="68"/>
      <c r="JW196" s="68"/>
      <c r="JX196" s="68"/>
      <c r="JY196" s="68"/>
      <c r="JZ196" s="68"/>
      <c r="KA196" s="68"/>
      <c r="KB196" s="68"/>
      <c r="KC196" s="68"/>
      <c r="KD196" s="68"/>
      <c r="KE196" s="68"/>
      <c r="KF196" s="68"/>
      <c r="KG196" s="68"/>
      <c r="KH196" s="68"/>
      <c r="KI196" s="68"/>
      <c r="KJ196" s="68"/>
      <c r="KK196" s="68"/>
      <c r="KL196" s="68"/>
      <c r="KM196" s="68"/>
      <c r="KN196" s="68"/>
      <c r="KO196" s="68"/>
      <c r="KP196" s="68"/>
      <c r="KQ196" s="68"/>
      <c r="KR196" s="68"/>
      <c r="KS196" s="68"/>
      <c r="KT196" s="68"/>
      <c r="KU196" s="68"/>
      <c r="KV196" s="68"/>
      <c r="KW196" s="68"/>
      <c r="KX196" s="68"/>
      <c r="KY196" s="68"/>
      <c r="KZ196" s="68"/>
      <c r="LA196" s="68"/>
      <c r="LB196" s="68"/>
      <c r="LC196" s="68"/>
      <c r="LD196" s="68"/>
      <c r="LE196" s="68"/>
      <c r="LF196" s="68"/>
      <c r="LG196" s="68"/>
      <c r="LH196" s="68"/>
      <c r="LI196" s="68"/>
      <c r="LJ196" s="68"/>
      <c r="LK196" s="68"/>
      <c r="LL196" s="68"/>
      <c r="LM196" s="68"/>
      <c r="LN196" s="68"/>
      <c r="LO196" s="68"/>
      <c r="LP196" s="68"/>
      <c r="LQ196" s="68"/>
      <c r="LR196" s="68"/>
      <c r="LS196" s="68"/>
      <c r="LT196" s="68"/>
      <c r="LU196" s="68"/>
      <c r="LV196" s="68"/>
      <c r="LW196" s="68"/>
      <c r="LX196" s="68"/>
      <c r="LY196" s="68"/>
      <c r="LZ196" s="68"/>
      <c r="MA196" s="68"/>
      <c r="MB196" s="68"/>
      <c r="MC196" s="68"/>
      <c r="MD196" s="68"/>
      <c r="ME196" s="68"/>
      <c r="MF196" s="68"/>
      <c r="MG196" s="68"/>
      <c r="MH196" s="68"/>
      <c r="MI196" s="68"/>
      <c r="MJ196" s="68"/>
      <c r="MK196" s="68"/>
      <c r="ML196" s="68"/>
      <c r="MM196" s="68"/>
      <c r="MN196" s="68"/>
      <c r="MO196" s="68"/>
      <c r="MP196" s="68"/>
      <c r="MQ196" s="68"/>
      <c r="MR196" s="68"/>
      <c r="MS196" s="68"/>
      <c r="MT196" s="68"/>
      <c r="MU196" s="68"/>
      <c r="MV196" s="68"/>
      <c r="MW196" s="68"/>
      <c r="MX196" s="68"/>
      <c r="MY196" s="68"/>
      <c r="MZ196" s="68"/>
      <c r="NA196" s="68"/>
      <c r="NB196" s="68"/>
      <c r="NC196" s="68"/>
      <c r="ND196" s="68"/>
      <c r="NE196" s="68"/>
    </row>
    <row r="197" spans="1:369" s="73" customFormat="1" ht="13.5">
      <c r="A197" s="68"/>
      <c r="B197" s="62"/>
      <c r="C197" s="63">
        <v>35501</v>
      </c>
      <c r="D197" s="74" t="s">
        <v>346</v>
      </c>
      <c r="E197" s="65" t="s">
        <v>114</v>
      </c>
      <c r="F19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9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97" s="65">
        <f>ROUND((Tabla122[[#This Row],[Columna6]]*0.4),0)</f>
        <v>2</v>
      </c>
      <c r="I197" s="90">
        <v>4</v>
      </c>
      <c r="J197" s="90"/>
      <c r="K197" s="90"/>
      <c r="L197" s="90"/>
      <c r="M197" s="65">
        <f>ROUND((Tabla122[[#This Row],[Columna11]]*0.4),0)</f>
        <v>72</v>
      </c>
      <c r="N197" s="65">
        <v>180</v>
      </c>
      <c r="O197" s="65"/>
      <c r="P197" s="65"/>
      <c r="Q197" s="65"/>
      <c r="R197" s="65">
        <f>ROUND((Tabla122[[#This Row],[Columna16]]*0.4),0)</f>
        <v>6</v>
      </c>
      <c r="S197" s="65">
        <v>16</v>
      </c>
      <c r="T197" s="65"/>
      <c r="U197" s="65"/>
      <c r="V197" s="65"/>
      <c r="W197" s="65">
        <f>ROUND((Tabla122[[#This Row],[Columna21]]*0.4),0)</f>
        <v>3</v>
      </c>
      <c r="X197" s="65">
        <v>8</v>
      </c>
      <c r="Y197" s="65"/>
      <c r="Z197" s="65"/>
      <c r="AA197" s="65"/>
      <c r="AB197" s="65">
        <f>ROUND((Tabla122[[#This Row],[Columna26]]*0.4),0)</f>
        <v>24</v>
      </c>
      <c r="AC197" s="65">
        <v>60</v>
      </c>
      <c r="AD197" s="65"/>
      <c r="AE197" s="65"/>
      <c r="AF197" s="65"/>
      <c r="AG197" s="65">
        <f>ROUND((Tabla122[[#This Row],[Columna31]]*0.4),0)</f>
        <v>274</v>
      </c>
      <c r="AH197" s="65">
        <v>684</v>
      </c>
      <c r="AI197" s="65"/>
      <c r="AJ197" s="65"/>
      <c r="AK197" s="65"/>
      <c r="AL197" s="65">
        <f>ROUND((Tabla122[[#This Row],[Columna36]]*0.4),0)</f>
        <v>70</v>
      </c>
      <c r="AM197" s="65">
        <v>176</v>
      </c>
      <c r="AN197" s="65"/>
      <c r="AO197" s="65"/>
      <c r="AP197" s="65"/>
      <c r="AQ197" s="65">
        <f>ROUND((Tabla122[[#This Row],[Columna41]]*0.4),0)</f>
        <v>27</v>
      </c>
      <c r="AR197" s="65">
        <v>68</v>
      </c>
      <c r="AS197" s="65"/>
      <c r="AT197" s="65"/>
      <c r="AU197" s="65"/>
      <c r="AV197" s="65">
        <f>ROUND((Tabla122[[#This Row],[Columna46]]*0.4),0)</f>
        <v>16</v>
      </c>
      <c r="AW197" s="65">
        <v>40</v>
      </c>
      <c r="AX197" s="65"/>
      <c r="AY197" s="65"/>
      <c r="AZ197" s="65"/>
      <c r="BA197" s="65">
        <f>ROUND((Tabla122[[#This Row],[Columna51]]*0.4),0)</f>
        <v>3</v>
      </c>
      <c r="BB197" s="65">
        <v>8</v>
      </c>
      <c r="BC197" s="65"/>
      <c r="BD197" s="65"/>
      <c r="BE197" s="65"/>
      <c r="BF197" s="65">
        <f>ROUND((Tabla122[[#This Row],[Columna56]]*0.4),0)</f>
        <v>2</v>
      </c>
      <c r="BG197" s="65">
        <v>4</v>
      </c>
      <c r="BH197" s="65"/>
      <c r="BI197" s="65"/>
      <c r="BJ197" s="65"/>
      <c r="BK197" s="65">
        <f>ROUND((Tabla122[[#This Row],[Columna61]]*0.4),0)</f>
        <v>18</v>
      </c>
      <c r="BL197" s="65">
        <v>44</v>
      </c>
      <c r="BM197" s="65"/>
      <c r="BN197" s="65"/>
      <c r="BO197" s="65"/>
      <c r="BP197" s="65">
        <f>ROUND((Tabla122[[#This Row],[Columna66]]*0.4),0)</f>
        <v>16</v>
      </c>
      <c r="BQ197" s="65">
        <v>40</v>
      </c>
      <c r="BR197" s="65"/>
      <c r="BS197" s="65"/>
      <c r="BT197" s="65"/>
      <c r="BU197" s="65">
        <f>ROUND((Tabla122[[#This Row],[Columna71]]*0.4),0)</f>
        <v>46</v>
      </c>
      <c r="BV197" s="65">
        <v>116</v>
      </c>
      <c r="BW197" s="65"/>
      <c r="BX197" s="65"/>
      <c r="BY197" s="65"/>
      <c r="BZ197" s="65">
        <f>ROUND((Tabla122[[#This Row],[Columna76]]*0.4),0)</f>
        <v>14</v>
      </c>
      <c r="CA197" s="65">
        <v>36</v>
      </c>
      <c r="CB197" s="65"/>
      <c r="CC197" s="65"/>
      <c r="CD197" s="65"/>
      <c r="CE197" s="65">
        <f>ROUND((Tabla122[[#This Row],[Columna81]]*0.4),0)</f>
        <v>14</v>
      </c>
      <c r="CF197" s="65">
        <v>36</v>
      </c>
      <c r="CG197" s="65"/>
      <c r="CH197" s="65"/>
      <c r="CI197" s="65"/>
      <c r="CJ197" s="65">
        <f>ROUND((Tabla122[[#This Row],[Columna86]]*0.4),0)</f>
        <v>6</v>
      </c>
      <c r="CK197" s="65">
        <v>16</v>
      </c>
      <c r="CL197" s="65"/>
      <c r="CM197" s="65"/>
      <c r="CN197" s="65"/>
      <c r="CO197" s="65">
        <f>ROUND((Tabla122[[#This Row],[Columna91]]*0.4),0)</f>
        <v>22</v>
      </c>
      <c r="CP197" s="65">
        <v>56</v>
      </c>
      <c r="CQ197" s="65"/>
      <c r="CR197" s="65"/>
      <c r="CS197" s="65"/>
      <c r="CT197" s="65">
        <f>ROUND((Tabla122[[#This Row],[Columna96]]*0.4),0)</f>
        <v>40</v>
      </c>
      <c r="CU197" s="65">
        <v>100</v>
      </c>
      <c r="CV197" s="65"/>
      <c r="CW197" s="65"/>
      <c r="CX197" s="65"/>
      <c r="CY197" s="65">
        <f>ROUND((Tabla122[[#This Row],[Columna101]]*0.4),0)</f>
        <v>10</v>
      </c>
      <c r="CZ197" s="65">
        <v>24</v>
      </c>
      <c r="DA197" s="65"/>
      <c r="DB197" s="65"/>
      <c r="DC197" s="65"/>
      <c r="DD197" s="65">
        <f>ROUND((Tabla122[[#This Row],[Columna106]]*0.4),0)</f>
        <v>8</v>
      </c>
      <c r="DE197" s="65">
        <v>20</v>
      </c>
      <c r="DF197" s="65"/>
      <c r="DG197" s="65"/>
      <c r="DH197" s="65"/>
      <c r="DI197" s="65">
        <f>ROUND((Tabla122[[#This Row],[Columna111]]*0.4),0)</f>
        <v>8</v>
      </c>
      <c r="DJ197" s="65">
        <v>20</v>
      </c>
      <c r="DK197" s="65"/>
      <c r="DL197" s="65"/>
      <c r="DM197" s="65"/>
      <c r="DN197" s="65">
        <f>ROUND((Tabla122[[#This Row],[Columna116]]*0.4),0)</f>
        <v>2</v>
      </c>
      <c r="DO197" s="65">
        <v>4</v>
      </c>
      <c r="DP197" s="65"/>
      <c r="DQ197" s="65"/>
      <c r="DR197" s="65"/>
      <c r="DS197" s="72"/>
      <c r="DT197" s="68"/>
      <c r="DU197" s="68"/>
      <c r="DV197" s="68"/>
      <c r="DW197" s="68"/>
      <c r="DX197" s="68"/>
      <c r="DY197" s="68"/>
      <c r="DZ197" s="68"/>
      <c r="EA197" s="68"/>
      <c r="EB197" s="68"/>
      <c r="EC197" s="68"/>
      <c r="ED197" s="68"/>
      <c r="EE197" s="68"/>
      <c r="EF197" s="68"/>
      <c r="EG197" s="68"/>
      <c r="EH197" s="68"/>
      <c r="EI197" s="68"/>
      <c r="EJ197" s="68"/>
      <c r="EK197" s="68"/>
      <c r="EL197" s="68"/>
      <c r="EM197" s="68"/>
      <c r="EN197" s="68"/>
      <c r="EO197" s="68"/>
      <c r="EP197" s="68"/>
      <c r="EQ197" s="68"/>
      <c r="ER197" s="68"/>
      <c r="ES197" s="68"/>
      <c r="ET197" s="68"/>
      <c r="EU197" s="68"/>
      <c r="EV197" s="68"/>
      <c r="EW197" s="68"/>
      <c r="EX197" s="68"/>
      <c r="EY197" s="68"/>
      <c r="EZ197" s="68"/>
      <c r="FA197" s="68"/>
      <c r="FB197" s="68"/>
      <c r="FC197" s="68"/>
      <c r="FD197" s="68"/>
      <c r="FE197" s="68"/>
      <c r="FF197" s="68"/>
      <c r="FG197" s="68"/>
      <c r="FH197" s="68"/>
      <c r="FI197" s="68"/>
      <c r="FJ197" s="68"/>
      <c r="FK197" s="68"/>
      <c r="FL197" s="68"/>
      <c r="FM197" s="68"/>
      <c r="FN197" s="68"/>
      <c r="FO197" s="68"/>
      <c r="FP197" s="68"/>
      <c r="FQ197" s="68"/>
      <c r="FR197" s="68"/>
      <c r="FS197" s="68"/>
      <c r="FT197" s="68"/>
      <c r="FU197" s="68"/>
      <c r="FV197" s="68"/>
      <c r="FW197" s="68"/>
      <c r="FX197" s="68"/>
      <c r="FY197" s="68"/>
      <c r="FZ197" s="68"/>
      <c r="GA197" s="68"/>
      <c r="GB197" s="68"/>
      <c r="GC197" s="68"/>
      <c r="GD197" s="68"/>
      <c r="GE197" s="68"/>
      <c r="GF197" s="68"/>
      <c r="GG197" s="68"/>
      <c r="GH197" s="68"/>
      <c r="GI197" s="68"/>
      <c r="GJ197" s="68"/>
      <c r="GK197" s="68"/>
      <c r="GL197" s="68"/>
      <c r="GM197" s="68"/>
      <c r="GN197" s="68"/>
      <c r="GO197" s="68"/>
      <c r="GP197" s="68"/>
      <c r="GQ197" s="68"/>
      <c r="GR197" s="68"/>
      <c r="GS197" s="68"/>
      <c r="GT197" s="68"/>
      <c r="GU197" s="68"/>
      <c r="GV197" s="68"/>
      <c r="GW197" s="68"/>
      <c r="GX197" s="68"/>
      <c r="GY197" s="68"/>
      <c r="GZ197" s="68"/>
      <c r="HA197" s="68"/>
      <c r="HB197" s="68"/>
      <c r="HC197" s="68"/>
      <c r="HD197" s="68"/>
      <c r="HE197" s="68"/>
      <c r="HF197" s="68"/>
      <c r="HG197" s="68"/>
      <c r="HH197" s="68"/>
      <c r="HI197" s="68"/>
      <c r="HJ197" s="68"/>
      <c r="HK197" s="68"/>
      <c r="HL197" s="68"/>
      <c r="HM197" s="68"/>
      <c r="HN197" s="68"/>
      <c r="HO197" s="68"/>
      <c r="HP197" s="68"/>
      <c r="HQ197" s="68"/>
      <c r="HR197" s="68"/>
      <c r="HS197" s="68"/>
      <c r="HT197" s="68"/>
      <c r="HU197" s="68"/>
      <c r="HV197" s="68"/>
      <c r="HW197" s="68"/>
      <c r="HX197" s="68"/>
      <c r="HY197" s="68"/>
      <c r="HZ197" s="68"/>
      <c r="IA197" s="68"/>
      <c r="IB197" s="68"/>
      <c r="IC197" s="68"/>
      <c r="ID197" s="68"/>
      <c r="IE197" s="68"/>
      <c r="IF197" s="68"/>
      <c r="IG197" s="68"/>
      <c r="IH197" s="68"/>
      <c r="II197" s="68"/>
      <c r="IJ197" s="68"/>
      <c r="IK197" s="68"/>
      <c r="IL197" s="68"/>
      <c r="IM197" s="68"/>
      <c r="IN197" s="68"/>
      <c r="IO197" s="68"/>
      <c r="IP197" s="68"/>
      <c r="IQ197" s="68"/>
      <c r="IR197" s="68"/>
      <c r="IS197" s="68"/>
      <c r="IT197" s="68"/>
      <c r="IU197" s="68"/>
      <c r="IV197" s="68"/>
      <c r="IW197" s="68"/>
      <c r="IX197" s="68"/>
      <c r="IY197" s="68"/>
      <c r="IZ197" s="68"/>
      <c r="JA197" s="68"/>
      <c r="JB197" s="68"/>
      <c r="JC197" s="68"/>
      <c r="JD197" s="68"/>
      <c r="JE197" s="68"/>
      <c r="JF197" s="68"/>
      <c r="JG197" s="68"/>
      <c r="JH197" s="68"/>
      <c r="JI197" s="68"/>
      <c r="JJ197" s="68"/>
      <c r="JK197" s="68"/>
      <c r="JL197" s="68"/>
      <c r="JM197" s="68"/>
      <c r="JN197" s="68"/>
      <c r="JO197" s="68"/>
      <c r="JP197" s="68"/>
      <c r="JQ197" s="68"/>
      <c r="JR197" s="68"/>
      <c r="JS197" s="68"/>
      <c r="JT197" s="68"/>
      <c r="JU197" s="68"/>
      <c r="JV197" s="68"/>
      <c r="JW197" s="68"/>
      <c r="JX197" s="68"/>
      <c r="JY197" s="68"/>
      <c r="JZ197" s="68"/>
      <c r="KA197" s="68"/>
      <c r="KB197" s="68"/>
      <c r="KC197" s="68"/>
      <c r="KD197" s="68"/>
      <c r="KE197" s="68"/>
      <c r="KF197" s="68"/>
      <c r="KG197" s="68"/>
      <c r="KH197" s="68"/>
      <c r="KI197" s="68"/>
      <c r="KJ197" s="68"/>
      <c r="KK197" s="68"/>
      <c r="KL197" s="68"/>
      <c r="KM197" s="68"/>
      <c r="KN197" s="68"/>
      <c r="KO197" s="68"/>
      <c r="KP197" s="68"/>
      <c r="KQ197" s="68"/>
      <c r="KR197" s="68"/>
      <c r="KS197" s="68"/>
      <c r="KT197" s="68"/>
      <c r="KU197" s="68"/>
      <c r="KV197" s="68"/>
      <c r="KW197" s="68"/>
      <c r="KX197" s="68"/>
      <c r="KY197" s="68"/>
      <c r="KZ197" s="68"/>
      <c r="LA197" s="68"/>
      <c r="LB197" s="68"/>
      <c r="LC197" s="68"/>
      <c r="LD197" s="68"/>
      <c r="LE197" s="68"/>
      <c r="LF197" s="68"/>
      <c r="LG197" s="68"/>
      <c r="LH197" s="68"/>
      <c r="LI197" s="68"/>
      <c r="LJ197" s="68"/>
      <c r="LK197" s="68"/>
      <c r="LL197" s="68"/>
      <c r="LM197" s="68"/>
      <c r="LN197" s="68"/>
      <c r="LO197" s="68"/>
      <c r="LP197" s="68"/>
      <c r="LQ197" s="68"/>
      <c r="LR197" s="68"/>
      <c r="LS197" s="68"/>
      <c r="LT197" s="68"/>
      <c r="LU197" s="68"/>
      <c r="LV197" s="68"/>
      <c r="LW197" s="68"/>
      <c r="LX197" s="68"/>
      <c r="LY197" s="68"/>
      <c r="LZ197" s="68"/>
      <c r="MA197" s="68"/>
      <c r="MB197" s="68"/>
      <c r="MC197" s="68"/>
      <c r="MD197" s="68"/>
      <c r="ME197" s="68"/>
      <c r="MF197" s="68"/>
      <c r="MG197" s="68"/>
      <c r="MH197" s="68"/>
      <c r="MI197" s="68"/>
      <c r="MJ197" s="68"/>
      <c r="MK197" s="68"/>
      <c r="ML197" s="68"/>
      <c r="MM197" s="68"/>
      <c r="MN197" s="68"/>
      <c r="MO197" s="68"/>
      <c r="MP197" s="68"/>
      <c r="MQ197" s="68"/>
      <c r="MR197" s="68"/>
      <c r="MS197" s="68"/>
      <c r="MT197" s="68"/>
      <c r="MU197" s="68"/>
      <c r="MV197" s="68"/>
      <c r="MW197" s="68"/>
      <c r="MX197" s="68"/>
      <c r="MY197" s="68"/>
      <c r="MZ197" s="68"/>
      <c r="NA197" s="68"/>
      <c r="NB197" s="68"/>
      <c r="NC197" s="68"/>
      <c r="ND197" s="68"/>
      <c r="NE197" s="68"/>
    </row>
    <row r="198" spans="1:369" s="73" customFormat="1" ht="13.5">
      <c r="A198" s="68"/>
      <c r="B198" s="62"/>
      <c r="C198" s="63">
        <v>35501</v>
      </c>
      <c r="D198" s="74" t="s">
        <v>259</v>
      </c>
      <c r="E198" s="65" t="s">
        <v>114</v>
      </c>
      <c r="F19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9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98" s="65">
        <f>ROUND((Tabla122[[#This Row],[Columna6]]*0.4),0)</f>
        <v>2</v>
      </c>
      <c r="I198" s="90">
        <v>4</v>
      </c>
      <c r="J198" s="90"/>
      <c r="K198" s="90"/>
      <c r="L198" s="90"/>
      <c r="M198" s="65">
        <f>ROUND((Tabla122[[#This Row],[Columna11]]*0.4),0)</f>
        <v>72</v>
      </c>
      <c r="N198" s="65">
        <v>180</v>
      </c>
      <c r="O198" s="65"/>
      <c r="P198" s="65"/>
      <c r="Q198" s="65"/>
      <c r="R198" s="65">
        <f>ROUND((Tabla122[[#This Row],[Columna16]]*0.4),0)</f>
        <v>6</v>
      </c>
      <c r="S198" s="65">
        <v>16</v>
      </c>
      <c r="T198" s="65"/>
      <c r="U198" s="65"/>
      <c r="V198" s="65"/>
      <c r="W198" s="65">
        <f>ROUND((Tabla122[[#This Row],[Columna21]]*0.4),0)</f>
        <v>3</v>
      </c>
      <c r="X198" s="65">
        <v>8</v>
      </c>
      <c r="Y198" s="65"/>
      <c r="Z198" s="65"/>
      <c r="AA198" s="65"/>
      <c r="AB198" s="65">
        <f>ROUND((Tabla122[[#This Row],[Columna26]]*0.4),0)</f>
        <v>24</v>
      </c>
      <c r="AC198" s="65">
        <v>60</v>
      </c>
      <c r="AD198" s="65"/>
      <c r="AE198" s="65"/>
      <c r="AF198" s="65"/>
      <c r="AG198" s="65">
        <f>ROUND((Tabla122[[#This Row],[Columna31]]*0.4),0)</f>
        <v>274</v>
      </c>
      <c r="AH198" s="65">
        <v>684</v>
      </c>
      <c r="AI198" s="65"/>
      <c r="AJ198" s="65"/>
      <c r="AK198" s="65"/>
      <c r="AL198" s="65">
        <f>ROUND((Tabla122[[#This Row],[Columna36]]*0.4),0)</f>
        <v>70</v>
      </c>
      <c r="AM198" s="65">
        <v>176</v>
      </c>
      <c r="AN198" s="65"/>
      <c r="AO198" s="65"/>
      <c r="AP198" s="65"/>
      <c r="AQ198" s="65">
        <f>ROUND((Tabla122[[#This Row],[Columna41]]*0.4),0)</f>
        <v>27</v>
      </c>
      <c r="AR198" s="65">
        <v>68</v>
      </c>
      <c r="AS198" s="65"/>
      <c r="AT198" s="65"/>
      <c r="AU198" s="65"/>
      <c r="AV198" s="65">
        <f>ROUND((Tabla122[[#This Row],[Columna46]]*0.4),0)</f>
        <v>16</v>
      </c>
      <c r="AW198" s="65">
        <v>40</v>
      </c>
      <c r="AX198" s="65"/>
      <c r="AY198" s="65"/>
      <c r="AZ198" s="65"/>
      <c r="BA198" s="65">
        <f>ROUND((Tabla122[[#This Row],[Columna51]]*0.4),0)</f>
        <v>3</v>
      </c>
      <c r="BB198" s="65">
        <v>8</v>
      </c>
      <c r="BC198" s="65"/>
      <c r="BD198" s="65"/>
      <c r="BE198" s="65"/>
      <c r="BF198" s="65">
        <f>ROUND((Tabla122[[#This Row],[Columna56]]*0.4),0)</f>
        <v>2</v>
      </c>
      <c r="BG198" s="65">
        <v>4</v>
      </c>
      <c r="BH198" s="65"/>
      <c r="BI198" s="65"/>
      <c r="BJ198" s="65"/>
      <c r="BK198" s="65">
        <f>ROUND((Tabla122[[#This Row],[Columna61]]*0.4),0)</f>
        <v>18</v>
      </c>
      <c r="BL198" s="65">
        <v>44</v>
      </c>
      <c r="BM198" s="65"/>
      <c r="BN198" s="65"/>
      <c r="BO198" s="65"/>
      <c r="BP198" s="65">
        <f>ROUND((Tabla122[[#This Row],[Columna66]]*0.4),0)</f>
        <v>16</v>
      </c>
      <c r="BQ198" s="65">
        <v>40</v>
      </c>
      <c r="BR198" s="65"/>
      <c r="BS198" s="65"/>
      <c r="BT198" s="65"/>
      <c r="BU198" s="65">
        <f>ROUND((Tabla122[[#This Row],[Columna71]]*0.4),0)</f>
        <v>46</v>
      </c>
      <c r="BV198" s="65">
        <v>116</v>
      </c>
      <c r="BW198" s="65"/>
      <c r="BX198" s="65"/>
      <c r="BY198" s="65"/>
      <c r="BZ198" s="65">
        <f>ROUND((Tabla122[[#This Row],[Columna76]]*0.4),0)</f>
        <v>14</v>
      </c>
      <c r="CA198" s="65">
        <v>36</v>
      </c>
      <c r="CB198" s="65"/>
      <c r="CC198" s="65"/>
      <c r="CD198" s="65"/>
      <c r="CE198" s="65">
        <f>ROUND((Tabla122[[#This Row],[Columna81]]*0.4),0)</f>
        <v>14</v>
      </c>
      <c r="CF198" s="65">
        <v>36</v>
      </c>
      <c r="CG198" s="65"/>
      <c r="CH198" s="65"/>
      <c r="CI198" s="65"/>
      <c r="CJ198" s="65">
        <f>ROUND((Tabla122[[#This Row],[Columna86]]*0.4),0)</f>
        <v>6</v>
      </c>
      <c r="CK198" s="65">
        <v>16</v>
      </c>
      <c r="CL198" s="65"/>
      <c r="CM198" s="65"/>
      <c r="CN198" s="65"/>
      <c r="CO198" s="65">
        <f>ROUND((Tabla122[[#This Row],[Columna91]]*0.4),0)</f>
        <v>22</v>
      </c>
      <c r="CP198" s="65">
        <v>56</v>
      </c>
      <c r="CQ198" s="65"/>
      <c r="CR198" s="65"/>
      <c r="CS198" s="65"/>
      <c r="CT198" s="65">
        <f>ROUND((Tabla122[[#This Row],[Columna96]]*0.4),0)</f>
        <v>40</v>
      </c>
      <c r="CU198" s="65">
        <v>100</v>
      </c>
      <c r="CV198" s="65"/>
      <c r="CW198" s="65"/>
      <c r="CX198" s="65"/>
      <c r="CY198" s="65">
        <f>ROUND((Tabla122[[#This Row],[Columna101]]*0.4),0)</f>
        <v>10</v>
      </c>
      <c r="CZ198" s="65">
        <v>24</v>
      </c>
      <c r="DA198" s="65"/>
      <c r="DB198" s="65"/>
      <c r="DC198" s="65"/>
      <c r="DD198" s="65">
        <f>ROUND((Tabla122[[#This Row],[Columna106]]*0.4),0)</f>
        <v>8</v>
      </c>
      <c r="DE198" s="65">
        <v>20</v>
      </c>
      <c r="DF198" s="65"/>
      <c r="DG198" s="65"/>
      <c r="DH198" s="65"/>
      <c r="DI198" s="65">
        <f>ROUND((Tabla122[[#This Row],[Columna111]]*0.4),0)</f>
        <v>8</v>
      </c>
      <c r="DJ198" s="65">
        <v>20</v>
      </c>
      <c r="DK198" s="65"/>
      <c r="DL198" s="65"/>
      <c r="DM198" s="65"/>
      <c r="DN198" s="65">
        <f>ROUND((Tabla122[[#This Row],[Columna116]]*0.4),0)</f>
        <v>2</v>
      </c>
      <c r="DO198" s="65">
        <v>4</v>
      </c>
      <c r="DP198" s="93"/>
      <c r="DQ198" s="93"/>
      <c r="DR198" s="93"/>
      <c r="DS198" s="72"/>
      <c r="DT198" s="68"/>
      <c r="DU198" s="68"/>
      <c r="DV198" s="68"/>
      <c r="DW198" s="68"/>
      <c r="DX198" s="68"/>
      <c r="DY198" s="68"/>
      <c r="DZ198" s="68"/>
      <c r="EA198" s="68"/>
      <c r="EB198" s="68"/>
      <c r="EC198" s="68"/>
      <c r="ED198" s="68"/>
      <c r="EE198" s="68"/>
      <c r="EF198" s="68"/>
      <c r="EG198" s="68"/>
      <c r="EH198" s="68"/>
      <c r="EI198" s="68"/>
      <c r="EJ198" s="68"/>
      <c r="EK198" s="68"/>
      <c r="EL198" s="68"/>
      <c r="EM198" s="68"/>
      <c r="EN198" s="68"/>
      <c r="EO198" s="68"/>
      <c r="EP198" s="68"/>
      <c r="EQ198" s="68"/>
      <c r="ER198" s="68"/>
      <c r="ES198" s="68"/>
      <c r="ET198" s="68"/>
      <c r="EU198" s="68"/>
      <c r="EV198" s="68"/>
      <c r="EW198" s="68"/>
      <c r="EX198" s="68"/>
      <c r="EY198" s="68"/>
      <c r="EZ198" s="68"/>
      <c r="FA198" s="68"/>
      <c r="FB198" s="68"/>
      <c r="FC198" s="68"/>
      <c r="FD198" s="68"/>
      <c r="FE198" s="68"/>
      <c r="FF198" s="68"/>
      <c r="FG198" s="68"/>
      <c r="FH198" s="68"/>
      <c r="FI198" s="68"/>
      <c r="FJ198" s="68"/>
      <c r="FK198" s="68"/>
      <c r="FL198" s="68"/>
      <c r="FM198" s="68"/>
      <c r="FN198" s="68"/>
      <c r="FO198" s="68"/>
      <c r="FP198" s="68"/>
      <c r="FQ198" s="68"/>
      <c r="FR198" s="68"/>
      <c r="FS198" s="68"/>
      <c r="FT198" s="68"/>
      <c r="FU198" s="68"/>
      <c r="FV198" s="68"/>
      <c r="FW198" s="68"/>
      <c r="FX198" s="68"/>
      <c r="FY198" s="68"/>
      <c r="FZ198" s="68"/>
      <c r="GA198" s="68"/>
      <c r="GB198" s="68"/>
      <c r="GC198" s="68"/>
      <c r="GD198" s="68"/>
      <c r="GE198" s="68"/>
      <c r="GF198" s="68"/>
      <c r="GG198" s="68"/>
      <c r="GH198" s="68"/>
      <c r="GI198" s="68"/>
      <c r="GJ198" s="68"/>
      <c r="GK198" s="68"/>
      <c r="GL198" s="68"/>
      <c r="GM198" s="68"/>
      <c r="GN198" s="68"/>
      <c r="GO198" s="68"/>
      <c r="GP198" s="68"/>
      <c r="GQ198" s="68"/>
      <c r="GR198" s="68"/>
      <c r="GS198" s="68"/>
      <c r="GT198" s="68"/>
      <c r="GU198" s="68"/>
      <c r="GV198" s="68"/>
      <c r="GW198" s="68"/>
      <c r="GX198" s="68"/>
      <c r="GY198" s="68"/>
      <c r="GZ198" s="68"/>
      <c r="HA198" s="68"/>
      <c r="HB198" s="68"/>
      <c r="HC198" s="68"/>
      <c r="HD198" s="68"/>
      <c r="HE198" s="68"/>
      <c r="HF198" s="68"/>
      <c r="HG198" s="68"/>
      <c r="HH198" s="68"/>
      <c r="HI198" s="68"/>
      <c r="HJ198" s="68"/>
      <c r="HK198" s="68"/>
      <c r="HL198" s="68"/>
      <c r="HM198" s="68"/>
      <c r="HN198" s="68"/>
      <c r="HO198" s="68"/>
      <c r="HP198" s="68"/>
      <c r="HQ198" s="68"/>
      <c r="HR198" s="68"/>
      <c r="HS198" s="68"/>
      <c r="HT198" s="68"/>
      <c r="HU198" s="68"/>
      <c r="HV198" s="68"/>
      <c r="HW198" s="68"/>
      <c r="HX198" s="68"/>
      <c r="HY198" s="68"/>
      <c r="HZ198" s="68"/>
      <c r="IA198" s="68"/>
      <c r="IB198" s="68"/>
      <c r="IC198" s="68"/>
      <c r="ID198" s="68"/>
      <c r="IE198" s="68"/>
      <c r="IF198" s="68"/>
      <c r="IG198" s="68"/>
      <c r="IH198" s="68"/>
      <c r="II198" s="68"/>
      <c r="IJ198" s="68"/>
      <c r="IK198" s="68"/>
      <c r="IL198" s="68"/>
      <c r="IM198" s="68"/>
      <c r="IN198" s="68"/>
      <c r="IO198" s="68"/>
      <c r="IP198" s="68"/>
      <c r="IQ198" s="68"/>
      <c r="IR198" s="68"/>
      <c r="IS198" s="68"/>
      <c r="IT198" s="68"/>
      <c r="IU198" s="68"/>
      <c r="IV198" s="68"/>
      <c r="IW198" s="68"/>
      <c r="IX198" s="68"/>
      <c r="IY198" s="68"/>
      <c r="IZ198" s="68"/>
      <c r="JA198" s="68"/>
      <c r="JB198" s="68"/>
      <c r="JC198" s="68"/>
      <c r="JD198" s="68"/>
      <c r="JE198" s="68"/>
      <c r="JF198" s="68"/>
      <c r="JG198" s="68"/>
      <c r="JH198" s="68"/>
      <c r="JI198" s="68"/>
      <c r="JJ198" s="68"/>
      <c r="JK198" s="68"/>
      <c r="JL198" s="68"/>
      <c r="JM198" s="68"/>
      <c r="JN198" s="68"/>
      <c r="JO198" s="68"/>
      <c r="JP198" s="68"/>
      <c r="JQ198" s="68"/>
      <c r="JR198" s="68"/>
      <c r="JS198" s="68"/>
      <c r="JT198" s="68"/>
      <c r="JU198" s="68"/>
      <c r="JV198" s="68"/>
      <c r="JW198" s="68"/>
      <c r="JX198" s="68"/>
      <c r="JY198" s="68"/>
      <c r="JZ198" s="68"/>
      <c r="KA198" s="68"/>
      <c r="KB198" s="68"/>
      <c r="KC198" s="68"/>
      <c r="KD198" s="68"/>
      <c r="KE198" s="68"/>
      <c r="KF198" s="68"/>
      <c r="KG198" s="68"/>
      <c r="KH198" s="68"/>
      <c r="KI198" s="68"/>
      <c r="KJ198" s="68"/>
      <c r="KK198" s="68"/>
      <c r="KL198" s="68"/>
      <c r="KM198" s="68"/>
      <c r="KN198" s="68"/>
      <c r="KO198" s="68"/>
      <c r="KP198" s="68"/>
      <c r="KQ198" s="68"/>
      <c r="KR198" s="68"/>
      <c r="KS198" s="68"/>
      <c r="KT198" s="68"/>
      <c r="KU198" s="68"/>
      <c r="KV198" s="68"/>
      <c r="KW198" s="68"/>
      <c r="KX198" s="68"/>
      <c r="KY198" s="68"/>
      <c r="KZ198" s="68"/>
      <c r="LA198" s="68"/>
      <c r="LB198" s="68"/>
      <c r="LC198" s="68"/>
      <c r="LD198" s="68"/>
      <c r="LE198" s="68"/>
      <c r="LF198" s="68"/>
      <c r="LG198" s="68"/>
      <c r="LH198" s="68"/>
      <c r="LI198" s="68"/>
      <c r="LJ198" s="68"/>
      <c r="LK198" s="68"/>
      <c r="LL198" s="68"/>
      <c r="LM198" s="68"/>
      <c r="LN198" s="68"/>
      <c r="LO198" s="68"/>
      <c r="LP198" s="68"/>
      <c r="LQ198" s="68"/>
      <c r="LR198" s="68"/>
      <c r="LS198" s="68"/>
      <c r="LT198" s="68"/>
      <c r="LU198" s="68"/>
      <c r="LV198" s="68"/>
      <c r="LW198" s="68"/>
      <c r="LX198" s="68"/>
      <c r="LY198" s="68"/>
      <c r="LZ198" s="68"/>
      <c r="MA198" s="68"/>
      <c r="MB198" s="68"/>
      <c r="MC198" s="68"/>
      <c r="MD198" s="68"/>
      <c r="ME198" s="68"/>
      <c r="MF198" s="68"/>
      <c r="MG198" s="68"/>
      <c r="MH198" s="68"/>
      <c r="MI198" s="68"/>
      <c r="MJ198" s="68"/>
      <c r="MK198" s="68"/>
      <c r="ML198" s="68"/>
      <c r="MM198" s="68"/>
      <c r="MN198" s="68"/>
      <c r="MO198" s="68"/>
      <c r="MP198" s="68"/>
      <c r="MQ198" s="68"/>
      <c r="MR198" s="68"/>
      <c r="MS198" s="68"/>
      <c r="MT198" s="68"/>
      <c r="MU198" s="68"/>
      <c r="MV198" s="68"/>
      <c r="MW198" s="68"/>
      <c r="MX198" s="68"/>
      <c r="MY198" s="68"/>
      <c r="MZ198" s="68"/>
      <c r="NA198" s="68"/>
      <c r="NB198" s="68"/>
      <c r="NC198" s="68"/>
      <c r="ND198" s="68"/>
      <c r="NE198" s="68"/>
    </row>
    <row r="199" spans="1:369" s="73" customFormat="1" ht="13.5">
      <c r="A199" s="68"/>
      <c r="B199" s="62"/>
      <c r="C199" s="63">
        <v>35501</v>
      </c>
      <c r="D199" s="74" t="s">
        <v>260</v>
      </c>
      <c r="E199" s="65" t="s">
        <v>114</v>
      </c>
      <c r="F19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19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199" s="65">
        <f>ROUND((Tabla122[[#This Row],[Columna6]]*0.4),0)</f>
        <v>2</v>
      </c>
      <c r="I199" s="90">
        <v>4</v>
      </c>
      <c r="J199" s="90"/>
      <c r="K199" s="90"/>
      <c r="L199" s="90"/>
      <c r="M199" s="65">
        <f>ROUND((Tabla122[[#This Row],[Columna11]]*0.4),0)</f>
        <v>72</v>
      </c>
      <c r="N199" s="65">
        <v>180</v>
      </c>
      <c r="O199" s="65"/>
      <c r="P199" s="65"/>
      <c r="Q199" s="65"/>
      <c r="R199" s="65">
        <f>ROUND((Tabla122[[#This Row],[Columna16]]*0.4),0)</f>
        <v>6</v>
      </c>
      <c r="S199" s="65">
        <v>16</v>
      </c>
      <c r="T199" s="65"/>
      <c r="U199" s="65"/>
      <c r="V199" s="65"/>
      <c r="W199" s="65">
        <f>ROUND((Tabla122[[#This Row],[Columna21]]*0.4),0)</f>
        <v>3</v>
      </c>
      <c r="X199" s="65">
        <v>8</v>
      </c>
      <c r="Y199" s="65"/>
      <c r="Z199" s="65"/>
      <c r="AA199" s="65"/>
      <c r="AB199" s="65">
        <f>ROUND((Tabla122[[#This Row],[Columna26]]*0.4),0)</f>
        <v>24</v>
      </c>
      <c r="AC199" s="65">
        <v>60</v>
      </c>
      <c r="AD199" s="65"/>
      <c r="AE199" s="65"/>
      <c r="AF199" s="65"/>
      <c r="AG199" s="65">
        <f>ROUND((Tabla122[[#This Row],[Columna31]]*0.4),0)</f>
        <v>274</v>
      </c>
      <c r="AH199" s="65">
        <v>684</v>
      </c>
      <c r="AI199" s="65"/>
      <c r="AJ199" s="65"/>
      <c r="AK199" s="65"/>
      <c r="AL199" s="65">
        <f>ROUND((Tabla122[[#This Row],[Columna36]]*0.4),0)</f>
        <v>70</v>
      </c>
      <c r="AM199" s="65">
        <v>176</v>
      </c>
      <c r="AN199" s="65"/>
      <c r="AO199" s="65"/>
      <c r="AP199" s="65"/>
      <c r="AQ199" s="65">
        <f>ROUND((Tabla122[[#This Row],[Columna41]]*0.4),0)</f>
        <v>27</v>
      </c>
      <c r="AR199" s="65">
        <v>68</v>
      </c>
      <c r="AS199" s="65"/>
      <c r="AT199" s="65"/>
      <c r="AU199" s="65"/>
      <c r="AV199" s="65">
        <f>ROUND((Tabla122[[#This Row],[Columna46]]*0.4),0)</f>
        <v>16</v>
      </c>
      <c r="AW199" s="65">
        <v>40</v>
      </c>
      <c r="AX199" s="65"/>
      <c r="AY199" s="65"/>
      <c r="AZ199" s="65"/>
      <c r="BA199" s="65">
        <f>ROUND((Tabla122[[#This Row],[Columna51]]*0.4),0)</f>
        <v>3</v>
      </c>
      <c r="BB199" s="65">
        <v>8</v>
      </c>
      <c r="BC199" s="65"/>
      <c r="BD199" s="65"/>
      <c r="BE199" s="65"/>
      <c r="BF199" s="65">
        <f>ROUND((Tabla122[[#This Row],[Columna56]]*0.4),0)</f>
        <v>2</v>
      </c>
      <c r="BG199" s="65">
        <v>4</v>
      </c>
      <c r="BH199" s="65"/>
      <c r="BI199" s="65"/>
      <c r="BJ199" s="65"/>
      <c r="BK199" s="65">
        <f>ROUND((Tabla122[[#This Row],[Columna61]]*0.4),0)</f>
        <v>18</v>
      </c>
      <c r="BL199" s="65">
        <v>44</v>
      </c>
      <c r="BM199" s="65"/>
      <c r="BN199" s="65"/>
      <c r="BO199" s="65"/>
      <c r="BP199" s="65">
        <f>ROUND((Tabla122[[#This Row],[Columna66]]*0.4),0)</f>
        <v>16</v>
      </c>
      <c r="BQ199" s="65">
        <v>40</v>
      </c>
      <c r="BR199" s="65"/>
      <c r="BS199" s="65"/>
      <c r="BT199" s="65"/>
      <c r="BU199" s="65">
        <f>ROUND((Tabla122[[#This Row],[Columna71]]*0.4),0)</f>
        <v>46</v>
      </c>
      <c r="BV199" s="65">
        <v>116</v>
      </c>
      <c r="BW199" s="65"/>
      <c r="BX199" s="65"/>
      <c r="BY199" s="65"/>
      <c r="BZ199" s="65">
        <f>ROUND((Tabla122[[#This Row],[Columna76]]*0.4),0)</f>
        <v>14</v>
      </c>
      <c r="CA199" s="65">
        <v>36</v>
      </c>
      <c r="CB199" s="65"/>
      <c r="CC199" s="65"/>
      <c r="CD199" s="65"/>
      <c r="CE199" s="65">
        <f>ROUND((Tabla122[[#This Row],[Columna81]]*0.4),0)</f>
        <v>14</v>
      </c>
      <c r="CF199" s="65">
        <v>36</v>
      </c>
      <c r="CG199" s="65"/>
      <c r="CH199" s="65"/>
      <c r="CI199" s="65"/>
      <c r="CJ199" s="65">
        <f>ROUND((Tabla122[[#This Row],[Columna86]]*0.4),0)</f>
        <v>6</v>
      </c>
      <c r="CK199" s="65">
        <v>16</v>
      </c>
      <c r="CL199" s="65"/>
      <c r="CM199" s="65"/>
      <c r="CN199" s="65"/>
      <c r="CO199" s="65">
        <f>ROUND((Tabla122[[#This Row],[Columna91]]*0.4),0)</f>
        <v>22</v>
      </c>
      <c r="CP199" s="65">
        <v>56</v>
      </c>
      <c r="CQ199" s="65"/>
      <c r="CR199" s="65"/>
      <c r="CS199" s="65"/>
      <c r="CT199" s="65">
        <f>ROUND((Tabla122[[#This Row],[Columna96]]*0.4),0)</f>
        <v>40</v>
      </c>
      <c r="CU199" s="65">
        <v>100</v>
      </c>
      <c r="CV199" s="65"/>
      <c r="CW199" s="65"/>
      <c r="CX199" s="65"/>
      <c r="CY199" s="65">
        <f>ROUND((Tabla122[[#This Row],[Columna101]]*0.4),0)</f>
        <v>10</v>
      </c>
      <c r="CZ199" s="65">
        <v>24</v>
      </c>
      <c r="DA199" s="65"/>
      <c r="DB199" s="65"/>
      <c r="DC199" s="65"/>
      <c r="DD199" s="65">
        <f>ROUND((Tabla122[[#This Row],[Columna106]]*0.4),0)</f>
        <v>8</v>
      </c>
      <c r="DE199" s="65">
        <v>20</v>
      </c>
      <c r="DF199" s="65"/>
      <c r="DG199" s="65"/>
      <c r="DH199" s="65"/>
      <c r="DI199" s="65">
        <f>ROUND((Tabla122[[#This Row],[Columna111]]*0.4),0)</f>
        <v>8</v>
      </c>
      <c r="DJ199" s="65">
        <v>20</v>
      </c>
      <c r="DK199" s="65"/>
      <c r="DL199" s="65"/>
      <c r="DM199" s="65"/>
      <c r="DN199" s="65">
        <f>ROUND((Tabla122[[#This Row],[Columna116]]*0.4),0)</f>
        <v>2</v>
      </c>
      <c r="DO199" s="65">
        <v>4</v>
      </c>
      <c r="DP199" s="93"/>
      <c r="DQ199" s="93"/>
      <c r="DR199" s="93"/>
      <c r="DS199" s="72"/>
      <c r="DT199" s="68"/>
      <c r="DU199" s="68"/>
      <c r="DV199" s="68"/>
      <c r="DW199" s="68"/>
      <c r="DX199" s="68"/>
      <c r="DY199" s="68"/>
      <c r="DZ199" s="68"/>
      <c r="EA199" s="68"/>
      <c r="EB199" s="68"/>
      <c r="EC199" s="68"/>
      <c r="ED199" s="68"/>
      <c r="EE199" s="68"/>
      <c r="EF199" s="68"/>
      <c r="EG199" s="68"/>
      <c r="EH199" s="68"/>
      <c r="EI199" s="68"/>
      <c r="EJ199" s="68"/>
      <c r="EK199" s="68"/>
      <c r="EL199" s="68"/>
      <c r="EM199" s="68"/>
      <c r="EN199" s="68"/>
      <c r="EO199" s="68"/>
      <c r="EP199" s="68"/>
      <c r="EQ199" s="68"/>
      <c r="ER199" s="68"/>
      <c r="ES199" s="68"/>
      <c r="ET199" s="68"/>
      <c r="EU199" s="68"/>
      <c r="EV199" s="68"/>
      <c r="EW199" s="68"/>
      <c r="EX199" s="68"/>
      <c r="EY199" s="68"/>
      <c r="EZ199" s="68"/>
      <c r="FA199" s="68"/>
      <c r="FB199" s="68"/>
      <c r="FC199" s="68"/>
      <c r="FD199" s="68"/>
      <c r="FE199" s="68"/>
      <c r="FF199" s="68"/>
      <c r="FG199" s="68"/>
      <c r="FH199" s="68"/>
      <c r="FI199" s="68"/>
      <c r="FJ199" s="68"/>
      <c r="FK199" s="68"/>
      <c r="FL199" s="68"/>
      <c r="FM199" s="68"/>
      <c r="FN199" s="68"/>
      <c r="FO199" s="68"/>
      <c r="FP199" s="68"/>
      <c r="FQ199" s="68"/>
      <c r="FR199" s="68"/>
      <c r="FS199" s="68"/>
      <c r="FT199" s="68"/>
      <c r="FU199" s="68"/>
      <c r="FV199" s="68"/>
      <c r="FW199" s="68"/>
      <c r="FX199" s="68"/>
      <c r="FY199" s="68"/>
      <c r="FZ199" s="68"/>
      <c r="GA199" s="68"/>
      <c r="GB199" s="68"/>
      <c r="GC199" s="68"/>
      <c r="GD199" s="68"/>
      <c r="GE199" s="68"/>
      <c r="GF199" s="68"/>
      <c r="GG199" s="68"/>
      <c r="GH199" s="68"/>
      <c r="GI199" s="68"/>
      <c r="GJ199" s="68"/>
      <c r="GK199" s="68"/>
      <c r="GL199" s="68"/>
      <c r="GM199" s="68"/>
      <c r="GN199" s="68"/>
      <c r="GO199" s="68"/>
      <c r="GP199" s="68"/>
      <c r="GQ199" s="68"/>
      <c r="GR199" s="68"/>
      <c r="GS199" s="68"/>
      <c r="GT199" s="68"/>
      <c r="GU199" s="68"/>
      <c r="GV199" s="68"/>
      <c r="GW199" s="68"/>
      <c r="GX199" s="68"/>
      <c r="GY199" s="68"/>
      <c r="GZ199" s="68"/>
      <c r="HA199" s="68"/>
      <c r="HB199" s="68"/>
      <c r="HC199" s="68"/>
      <c r="HD199" s="68"/>
      <c r="HE199" s="68"/>
      <c r="HF199" s="68"/>
      <c r="HG199" s="68"/>
      <c r="HH199" s="68"/>
      <c r="HI199" s="68"/>
      <c r="HJ199" s="68"/>
      <c r="HK199" s="68"/>
      <c r="HL199" s="68"/>
      <c r="HM199" s="68"/>
      <c r="HN199" s="68"/>
      <c r="HO199" s="68"/>
      <c r="HP199" s="68"/>
      <c r="HQ199" s="68"/>
      <c r="HR199" s="68"/>
      <c r="HS199" s="68"/>
      <c r="HT199" s="68"/>
      <c r="HU199" s="68"/>
      <c r="HV199" s="68"/>
      <c r="HW199" s="68"/>
      <c r="HX199" s="68"/>
      <c r="HY199" s="68"/>
      <c r="HZ199" s="68"/>
      <c r="IA199" s="68"/>
      <c r="IB199" s="68"/>
      <c r="IC199" s="68"/>
      <c r="ID199" s="68"/>
      <c r="IE199" s="68"/>
      <c r="IF199" s="68"/>
      <c r="IG199" s="68"/>
      <c r="IH199" s="68"/>
      <c r="II199" s="68"/>
      <c r="IJ199" s="68"/>
      <c r="IK199" s="68"/>
      <c r="IL199" s="68"/>
      <c r="IM199" s="68"/>
      <c r="IN199" s="68"/>
      <c r="IO199" s="68"/>
      <c r="IP199" s="68"/>
      <c r="IQ199" s="68"/>
      <c r="IR199" s="68"/>
      <c r="IS199" s="68"/>
      <c r="IT199" s="68"/>
      <c r="IU199" s="68"/>
      <c r="IV199" s="68"/>
      <c r="IW199" s="68"/>
      <c r="IX199" s="68"/>
      <c r="IY199" s="68"/>
      <c r="IZ199" s="68"/>
      <c r="JA199" s="68"/>
      <c r="JB199" s="68"/>
      <c r="JC199" s="68"/>
      <c r="JD199" s="68"/>
      <c r="JE199" s="68"/>
      <c r="JF199" s="68"/>
      <c r="JG199" s="68"/>
      <c r="JH199" s="68"/>
      <c r="JI199" s="68"/>
      <c r="JJ199" s="68"/>
      <c r="JK199" s="68"/>
      <c r="JL199" s="68"/>
      <c r="JM199" s="68"/>
      <c r="JN199" s="68"/>
      <c r="JO199" s="68"/>
      <c r="JP199" s="68"/>
      <c r="JQ199" s="68"/>
      <c r="JR199" s="68"/>
      <c r="JS199" s="68"/>
      <c r="JT199" s="68"/>
      <c r="JU199" s="68"/>
      <c r="JV199" s="68"/>
      <c r="JW199" s="68"/>
      <c r="JX199" s="68"/>
      <c r="JY199" s="68"/>
      <c r="JZ199" s="68"/>
      <c r="KA199" s="68"/>
      <c r="KB199" s="68"/>
      <c r="KC199" s="68"/>
      <c r="KD199" s="68"/>
      <c r="KE199" s="68"/>
      <c r="KF199" s="68"/>
      <c r="KG199" s="68"/>
      <c r="KH199" s="68"/>
      <c r="KI199" s="68"/>
      <c r="KJ199" s="68"/>
      <c r="KK199" s="68"/>
      <c r="KL199" s="68"/>
      <c r="KM199" s="68"/>
      <c r="KN199" s="68"/>
      <c r="KO199" s="68"/>
      <c r="KP199" s="68"/>
      <c r="KQ199" s="68"/>
      <c r="KR199" s="68"/>
      <c r="KS199" s="68"/>
      <c r="KT199" s="68"/>
      <c r="KU199" s="68"/>
      <c r="KV199" s="68"/>
      <c r="KW199" s="68"/>
      <c r="KX199" s="68"/>
      <c r="KY199" s="68"/>
      <c r="KZ199" s="68"/>
      <c r="LA199" s="68"/>
      <c r="LB199" s="68"/>
      <c r="LC199" s="68"/>
      <c r="LD199" s="68"/>
      <c r="LE199" s="68"/>
      <c r="LF199" s="68"/>
      <c r="LG199" s="68"/>
      <c r="LH199" s="68"/>
      <c r="LI199" s="68"/>
      <c r="LJ199" s="68"/>
      <c r="LK199" s="68"/>
      <c r="LL199" s="68"/>
      <c r="LM199" s="68"/>
      <c r="LN199" s="68"/>
      <c r="LO199" s="68"/>
      <c r="LP199" s="68"/>
      <c r="LQ199" s="68"/>
      <c r="LR199" s="68"/>
      <c r="LS199" s="68"/>
      <c r="LT199" s="68"/>
      <c r="LU199" s="68"/>
      <c r="LV199" s="68"/>
      <c r="LW199" s="68"/>
      <c r="LX199" s="68"/>
      <c r="LY199" s="68"/>
      <c r="LZ199" s="68"/>
      <c r="MA199" s="68"/>
      <c r="MB199" s="68"/>
      <c r="MC199" s="68"/>
      <c r="MD199" s="68"/>
      <c r="ME199" s="68"/>
      <c r="MF199" s="68"/>
      <c r="MG199" s="68"/>
      <c r="MH199" s="68"/>
      <c r="MI199" s="68"/>
      <c r="MJ199" s="68"/>
      <c r="MK199" s="68"/>
      <c r="ML199" s="68"/>
      <c r="MM199" s="68"/>
      <c r="MN199" s="68"/>
      <c r="MO199" s="68"/>
      <c r="MP199" s="68"/>
      <c r="MQ199" s="68"/>
      <c r="MR199" s="68"/>
      <c r="MS199" s="68"/>
      <c r="MT199" s="68"/>
      <c r="MU199" s="68"/>
      <c r="MV199" s="68"/>
      <c r="MW199" s="68"/>
      <c r="MX199" s="68"/>
      <c r="MY199" s="68"/>
      <c r="MZ199" s="68"/>
      <c r="NA199" s="68"/>
      <c r="NB199" s="68"/>
      <c r="NC199" s="68"/>
      <c r="ND199" s="68"/>
      <c r="NE199" s="68"/>
    </row>
    <row r="200" spans="1:369" s="73" customFormat="1" ht="13.5">
      <c r="A200" s="68"/>
      <c r="B200" s="62"/>
      <c r="C200" s="63">
        <v>35501</v>
      </c>
      <c r="D200" s="70" t="s">
        <v>261</v>
      </c>
      <c r="E200" s="65" t="s">
        <v>114</v>
      </c>
      <c r="F20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0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00" s="65">
        <f>ROUND((Tabla122[[#This Row],[Columna6]]*0.4),0)</f>
        <v>2</v>
      </c>
      <c r="I200" s="90">
        <v>4</v>
      </c>
      <c r="J200" s="90"/>
      <c r="K200" s="90"/>
      <c r="L200" s="90"/>
      <c r="M200" s="65">
        <f>ROUND((Tabla122[[#This Row],[Columna11]]*0.4),0)</f>
        <v>72</v>
      </c>
      <c r="N200" s="65">
        <v>180</v>
      </c>
      <c r="O200" s="65"/>
      <c r="P200" s="65"/>
      <c r="Q200" s="65"/>
      <c r="R200" s="65">
        <f>ROUND((Tabla122[[#This Row],[Columna16]]*0.4),0)</f>
        <v>6</v>
      </c>
      <c r="S200" s="65">
        <v>16</v>
      </c>
      <c r="T200" s="65"/>
      <c r="U200" s="65"/>
      <c r="V200" s="65"/>
      <c r="W200" s="65">
        <f>ROUND((Tabla122[[#This Row],[Columna21]]*0.4),0)</f>
        <v>3</v>
      </c>
      <c r="X200" s="65">
        <v>8</v>
      </c>
      <c r="Y200" s="65"/>
      <c r="Z200" s="65"/>
      <c r="AA200" s="65"/>
      <c r="AB200" s="65">
        <f>ROUND((Tabla122[[#This Row],[Columna26]]*0.4),0)</f>
        <v>24</v>
      </c>
      <c r="AC200" s="65">
        <v>60</v>
      </c>
      <c r="AD200" s="65"/>
      <c r="AE200" s="65"/>
      <c r="AF200" s="65"/>
      <c r="AG200" s="65">
        <f>ROUND((Tabla122[[#This Row],[Columna31]]*0.4),0)</f>
        <v>274</v>
      </c>
      <c r="AH200" s="65">
        <v>684</v>
      </c>
      <c r="AI200" s="65"/>
      <c r="AJ200" s="65"/>
      <c r="AK200" s="65"/>
      <c r="AL200" s="65">
        <f>ROUND((Tabla122[[#This Row],[Columna36]]*0.4),0)</f>
        <v>70</v>
      </c>
      <c r="AM200" s="65">
        <v>176</v>
      </c>
      <c r="AN200" s="65"/>
      <c r="AO200" s="65"/>
      <c r="AP200" s="65"/>
      <c r="AQ200" s="65">
        <f>ROUND((Tabla122[[#This Row],[Columna41]]*0.4),0)</f>
        <v>27</v>
      </c>
      <c r="AR200" s="65">
        <v>68</v>
      </c>
      <c r="AS200" s="65"/>
      <c r="AT200" s="65"/>
      <c r="AU200" s="65"/>
      <c r="AV200" s="65">
        <f>ROUND((Tabla122[[#This Row],[Columna46]]*0.4),0)</f>
        <v>16</v>
      </c>
      <c r="AW200" s="65">
        <v>40</v>
      </c>
      <c r="AX200" s="65"/>
      <c r="AY200" s="65"/>
      <c r="AZ200" s="65"/>
      <c r="BA200" s="65">
        <f>ROUND((Tabla122[[#This Row],[Columna51]]*0.4),0)</f>
        <v>3</v>
      </c>
      <c r="BB200" s="65">
        <v>8</v>
      </c>
      <c r="BC200" s="65"/>
      <c r="BD200" s="65"/>
      <c r="BE200" s="65"/>
      <c r="BF200" s="65">
        <f>ROUND((Tabla122[[#This Row],[Columna56]]*0.4),0)</f>
        <v>2</v>
      </c>
      <c r="BG200" s="65">
        <v>4</v>
      </c>
      <c r="BH200" s="65"/>
      <c r="BI200" s="65"/>
      <c r="BJ200" s="65"/>
      <c r="BK200" s="65">
        <f>ROUND((Tabla122[[#This Row],[Columna61]]*0.4),0)</f>
        <v>18</v>
      </c>
      <c r="BL200" s="65">
        <v>44</v>
      </c>
      <c r="BM200" s="65"/>
      <c r="BN200" s="65"/>
      <c r="BO200" s="65"/>
      <c r="BP200" s="65">
        <f>ROUND((Tabla122[[#This Row],[Columna66]]*0.4),0)</f>
        <v>16</v>
      </c>
      <c r="BQ200" s="65">
        <v>40</v>
      </c>
      <c r="BR200" s="65"/>
      <c r="BS200" s="65"/>
      <c r="BT200" s="65"/>
      <c r="BU200" s="65">
        <f>ROUND((Tabla122[[#This Row],[Columna71]]*0.4),0)</f>
        <v>46</v>
      </c>
      <c r="BV200" s="65">
        <v>116</v>
      </c>
      <c r="BW200" s="65"/>
      <c r="BX200" s="65"/>
      <c r="BY200" s="65"/>
      <c r="BZ200" s="65">
        <f>ROUND((Tabla122[[#This Row],[Columna76]]*0.4),0)</f>
        <v>14</v>
      </c>
      <c r="CA200" s="65">
        <v>36</v>
      </c>
      <c r="CB200" s="65"/>
      <c r="CC200" s="65"/>
      <c r="CD200" s="65"/>
      <c r="CE200" s="65">
        <f>ROUND((Tabla122[[#This Row],[Columna81]]*0.4),0)</f>
        <v>14</v>
      </c>
      <c r="CF200" s="65">
        <v>36</v>
      </c>
      <c r="CG200" s="65"/>
      <c r="CH200" s="65"/>
      <c r="CI200" s="65"/>
      <c r="CJ200" s="65">
        <f>ROUND((Tabla122[[#This Row],[Columna86]]*0.4),0)</f>
        <v>6</v>
      </c>
      <c r="CK200" s="65">
        <v>16</v>
      </c>
      <c r="CL200" s="65"/>
      <c r="CM200" s="65"/>
      <c r="CN200" s="65"/>
      <c r="CO200" s="65">
        <f>ROUND((Tabla122[[#This Row],[Columna91]]*0.4),0)</f>
        <v>22</v>
      </c>
      <c r="CP200" s="65">
        <v>56</v>
      </c>
      <c r="CQ200" s="65"/>
      <c r="CR200" s="65"/>
      <c r="CS200" s="65"/>
      <c r="CT200" s="65">
        <f>ROUND((Tabla122[[#This Row],[Columna96]]*0.4),0)</f>
        <v>40</v>
      </c>
      <c r="CU200" s="65">
        <v>100</v>
      </c>
      <c r="CV200" s="65"/>
      <c r="CW200" s="65"/>
      <c r="CX200" s="65"/>
      <c r="CY200" s="65">
        <f>ROUND((Tabla122[[#This Row],[Columna101]]*0.4),0)</f>
        <v>10</v>
      </c>
      <c r="CZ200" s="65">
        <v>24</v>
      </c>
      <c r="DA200" s="65"/>
      <c r="DB200" s="65"/>
      <c r="DC200" s="65"/>
      <c r="DD200" s="65">
        <f>ROUND((Tabla122[[#This Row],[Columna106]]*0.4),0)</f>
        <v>8</v>
      </c>
      <c r="DE200" s="65">
        <v>20</v>
      </c>
      <c r="DF200" s="65"/>
      <c r="DG200" s="65"/>
      <c r="DH200" s="65"/>
      <c r="DI200" s="65">
        <f>ROUND((Tabla122[[#This Row],[Columna111]]*0.4),0)</f>
        <v>8</v>
      </c>
      <c r="DJ200" s="65">
        <v>20</v>
      </c>
      <c r="DK200" s="65"/>
      <c r="DL200" s="65"/>
      <c r="DM200" s="65"/>
      <c r="DN200" s="65">
        <f>ROUND((Tabla122[[#This Row],[Columna116]]*0.4),0)</f>
        <v>2</v>
      </c>
      <c r="DO200" s="65">
        <v>4</v>
      </c>
      <c r="DP200" s="93"/>
      <c r="DQ200" s="93"/>
      <c r="DR200" s="93"/>
      <c r="DS200" s="72"/>
      <c r="DT200" s="68"/>
      <c r="DU200" s="68"/>
      <c r="DV200" s="68"/>
      <c r="DW200" s="68"/>
      <c r="DX200" s="68"/>
      <c r="DY200" s="68"/>
      <c r="DZ200" s="68"/>
      <c r="EA200" s="68"/>
      <c r="EB200" s="68"/>
      <c r="EC200" s="68"/>
      <c r="ED200" s="68"/>
      <c r="EE200" s="68"/>
      <c r="EF200" s="68"/>
      <c r="EG200" s="68"/>
      <c r="EH200" s="68"/>
      <c r="EI200" s="68"/>
      <c r="EJ200" s="68"/>
      <c r="EK200" s="68"/>
      <c r="EL200" s="68"/>
      <c r="EM200" s="68"/>
      <c r="EN200" s="68"/>
      <c r="EO200" s="68"/>
      <c r="EP200" s="68"/>
      <c r="EQ200" s="68"/>
      <c r="ER200" s="68"/>
      <c r="ES200" s="68"/>
      <c r="ET200" s="68"/>
      <c r="EU200" s="68"/>
      <c r="EV200" s="68"/>
      <c r="EW200" s="68"/>
      <c r="EX200" s="68"/>
      <c r="EY200" s="68"/>
      <c r="EZ200" s="68"/>
      <c r="FA200" s="68"/>
      <c r="FB200" s="68"/>
      <c r="FC200" s="68"/>
      <c r="FD200" s="68"/>
      <c r="FE200" s="68"/>
      <c r="FF200" s="68"/>
      <c r="FG200" s="68"/>
      <c r="FH200" s="68"/>
      <c r="FI200" s="68"/>
      <c r="FJ200" s="68"/>
      <c r="FK200" s="68"/>
      <c r="FL200" s="68"/>
      <c r="FM200" s="68"/>
      <c r="FN200" s="68"/>
      <c r="FO200" s="68"/>
      <c r="FP200" s="68"/>
      <c r="FQ200" s="68"/>
      <c r="FR200" s="68"/>
      <c r="FS200" s="68"/>
      <c r="FT200" s="68"/>
      <c r="FU200" s="68"/>
      <c r="FV200" s="68"/>
      <c r="FW200" s="68"/>
      <c r="FX200" s="68"/>
      <c r="FY200" s="68"/>
      <c r="FZ200" s="68"/>
      <c r="GA200" s="68"/>
      <c r="GB200" s="68"/>
      <c r="GC200" s="68"/>
      <c r="GD200" s="68"/>
      <c r="GE200" s="68"/>
      <c r="GF200" s="68"/>
      <c r="GG200" s="68"/>
      <c r="GH200" s="68"/>
      <c r="GI200" s="68"/>
      <c r="GJ200" s="68"/>
      <c r="GK200" s="68"/>
      <c r="GL200" s="68"/>
      <c r="GM200" s="68"/>
      <c r="GN200" s="68"/>
      <c r="GO200" s="68"/>
      <c r="GP200" s="68"/>
      <c r="GQ200" s="68"/>
      <c r="GR200" s="68"/>
      <c r="GS200" s="68"/>
      <c r="GT200" s="68"/>
      <c r="GU200" s="68"/>
      <c r="GV200" s="68"/>
      <c r="GW200" s="68"/>
      <c r="GX200" s="68"/>
      <c r="GY200" s="68"/>
      <c r="GZ200" s="68"/>
      <c r="HA200" s="68"/>
      <c r="HB200" s="68"/>
      <c r="HC200" s="68"/>
      <c r="HD200" s="68"/>
      <c r="HE200" s="68"/>
      <c r="HF200" s="68"/>
      <c r="HG200" s="68"/>
      <c r="HH200" s="68"/>
      <c r="HI200" s="68"/>
      <c r="HJ200" s="68"/>
      <c r="HK200" s="68"/>
      <c r="HL200" s="68"/>
      <c r="HM200" s="68"/>
      <c r="HN200" s="68"/>
      <c r="HO200" s="68"/>
      <c r="HP200" s="68"/>
      <c r="HQ200" s="68"/>
      <c r="HR200" s="68"/>
      <c r="HS200" s="68"/>
      <c r="HT200" s="68"/>
      <c r="HU200" s="68"/>
      <c r="HV200" s="68"/>
      <c r="HW200" s="68"/>
      <c r="HX200" s="68"/>
      <c r="HY200" s="68"/>
      <c r="HZ200" s="68"/>
      <c r="IA200" s="68"/>
      <c r="IB200" s="68"/>
      <c r="IC200" s="68"/>
      <c r="ID200" s="68"/>
      <c r="IE200" s="68"/>
      <c r="IF200" s="68"/>
      <c r="IG200" s="68"/>
      <c r="IH200" s="68"/>
      <c r="II200" s="68"/>
      <c r="IJ200" s="68"/>
      <c r="IK200" s="68"/>
      <c r="IL200" s="68"/>
      <c r="IM200" s="68"/>
      <c r="IN200" s="68"/>
      <c r="IO200" s="68"/>
      <c r="IP200" s="68"/>
      <c r="IQ200" s="68"/>
      <c r="IR200" s="68"/>
      <c r="IS200" s="68"/>
      <c r="IT200" s="68"/>
      <c r="IU200" s="68"/>
      <c r="IV200" s="68"/>
      <c r="IW200" s="68"/>
      <c r="IX200" s="68"/>
      <c r="IY200" s="68"/>
      <c r="IZ200" s="68"/>
      <c r="JA200" s="68"/>
      <c r="JB200" s="68"/>
      <c r="JC200" s="68"/>
      <c r="JD200" s="68"/>
      <c r="JE200" s="68"/>
      <c r="JF200" s="68"/>
      <c r="JG200" s="68"/>
      <c r="JH200" s="68"/>
      <c r="JI200" s="68"/>
      <c r="JJ200" s="68"/>
      <c r="JK200" s="68"/>
      <c r="JL200" s="68"/>
      <c r="JM200" s="68"/>
      <c r="JN200" s="68"/>
      <c r="JO200" s="68"/>
      <c r="JP200" s="68"/>
      <c r="JQ200" s="68"/>
      <c r="JR200" s="68"/>
      <c r="JS200" s="68"/>
      <c r="JT200" s="68"/>
      <c r="JU200" s="68"/>
      <c r="JV200" s="68"/>
      <c r="JW200" s="68"/>
      <c r="JX200" s="68"/>
      <c r="JY200" s="68"/>
      <c r="JZ200" s="68"/>
      <c r="KA200" s="68"/>
      <c r="KB200" s="68"/>
      <c r="KC200" s="68"/>
      <c r="KD200" s="68"/>
      <c r="KE200" s="68"/>
      <c r="KF200" s="68"/>
      <c r="KG200" s="68"/>
      <c r="KH200" s="68"/>
      <c r="KI200" s="68"/>
      <c r="KJ200" s="68"/>
      <c r="KK200" s="68"/>
      <c r="KL200" s="68"/>
      <c r="KM200" s="68"/>
      <c r="KN200" s="68"/>
      <c r="KO200" s="68"/>
      <c r="KP200" s="68"/>
      <c r="KQ200" s="68"/>
      <c r="KR200" s="68"/>
      <c r="KS200" s="68"/>
      <c r="KT200" s="68"/>
      <c r="KU200" s="68"/>
      <c r="KV200" s="68"/>
      <c r="KW200" s="68"/>
      <c r="KX200" s="68"/>
      <c r="KY200" s="68"/>
      <c r="KZ200" s="68"/>
      <c r="LA200" s="68"/>
      <c r="LB200" s="68"/>
      <c r="LC200" s="68"/>
      <c r="LD200" s="68"/>
      <c r="LE200" s="68"/>
      <c r="LF200" s="68"/>
      <c r="LG200" s="68"/>
      <c r="LH200" s="68"/>
      <c r="LI200" s="68"/>
      <c r="LJ200" s="68"/>
      <c r="LK200" s="68"/>
      <c r="LL200" s="68"/>
      <c r="LM200" s="68"/>
      <c r="LN200" s="68"/>
      <c r="LO200" s="68"/>
      <c r="LP200" s="68"/>
      <c r="LQ200" s="68"/>
      <c r="LR200" s="68"/>
      <c r="LS200" s="68"/>
      <c r="LT200" s="68"/>
      <c r="LU200" s="68"/>
      <c r="LV200" s="68"/>
      <c r="LW200" s="68"/>
      <c r="LX200" s="68"/>
      <c r="LY200" s="68"/>
      <c r="LZ200" s="68"/>
      <c r="MA200" s="68"/>
      <c r="MB200" s="68"/>
      <c r="MC200" s="68"/>
      <c r="MD200" s="68"/>
      <c r="ME200" s="68"/>
      <c r="MF200" s="68"/>
      <c r="MG200" s="68"/>
      <c r="MH200" s="68"/>
      <c r="MI200" s="68"/>
      <c r="MJ200" s="68"/>
      <c r="MK200" s="68"/>
      <c r="ML200" s="68"/>
      <c r="MM200" s="68"/>
      <c r="MN200" s="68"/>
      <c r="MO200" s="68"/>
      <c r="MP200" s="68"/>
      <c r="MQ200" s="68"/>
      <c r="MR200" s="68"/>
      <c r="MS200" s="68"/>
      <c r="MT200" s="68"/>
      <c r="MU200" s="68"/>
      <c r="MV200" s="68"/>
      <c r="MW200" s="68"/>
      <c r="MX200" s="68"/>
      <c r="MY200" s="68"/>
      <c r="MZ200" s="68"/>
      <c r="NA200" s="68"/>
      <c r="NB200" s="68"/>
      <c r="NC200" s="68"/>
      <c r="ND200" s="68"/>
      <c r="NE200" s="68"/>
    </row>
    <row r="201" spans="1:369" s="73" customFormat="1" ht="13.5">
      <c r="A201" s="68"/>
      <c r="B201" s="62"/>
      <c r="C201" s="63">
        <v>35501</v>
      </c>
      <c r="D201" s="74" t="s">
        <v>262</v>
      </c>
      <c r="E201" s="65" t="s">
        <v>114</v>
      </c>
      <c r="F20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0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01" s="65">
        <f>ROUND((Tabla122[[#This Row],[Columna6]]*0.4),0)</f>
        <v>2</v>
      </c>
      <c r="I201" s="90">
        <v>4</v>
      </c>
      <c r="J201" s="90"/>
      <c r="K201" s="90"/>
      <c r="L201" s="90"/>
      <c r="M201" s="65">
        <f>ROUND((Tabla122[[#This Row],[Columna11]]*0.4),0)</f>
        <v>72</v>
      </c>
      <c r="N201" s="65">
        <v>180</v>
      </c>
      <c r="O201" s="65"/>
      <c r="P201" s="65"/>
      <c r="Q201" s="65"/>
      <c r="R201" s="65">
        <f>ROUND((Tabla122[[#This Row],[Columna16]]*0.4),0)</f>
        <v>6</v>
      </c>
      <c r="S201" s="65">
        <v>16</v>
      </c>
      <c r="T201" s="65"/>
      <c r="U201" s="65"/>
      <c r="V201" s="65"/>
      <c r="W201" s="65">
        <f>ROUND((Tabla122[[#This Row],[Columna21]]*0.4),0)</f>
        <v>3</v>
      </c>
      <c r="X201" s="65">
        <v>8</v>
      </c>
      <c r="Y201" s="65"/>
      <c r="Z201" s="65"/>
      <c r="AA201" s="65"/>
      <c r="AB201" s="65">
        <f>ROUND((Tabla122[[#This Row],[Columna26]]*0.4),0)</f>
        <v>24</v>
      </c>
      <c r="AC201" s="65">
        <v>60</v>
      </c>
      <c r="AD201" s="65"/>
      <c r="AE201" s="65"/>
      <c r="AF201" s="65"/>
      <c r="AG201" s="65">
        <f>ROUND((Tabla122[[#This Row],[Columna31]]*0.4),0)</f>
        <v>274</v>
      </c>
      <c r="AH201" s="65">
        <v>684</v>
      </c>
      <c r="AI201" s="65"/>
      <c r="AJ201" s="65"/>
      <c r="AK201" s="65"/>
      <c r="AL201" s="65">
        <f>ROUND((Tabla122[[#This Row],[Columna36]]*0.4),0)</f>
        <v>70</v>
      </c>
      <c r="AM201" s="65">
        <v>176</v>
      </c>
      <c r="AN201" s="65"/>
      <c r="AO201" s="65"/>
      <c r="AP201" s="65"/>
      <c r="AQ201" s="65">
        <f>ROUND((Tabla122[[#This Row],[Columna41]]*0.4),0)</f>
        <v>27</v>
      </c>
      <c r="AR201" s="65">
        <v>68</v>
      </c>
      <c r="AS201" s="65"/>
      <c r="AT201" s="65"/>
      <c r="AU201" s="65"/>
      <c r="AV201" s="65">
        <f>ROUND((Tabla122[[#This Row],[Columna46]]*0.4),0)</f>
        <v>16</v>
      </c>
      <c r="AW201" s="65">
        <v>40</v>
      </c>
      <c r="AX201" s="65"/>
      <c r="AY201" s="65"/>
      <c r="AZ201" s="65"/>
      <c r="BA201" s="65">
        <f>ROUND((Tabla122[[#This Row],[Columna51]]*0.4),0)</f>
        <v>3</v>
      </c>
      <c r="BB201" s="65">
        <v>8</v>
      </c>
      <c r="BC201" s="65"/>
      <c r="BD201" s="65"/>
      <c r="BE201" s="65"/>
      <c r="BF201" s="65">
        <f>ROUND((Tabla122[[#This Row],[Columna56]]*0.4),0)</f>
        <v>2</v>
      </c>
      <c r="BG201" s="65">
        <v>4</v>
      </c>
      <c r="BH201" s="65"/>
      <c r="BI201" s="65"/>
      <c r="BJ201" s="65"/>
      <c r="BK201" s="65">
        <f>ROUND((Tabla122[[#This Row],[Columna61]]*0.4),0)</f>
        <v>18</v>
      </c>
      <c r="BL201" s="65">
        <v>44</v>
      </c>
      <c r="BM201" s="65"/>
      <c r="BN201" s="65"/>
      <c r="BO201" s="65"/>
      <c r="BP201" s="65">
        <f>ROUND((Tabla122[[#This Row],[Columna66]]*0.4),0)</f>
        <v>16</v>
      </c>
      <c r="BQ201" s="65">
        <v>40</v>
      </c>
      <c r="BR201" s="65"/>
      <c r="BS201" s="65"/>
      <c r="BT201" s="65"/>
      <c r="BU201" s="65">
        <f>ROUND((Tabla122[[#This Row],[Columna71]]*0.4),0)</f>
        <v>46</v>
      </c>
      <c r="BV201" s="65">
        <v>116</v>
      </c>
      <c r="BW201" s="65"/>
      <c r="BX201" s="65"/>
      <c r="BY201" s="65"/>
      <c r="BZ201" s="65">
        <f>ROUND((Tabla122[[#This Row],[Columna76]]*0.4),0)</f>
        <v>14</v>
      </c>
      <c r="CA201" s="65">
        <v>36</v>
      </c>
      <c r="CB201" s="65"/>
      <c r="CC201" s="65"/>
      <c r="CD201" s="65"/>
      <c r="CE201" s="65">
        <f>ROUND((Tabla122[[#This Row],[Columna81]]*0.4),0)</f>
        <v>14</v>
      </c>
      <c r="CF201" s="65">
        <v>36</v>
      </c>
      <c r="CG201" s="65"/>
      <c r="CH201" s="65"/>
      <c r="CI201" s="65"/>
      <c r="CJ201" s="65">
        <f>ROUND((Tabla122[[#This Row],[Columna86]]*0.4),0)</f>
        <v>6</v>
      </c>
      <c r="CK201" s="65">
        <v>16</v>
      </c>
      <c r="CL201" s="65"/>
      <c r="CM201" s="65"/>
      <c r="CN201" s="65"/>
      <c r="CO201" s="65">
        <f>ROUND((Tabla122[[#This Row],[Columna91]]*0.4),0)</f>
        <v>22</v>
      </c>
      <c r="CP201" s="65">
        <v>56</v>
      </c>
      <c r="CQ201" s="65"/>
      <c r="CR201" s="65"/>
      <c r="CS201" s="65"/>
      <c r="CT201" s="65">
        <f>ROUND((Tabla122[[#This Row],[Columna96]]*0.4),0)</f>
        <v>40</v>
      </c>
      <c r="CU201" s="65">
        <v>100</v>
      </c>
      <c r="CV201" s="65"/>
      <c r="CW201" s="65"/>
      <c r="CX201" s="65"/>
      <c r="CY201" s="65">
        <f>ROUND((Tabla122[[#This Row],[Columna101]]*0.4),0)</f>
        <v>10</v>
      </c>
      <c r="CZ201" s="65">
        <v>24</v>
      </c>
      <c r="DA201" s="65"/>
      <c r="DB201" s="65"/>
      <c r="DC201" s="65"/>
      <c r="DD201" s="65">
        <f>ROUND((Tabla122[[#This Row],[Columna106]]*0.4),0)</f>
        <v>8</v>
      </c>
      <c r="DE201" s="65">
        <v>20</v>
      </c>
      <c r="DF201" s="65"/>
      <c r="DG201" s="65"/>
      <c r="DH201" s="65"/>
      <c r="DI201" s="65">
        <f>ROUND((Tabla122[[#This Row],[Columna111]]*0.4),0)</f>
        <v>8</v>
      </c>
      <c r="DJ201" s="65">
        <v>20</v>
      </c>
      <c r="DK201" s="65"/>
      <c r="DL201" s="65"/>
      <c r="DM201" s="65"/>
      <c r="DN201" s="65">
        <f>ROUND((Tabla122[[#This Row],[Columna116]]*0.4),0)</f>
        <v>2</v>
      </c>
      <c r="DO201" s="65">
        <v>4</v>
      </c>
      <c r="DP201" s="93"/>
      <c r="DQ201" s="93"/>
      <c r="DR201" s="93"/>
      <c r="DS201" s="72"/>
      <c r="DT201" s="68"/>
      <c r="DU201" s="68"/>
      <c r="DV201" s="68"/>
      <c r="DW201" s="68"/>
      <c r="DX201" s="68"/>
      <c r="DY201" s="68"/>
      <c r="DZ201" s="68"/>
      <c r="EA201" s="68"/>
      <c r="EB201" s="68"/>
      <c r="EC201" s="68"/>
      <c r="ED201" s="68"/>
      <c r="EE201" s="68"/>
      <c r="EF201" s="68"/>
      <c r="EG201" s="68"/>
      <c r="EH201" s="68"/>
      <c r="EI201" s="68"/>
      <c r="EJ201" s="68"/>
      <c r="EK201" s="68"/>
      <c r="EL201" s="68"/>
      <c r="EM201" s="68"/>
      <c r="EN201" s="68"/>
      <c r="EO201" s="68"/>
      <c r="EP201" s="68"/>
      <c r="EQ201" s="68"/>
      <c r="ER201" s="68"/>
      <c r="ES201" s="68"/>
      <c r="ET201" s="68"/>
      <c r="EU201" s="68"/>
      <c r="EV201" s="68"/>
      <c r="EW201" s="68"/>
      <c r="EX201" s="68"/>
      <c r="EY201" s="68"/>
      <c r="EZ201" s="68"/>
      <c r="FA201" s="68"/>
      <c r="FB201" s="68"/>
      <c r="FC201" s="68"/>
      <c r="FD201" s="68"/>
      <c r="FE201" s="68"/>
      <c r="FF201" s="68"/>
      <c r="FG201" s="68"/>
      <c r="FH201" s="68"/>
      <c r="FI201" s="68"/>
      <c r="FJ201" s="68"/>
      <c r="FK201" s="68"/>
      <c r="FL201" s="68"/>
      <c r="FM201" s="68"/>
      <c r="FN201" s="68"/>
      <c r="FO201" s="68"/>
      <c r="FP201" s="68"/>
      <c r="FQ201" s="68"/>
      <c r="FR201" s="68"/>
      <c r="FS201" s="68"/>
      <c r="FT201" s="68"/>
      <c r="FU201" s="68"/>
      <c r="FV201" s="68"/>
      <c r="FW201" s="68"/>
      <c r="FX201" s="68"/>
      <c r="FY201" s="68"/>
      <c r="FZ201" s="68"/>
      <c r="GA201" s="68"/>
      <c r="GB201" s="68"/>
      <c r="GC201" s="68"/>
      <c r="GD201" s="68"/>
      <c r="GE201" s="68"/>
      <c r="GF201" s="68"/>
      <c r="GG201" s="68"/>
      <c r="GH201" s="68"/>
      <c r="GI201" s="68"/>
      <c r="GJ201" s="68"/>
      <c r="GK201" s="68"/>
      <c r="GL201" s="68"/>
      <c r="GM201" s="68"/>
      <c r="GN201" s="68"/>
      <c r="GO201" s="68"/>
      <c r="GP201" s="68"/>
      <c r="GQ201" s="68"/>
      <c r="GR201" s="68"/>
      <c r="GS201" s="68"/>
      <c r="GT201" s="68"/>
      <c r="GU201" s="68"/>
      <c r="GV201" s="68"/>
      <c r="GW201" s="68"/>
      <c r="GX201" s="68"/>
      <c r="GY201" s="68"/>
      <c r="GZ201" s="68"/>
      <c r="HA201" s="68"/>
      <c r="HB201" s="68"/>
      <c r="HC201" s="68"/>
      <c r="HD201" s="68"/>
      <c r="HE201" s="68"/>
      <c r="HF201" s="68"/>
      <c r="HG201" s="68"/>
      <c r="HH201" s="68"/>
      <c r="HI201" s="68"/>
      <c r="HJ201" s="68"/>
      <c r="HK201" s="68"/>
      <c r="HL201" s="68"/>
      <c r="HM201" s="68"/>
      <c r="HN201" s="68"/>
      <c r="HO201" s="68"/>
      <c r="HP201" s="68"/>
      <c r="HQ201" s="68"/>
      <c r="HR201" s="68"/>
      <c r="HS201" s="68"/>
      <c r="HT201" s="68"/>
      <c r="HU201" s="68"/>
      <c r="HV201" s="68"/>
      <c r="HW201" s="68"/>
      <c r="HX201" s="68"/>
      <c r="HY201" s="68"/>
      <c r="HZ201" s="68"/>
      <c r="IA201" s="68"/>
      <c r="IB201" s="68"/>
      <c r="IC201" s="68"/>
      <c r="ID201" s="68"/>
      <c r="IE201" s="68"/>
      <c r="IF201" s="68"/>
      <c r="IG201" s="68"/>
      <c r="IH201" s="68"/>
      <c r="II201" s="68"/>
      <c r="IJ201" s="68"/>
      <c r="IK201" s="68"/>
      <c r="IL201" s="68"/>
      <c r="IM201" s="68"/>
      <c r="IN201" s="68"/>
      <c r="IO201" s="68"/>
      <c r="IP201" s="68"/>
      <c r="IQ201" s="68"/>
      <c r="IR201" s="68"/>
      <c r="IS201" s="68"/>
      <c r="IT201" s="68"/>
      <c r="IU201" s="68"/>
      <c r="IV201" s="68"/>
      <c r="IW201" s="68"/>
      <c r="IX201" s="68"/>
      <c r="IY201" s="68"/>
      <c r="IZ201" s="68"/>
      <c r="JA201" s="68"/>
      <c r="JB201" s="68"/>
      <c r="JC201" s="68"/>
      <c r="JD201" s="68"/>
      <c r="JE201" s="68"/>
      <c r="JF201" s="68"/>
      <c r="JG201" s="68"/>
      <c r="JH201" s="68"/>
      <c r="JI201" s="68"/>
      <c r="JJ201" s="68"/>
      <c r="JK201" s="68"/>
      <c r="JL201" s="68"/>
      <c r="JM201" s="68"/>
      <c r="JN201" s="68"/>
      <c r="JO201" s="68"/>
      <c r="JP201" s="68"/>
      <c r="JQ201" s="68"/>
      <c r="JR201" s="68"/>
      <c r="JS201" s="68"/>
      <c r="JT201" s="68"/>
      <c r="JU201" s="68"/>
      <c r="JV201" s="68"/>
      <c r="JW201" s="68"/>
      <c r="JX201" s="68"/>
      <c r="JY201" s="68"/>
      <c r="JZ201" s="68"/>
      <c r="KA201" s="68"/>
      <c r="KB201" s="68"/>
      <c r="KC201" s="68"/>
      <c r="KD201" s="68"/>
      <c r="KE201" s="68"/>
      <c r="KF201" s="68"/>
      <c r="KG201" s="68"/>
      <c r="KH201" s="68"/>
      <c r="KI201" s="68"/>
      <c r="KJ201" s="68"/>
      <c r="KK201" s="68"/>
      <c r="KL201" s="68"/>
      <c r="KM201" s="68"/>
      <c r="KN201" s="68"/>
      <c r="KO201" s="68"/>
      <c r="KP201" s="68"/>
      <c r="KQ201" s="68"/>
      <c r="KR201" s="68"/>
      <c r="KS201" s="68"/>
      <c r="KT201" s="68"/>
      <c r="KU201" s="68"/>
      <c r="KV201" s="68"/>
      <c r="KW201" s="68"/>
      <c r="KX201" s="68"/>
      <c r="KY201" s="68"/>
      <c r="KZ201" s="68"/>
      <c r="LA201" s="68"/>
      <c r="LB201" s="68"/>
      <c r="LC201" s="68"/>
      <c r="LD201" s="68"/>
      <c r="LE201" s="68"/>
      <c r="LF201" s="68"/>
      <c r="LG201" s="68"/>
      <c r="LH201" s="68"/>
      <c r="LI201" s="68"/>
      <c r="LJ201" s="68"/>
      <c r="LK201" s="68"/>
      <c r="LL201" s="68"/>
      <c r="LM201" s="68"/>
      <c r="LN201" s="68"/>
      <c r="LO201" s="68"/>
      <c r="LP201" s="68"/>
      <c r="LQ201" s="68"/>
      <c r="LR201" s="68"/>
      <c r="LS201" s="68"/>
      <c r="LT201" s="68"/>
      <c r="LU201" s="68"/>
      <c r="LV201" s="68"/>
      <c r="LW201" s="68"/>
      <c r="LX201" s="68"/>
      <c r="LY201" s="68"/>
      <c r="LZ201" s="68"/>
      <c r="MA201" s="68"/>
      <c r="MB201" s="68"/>
      <c r="MC201" s="68"/>
      <c r="MD201" s="68"/>
      <c r="ME201" s="68"/>
      <c r="MF201" s="68"/>
      <c r="MG201" s="68"/>
      <c r="MH201" s="68"/>
      <c r="MI201" s="68"/>
      <c r="MJ201" s="68"/>
      <c r="MK201" s="68"/>
      <c r="ML201" s="68"/>
      <c r="MM201" s="68"/>
      <c r="MN201" s="68"/>
      <c r="MO201" s="68"/>
      <c r="MP201" s="68"/>
      <c r="MQ201" s="68"/>
      <c r="MR201" s="68"/>
      <c r="MS201" s="68"/>
      <c r="MT201" s="68"/>
      <c r="MU201" s="68"/>
      <c r="MV201" s="68"/>
      <c r="MW201" s="68"/>
      <c r="MX201" s="68"/>
      <c r="MY201" s="68"/>
      <c r="MZ201" s="68"/>
      <c r="NA201" s="68"/>
      <c r="NB201" s="68"/>
      <c r="NC201" s="68"/>
      <c r="ND201" s="68"/>
      <c r="NE201" s="68"/>
    </row>
    <row r="202" spans="1:369" s="73" customFormat="1" ht="13.5">
      <c r="A202" s="68"/>
      <c r="B202" s="62"/>
      <c r="C202" s="63">
        <v>35501</v>
      </c>
      <c r="D202" s="79" t="s">
        <v>336</v>
      </c>
      <c r="E202" s="65" t="s">
        <v>114</v>
      </c>
      <c r="F20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0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02" s="65">
        <f>ROUND((Tabla122[[#This Row],[Columna6]]*0.4),0)</f>
        <v>2</v>
      </c>
      <c r="I202" s="90">
        <v>4</v>
      </c>
      <c r="J202" s="90"/>
      <c r="K202" s="90"/>
      <c r="L202" s="90"/>
      <c r="M202" s="65">
        <f>ROUND((Tabla122[[#This Row],[Columna11]]*0.4),0)</f>
        <v>72</v>
      </c>
      <c r="N202" s="65">
        <v>180</v>
      </c>
      <c r="O202" s="65"/>
      <c r="P202" s="65"/>
      <c r="Q202" s="65"/>
      <c r="R202" s="65">
        <f>ROUND((Tabla122[[#This Row],[Columna16]]*0.4),0)</f>
        <v>6</v>
      </c>
      <c r="S202" s="65">
        <v>16</v>
      </c>
      <c r="T202" s="65"/>
      <c r="U202" s="65"/>
      <c r="V202" s="65"/>
      <c r="W202" s="65">
        <f>ROUND((Tabla122[[#This Row],[Columna21]]*0.4),0)</f>
        <v>3</v>
      </c>
      <c r="X202" s="65">
        <v>8</v>
      </c>
      <c r="Y202" s="65"/>
      <c r="Z202" s="65"/>
      <c r="AA202" s="65"/>
      <c r="AB202" s="65">
        <f>ROUND((Tabla122[[#This Row],[Columna26]]*0.4),0)</f>
        <v>24</v>
      </c>
      <c r="AC202" s="65">
        <v>60</v>
      </c>
      <c r="AD202" s="65"/>
      <c r="AE202" s="65"/>
      <c r="AF202" s="65"/>
      <c r="AG202" s="65">
        <f>ROUND((Tabla122[[#This Row],[Columna31]]*0.4),0)</f>
        <v>274</v>
      </c>
      <c r="AH202" s="65">
        <v>684</v>
      </c>
      <c r="AI202" s="65"/>
      <c r="AJ202" s="65"/>
      <c r="AK202" s="65"/>
      <c r="AL202" s="65">
        <f>ROUND((Tabla122[[#This Row],[Columna36]]*0.4),0)</f>
        <v>70</v>
      </c>
      <c r="AM202" s="65">
        <v>176</v>
      </c>
      <c r="AN202" s="65"/>
      <c r="AO202" s="65"/>
      <c r="AP202" s="65"/>
      <c r="AQ202" s="65">
        <f>ROUND((Tabla122[[#This Row],[Columna41]]*0.4),0)</f>
        <v>27</v>
      </c>
      <c r="AR202" s="65">
        <v>68</v>
      </c>
      <c r="AS202" s="65"/>
      <c r="AT202" s="65"/>
      <c r="AU202" s="65"/>
      <c r="AV202" s="65">
        <f>ROUND((Tabla122[[#This Row],[Columna46]]*0.4),0)</f>
        <v>16</v>
      </c>
      <c r="AW202" s="65">
        <v>40</v>
      </c>
      <c r="AX202" s="65"/>
      <c r="AY202" s="65"/>
      <c r="AZ202" s="65"/>
      <c r="BA202" s="65">
        <f>ROUND((Tabla122[[#This Row],[Columna51]]*0.4),0)</f>
        <v>3</v>
      </c>
      <c r="BB202" s="65">
        <v>8</v>
      </c>
      <c r="BC202" s="65"/>
      <c r="BD202" s="65"/>
      <c r="BE202" s="65"/>
      <c r="BF202" s="65">
        <f>ROUND((Tabla122[[#This Row],[Columna56]]*0.4),0)</f>
        <v>2</v>
      </c>
      <c r="BG202" s="65">
        <v>4</v>
      </c>
      <c r="BH202" s="65"/>
      <c r="BI202" s="65"/>
      <c r="BJ202" s="65"/>
      <c r="BK202" s="65">
        <f>ROUND((Tabla122[[#This Row],[Columna61]]*0.4),0)</f>
        <v>18</v>
      </c>
      <c r="BL202" s="65">
        <v>44</v>
      </c>
      <c r="BM202" s="65"/>
      <c r="BN202" s="65"/>
      <c r="BO202" s="65"/>
      <c r="BP202" s="65">
        <f>ROUND((Tabla122[[#This Row],[Columna66]]*0.4),0)</f>
        <v>16</v>
      </c>
      <c r="BQ202" s="65">
        <v>40</v>
      </c>
      <c r="BR202" s="65"/>
      <c r="BS202" s="65"/>
      <c r="BT202" s="65"/>
      <c r="BU202" s="65">
        <f>ROUND((Tabla122[[#This Row],[Columna71]]*0.4),0)</f>
        <v>46</v>
      </c>
      <c r="BV202" s="65">
        <v>116</v>
      </c>
      <c r="BW202" s="65"/>
      <c r="BX202" s="65"/>
      <c r="BY202" s="65"/>
      <c r="BZ202" s="65">
        <f>ROUND((Tabla122[[#This Row],[Columna76]]*0.4),0)</f>
        <v>14</v>
      </c>
      <c r="CA202" s="65">
        <v>36</v>
      </c>
      <c r="CB202" s="65"/>
      <c r="CC202" s="65"/>
      <c r="CD202" s="65"/>
      <c r="CE202" s="65">
        <f>ROUND((Tabla122[[#This Row],[Columna81]]*0.4),0)</f>
        <v>14</v>
      </c>
      <c r="CF202" s="65">
        <v>36</v>
      </c>
      <c r="CG202" s="65"/>
      <c r="CH202" s="65"/>
      <c r="CI202" s="65"/>
      <c r="CJ202" s="65">
        <f>ROUND((Tabla122[[#This Row],[Columna86]]*0.4),0)</f>
        <v>6</v>
      </c>
      <c r="CK202" s="65">
        <v>16</v>
      </c>
      <c r="CL202" s="65"/>
      <c r="CM202" s="65"/>
      <c r="CN202" s="65"/>
      <c r="CO202" s="65">
        <f>ROUND((Tabla122[[#This Row],[Columna91]]*0.4),0)</f>
        <v>22</v>
      </c>
      <c r="CP202" s="65">
        <v>56</v>
      </c>
      <c r="CQ202" s="65"/>
      <c r="CR202" s="65"/>
      <c r="CS202" s="65"/>
      <c r="CT202" s="65">
        <f>ROUND((Tabla122[[#This Row],[Columna96]]*0.4),0)</f>
        <v>40</v>
      </c>
      <c r="CU202" s="65">
        <v>100</v>
      </c>
      <c r="CV202" s="65"/>
      <c r="CW202" s="65"/>
      <c r="CX202" s="65"/>
      <c r="CY202" s="65">
        <f>ROUND((Tabla122[[#This Row],[Columna101]]*0.4),0)</f>
        <v>10</v>
      </c>
      <c r="CZ202" s="65">
        <v>24</v>
      </c>
      <c r="DA202" s="65"/>
      <c r="DB202" s="65"/>
      <c r="DC202" s="65"/>
      <c r="DD202" s="65">
        <f>ROUND((Tabla122[[#This Row],[Columna106]]*0.4),0)</f>
        <v>8</v>
      </c>
      <c r="DE202" s="65">
        <v>20</v>
      </c>
      <c r="DF202" s="65"/>
      <c r="DG202" s="65"/>
      <c r="DH202" s="65"/>
      <c r="DI202" s="65">
        <f>ROUND((Tabla122[[#This Row],[Columna111]]*0.4),0)</f>
        <v>8</v>
      </c>
      <c r="DJ202" s="65">
        <v>20</v>
      </c>
      <c r="DK202" s="65"/>
      <c r="DL202" s="65"/>
      <c r="DM202" s="65"/>
      <c r="DN202" s="65">
        <f>ROUND((Tabla122[[#This Row],[Columna116]]*0.4),0)</f>
        <v>2</v>
      </c>
      <c r="DO202" s="65">
        <v>4</v>
      </c>
      <c r="DP202" s="65"/>
      <c r="DQ202" s="65"/>
      <c r="DR202" s="65"/>
      <c r="DS202" s="72"/>
      <c r="DT202" s="68"/>
      <c r="DU202" s="68"/>
      <c r="DV202" s="68"/>
      <c r="DW202" s="68"/>
      <c r="DX202" s="68"/>
      <c r="DY202" s="68"/>
      <c r="DZ202" s="68"/>
      <c r="EA202" s="68"/>
      <c r="EB202" s="68"/>
      <c r="EC202" s="68"/>
      <c r="ED202" s="68"/>
      <c r="EE202" s="68"/>
      <c r="EF202" s="68"/>
      <c r="EG202" s="68"/>
      <c r="EH202" s="68"/>
      <c r="EI202" s="68"/>
      <c r="EJ202" s="68"/>
      <c r="EK202" s="68"/>
      <c r="EL202" s="68"/>
      <c r="EM202" s="68"/>
      <c r="EN202" s="68"/>
      <c r="EO202" s="68"/>
      <c r="EP202" s="68"/>
      <c r="EQ202" s="68"/>
      <c r="ER202" s="68"/>
      <c r="ES202" s="68"/>
      <c r="ET202" s="68"/>
      <c r="EU202" s="68"/>
      <c r="EV202" s="68"/>
      <c r="EW202" s="68"/>
      <c r="EX202" s="68"/>
      <c r="EY202" s="68"/>
      <c r="EZ202" s="68"/>
      <c r="FA202" s="68"/>
      <c r="FB202" s="68"/>
      <c r="FC202" s="68"/>
      <c r="FD202" s="68"/>
      <c r="FE202" s="68"/>
      <c r="FF202" s="68"/>
      <c r="FG202" s="68"/>
      <c r="FH202" s="68"/>
      <c r="FI202" s="68"/>
      <c r="FJ202" s="68"/>
      <c r="FK202" s="68"/>
      <c r="FL202" s="68"/>
      <c r="FM202" s="68"/>
      <c r="FN202" s="68"/>
      <c r="FO202" s="68"/>
      <c r="FP202" s="68"/>
      <c r="FQ202" s="68"/>
      <c r="FR202" s="68"/>
      <c r="FS202" s="68"/>
      <c r="FT202" s="68"/>
      <c r="FU202" s="68"/>
      <c r="FV202" s="68"/>
      <c r="FW202" s="68"/>
      <c r="FX202" s="68"/>
      <c r="FY202" s="68"/>
      <c r="FZ202" s="68"/>
      <c r="GA202" s="68"/>
      <c r="GB202" s="68"/>
      <c r="GC202" s="68"/>
      <c r="GD202" s="68"/>
      <c r="GE202" s="68"/>
      <c r="GF202" s="68"/>
      <c r="GG202" s="68"/>
      <c r="GH202" s="68"/>
      <c r="GI202" s="68"/>
      <c r="GJ202" s="68"/>
      <c r="GK202" s="68"/>
      <c r="GL202" s="68"/>
      <c r="GM202" s="68"/>
      <c r="GN202" s="68"/>
      <c r="GO202" s="68"/>
      <c r="GP202" s="68"/>
      <c r="GQ202" s="68"/>
      <c r="GR202" s="68"/>
      <c r="GS202" s="68"/>
      <c r="GT202" s="68"/>
      <c r="GU202" s="68"/>
      <c r="GV202" s="68"/>
      <c r="GW202" s="68"/>
      <c r="GX202" s="68"/>
      <c r="GY202" s="68"/>
      <c r="GZ202" s="68"/>
      <c r="HA202" s="68"/>
      <c r="HB202" s="68"/>
      <c r="HC202" s="68"/>
      <c r="HD202" s="68"/>
      <c r="HE202" s="68"/>
      <c r="HF202" s="68"/>
      <c r="HG202" s="68"/>
      <c r="HH202" s="68"/>
      <c r="HI202" s="68"/>
      <c r="HJ202" s="68"/>
      <c r="HK202" s="68"/>
      <c r="HL202" s="68"/>
      <c r="HM202" s="68"/>
      <c r="HN202" s="68"/>
      <c r="HO202" s="68"/>
      <c r="HP202" s="68"/>
      <c r="HQ202" s="68"/>
      <c r="HR202" s="68"/>
      <c r="HS202" s="68"/>
      <c r="HT202" s="68"/>
      <c r="HU202" s="68"/>
      <c r="HV202" s="68"/>
      <c r="HW202" s="68"/>
      <c r="HX202" s="68"/>
      <c r="HY202" s="68"/>
      <c r="HZ202" s="68"/>
      <c r="IA202" s="68"/>
      <c r="IB202" s="68"/>
      <c r="IC202" s="68"/>
      <c r="ID202" s="68"/>
      <c r="IE202" s="68"/>
      <c r="IF202" s="68"/>
      <c r="IG202" s="68"/>
      <c r="IH202" s="68"/>
      <c r="II202" s="68"/>
      <c r="IJ202" s="68"/>
      <c r="IK202" s="68"/>
      <c r="IL202" s="68"/>
      <c r="IM202" s="68"/>
      <c r="IN202" s="68"/>
      <c r="IO202" s="68"/>
      <c r="IP202" s="68"/>
      <c r="IQ202" s="68"/>
      <c r="IR202" s="68"/>
      <c r="IS202" s="68"/>
      <c r="IT202" s="68"/>
      <c r="IU202" s="68"/>
      <c r="IV202" s="68"/>
      <c r="IW202" s="68"/>
      <c r="IX202" s="68"/>
      <c r="IY202" s="68"/>
      <c r="IZ202" s="68"/>
      <c r="JA202" s="68"/>
      <c r="JB202" s="68"/>
      <c r="JC202" s="68"/>
      <c r="JD202" s="68"/>
      <c r="JE202" s="68"/>
      <c r="JF202" s="68"/>
      <c r="JG202" s="68"/>
      <c r="JH202" s="68"/>
      <c r="JI202" s="68"/>
      <c r="JJ202" s="68"/>
      <c r="JK202" s="68"/>
      <c r="JL202" s="68"/>
      <c r="JM202" s="68"/>
      <c r="JN202" s="68"/>
      <c r="JO202" s="68"/>
      <c r="JP202" s="68"/>
      <c r="JQ202" s="68"/>
      <c r="JR202" s="68"/>
      <c r="JS202" s="68"/>
      <c r="JT202" s="68"/>
      <c r="JU202" s="68"/>
      <c r="JV202" s="68"/>
      <c r="JW202" s="68"/>
      <c r="JX202" s="68"/>
      <c r="JY202" s="68"/>
      <c r="JZ202" s="68"/>
      <c r="KA202" s="68"/>
      <c r="KB202" s="68"/>
      <c r="KC202" s="68"/>
      <c r="KD202" s="68"/>
      <c r="KE202" s="68"/>
      <c r="KF202" s="68"/>
      <c r="KG202" s="68"/>
      <c r="KH202" s="68"/>
      <c r="KI202" s="68"/>
      <c r="KJ202" s="68"/>
      <c r="KK202" s="68"/>
      <c r="KL202" s="68"/>
      <c r="KM202" s="68"/>
      <c r="KN202" s="68"/>
      <c r="KO202" s="68"/>
      <c r="KP202" s="68"/>
      <c r="KQ202" s="68"/>
      <c r="KR202" s="68"/>
      <c r="KS202" s="68"/>
      <c r="KT202" s="68"/>
      <c r="KU202" s="68"/>
      <c r="KV202" s="68"/>
      <c r="KW202" s="68"/>
      <c r="KX202" s="68"/>
      <c r="KY202" s="68"/>
      <c r="KZ202" s="68"/>
      <c r="LA202" s="68"/>
      <c r="LB202" s="68"/>
      <c r="LC202" s="68"/>
      <c r="LD202" s="68"/>
      <c r="LE202" s="68"/>
      <c r="LF202" s="68"/>
      <c r="LG202" s="68"/>
      <c r="LH202" s="68"/>
      <c r="LI202" s="68"/>
      <c r="LJ202" s="68"/>
      <c r="LK202" s="68"/>
      <c r="LL202" s="68"/>
      <c r="LM202" s="68"/>
      <c r="LN202" s="68"/>
      <c r="LO202" s="68"/>
      <c r="LP202" s="68"/>
      <c r="LQ202" s="68"/>
      <c r="LR202" s="68"/>
      <c r="LS202" s="68"/>
      <c r="LT202" s="68"/>
      <c r="LU202" s="68"/>
      <c r="LV202" s="68"/>
      <c r="LW202" s="68"/>
      <c r="LX202" s="68"/>
      <c r="LY202" s="68"/>
      <c r="LZ202" s="68"/>
      <c r="MA202" s="68"/>
      <c r="MB202" s="68"/>
      <c r="MC202" s="68"/>
      <c r="MD202" s="68"/>
      <c r="ME202" s="68"/>
      <c r="MF202" s="68"/>
      <c r="MG202" s="68"/>
      <c r="MH202" s="68"/>
      <c r="MI202" s="68"/>
      <c r="MJ202" s="68"/>
      <c r="MK202" s="68"/>
      <c r="ML202" s="68"/>
      <c r="MM202" s="68"/>
      <c r="MN202" s="68"/>
      <c r="MO202" s="68"/>
      <c r="MP202" s="68"/>
      <c r="MQ202" s="68"/>
      <c r="MR202" s="68"/>
      <c r="MS202" s="68"/>
      <c r="MT202" s="68"/>
      <c r="MU202" s="68"/>
      <c r="MV202" s="68"/>
      <c r="MW202" s="68"/>
      <c r="MX202" s="68"/>
      <c r="MY202" s="68"/>
      <c r="MZ202" s="68"/>
      <c r="NA202" s="68"/>
      <c r="NB202" s="68"/>
      <c r="NC202" s="68"/>
      <c r="ND202" s="68"/>
      <c r="NE202" s="68"/>
    </row>
    <row r="203" spans="1:369" s="73" customFormat="1" ht="13.5">
      <c r="A203" s="68"/>
      <c r="B203" s="62"/>
      <c r="C203" s="63">
        <v>35501</v>
      </c>
      <c r="D203" s="74" t="s">
        <v>293</v>
      </c>
      <c r="E203" s="65" t="s">
        <v>114</v>
      </c>
      <c r="F20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0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03" s="65">
        <f>ROUND((Tabla122[[#This Row],[Columna6]]*0.4),0)</f>
        <v>2</v>
      </c>
      <c r="I203" s="90">
        <v>4</v>
      </c>
      <c r="J203" s="90"/>
      <c r="K203" s="90"/>
      <c r="L203" s="90"/>
      <c r="M203" s="65">
        <f>ROUND((Tabla122[[#This Row],[Columna11]]*0.4),0)</f>
        <v>72</v>
      </c>
      <c r="N203" s="65">
        <v>180</v>
      </c>
      <c r="O203" s="65"/>
      <c r="P203" s="65"/>
      <c r="Q203" s="65"/>
      <c r="R203" s="65">
        <f>ROUND((Tabla122[[#This Row],[Columna16]]*0.4),0)</f>
        <v>6</v>
      </c>
      <c r="S203" s="65">
        <v>16</v>
      </c>
      <c r="T203" s="65"/>
      <c r="U203" s="65"/>
      <c r="V203" s="65"/>
      <c r="W203" s="65">
        <f>ROUND((Tabla122[[#This Row],[Columna21]]*0.4),0)</f>
        <v>3</v>
      </c>
      <c r="X203" s="65">
        <v>8</v>
      </c>
      <c r="Y203" s="65"/>
      <c r="Z203" s="65"/>
      <c r="AA203" s="65"/>
      <c r="AB203" s="65">
        <f>ROUND((Tabla122[[#This Row],[Columna26]]*0.4),0)</f>
        <v>24</v>
      </c>
      <c r="AC203" s="65">
        <v>60</v>
      </c>
      <c r="AD203" s="65"/>
      <c r="AE203" s="65"/>
      <c r="AF203" s="65"/>
      <c r="AG203" s="65">
        <f>ROUND((Tabla122[[#This Row],[Columna31]]*0.4),0)</f>
        <v>274</v>
      </c>
      <c r="AH203" s="65">
        <v>684</v>
      </c>
      <c r="AI203" s="65"/>
      <c r="AJ203" s="65"/>
      <c r="AK203" s="65"/>
      <c r="AL203" s="65">
        <f>ROUND((Tabla122[[#This Row],[Columna36]]*0.4),0)</f>
        <v>70</v>
      </c>
      <c r="AM203" s="65">
        <v>176</v>
      </c>
      <c r="AN203" s="65"/>
      <c r="AO203" s="65"/>
      <c r="AP203" s="65"/>
      <c r="AQ203" s="65">
        <f>ROUND((Tabla122[[#This Row],[Columna41]]*0.4),0)</f>
        <v>27</v>
      </c>
      <c r="AR203" s="65">
        <v>68</v>
      </c>
      <c r="AS203" s="65"/>
      <c r="AT203" s="65"/>
      <c r="AU203" s="65"/>
      <c r="AV203" s="65">
        <f>ROUND((Tabla122[[#This Row],[Columna46]]*0.4),0)</f>
        <v>16</v>
      </c>
      <c r="AW203" s="65">
        <v>40</v>
      </c>
      <c r="AX203" s="65"/>
      <c r="AY203" s="65"/>
      <c r="AZ203" s="65"/>
      <c r="BA203" s="65">
        <f>ROUND((Tabla122[[#This Row],[Columna51]]*0.4),0)</f>
        <v>3</v>
      </c>
      <c r="BB203" s="65">
        <v>8</v>
      </c>
      <c r="BC203" s="65"/>
      <c r="BD203" s="65"/>
      <c r="BE203" s="65"/>
      <c r="BF203" s="65">
        <f>ROUND((Tabla122[[#This Row],[Columna56]]*0.4),0)</f>
        <v>2</v>
      </c>
      <c r="BG203" s="65">
        <v>4</v>
      </c>
      <c r="BH203" s="65"/>
      <c r="BI203" s="65"/>
      <c r="BJ203" s="65"/>
      <c r="BK203" s="65">
        <f>ROUND((Tabla122[[#This Row],[Columna61]]*0.4),0)</f>
        <v>18</v>
      </c>
      <c r="BL203" s="65">
        <v>44</v>
      </c>
      <c r="BM203" s="65"/>
      <c r="BN203" s="65"/>
      <c r="BO203" s="65"/>
      <c r="BP203" s="65">
        <f>ROUND((Tabla122[[#This Row],[Columna66]]*0.4),0)</f>
        <v>16</v>
      </c>
      <c r="BQ203" s="65">
        <v>40</v>
      </c>
      <c r="BR203" s="65"/>
      <c r="BS203" s="65"/>
      <c r="BT203" s="65"/>
      <c r="BU203" s="65">
        <f>ROUND((Tabla122[[#This Row],[Columna71]]*0.4),0)</f>
        <v>46</v>
      </c>
      <c r="BV203" s="65">
        <v>116</v>
      </c>
      <c r="BW203" s="65"/>
      <c r="BX203" s="65"/>
      <c r="BY203" s="65"/>
      <c r="BZ203" s="65">
        <f>ROUND((Tabla122[[#This Row],[Columna76]]*0.4),0)</f>
        <v>14</v>
      </c>
      <c r="CA203" s="65">
        <v>36</v>
      </c>
      <c r="CB203" s="65"/>
      <c r="CC203" s="65"/>
      <c r="CD203" s="65"/>
      <c r="CE203" s="65">
        <f>ROUND((Tabla122[[#This Row],[Columna81]]*0.4),0)</f>
        <v>14</v>
      </c>
      <c r="CF203" s="65">
        <v>36</v>
      </c>
      <c r="CG203" s="65"/>
      <c r="CH203" s="65"/>
      <c r="CI203" s="65"/>
      <c r="CJ203" s="65">
        <f>ROUND((Tabla122[[#This Row],[Columna86]]*0.4),0)</f>
        <v>6</v>
      </c>
      <c r="CK203" s="65">
        <v>16</v>
      </c>
      <c r="CL203" s="65"/>
      <c r="CM203" s="65"/>
      <c r="CN203" s="65"/>
      <c r="CO203" s="65">
        <f>ROUND((Tabla122[[#This Row],[Columna91]]*0.4),0)</f>
        <v>22</v>
      </c>
      <c r="CP203" s="65">
        <v>56</v>
      </c>
      <c r="CQ203" s="65"/>
      <c r="CR203" s="65"/>
      <c r="CS203" s="65"/>
      <c r="CT203" s="65">
        <f>ROUND((Tabla122[[#This Row],[Columna96]]*0.4),0)</f>
        <v>40</v>
      </c>
      <c r="CU203" s="65">
        <v>100</v>
      </c>
      <c r="CV203" s="65"/>
      <c r="CW203" s="65"/>
      <c r="CX203" s="65"/>
      <c r="CY203" s="65">
        <f>ROUND((Tabla122[[#This Row],[Columna101]]*0.4),0)</f>
        <v>10</v>
      </c>
      <c r="CZ203" s="65">
        <v>24</v>
      </c>
      <c r="DA203" s="65"/>
      <c r="DB203" s="65"/>
      <c r="DC203" s="65"/>
      <c r="DD203" s="65">
        <f>ROUND((Tabla122[[#This Row],[Columna106]]*0.4),0)</f>
        <v>8</v>
      </c>
      <c r="DE203" s="65">
        <v>20</v>
      </c>
      <c r="DF203" s="65"/>
      <c r="DG203" s="65"/>
      <c r="DH203" s="65"/>
      <c r="DI203" s="65">
        <f>ROUND((Tabla122[[#This Row],[Columna111]]*0.4),0)</f>
        <v>8</v>
      </c>
      <c r="DJ203" s="65">
        <v>20</v>
      </c>
      <c r="DK203" s="65"/>
      <c r="DL203" s="65"/>
      <c r="DM203" s="65"/>
      <c r="DN203" s="65">
        <f>ROUND((Tabla122[[#This Row],[Columna116]]*0.4),0)</f>
        <v>2</v>
      </c>
      <c r="DO203" s="65">
        <v>4</v>
      </c>
      <c r="DP203" s="93"/>
      <c r="DQ203" s="93"/>
      <c r="DR203" s="93"/>
      <c r="DS203" s="72"/>
      <c r="DT203" s="68"/>
      <c r="DU203" s="68"/>
      <c r="DV203" s="68"/>
      <c r="DW203" s="68"/>
      <c r="DX203" s="68"/>
      <c r="DY203" s="68"/>
      <c r="DZ203" s="68"/>
      <c r="EA203" s="68"/>
      <c r="EB203" s="68"/>
      <c r="EC203" s="68"/>
      <c r="ED203" s="68"/>
      <c r="EE203" s="68"/>
      <c r="EF203" s="68"/>
      <c r="EG203" s="68"/>
      <c r="EH203" s="68"/>
      <c r="EI203" s="68"/>
      <c r="EJ203" s="68"/>
      <c r="EK203" s="68"/>
      <c r="EL203" s="68"/>
      <c r="EM203" s="68"/>
      <c r="EN203" s="68"/>
      <c r="EO203" s="68"/>
      <c r="EP203" s="68"/>
      <c r="EQ203" s="68"/>
      <c r="ER203" s="68"/>
      <c r="ES203" s="68"/>
      <c r="ET203" s="68"/>
      <c r="EU203" s="68"/>
      <c r="EV203" s="68"/>
      <c r="EW203" s="68"/>
      <c r="EX203" s="68"/>
      <c r="EY203" s="68"/>
      <c r="EZ203" s="68"/>
      <c r="FA203" s="68"/>
      <c r="FB203" s="68"/>
      <c r="FC203" s="68"/>
      <c r="FD203" s="68"/>
      <c r="FE203" s="68"/>
      <c r="FF203" s="68"/>
      <c r="FG203" s="68"/>
      <c r="FH203" s="68"/>
      <c r="FI203" s="68"/>
      <c r="FJ203" s="68"/>
      <c r="FK203" s="68"/>
      <c r="FL203" s="68"/>
      <c r="FM203" s="68"/>
      <c r="FN203" s="68"/>
      <c r="FO203" s="68"/>
      <c r="FP203" s="68"/>
      <c r="FQ203" s="68"/>
      <c r="FR203" s="68"/>
      <c r="FS203" s="68"/>
      <c r="FT203" s="68"/>
      <c r="FU203" s="68"/>
      <c r="FV203" s="68"/>
      <c r="FW203" s="68"/>
      <c r="FX203" s="68"/>
      <c r="FY203" s="68"/>
      <c r="FZ203" s="68"/>
      <c r="GA203" s="68"/>
      <c r="GB203" s="68"/>
      <c r="GC203" s="68"/>
      <c r="GD203" s="68"/>
      <c r="GE203" s="68"/>
      <c r="GF203" s="68"/>
      <c r="GG203" s="68"/>
      <c r="GH203" s="68"/>
      <c r="GI203" s="68"/>
      <c r="GJ203" s="68"/>
      <c r="GK203" s="68"/>
      <c r="GL203" s="68"/>
      <c r="GM203" s="68"/>
      <c r="GN203" s="68"/>
      <c r="GO203" s="68"/>
      <c r="GP203" s="68"/>
      <c r="GQ203" s="68"/>
      <c r="GR203" s="68"/>
      <c r="GS203" s="68"/>
      <c r="GT203" s="68"/>
      <c r="GU203" s="68"/>
      <c r="GV203" s="68"/>
      <c r="GW203" s="68"/>
      <c r="GX203" s="68"/>
      <c r="GY203" s="68"/>
      <c r="GZ203" s="68"/>
      <c r="HA203" s="68"/>
      <c r="HB203" s="68"/>
      <c r="HC203" s="68"/>
      <c r="HD203" s="68"/>
      <c r="HE203" s="68"/>
      <c r="HF203" s="68"/>
      <c r="HG203" s="68"/>
      <c r="HH203" s="68"/>
      <c r="HI203" s="68"/>
      <c r="HJ203" s="68"/>
      <c r="HK203" s="68"/>
      <c r="HL203" s="68"/>
      <c r="HM203" s="68"/>
      <c r="HN203" s="68"/>
      <c r="HO203" s="68"/>
      <c r="HP203" s="68"/>
      <c r="HQ203" s="68"/>
      <c r="HR203" s="68"/>
      <c r="HS203" s="68"/>
      <c r="HT203" s="68"/>
      <c r="HU203" s="68"/>
      <c r="HV203" s="68"/>
      <c r="HW203" s="68"/>
      <c r="HX203" s="68"/>
      <c r="HY203" s="68"/>
      <c r="HZ203" s="68"/>
      <c r="IA203" s="68"/>
      <c r="IB203" s="68"/>
      <c r="IC203" s="68"/>
      <c r="ID203" s="68"/>
      <c r="IE203" s="68"/>
      <c r="IF203" s="68"/>
      <c r="IG203" s="68"/>
      <c r="IH203" s="68"/>
      <c r="II203" s="68"/>
      <c r="IJ203" s="68"/>
      <c r="IK203" s="68"/>
      <c r="IL203" s="68"/>
      <c r="IM203" s="68"/>
      <c r="IN203" s="68"/>
      <c r="IO203" s="68"/>
      <c r="IP203" s="68"/>
      <c r="IQ203" s="68"/>
      <c r="IR203" s="68"/>
      <c r="IS203" s="68"/>
      <c r="IT203" s="68"/>
      <c r="IU203" s="68"/>
      <c r="IV203" s="68"/>
      <c r="IW203" s="68"/>
      <c r="IX203" s="68"/>
      <c r="IY203" s="68"/>
      <c r="IZ203" s="68"/>
      <c r="JA203" s="68"/>
      <c r="JB203" s="68"/>
      <c r="JC203" s="68"/>
      <c r="JD203" s="68"/>
      <c r="JE203" s="68"/>
      <c r="JF203" s="68"/>
      <c r="JG203" s="68"/>
      <c r="JH203" s="68"/>
      <c r="JI203" s="68"/>
      <c r="JJ203" s="68"/>
      <c r="JK203" s="68"/>
      <c r="JL203" s="68"/>
      <c r="JM203" s="68"/>
      <c r="JN203" s="68"/>
      <c r="JO203" s="68"/>
      <c r="JP203" s="68"/>
      <c r="JQ203" s="68"/>
      <c r="JR203" s="68"/>
      <c r="JS203" s="68"/>
      <c r="JT203" s="68"/>
      <c r="JU203" s="68"/>
      <c r="JV203" s="68"/>
      <c r="JW203" s="68"/>
      <c r="JX203" s="68"/>
      <c r="JY203" s="68"/>
      <c r="JZ203" s="68"/>
      <c r="KA203" s="68"/>
      <c r="KB203" s="68"/>
      <c r="KC203" s="68"/>
      <c r="KD203" s="68"/>
      <c r="KE203" s="68"/>
      <c r="KF203" s="68"/>
      <c r="KG203" s="68"/>
      <c r="KH203" s="68"/>
      <c r="KI203" s="68"/>
      <c r="KJ203" s="68"/>
      <c r="KK203" s="68"/>
      <c r="KL203" s="68"/>
      <c r="KM203" s="68"/>
      <c r="KN203" s="68"/>
      <c r="KO203" s="68"/>
      <c r="KP203" s="68"/>
      <c r="KQ203" s="68"/>
      <c r="KR203" s="68"/>
      <c r="KS203" s="68"/>
      <c r="KT203" s="68"/>
      <c r="KU203" s="68"/>
      <c r="KV203" s="68"/>
      <c r="KW203" s="68"/>
      <c r="KX203" s="68"/>
      <c r="KY203" s="68"/>
      <c r="KZ203" s="68"/>
      <c r="LA203" s="68"/>
      <c r="LB203" s="68"/>
      <c r="LC203" s="68"/>
      <c r="LD203" s="68"/>
      <c r="LE203" s="68"/>
      <c r="LF203" s="68"/>
      <c r="LG203" s="68"/>
      <c r="LH203" s="68"/>
      <c r="LI203" s="68"/>
      <c r="LJ203" s="68"/>
      <c r="LK203" s="68"/>
      <c r="LL203" s="68"/>
      <c r="LM203" s="68"/>
      <c r="LN203" s="68"/>
      <c r="LO203" s="68"/>
      <c r="LP203" s="68"/>
      <c r="LQ203" s="68"/>
      <c r="LR203" s="68"/>
      <c r="LS203" s="68"/>
      <c r="LT203" s="68"/>
      <c r="LU203" s="68"/>
      <c r="LV203" s="68"/>
      <c r="LW203" s="68"/>
      <c r="LX203" s="68"/>
      <c r="LY203" s="68"/>
      <c r="LZ203" s="68"/>
      <c r="MA203" s="68"/>
      <c r="MB203" s="68"/>
      <c r="MC203" s="68"/>
      <c r="MD203" s="68"/>
      <c r="ME203" s="68"/>
      <c r="MF203" s="68"/>
      <c r="MG203" s="68"/>
      <c r="MH203" s="68"/>
      <c r="MI203" s="68"/>
      <c r="MJ203" s="68"/>
      <c r="MK203" s="68"/>
      <c r="ML203" s="68"/>
      <c r="MM203" s="68"/>
      <c r="MN203" s="68"/>
      <c r="MO203" s="68"/>
      <c r="MP203" s="68"/>
      <c r="MQ203" s="68"/>
      <c r="MR203" s="68"/>
      <c r="MS203" s="68"/>
      <c r="MT203" s="68"/>
      <c r="MU203" s="68"/>
      <c r="MV203" s="68"/>
      <c r="MW203" s="68"/>
      <c r="MX203" s="68"/>
      <c r="MY203" s="68"/>
      <c r="MZ203" s="68"/>
      <c r="NA203" s="68"/>
      <c r="NB203" s="68"/>
      <c r="NC203" s="68"/>
      <c r="ND203" s="68"/>
      <c r="NE203" s="68"/>
    </row>
    <row r="204" spans="1:369" s="73" customFormat="1" ht="13.5">
      <c r="A204" s="68"/>
      <c r="B204" s="62"/>
      <c r="C204" s="63">
        <v>35501</v>
      </c>
      <c r="D204" s="74" t="s">
        <v>294</v>
      </c>
      <c r="E204" s="65" t="s">
        <v>114</v>
      </c>
      <c r="F20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0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04" s="65">
        <f>ROUND((Tabla122[[#This Row],[Columna6]]*0.4),0)</f>
        <v>2</v>
      </c>
      <c r="I204" s="90">
        <v>4</v>
      </c>
      <c r="J204" s="90"/>
      <c r="K204" s="90"/>
      <c r="L204" s="90"/>
      <c r="M204" s="65">
        <f>ROUND((Tabla122[[#This Row],[Columna11]]*0.4),0)</f>
        <v>72</v>
      </c>
      <c r="N204" s="65">
        <v>180</v>
      </c>
      <c r="O204" s="65"/>
      <c r="P204" s="65"/>
      <c r="Q204" s="65"/>
      <c r="R204" s="65">
        <f>ROUND((Tabla122[[#This Row],[Columna16]]*0.4),0)</f>
        <v>6</v>
      </c>
      <c r="S204" s="65">
        <v>16</v>
      </c>
      <c r="T204" s="65"/>
      <c r="U204" s="65"/>
      <c r="V204" s="65"/>
      <c r="W204" s="65">
        <f>ROUND((Tabla122[[#This Row],[Columna21]]*0.4),0)</f>
        <v>3</v>
      </c>
      <c r="X204" s="65">
        <v>8</v>
      </c>
      <c r="Y204" s="65"/>
      <c r="Z204" s="65"/>
      <c r="AA204" s="65"/>
      <c r="AB204" s="65">
        <f>ROUND((Tabla122[[#This Row],[Columna26]]*0.4),0)</f>
        <v>24</v>
      </c>
      <c r="AC204" s="65">
        <v>60</v>
      </c>
      <c r="AD204" s="65"/>
      <c r="AE204" s="65"/>
      <c r="AF204" s="65"/>
      <c r="AG204" s="65">
        <f>ROUND((Tabla122[[#This Row],[Columna31]]*0.4),0)</f>
        <v>274</v>
      </c>
      <c r="AH204" s="65">
        <v>684</v>
      </c>
      <c r="AI204" s="65"/>
      <c r="AJ204" s="65"/>
      <c r="AK204" s="65"/>
      <c r="AL204" s="65">
        <f>ROUND((Tabla122[[#This Row],[Columna36]]*0.4),0)</f>
        <v>70</v>
      </c>
      <c r="AM204" s="65">
        <v>176</v>
      </c>
      <c r="AN204" s="65"/>
      <c r="AO204" s="65"/>
      <c r="AP204" s="65"/>
      <c r="AQ204" s="65">
        <f>ROUND((Tabla122[[#This Row],[Columna41]]*0.4),0)</f>
        <v>27</v>
      </c>
      <c r="AR204" s="65">
        <v>68</v>
      </c>
      <c r="AS204" s="65"/>
      <c r="AT204" s="65"/>
      <c r="AU204" s="65"/>
      <c r="AV204" s="65">
        <f>ROUND((Tabla122[[#This Row],[Columna46]]*0.4),0)</f>
        <v>16</v>
      </c>
      <c r="AW204" s="65">
        <v>40</v>
      </c>
      <c r="AX204" s="65"/>
      <c r="AY204" s="65"/>
      <c r="AZ204" s="65"/>
      <c r="BA204" s="65">
        <f>ROUND((Tabla122[[#This Row],[Columna51]]*0.4),0)</f>
        <v>3</v>
      </c>
      <c r="BB204" s="65">
        <v>8</v>
      </c>
      <c r="BC204" s="65"/>
      <c r="BD204" s="65"/>
      <c r="BE204" s="65"/>
      <c r="BF204" s="65">
        <f>ROUND((Tabla122[[#This Row],[Columna56]]*0.4),0)</f>
        <v>2</v>
      </c>
      <c r="BG204" s="65">
        <v>4</v>
      </c>
      <c r="BH204" s="65"/>
      <c r="BI204" s="65"/>
      <c r="BJ204" s="65"/>
      <c r="BK204" s="65">
        <f>ROUND((Tabla122[[#This Row],[Columna61]]*0.4),0)</f>
        <v>18</v>
      </c>
      <c r="BL204" s="65">
        <v>44</v>
      </c>
      <c r="BM204" s="65"/>
      <c r="BN204" s="65"/>
      <c r="BO204" s="65"/>
      <c r="BP204" s="65">
        <f>ROUND((Tabla122[[#This Row],[Columna66]]*0.4),0)</f>
        <v>16</v>
      </c>
      <c r="BQ204" s="65">
        <v>40</v>
      </c>
      <c r="BR204" s="65"/>
      <c r="BS204" s="65"/>
      <c r="BT204" s="65"/>
      <c r="BU204" s="65">
        <f>ROUND((Tabla122[[#This Row],[Columna71]]*0.4),0)</f>
        <v>46</v>
      </c>
      <c r="BV204" s="65">
        <v>116</v>
      </c>
      <c r="BW204" s="65"/>
      <c r="BX204" s="65"/>
      <c r="BY204" s="65"/>
      <c r="BZ204" s="65">
        <f>ROUND((Tabla122[[#This Row],[Columna76]]*0.4),0)</f>
        <v>14</v>
      </c>
      <c r="CA204" s="65">
        <v>36</v>
      </c>
      <c r="CB204" s="65"/>
      <c r="CC204" s="65"/>
      <c r="CD204" s="65"/>
      <c r="CE204" s="65">
        <f>ROUND((Tabla122[[#This Row],[Columna81]]*0.4),0)</f>
        <v>14</v>
      </c>
      <c r="CF204" s="65">
        <v>36</v>
      </c>
      <c r="CG204" s="65"/>
      <c r="CH204" s="65"/>
      <c r="CI204" s="65"/>
      <c r="CJ204" s="65">
        <f>ROUND((Tabla122[[#This Row],[Columna86]]*0.4),0)</f>
        <v>6</v>
      </c>
      <c r="CK204" s="65">
        <v>16</v>
      </c>
      <c r="CL204" s="65"/>
      <c r="CM204" s="65"/>
      <c r="CN204" s="65"/>
      <c r="CO204" s="65">
        <f>ROUND((Tabla122[[#This Row],[Columna91]]*0.4),0)</f>
        <v>22</v>
      </c>
      <c r="CP204" s="65">
        <v>56</v>
      </c>
      <c r="CQ204" s="65"/>
      <c r="CR204" s="65"/>
      <c r="CS204" s="65"/>
      <c r="CT204" s="65">
        <f>ROUND((Tabla122[[#This Row],[Columna96]]*0.4),0)</f>
        <v>40</v>
      </c>
      <c r="CU204" s="65">
        <v>100</v>
      </c>
      <c r="CV204" s="65"/>
      <c r="CW204" s="65"/>
      <c r="CX204" s="65"/>
      <c r="CY204" s="65">
        <f>ROUND((Tabla122[[#This Row],[Columna101]]*0.4),0)</f>
        <v>10</v>
      </c>
      <c r="CZ204" s="65">
        <v>24</v>
      </c>
      <c r="DA204" s="65"/>
      <c r="DB204" s="65"/>
      <c r="DC204" s="65"/>
      <c r="DD204" s="65">
        <f>ROUND((Tabla122[[#This Row],[Columna106]]*0.4),0)</f>
        <v>8</v>
      </c>
      <c r="DE204" s="65">
        <v>20</v>
      </c>
      <c r="DF204" s="65"/>
      <c r="DG204" s="65"/>
      <c r="DH204" s="65"/>
      <c r="DI204" s="65">
        <f>ROUND((Tabla122[[#This Row],[Columna111]]*0.4),0)</f>
        <v>8</v>
      </c>
      <c r="DJ204" s="65">
        <v>20</v>
      </c>
      <c r="DK204" s="65"/>
      <c r="DL204" s="65"/>
      <c r="DM204" s="65"/>
      <c r="DN204" s="65">
        <f>ROUND((Tabla122[[#This Row],[Columna116]]*0.4),0)</f>
        <v>2</v>
      </c>
      <c r="DO204" s="65">
        <v>4</v>
      </c>
      <c r="DP204" s="93"/>
      <c r="DQ204" s="93"/>
      <c r="DR204" s="93"/>
      <c r="DS204" s="72"/>
      <c r="DT204" s="68"/>
      <c r="DU204" s="68"/>
      <c r="DV204" s="68"/>
      <c r="DW204" s="68"/>
      <c r="DX204" s="68"/>
      <c r="DY204" s="68"/>
      <c r="DZ204" s="68"/>
      <c r="EA204" s="68"/>
      <c r="EB204" s="68"/>
      <c r="EC204" s="68"/>
      <c r="ED204" s="68"/>
      <c r="EE204" s="68"/>
      <c r="EF204" s="68"/>
      <c r="EG204" s="68"/>
      <c r="EH204" s="68"/>
      <c r="EI204" s="68"/>
      <c r="EJ204" s="68"/>
      <c r="EK204" s="68"/>
      <c r="EL204" s="68"/>
      <c r="EM204" s="68"/>
      <c r="EN204" s="68"/>
      <c r="EO204" s="68"/>
      <c r="EP204" s="68"/>
      <c r="EQ204" s="68"/>
      <c r="ER204" s="68"/>
      <c r="ES204" s="68"/>
      <c r="ET204" s="68"/>
      <c r="EU204" s="68"/>
      <c r="EV204" s="68"/>
      <c r="EW204" s="68"/>
      <c r="EX204" s="68"/>
      <c r="EY204" s="68"/>
      <c r="EZ204" s="68"/>
      <c r="FA204" s="68"/>
      <c r="FB204" s="68"/>
      <c r="FC204" s="68"/>
      <c r="FD204" s="68"/>
      <c r="FE204" s="68"/>
      <c r="FF204" s="68"/>
      <c r="FG204" s="68"/>
      <c r="FH204" s="68"/>
      <c r="FI204" s="68"/>
      <c r="FJ204" s="68"/>
      <c r="FK204" s="68"/>
      <c r="FL204" s="68"/>
      <c r="FM204" s="68"/>
      <c r="FN204" s="68"/>
      <c r="FO204" s="68"/>
      <c r="FP204" s="68"/>
      <c r="FQ204" s="68"/>
      <c r="FR204" s="68"/>
      <c r="FS204" s="68"/>
      <c r="FT204" s="68"/>
      <c r="FU204" s="68"/>
      <c r="FV204" s="68"/>
      <c r="FW204" s="68"/>
      <c r="FX204" s="68"/>
      <c r="FY204" s="68"/>
      <c r="FZ204" s="68"/>
      <c r="GA204" s="68"/>
      <c r="GB204" s="68"/>
      <c r="GC204" s="68"/>
      <c r="GD204" s="68"/>
      <c r="GE204" s="68"/>
      <c r="GF204" s="68"/>
      <c r="GG204" s="68"/>
      <c r="GH204" s="68"/>
      <c r="GI204" s="68"/>
      <c r="GJ204" s="68"/>
      <c r="GK204" s="68"/>
      <c r="GL204" s="68"/>
      <c r="GM204" s="68"/>
      <c r="GN204" s="68"/>
      <c r="GO204" s="68"/>
      <c r="GP204" s="68"/>
      <c r="GQ204" s="68"/>
      <c r="GR204" s="68"/>
      <c r="GS204" s="68"/>
      <c r="GT204" s="68"/>
      <c r="GU204" s="68"/>
      <c r="GV204" s="68"/>
      <c r="GW204" s="68"/>
      <c r="GX204" s="68"/>
      <c r="GY204" s="68"/>
      <c r="GZ204" s="68"/>
      <c r="HA204" s="68"/>
      <c r="HB204" s="68"/>
      <c r="HC204" s="68"/>
      <c r="HD204" s="68"/>
      <c r="HE204" s="68"/>
      <c r="HF204" s="68"/>
      <c r="HG204" s="68"/>
      <c r="HH204" s="68"/>
      <c r="HI204" s="68"/>
      <c r="HJ204" s="68"/>
      <c r="HK204" s="68"/>
      <c r="HL204" s="68"/>
      <c r="HM204" s="68"/>
      <c r="HN204" s="68"/>
      <c r="HO204" s="68"/>
      <c r="HP204" s="68"/>
      <c r="HQ204" s="68"/>
      <c r="HR204" s="68"/>
      <c r="HS204" s="68"/>
      <c r="HT204" s="68"/>
      <c r="HU204" s="68"/>
      <c r="HV204" s="68"/>
      <c r="HW204" s="68"/>
      <c r="HX204" s="68"/>
      <c r="HY204" s="68"/>
      <c r="HZ204" s="68"/>
      <c r="IA204" s="68"/>
      <c r="IB204" s="68"/>
      <c r="IC204" s="68"/>
      <c r="ID204" s="68"/>
      <c r="IE204" s="68"/>
      <c r="IF204" s="68"/>
      <c r="IG204" s="68"/>
      <c r="IH204" s="68"/>
      <c r="II204" s="68"/>
      <c r="IJ204" s="68"/>
      <c r="IK204" s="68"/>
      <c r="IL204" s="68"/>
      <c r="IM204" s="68"/>
      <c r="IN204" s="68"/>
      <c r="IO204" s="68"/>
      <c r="IP204" s="68"/>
      <c r="IQ204" s="68"/>
      <c r="IR204" s="68"/>
      <c r="IS204" s="68"/>
      <c r="IT204" s="68"/>
      <c r="IU204" s="68"/>
      <c r="IV204" s="68"/>
      <c r="IW204" s="68"/>
      <c r="IX204" s="68"/>
      <c r="IY204" s="68"/>
      <c r="IZ204" s="68"/>
      <c r="JA204" s="68"/>
      <c r="JB204" s="68"/>
      <c r="JC204" s="68"/>
      <c r="JD204" s="68"/>
      <c r="JE204" s="68"/>
      <c r="JF204" s="68"/>
      <c r="JG204" s="68"/>
      <c r="JH204" s="68"/>
      <c r="JI204" s="68"/>
      <c r="JJ204" s="68"/>
      <c r="JK204" s="68"/>
      <c r="JL204" s="68"/>
      <c r="JM204" s="68"/>
      <c r="JN204" s="68"/>
      <c r="JO204" s="68"/>
      <c r="JP204" s="68"/>
      <c r="JQ204" s="68"/>
      <c r="JR204" s="68"/>
      <c r="JS204" s="68"/>
      <c r="JT204" s="68"/>
      <c r="JU204" s="68"/>
      <c r="JV204" s="68"/>
      <c r="JW204" s="68"/>
      <c r="JX204" s="68"/>
      <c r="JY204" s="68"/>
      <c r="JZ204" s="68"/>
      <c r="KA204" s="68"/>
      <c r="KB204" s="68"/>
      <c r="KC204" s="68"/>
      <c r="KD204" s="68"/>
      <c r="KE204" s="68"/>
      <c r="KF204" s="68"/>
      <c r="KG204" s="68"/>
      <c r="KH204" s="68"/>
      <c r="KI204" s="68"/>
      <c r="KJ204" s="68"/>
      <c r="KK204" s="68"/>
      <c r="KL204" s="68"/>
      <c r="KM204" s="68"/>
      <c r="KN204" s="68"/>
      <c r="KO204" s="68"/>
      <c r="KP204" s="68"/>
      <c r="KQ204" s="68"/>
      <c r="KR204" s="68"/>
      <c r="KS204" s="68"/>
      <c r="KT204" s="68"/>
      <c r="KU204" s="68"/>
      <c r="KV204" s="68"/>
      <c r="KW204" s="68"/>
      <c r="KX204" s="68"/>
      <c r="KY204" s="68"/>
      <c r="KZ204" s="68"/>
      <c r="LA204" s="68"/>
      <c r="LB204" s="68"/>
      <c r="LC204" s="68"/>
      <c r="LD204" s="68"/>
      <c r="LE204" s="68"/>
      <c r="LF204" s="68"/>
      <c r="LG204" s="68"/>
      <c r="LH204" s="68"/>
      <c r="LI204" s="68"/>
      <c r="LJ204" s="68"/>
      <c r="LK204" s="68"/>
      <c r="LL204" s="68"/>
      <c r="LM204" s="68"/>
      <c r="LN204" s="68"/>
      <c r="LO204" s="68"/>
      <c r="LP204" s="68"/>
      <c r="LQ204" s="68"/>
      <c r="LR204" s="68"/>
      <c r="LS204" s="68"/>
      <c r="LT204" s="68"/>
      <c r="LU204" s="68"/>
      <c r="LV204" s="68"/>
      <c r="LW204" s="68"/>
      <c r="LX204" s="68"/>
      <c r="LY204" s="68"/>
      <c r="LZ204" s="68"/>
      <c r="MA204" s="68"/>
      <c r="MB204" s="68"/>
      <c r="MC204" s="68"/>
      <c r="MD204" s="68"/>
      <c r="ME204" s="68"/>
      <c r="MF204" s="68"/>
      <c r="MG204" s="68"/>
      <c r="MH204" s="68"/>
      <c r="MI204" s="68"/>
      <c r="MJ204" s="68"/>
      <c r="MK204" s="68"/>
      <c r="ML204" s="68"/>
      <c r="MM204" s="68"/>
      <c r="MN204" s="68"/>
      <c r="MO204" s="68"/>
      <c r="MP204" s="68"/>
      <c r="MQ204" s="68"/>
      <c r="MR204" s="68"/>
      <c r="MS204" s="68"/>
      <c r="MT204" s="68"/>
      <c r="MU204" s="68"/>
      <c r="MV204" s="68"/>
      <c r="MW204" s="68"/>
      <c r="MX204" s="68"/>
      <c r="MY204" s="68"/>
      <c r="MZ204" s="68"/>
      <c r="NA204" s="68"/>
      <c r="NB204" s="68"/>
      <c r="NC204" s="68"/>
      <c r="ND204" s="68"/>
      <c r="NE204" s="68"/>
    </row>
    <row r="205" spans="1:369" s="73" customFormat="1" ht="13.5">
      <c r="A205" s="68"/>
      <c r="B205" s="62"/>
      <c r="C205" s="63">
        <v>35501</v>
      </c>
      <c r="D205" s="74" t="s">
        <v>295</v>
      </c>
      <c r="E205" s="65" t="s">
        <v>114</v>
      </c>
      <c r="F20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0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05" s="65">
        <f>ROUND((Tabla122[[#This Row],[Columna6]]*0.4),0)</f>
        <v>2</v>
      </c>
      <c r="I205" s="90">
        <v>4</v>
      </c>
      <c r="J205" s="90"/>
      <c r="K205" s="90"/>
      <c r="L205" s="90"/>
      <c r="M205" s="65">
        <f>ROUND((Tabla122[[#This Row],[Columna11]]*0.4),0)</f>
        <v>72</v>
      </c>
      <c r="N205" s="65">
        <v>180</v>
      </c>
      <c r="O205" s="65"/>
      <c r="P205" s="65"/>
      <c r="Q205" s="65"/>
      <c r="R205" s="65">
        <f>ROUND((Tabla122[[#This Row],[Columna16]]*0.4),0)</f>
        <v>6</v>
      </c>
      <c r="S205" s="65">
        <v>16</v>
      </c>
      <c r="T205" s="65"/>
      <c r="U205" s="65"/>
      <c r="V205" s="65"/>
      <c r="W205" s="65">
        <f>ROUND((Tabla122[[#This Row],[Columna21]]*0.4),0)</f>
        <v>3</v>
      </c>
      <c r="X205" s="65">
        <v>8</v>
      </c>
      <c r="Y205" s="65"/>
      <c r="Z205" s="65"/>
      <c r="AA205" s="65"/>
      <c r="AB205" s="65">
        <f>ROUND((Tabla122[[#This Row],[Columna26]]*0.4),0)</f>
        <v>24</v>
      </c>
      <c r="AC205" s="65">
        <v>60</v>
      </c>
      <c r="AD205" s="65"/>
      <c r="AE205" s="65"/>
      <c r="AF205" s="65"/>
      <c r="AG205" s="65">
        <f>ROUND((Tabla122[[#This Row],[Columna31]]*0.4),0)</f>
        <v>274</v>
      </c>
      <c r="AH205" s="65">
        <v>684</v>
      </c>
      <c r="AI205" s="65"/>
      <c r="AJ205" s="65"/>
      <c r="AK205" s="65"/>
      <c r="AL205" s="65">
        <f>ROUND((Tabla122[[#This Row],[Columna36]]*0.4),0)</f>
        <v>70</v>
      </c>
      <c r="AM205" s="65">
        <v>176</v>
      </c>
      <c r="AN205" s="65"/>
      <c r="AO205" s="65"/>
      <c r="AP205" s="65"/>
      <c r="AQ205" s="65">
        <f>ROUND((Tabla122[[#This Row],[Columna41]]*0.4),0)</f>
        <v>27</v>
      </c>
      <c r="AR205" s="65">
        <v>68</v>
      </c>
      <c r="AS205" s="65"/>
      <c r="AT205" s="65"/>
      <c r="AU205" s="65"/>
      <c r="AV205" s="65">
        <f>ROUND((Tabla122[[#This Row],[Columna46]]*0.4),0)</f>
        <v>16</v>
      </c>
      <c r="AW205" s="65">
        <v>40</v>
      </c>
      <c r="AX205" s="65"/>
      <c r="AY205" s="65"/>
      <c r="AZ205" s="65"/>
      <c r="BA205" s="65">
        <f>ROUND((Tabla122[[#This Row],[Columna51]]*0.4),0)</f>
        <v>3</v>
      </c>
      <c r="BB205" s="65">
        <v>8</v>
      </c>
      <c r="BC205" s="65"/>
      <c r="BD205" s="65"/>
      <c r="BE205" s="65"/>
      <c r="BF205" s="65">
        <f>ROUND((Tabla122[[#This Row],[Columna56]]*0.4),0)</f>
        <v>2</v>
      </c>
      <c r="BG205" s="65">
        <v>4</v>
      </c>
      <c r="BH205" s="65"/>
      <c r="BI205" s="65"/>
      <c r="BJ205" s="65"/>
      <c r="BK205" s="65">
        <f>ROUND((Tabla122[[#This Row],[Columna61]]*0.4),0)</f>
        <v>18</v>
      </c>
      <c r="BL205" s="65">
        <v>44</v>
      </c>
      <c r="BM205" s="65"/>
      <c r="BN205" s="65"/>
      <c r="BO205" s="65"/>
      <c r="BP205" s="65">
        <f>ROUND((Tabla122[[#This Row],[Columna66]]*0.4),0)</f>
        <v>16</v>
      </c>
      <c r="BQ205" s="65">
        <v>40</v>
      </c>
      <c r="BR205" s="65"/>
      <c r="BS205" s="65"/>
      <c r="BT205" s="65"/>
      <c r="BU205" s="65">
        <f>ROUND((Tabla122[[#This Row],[Columna71]]*0.4),0)</f>
        <v>46</v>
      </c>
      <c r="BV205" s="65">
        <v>116</v>
      </c>
      <c r="BW205" s="65"/>
      <c r="BX205" s="65"/>
      <c r="BY205" s="65"/>
      <c r="BZ205" s="65">
        <f>ROUND((Tabla122[[#This Row],[Columna76]]*0.4),0)</f>
        <v>14</v>
      </c>
      <c r="CA205" s="65">
        <v>36</v>
      </c>
      <c r="CB205" s="65"/>
      <c r="CC205" s="65"/>
      <c r="CD205" s="65"/>
      <c r="CE205" s="65">
        <f>ROUND((Tabla122[[#This Row],[Columna81]]*0.4),0)</f>
        <v>14</v>
      </c>
      <c r="CF205" s="65">
        <v>36</v>
      </c>
      <c r="CG205" s="65"/>
      <c r="CH205" s="65"/>
      <c r="CI205" s="65"/>
      <c r="CJ205" s="65">
        <f>ROUND((Tabla122[[#This Row],[Columna86]]*0.4),0)</f>
        <v>6</v>
      </c>
      <c r="CK205" s="65">
        <v>16</v>
      </c>
      <c r="CL205" s="65"/>
      <c r="CM205" s="65"/>
      <c r="CN205" s="65"/>
      <c r="CO205" s="65">
        <f>ROUND((Tabla122[[#This Row],[Columna91]]*0.4),0)</f>
        <v>22</v>
      </c>
      <c r="CP205" s="65">
        <v>56</v>
      </c>
      <c r="CQ205" s="65"/>
      <c r="CR205" s="65"/>
      <c r="CS205" s="65"/>
      <c r="CT205" s="65">
        <f>ROUND((Tabla122[[#This Row],[Columna96]]*0.4),0)</f>
        <v>40</v>
      </c>
      <c r="CU205" s="65">
        <v>100</v>
      </c>
      <c r="CV205" s="65"/>
      <c r="CW205" s="65"/>
      <c r="CX205" s="65"/>
      <c r="CY205" s="65">
        <f>ROUND((Tabla122[[#This Row],[Columna101]]*0.4),0)</f>
        <v>10</v>
      </c>
      <c r="CZ205" s="65">
        <v>24</v>
      </c>
      <c r="DA205" s="65"/>
      <c r="DB205" s="65"/>
      <c r="DC205" s="65"/>
      <c r="DD205" s="65">
        <f>ROUND((Tabla122[[#This Row],[Columna106]]*0.4),0)</f>
        <v>8</v>
      </c>
      <c r="DE205" s="65">
        <v>20</v>
      </c>
      <c r="DF205" s="65"/>
      <c r="DG205" s="65"/>
      <c r="DH205" s="65"/>
      <c r="DI205" s="65">
        <f>ROUND((Tabla122[[#This Row],[Columna111]]*0.4),0)</f>
        <v>8</v>
      </c>
      <c r="DJ205" s="65">
        <v>20</v>
      </c>
      <c r="DK205" s="65"/>
      <c r="DL205" s="65"/>
      <c r="DM205" s="65"/>
      <c r="DN205" s="65">
        <f>ROUND((Tabla122[[#This Row],[Columna116]]*0.4),0)</f>
        <v>2</v>
      </c>
      <c r="DO205" s="65">
        <v>4</v>
      </c>
      <c r="DP205" s="93"/>
      <c r="DQ205" s="93"/>
      <c r="DR205" s="93"/>
      <c r="DS205" s="72"/>
      <c r="DT205" s="68"/>
      <c r="DU205" s="68"/>
      <c r="DV205" s="68"/>
      <c r="DW205" s="68"/>
      <c r="DX205" s="68"/>
      <c r="DY205" s="68"/>
      <c r="DZ205" s="68"/>
      <c r="EA205" s="68"/>
      <c r="EB205" s="68"/>
      <c r="EC205" s="68"/>
      <c r="ED205" s="68"/>
      <c r="EE205" s="68"/>
      <c r="EF205" s="68"/>
      <c r="EG205" s="68"/>
      <c r="EH205" s="68"/>
      <c r="EI205" s="68"/>
      <c r="EJ205" s="68"/>
      <c r="EK205" s="68"/>
      <c r="EL205" s="68"/>
      <c r="EM205" s="68"/>
      <c r="EN205" s="68"/>
      <c r="EO205" s="68"/>
      <c r="EP205" s="68"/>
      <c r="EQ205" s="68"/>
      <c r="ER205" s="68"/>
      <c r="ES205" s="68"/>
      <c r="ET205" s="68"/>
      <c r="EU205" s="68"/>
      <c r="EV205" s="68"/>
      <c r="EW205" s="68"/>
      <c r="EX205" s="68"/>
      <c r="EY205" s="68"/>
      <c r="EZ205" s="68"/>
      <c r="FA205" s="68"/>
      <c r="FB205" s="68"/>
      <c r="FC205" s="68"/>
      <c r="FD205" s="68"/>
      <c r="FE205" s="68"/>
      <c r="FF205" s="68"/>
      <c r="FG205" s="68"/>
      <c r="FH205" s="68"/>
      <c r="FI205" s="68"/>
      <c r="FJ205" s="68"/>
      <c r="FK205" s="68"/>
      <c r="FL205" s="68"/>
      <c r="FM205" s="68"/>
      <c r="FN205" s="68"/>
      <c r="FO205" s="68"/>
      <c r="FP205" s="68"/>
      <c r="FQ205" s="68"/>
      <c r="FR205" s="68"/>
      <c r="FS205" s="68"/>
      <c r="FT205" s="68"/>
      <c r="FU205" s="68"/>
      <c r="FV205" s="68"/>
      <c r="FW205" s="68"/>
      <c r="FX205" s="68"/>
      <c r="FY205" s="68"/>
      <c r="FZ205" s="68"/>
      <c r="GA205" s="68"/>
      <c r="GB205" s="68"/>
      <c r="GC205" s="68"/>
      <c r="GD205" s="68"/>
      <c r="GE205" s="68"/>
      <c r="GF205" s="68"/>
      <c r="GG205" s="68"/>
      <c r="GH205" s="68"/>
      <c r="GI205" s="68"/>
      <c r="GJ205" s="68"/>
      <c r="GK205" s="68"/>
      <c r="GL205" s="68"/>
      <c r="GM205" s="68"/>
      <c r="GN205" s="68"/>
      <c r="GO205" s="68"/>
      <c r="GP205" s="68"/>
      <c r="GQ205" s="68"/>
      <c r="GR205" s="68"/>
      <c r="GS205" s="68"/>
      <c r="GT205" s="68"/>
      <c r="GU205" s="68"/>
      <c r="GV205" s="68"/>
      <c r="GW205" s="68"/>
      <c r="GX205" s="68"/>
      <c r="GY205" s="68"/>
      <c r="GZ205" s="68"/>
      <c r="HA205" s="68"/>
      <c r="HB205" s="68"/>
      <c r="HC205" s="68"/>
      <c r="HD205" s="68"/>
      <c r="HE205" s="68"/>
      <c r="HF205" s="68"/>
      <c r="HG205" s="68"/>
      <c r="HH205" s="68"/>
      <c r="HI205" s="68"/>
      <c r="HJ205" s="68"/>
      <c r="HK205" s="68"/>
      <c r="HL205" s="68"/>
      <c r="HM205" s="68"/>
      <c r="HN205" s="68"/>
      <c r="HO205" s="68"/>
      <c r="HP205" s="68"/>
      <c r="HQ205" s="68"/>
      <c r="HR205" s="68"/>
      <c r="HS205" s="68"/>
      <c r="HT205" s="68"/>
      <c r="HU205" s="68"/>
      <c r="HV205" s="68"/>
      <c r="HW205" s="68"/>
      <c r="HX205" s="68"/>
      <c r="HY205" s="68"/>
      <c r="HZ205" s="68"/>
      <c r="IA205" s="68"/>
      <c r="IB205" s="68"/>
      <c r="IC205" s="68"/>
      <c r="ID205" s="68"/>
      <c r="IE205" s="68"/>
      <c r="IF205" s="68"/>
      <c r="IG205" s="68"/>
      <c r="IH205" s="68"/>
      <c r="II205" s="68"/>
      <c r="IJ205" s="68"/>
      <c r="IK205" s="68"/>
      <c r="IL205" s="68"/>
      <c r="IM205" s="68"/>
      <c r="IN205" s="68"/>
      <c r="IO205" s="68"/>
      <c r="IP205" s="68"/>
      <c r="IQ205" s="68"/>
      <c r="IR205" s="68"/>
      <c r="IS205" s="68"/>
      <c r="IT205" s="68"/>
      <c r="IU205" s="68"/>
      <c r="IV205" s="68"/>
      <c r="IW205" s="68"/>
      <c r="IX205" s="68"/>
      <c r="IY205" s="68"/>
      <c r="IZ205" s="68"/>
      <c r="JA205" s="68"/>
      <c r="JB205" s="68"/>
      <c r="JC205" s="68"/>
      <c r="JD205" s="68"/>
      <c r="JE205" s="68"/>
      <c r="JF205" s="68"/>
      <c r="JG205" s="68"/>
      <c r="JH205" s="68"/>
      <c r="JI205" s="68"/>
      <c r="JJ205" s="68"/>
      <c r="JK205" s="68"/>
      <c r="JL205" s="68"/>
      <c r="JM205" s="68"/>
      <c r="JN205" s="68"/>
      <c r="JO205" s="68"/>
      <c r="JP205" s="68"/>
      <c r="JQ205" s="68"/>
      <c r="JR205" s="68"/>
      <c r="JS205" s="68"/>
      <c r="JT205" s="68"/>
      <c r="JU205" s="68"/>
      <c r="JV205" s="68"/>
      <c r="JW205" s="68"/>
      <c r="JX205" s="68"/>
      <c r="JY205" s="68"/>
      <c r="JZ205" s="68"/>
      <c r="KA205" s="68"/>
      <c r="KB205" s="68"/>
      <c r="KC205" s="68"/>
      <c r="KD205" s="68"/>
      <c r="KE205" s="68"/>
      <c r="KF205" s="68"/>
      <c r="KG205" s="68"/>
      <c r="KH205" s="68"/>
      <c r="KI205" s="68"/>
      <c r="KJ205" s="68"/>
      <c r="KK205" s="68"/>
      <c r="KL205" s="68"/>
      <c r="KM205" s="68"/>
      <c r="KN205" s="68"/>
      <c r="KO205" s="68"/>
      <c r="KP205" s="68"/>
      <c r="KQ205" s="68"/>
      <c r="KR205" s="68"/>
      <c r="KS205" s="68"/>
      <c r="KT205" s="68"/>
      <c r="KU205" s="68"/>
      <c r="KV205" s="68"/>
      <c r="KW205" s="68"/>
      <c r="KX205" s="68"/>
      <c r="KY205" s="68"/>
      <c r="KZ205" s="68"/>
      <c r="LA205" s="68"/>
      <c r="LB205" s="68"/>
      <c r="LC205" s="68"/>
      <c r="LD205" s="68"/>
      <c r="LE205" s="68"/>
      <c r="LF205" s="68"/>
      <c r="LG205" s="68"/>
      <c r="LH205" s="68"/>
      <c r="LI205" s="68"/>
      <c r="LJ205" s="68"/>
      <c r="LK205" s="68"/>
      <c r="LL205" s="68"/>
      <c r="LM205" s="68"/>
      <c r="LN205" s="68"/>
      <c r="LO205" s="68"/>
      <c r="LP205" s="68"/>
      <c r="LQ205" s="68"/>
      <c r="LR205" s="68"/>
      <c r="LS205" s="68"/>
      <c r="LT205" s="68"/>
      <c r="LU205" s="68"/>
      <c r="LV205" s="68"/>
      <c r="LW205" s="68"/>
      <c r="LX205" s="68"/>
      <c r="LY205" s="68"/>
      <c r="LZ205" s="68"/>
      <c r="MA205" s="68"/>
      <c r="MB205" s="68"/>
      <c r="MC205" s="68"/>
      <c r="MD205" s="68"/>
      <c r="ME205" s="68"/>
      <c r="MF205" s="68"/>
      <c r="MG205" s="68"/>
      <c r="MH205" s="68"/>
      <c r="MI205" s="68"/>
      <c r="MJ205" s="68"/>
      <c r="MK205" s="68"/>
      <c r="ML205" s="68"/>
      <c r="MM205" s="68"/>
      <c r="MN205" s="68"/>
      <c r="MO205" s="68"/>
      <c r="MP205" s="68"/>
      <c r="MQ205" s="68"/>
      <c r="MR205" s="68"/>
      <c r="MS205" s="68"/>
      <c r="MT205" s="68"/>
      <c r="MU205" s="68"/>
      <c r="MV205" s="68"/>
      <c r="MW205" s="68"/>
      <c r="MX205" s="68"/>
      <c r="MY205" s="68"/>
      <c r="MZ205" s="68"/>
      <c r="NA205" s="68"/>
      <c r="NB205" s="68"/>
      <c r="NC205" s="68"/>
      <c r="ND205" s="68"/>
      <c r="NE205" s="68"/>
    </row>
    <row r="206" spans="1:369" s="73" customFormat="1" ht="13.5">
      <c r="A206" s="68"/>
      <c r="B206" s="62"/>
      <c r="C206" s="63">
        <v>35501</v>
      </c>
      <c r="D206" s="74" t="s">
        <v>263</v>
      </c>
      <c r="E206" s="65" t="s">
        <v>114</v>
      </c>
      <c r="F20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0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06" s="65">
        <f>ROUND((Tabla122[[#This Row],[Columna6]]*0.4),0)</f>
        <v>2</v>
      </c>
      <c r="I206" s="90">
        <v>4</v>
      </c>
      <c r="J206" s="90"/>
      <c r="K206" s="90"/>
      <c r="L206" s="90"/>
      <c r="M206" s="65">
        <f>ROUND((Tabla122[[#This Row],[Columna11]]*0.4),0)</f>
        <v>72</v>
      </c>
      <c r="N206" s="65">
        <v>180</v>
      </c>
      <c r="O206" s="65"/>
      <c r="P206" s="65"/>
      <c r="Q206" s="65"/>
      <c r="R206" s="65">
        <f>ROUND((Tabla122[[#This Row],[Columna16]]*0.4),0)</f>
        <v>6</v>
      </c>
      <c r="S206" s="65">
        <v>16</v>
      </c>
      <c r="T206" s="65"/>
      <c r="U206" s="65"/>
      <c r="V206" s="65"/>
      <c r="W206" s="65">
        <f>ROUND((Tabla122[[#This Row],[Columna21]]*0.4),0)</f>
        <v>3</v>
      </c>
      <c r="X206" s="65">
        <v>8</v>
      </c>
      <c r="Y206" s="65"/>
      <c r="Z206" s="65"/>
      <c r="AA206" s="65"/>
      <c r="AB206" s="65">
        <f>ROUND((Tabla122[[#This Row],[Columna26]]*0.4),0)</f>
        <v>24</v>
      </c>
      <c r="AC206" s="65">
        <v>60</v>
      </c>
      <c r="AD206" s="65"/>
      <c r="AE206" s="65"/>
      <c r="AF206" s="65"/>
      <c r="AG206" s="65">
        <f>ROUND((Tabla122[[#This Row],[Columna31]]*0.4),0)</f>
        <v>274</v>
      </c>
      <c r="AH206" s="65">
        <v>684</v>
      </c>
      <c r="AI206" s="65"/>
      <c r="AJ206" s="65"/>
      <c r="AK206" s="65"/>
      <c r="AL206" s="65">
        <f>ROUND((Tabla122[[#This Row],[Columna36]]*0.4),0)</f>
        <v>70</v>
      </c>
      <c r="AM206" s="65">
        <v>176</v>
      </c>
      <c r="AN206" s="65"/>
      <c r="AO206" s="65"/>
      <c r="AP206" s="65"/>
      <c r="AQ206" s="65">
        <f>ROUND((Tabla122[[#This Row],[Columna41]]*0.4),0)</f>
        <v>27</v>
      </c>
      <c r="AR206" s="65">
        <v>68</v>
      </c>
      <c r="AS206" s="65"/>
      <c r="AT206" s="65"/>
      <c r="AU206" s="65"/>
      <c r="AV206" s="65">
        <f>ROUND((Tabla122[[#This Row],[Columna46]]*0.4),0)</f>
        <v>16</v>
      </c>
      <c r="AW206" s="65">
        <v>40</v>
      </c>
      <c r="AX206" s="65"/>
      <c r="AY206" s="65"/>
      <c r="AZ206" s="65"/>
      <c r="BA206" s="65">
        <f>ROUND((Tabla122[[#This Row],[Columna51]]*0.4),0)</f>
        <v>3</v>
      </c>
      <c r="BB206" s="65">
        <v>8</v>
      </c>
      <c r="BC206" s="65"/>
      <c r="BD206" s="65"/>
      <c r="BE206" s="65"/>
      <c r="BF206" s="65">
        <f>ROUND((Tabla122[[#This Row],[Columna56]]*0.4),0)</f>
        <v>2</v>
      </c>
      <c r="BG206" s="65">
        <v>4</v>
      </c>
      <c r="BH206" s="65"/>
      <c r="BI206" s="65"/>
      <c r="BJ206" s="65"/>
      <c r="BK206" s="65">
        <f>ROUND((Tabla122[[#This Row],[Columna61]]*0.4),0)</f>
        <v>18</v>
      </c>
      <c r="BL206" s="65">
        <v>44</v>
      </c>
      <c r="BM206" s="65"/>
      <c r="BN206" s="65"/>
      <c r="BO206" s="65"/>
      <c r="BP206" s="65">
        <f>ROUND((Tabla122[[#This Row],[Columna66]]*0.4),0)</f>
        <v>16</v>
      </c>
      <c r="BQ206" s="65">
        <v>40</v>
      </c>
      <c r="BR206" s="65"/>
      <c r="BS206" s="65"/>
      <c r="BT206" s="65"/>
      <c r="BU206" s="65">
        <f>ROUND((Tabla122[[#This Row],[Columna71]]*0.4),0)</f>
        <v>46</v>
      </c>
      <c r="BV206" s="65">
        <v>116</v>
      </c>
      <c r="BW206" s="65"/>
      <c r="BX206" s="65"/>
      <c r="BY206" s="65"/>
      <c r="BZ206" s="65">
        <f>ROUND((Tabla122[[#This Row],[Columna76]]*0.4),0)</f>
        <v>14</v>
      </c>
      <c r="CA206" s="65">
        <v>36</v>
      </c>
      <c r="CB206" s="65"/>
      <c r="CC206" s="65"/>
      <c r="CD206" s="65"/>
      <c r="CE206" s="65">
        <f>ROUND((Tabla122[[#This Row],[Columna81]]*0.4),0)</f>
        <v>14</v>
      </c>
      <c r="CF206" s="65">
        <v>36</v>
      </c>
      <c r="CG206" s="65"/>
      <c r="CH206" s="65"/>
      <c r="CI206" s="65"/>
      <c r="CJ206" s="65">
        <f>ROUND((Tabla122[[#This Row],[Columna86]]*0.4),0)</f>
        <v>6</v>
      </c>
      <c r="CK206" s="65">
        <v>16</v>
      </c>
      <c r="CL206" s="65"/>
      <c r="CM206" s="65"/>
      <c r="CN206" s="65"/>
      <c r="CO206" s="65">
        <f>ROUND((Tabla122[[#This Row],[Columna91]]*0.4),0)</f>
        <v>22</v>
      </c>
      <c r="CP206" s="65">
        <v>56</v>
      </c>
      <c r="CQ206" s="65"/>
      <c r="CR206" s="65"/>
      <c r="CS206" s="65"/>
      <c r="CT206" s="65">
        <f>ROUND((Tabla122[[#This Row],[Columna96]]*0.4),0)</f>
        <v>40</v>
      </c>
      <c r="CU206" s="65">
        <v>100</v>
      </c>
      <c r="CV206" s="65"/>
      <c r="CW206" s="65"/>
      <c r="CX206" s="65"/>
      <c r="CY206" s="65">
        <f>ROUND((Tabla122[[#This Row],[Columna101]]*0.4),0)</f>
        <v>10</v>
      </c>
      <c r="CZ206" s="65">
        <v>24</v>
      </c>
      <c r="DA206" s="65"/>
      <c r="DB206" s="65"/>
      <c r="DC206" s="65"/>
      <c r="DD206" s="65">
        <f>ROUND((Tabla122[[#This Row],[Columna106]]*0.4),0)</f>
        <v>8</v>
      </c>
      <c r="DE206" s="65">
        <v>20</v>
      </c>
      <c r="DF206" s="65"/>
      <c r="DG206" s="65"/>
      <c r="DH206" s="65"/>
      <c r="DI206" s="65">
        <f>ROUND((Tabla122[[#This Row],[Columna111]]*0.4),0)</f>
        <v>8</v>
      </c>
      <c r="DJ206" s="65">
        <v>20</v>
      </c>
      <c r="DK206" s="65"/>
      <c r="DL206" s="65"/>
      <c r="DM206" s="65"/>
      <c r="DN206" s="65">
        <f>ROUND((Tabla122[[#This Row],[Columna116]]*0.4),0)</f>
        <v>2</v>
      </c>
      <c r="DO206" s="65">
        <v>4</v>
      </c>
      <c r="DP206" s="93"/>
      <c r="DQ206" s="93"/>
      <c r="DR206" s="93"/>
      <c r="DS206" s="72"/>
      <c r="DT206" s="68"/>
      <c r="DU206" s="68"/>
      <c r="DV206" s="68"/>
      <c r="DW206" s="68"/>
      <c r="DX206" s="68"/>
      <c r="DY206" s="68"/>
      <c r="DZ206" s="68"/>
      <c r="EA206" s="68"/>
      <c r="EB206" s="68"/>
      <c r="EC206" s="68"/>
      <c r="ED206" s="68"/>
      <c r="EE206" s="68"/>
      <c r="EF206" s="68"/>
      <c r="EG206" s="68"/>
      <c r="EH206" s="68"/>
      <c r="EI206" s="68"/>
      <c r="EJ206" s="68"/>
      <c r="EK206" s="68"/>
      <c r="EL206" s="68"/>
      <c r="EM206" s="68"/>
      <c r="EN206" s="68"/>
      <c r="EO206" s="68"/>
      <c r="EP206" s="68"/>
      <c r="EQ206" s="68"/>
      <c r="ER206" s="68"/>
      <c r="ES206" s="68"/>
      <c r="ET206" s="68"/>
      <c r="EU206" s="68"/>
      <c r="EV206" s="68"/>
      <c r="EW206" s="68"/>
      <c r="EX206" s="68"/>
      <c r="EY206" s="68"/>
      <c r="EZ206" s="68"/>
      <c r="FA206" s="68"/>
      <c r="FB206" s="68"/>
      <c r="FC206" s="68"/>
      <c r="FD206" s="68"/>
      <c r="FE206" s="68"/>
      <c r="FF206" s="68"/>
      <c r="FG206" s="68"/>
      <c r="FH206" s="68"/>
      <c r="FI206" s="68"/>
      <c r="FJ206" s="68"/>
      <c r="FK206" s="68"/>
      <c r="FL206" s="68"/>
      <c r="FM206" s="68"/>
      <c r="FN206" s="68"/>
      <c r="FO206" s="68"/>
      <c r="FP206" s="68"/>
      <c r="FQ206" s="68"/>
      <c r="FR206" s="68"/>
      <c r="FS206" s="68"/>
      <c r="FT206" s="68"/>
      <c r="FU206" s="68"/>
      <c r="FV206" s="68"/>
      <c r="FW206" s="68"/>
      <c r="FX206" s="68"/>
      <c r="FY206" s="68"/>
      <c r="FZ206" s="68"/>
      <c r="GA206" s="68"/>
      <c r="GB206" s="68"/>
      <c r="GC206" s="68"/>
      <c r="GD206" s="68"/>
      <c r="GE206" s="68"/>
      <c r="GF206" s="68"/>
      <c r="GG206" s="68"/>
      <c r="GH206" s="68"/>
      <c r="GI206" s="68"/>
      <c r="GJ206" s="68"/>
      <c r="GK206" s="68"/>
      <c r="GL206" s="68"/>
      <c r="GM206" s="68"/>
      <c r="GN206" s="68"/>
      <c r="GO206" s="68"/>
      <c r="GP206" s="68"/>
      <c r="GQ206" s="68"/>
      <c r="GR206" s="68"/>
      <c r="GS206" s="68"/>
      <c r="GT206" s="68"/>
      <c r="GU206" s="68"/>
      <c r="GV206" s="68"/>
      <c r="GW206" s="68"/>
      <c r="GX206" s="68"/>
      <c r="GY206" s="68"/>
      <c r="GZ206" s="68"/>
      <c r="HA206" s="68"/>
      <c r="HB206" s="68"/>
      <c r="HC206" s="68"/>
      <c r="HD206" s="68"/>
      <c r="HE206" s="68"/>
      <c r="HF206" s="68"/>
      <c r="HG206" s="68"/>
      <c r="HH206" s="68"/>
      <c r="HI206" s="68"/>
      <c r="HJ206" s="68"/>
      <c r="HK206" s="68"/>
      <c r="HL206" s="68"/>
      <c r="HM206" s="68"/>
      <c r="HN206" s="68"/>
      <c r="HO206" s="68"/>
      <c r="HP206" s="68"/>
      <c r="HQ206" s="68"/>
      <c r="HR206" s="68"/>
      <c r="HS206" s="68"/>
      <c r="HT206" s="68"/>
      <c r="HU206" s="68"/>
      <c r="HV206" s="68"/>
      <c r="HW206" s="68"/>
      <c r="HX206" s="68"/>
      <c r="HY206" s="68"/>
      <c r="HZ206" s="68"/>
      <c r="IA206" s="68"/>
      <c r="IB206" s="68"/>
      <c r="IC206" s="68"/>
      <c r="ID206" s="68"/>
      <c r="IE206" s="68"/>
      <c r="IF206" s="68"/>
      <c r="IG206" s="68"/>
      <c r="IH206" s="68"/>
      <c r="II206" s="68"/>
      <c r="IJ206" s="68"/>
      <c r="IK206" s="68"/>
      <c r="IL206" s="68"/>
      <c r="IM206" s="68"/>
      <c r="IN206" s="68"/>
      <c r="IO206" s="68"/>
      <c r="IP206" s="68"/>
      <c r="IQ206" s="68"/>
      <c r="IR206" s="68"/>
      <c r="IS206" s="68"/>
      <c r="IT206" s="68"/>
      <c r="IU206" s="68"/>
      <c r="IV206" s="68"/>
      <c r="IW206" s="68"/>
      <c r="IX206" s="68"/>
      <c r="IY206" s="68"/>
      <c r="IZ206" s="68"/>
      <c r="JA206" s="68"/>
      <c r="JB206" s="68"/>
      <c r="JC206" s="68"/>
      <c r="JD206" s="68"/>
      <c r="JE206" s="68"/>
      <c r="JF206" s="68"/>
      <c r="JG206" s="68"/>
      <c r="JH206" s="68"/>
      <c r="JI206" s="68"/>
      <c r="JJ206" s="68"/>
      <c r="JK206" s="68"/>
      <c r="JL206" s="68"/>
      <c r="JM206" s="68"/>
      <c r="JN206" s="68"/>
      <c r="JO206" s="68"/>
      <c r="JP206" s="68"/>
      <c r="JQ206" s="68"/>
      <c r="JR206" s="68"/>
      <c r="JS206" s="68"/>
      <c r="JT206" s="68"/>
      <c r="JU206" s="68"/>
      <c r="JV206" s="68"/>
      <c r="JW206" s="68"/>
      <c r="JX206" s="68"/>
      <c r="JY206" s="68"/>
      <c r="JZ206" s="68"/>
      <c r="KA206" s="68"/>
      <c r="KB206" s="68"/>
      <c r="KC206" s="68"/>
      <c r="KD206" s="68"/>
      <c r="KE206" s="68"/>
      <c r="KF206" s="68"/>
      <c r="KG206" s="68"/>
      <c r="KH206" s="68"/>
      <c r="KI206" s="68"/>
      <c r="KJ206" s="68"/>
      <c r="KK206" s="68"/>
      <c r="KL206" s="68"/>
      <c r="KM206" s="68"/>
      <c r="KN206" s="68"/>
      <c r="KO206" s="68"/>
      <c r="KP206" s="68"/>
      <c r="KQ206" s="68"/>
      <c r="KR206" s="68"/>
      <c r="KS206" s="68"/>
      <c r="KT206" s="68"/>
      <c r="KU206" s="68"/>
      <c r="KV206" s="68"/>
      <c r="KW206" s="68"/>
      <c r="KX206" s="68"/>
      <c r="KY206" s="68"/>
      <c r="KZ206" s="68"/>
      <c r="LA206" s="68"/>
      <c r="LB206" s="68"/>
      <c r="LC206" s="68"/>
      <c r="LD206" s="68"/>
      <c r="LE206" s="68"/>
      <c r="LF206" s="68"/>
      <c r="LG206" s="68"/>
      <c r="LH206" s="68"/>
      <c r="LI206" s="68"/>
      <c r="LJ206" s="68"/>
      <c r="LK206" s="68"/>
      <c r="LL206" s="68"/>
      <c r="LM206" s="68"/>
      <c r="LN206" s="68"/>
      <c r="LO206" s="68"/>
      <c r="LP206" s="68"/>
      <c r="LQ206" s="68"/>
      <c r="LR206" s="68"/>
      <c r="LS206" s="68"/>
      <c r="LT206" s="68"/>
      <c r="LU206" s="68"/>
      <c r="LV206" s="68"/>
      <c r="LW206" s="68"/>
      <c r="LX206" s="68"/>
      <c r="LY206" s="68"/>
      <c r="LZ206" s="68"/>
      <c r="MA206" s="68"/>
      <c r="MB206" s="68"/>
      <c r="MC206" s="68"/>
      <c r="MD206" s="68"/>
      <c r="ME206" s="68"/>
      <c r="MF206" s="68"/>
      <c r="MG206" s="68"/>
      <c r="MH206" s="68"/>
      <c r="MI206" s="68"/>
      <c r="MJ206" s="68"/>
      <c r="MK206" s="68"/>
      <c r="ML206" s="68"/>
      <c r="MM206" s="68"/>
      <c r="MN206" s="68"/>
      <c r="MO206" s="68"/>
      <c r="MP206" s="68"/>
      <c r="MQ206" s="68"/>
      <c r="MR206" s="68"/>
      <c r="MS206" s="68"/>
      <c r="MT206" s="68"/>
      <c r="MU206" s="68"/>
      <c r="MV206" s="68"/>
      <c r="MW206" s="68"/>
      <c r="MX206" s="68"/>
      <c r="MY206" s="68"/>
      <c r="MZ206" s="68"/>
      <c r="NA206" s="68"/>
      <c r="NB206" s="68"/>
      <c r="NC206" s="68"/>
      <c r="ND206" s="68"/>
      <c r="NE206" s="68"/>
    </row>
    <row r="207" spans="1:369" s="73" customFormat="1" ht="13.5">
      <c r="A207" s="68"/>
      <c r="B207" s="62"/>
      <c r="C207" s="63">
        <v>35501</v>
      </c>
      <c r="D207" s="74" t="s">
        <v>264</v>
      </c>
      <c r="E207" s="65" t="s">
        <v>114</v>
      </c>
      <c r="F20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0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07" s="65">
        <f>ROUND((Tabla122[[#This Row],[Columna6]]*0.4),0)</f>
        <v>2</v>
      </c>
      <c r="I207" s="90">
        <v>4</v>
      </c>
      <c r="J207" s="90"/>
      <c r="K207" s="90"/>
      <c r="L207" s="90"/>
      <c r="M207" s="65">
        <f>ROUND((Tabla122[[#This Row],[Columna11]]*0.4),0)</f>
        <v>72</v>
      </c>
      <c r="N207" s="65">
        <v>180</v>
      </c>
      <c r="O207" s="65"/>
      <c r="P207" s="65"/>
      <c r="Q207" s="65"/>
      <c r="R207" s="65">
        <f>ROUND((Tabla122[[#This Row],[Columna16]]*0.4),0)</f>
        <v>6</v>
      </c>
      <c r="S207" s="65">
        <v>16</v>
      </c>
      <c r="T207" s="65"/>
      <c r="U207" s="65"/>
      <c r="V207" s="65"/>
      <c r="W207" s="65">
        <f>ROUND((Tabla122[[#This Row],[Columna21]]*0.4),0)</f>
        <v>3</v>
      </c>
      <c r="X207" s="65">
        <v>8</v>
      </c>
      <c r="Y207" s="65"/>
      <c r="Z207" s="65"/>
      <c r="AA207" s="65"/>
      <c r="AB207" s="65">
        <f>ROUND((Tabla122[[#This Row],[Columna26]]*0.4),0)</f>
        <v>24</v>
      </c>
      <c r="AC207" s="65">
        <v>60</v>
      </c>
      <c r="AD207" s="65"/>
      <c r="AE207" s="65"/>
      <c r="AF207" s="65"/>
      <c r="AG207" s="65">
        <f>ROUND((Tabla122[[#This Row],[Columna31]]*0.4),0)</f>
        <v>274</v>
      </c>
      <c r="AH207" s="65">
        <v>684</v>
      </c>
      <c r="AI207" s="65"/>
      <c r="AJ207" s="65"/>
      <c r="AK207" s="65"/>
      <c r="AL207" s="65">
        <f>ROUND((Tabla122[[#This Row],[Columna36]]*0.4),0)</f>
        <v>70</v>
      </c>
      <c r="AM207" s="65">
        <v>176</v>
      </c>
      <c r="AN207" s="65"/>
      <c r="AO207" s="65"/>
      <c r="AP207" s="65"/>
      <c r="AQ207" s="65">
        <f>ROUND((Tabla122[[#This Row],[Columna41]]*0.4),0)</f>
        <v>27</v>
      </c>
      <c r="AR207" s="65">
        <v>68</v>
      </c>
      <c r="AS207" s="65"/>
      <c r="AT207" s="65"/>
      <c r="AU207" s="65"/>
      <c r="AV207" s="65">
        <f>ROUND((Tabla122[[#This Row],[Columna46]]*0.4),0)</f>
        <v>16</v>
      </c>
      <c r="AW207" s="65">
        <v>40</v>
      </c>
      <c r="AX207" s="65"/>
      <c r="AY207" s="65"/>
      <c r="AZ207" s="65"/>
      <c r="BA207" s="65">
        <f>ROUND((Tabla122[[#This Row],[Columna51]]*0.4),0)</f>
        <v>3</v>
      </c>
      <c r="BB207" s="65">
        <v>8</v>
      </c>
      <c r="BC207" s="65"/>
      <c r="BD207" s="65"/>
      <c r="BE207" s="65"/>
      <c r="BF207" s="65">
        <f>ROUND((Tabla122[[#This Row],[Columna56]]*0.4),0)</f>
        <v>2</v>
      </c>
      <c r="BG207" s="65">
        <v>4</v>
      </c>
      <c r="BH207" s="65"/>
      <c r="BI207" s="65"/>
      <c r="BJ207" s="65"/>
      <c r="BK207" s="65">
        <f>ROUND((Tabla122[[#This Row],[Columna61]]*0.4),0)</f>
        <v>18</v>
      </c>
      <c r="BL207" s="65">
        <v>44</v>
      </c>
      <c r="BM207" s="65"/>
      <c r="BN207" s="65"/>
      <c r="BO207" s="65"/>
      <c r="BP207" s="65">
        <f>ROUND((Tabla122[[#This Row],[Columna66]]*0.4),0)</f>
        <v>16</v>
      </c>
      <c r="BQ207" s="65">
        <v>40</v>
      </c>
      <c r="BR207" s="65"/>
      <c r="BS207" s="65"/>
      <c r="BT207" s="65"/>
      <c r="BU207" s="65">
        <f>ROUND((Tabla122[[#This Row],[Columna71]]*0.4),0)</f>
        <v>46</v>
      </c>
      <c r="BV207" s="65">
        <v>116</v>
      </c>
      <c r="BW207" s="65"/>
      <c r="BX207" s="65"/>
      <c r="BY207" s="65"/>
      <c r="BZ207" s="65">
        <f>ROUND((Tabla122[[#This Row],[Columna76]]*0.4),0)</f>
        <v>14</v>
      </c>
      <c r="CA207" s="65">
        <v>36</v>
      </c>
      <c r="CB207" s="65"/>
      <c r="CC207" s="65"/>
      <c r="CD207" s="65"/>
      <c r="CE207" s="65">
        <f>ROUND((Tabla122[[#This Row],[Columna81]]*0.4),0)</f>
        <v>14</v>
      </c>
      <c r="CF207" s="65">
        <v>36</v>
      </c>
      <c r="CG207" s="65"/>
      <c r="CH207" s="65"/>
      <c r="CI207" s="65"/>
      <c r="CJ207" s="65">
        <f>ROUND((Tabla122[[#This Row],[Columna86]]*0.4),0)</f>
        <v>6</v>
      </c>
      <c r="CK207" s="65">
        <v>16</v>
      </c>
      <c r="CL207" s="65"/>
      <c r="CM207" s="65"/>
      <c r="CN207" s="65"/>
      <c r="CO207" s="65">
        <f>ROUND((Tabla122[[#This Row],[Columna91]]*0.4),0)</f>
        <v>22</v>
      </c>
      <c r="CP207" s="65">
        <v>56</v>
      </c>
      <c r="CQ207" s="65"/>
      <c r="CR207" s="65"/>
      <c r="CS207" s="65"/>
      <c r="CT207" s="65">
        <f>ROUND((Tabla122[[#This Row],[Columna96]]*0.4),0)</f>
        <v>40</v>
      </c>
      <c r="CU207" s="65">
        <v>100</v>
      </c>
      <c r="CV207" s="65"/>
      <c r="CW207" s="65"/>
      <c r="CX207" s="65"/>
      <c r="CY207" s="65">
        <f>ROUND((Tabla122[[#This Row],[Columna101]]*0.4),0)</f>
        <v>10</v>
      </c>
      <c r="CZ207" s="65">
        <v>24</v>
      </c>
      <c r="DA207" s="65"/>
      <c r="DB207" s="65"/>
      <c r="DC207" s="65"/>
      <c r="DD207" s="65">
        <f>ROUND((Tabla122[[#This Row],[Columna106]]*0.4),0)</f>
        <v>8</v>
      </c>
      <c r="DE207" s="65">
        <v>20</v>
      </c>
      <c r="DF207" s="65"/>
      <c r="DG207" s="65"/>
      <c r="DH207" s="65"/>
      <c r="DI207" s="65">
        <f>ROUND((Tabla122[[#This Row],[Columna111]]*0.4),0)</f>
        <v>8</v>
      </c>
      <c r="DJ207" s="65">
        <v>20</v>
      </c>
      <c r="DK207" s="65"/>
      <c r="DL207" s="65"/>
      <c r="DM207" s="65"/>
      <c r="DN207" s="65">
        <f>ROUND((Tabla122[[#This Row],[Columna116]]*0.4),0)</f>
        <v>2</v>
      </c>
      <c r="DO207" s="65">
        <v>4</v>
      </c>
      <c r="DP207" s="93"/>
      <c r="DQ207" s="93"/>
      <c r="DR207" s="93"/>
      <c r="DS207" s="72"/>
      <c r="DT207" s="68"/>
      <c r="DU207" s="68"/>
      <c r="DV207" s="68"/>
      <c r="DW207" s="68"/>
      <c r="DX207" s="68"/>
      <c r="DY207" s="68"/>
      <c r="DZ207" s="68"/>
      <c r="EA207" s="68"/>
      <c r="EB207" s="68"/>
      <c r="EC207" s="68"/>
      <c r="ED207" s="68"/>
      <c r="EE207" s="68"/>
      <c r="EF207" s="68"/>
      <c r="EG207" s="68"/>
      <c r="EH207" s="68"/>
      <c r="EI207" s="68"/>
      <c r="EJ207" s="68"/>
      <c r="EK207" s="68"/>
      <c r="EL207" s="68"/>
      <c r="EM207" s="68"/>
      <c r="EN207" s="68"/>
      <c r="EO207" s="68"/>
      <c r="EP207" s="68"/>
      <c r="EQ207" s="68"/>
      <c r="ER207" s="68"/>
      <c r="ES207" s="68"/>
      <c r="ET207" s="68"/>
      <c r="EU207" s="68"/>
      <c r="EV207" s="68"/>
      <c r="EW207" s="68"/>
      <c r="EX207" s="68"/>
      <c r="EY207" s="68"/>
      <c r="EZ207" s="68"/>
      <c r="FA207" s="68"/>
      <c r="FB207" s="68"/>
      <c r="FC207" s="68"/>
      <c r="FD207" s="68"/>
      <c r="FE207" s="68"/>
      <c r="FF207" s="68"/>
      <c r="FG207" s="68"/>
      <c r="FH207" s="68"/>
      <c r="FI207" s="68"/>
      <c r="FJ207" s="68"/>
      <c r="FK207" s="68"/>
      <c r="FL207" s="68"/>
      <c r="FM207" s="68"/>
      <c r="FN207" s="68"/>
      <c r="FO207" s="68"/>
      <c r="FP207" s="68"/>
      <c r="FQ207" s="68"/>
      <c r="FR207" s="68"/>
      <c r="FS207" s="68"/>
      <c r="FT207" s="68"/>
      <c r="FU207" s="68"/>
      <c r="FV207" s="68"/>
      <c r="FW207" s="68"/>
      <c r="FX207" s="68"/>
      <c r="FY207" s="68"/>
      <c r="FZ207" s="68"/>
      <c r="GA207" s="68"/>
      <c r="GB207" s="68"/>
      <c r="GC207" s="68"/>
      <c r="GD207" s="68"/>
      <c r="GE207" s="68"/>
      <c r="GF207" s="68"/>
      <c r="GG207" s="68"/>
      <c r="GH207" s="68"/>
      <c r="GI207" s="68"/>
      <c r="GJ207" s="68"/>
      <c r="GK207" s="68"/>
      <c r="GL207" s="68"/>
      <c r="GM207" s="68"/>
      <c r="GN207" s="68"/>
      <c r="GO207" s="68"/>
      <c r="GP207" s="68"/>
      <c r="GQ207" s="68"/>
      <c r="GR207" s="68"/>
      <c r="GS207" s="68"/>
      <c r="GT207" s="68"/>
      <c r="GU207" s="68"/>
      <c r="GV207" s="68"/>
      <c r="GW207" s="68"/>
      <c r="GX207" s="68"/>
      <c r="GY207" s="68"/>
      <c r="GZ207" s="68"/>
      <c r="HA207" s="68"/>
      <c r="HB207" s="68"/>
      <c r="HC207" s="68"/>
      <c r="HD207" s="68"/>
      <c r="HE207" s="68"/>
      <c r="HF207" s="68"/>
      <c r="HG207" s="68"/>
      <c r="HH207" s="68"/>
      <c r="HI207" s="68"/>
      <c r="HJ207" s="68"/>
      <c r="HK207" s="68"/>
      <c r="HL207" s="68"/>
      <c r="HM207" s="68"/>
      <c r="HN207" s="68"/>
      <c r="HO207" s="68"/>
      <c r="HP207" s="68"/>
      <c r="HQ207" s="68"/>
      <c r="HR207" s="68"/>
      <c r="HS207" s="68"/>
      <c r="HT207" s="68"/>
      <c r="HU207" s="68"/>
      <c r="HV207" s="68"/>
      <c r="HW207" s="68"/>
      <c r="HX207" s="68"/>
      <c r="HY207" s="68"/>
      <c r="HZ207" s="68"/>
      <c r="IA207" s="68"/>
      <c r="IB207" s="68"/>
      <c r="IC207" s="68"/>
      <c r="ID207" s="68"/>
      <c r="IE207" s="68"/>
      <c r="IF207" s="68"/>
      <c r="IG207" s="68"/>
      <c r="IH207" s="68"/>
      <c r="II207" s="68"/>
      <c r="IJ207" s="68"/>
      <c r="IK207" s="68"/>
      <c r="IL207" s="68"/>
      <c r="IM207" s="68"/>
      <c r="IN207" s="68"/>
      <c r="IO207" s="68"/>
      <c r="IP207" s="68"/>
      <c r="IQ207" s="68"/>
      <c r="IR207" s="68"/>
      <c r="IS207" s="68"/>
      <c r="IT207" s="68"/>
      <c r="IU207" s="68"/>
      <c r="IV207" s="68"/>
      <c r="IW207" s="68"/>
      <c r="IX207" s="68"/>
      <c r="IY207" s="68"/>
      <c r="IZ207" s="68"/>
      <c r="JA207" s="68"/>
      <c r="JB207" s="68"/>
      <c r="JC207" s="68"/>
      <c r="JD207" s="68"/>
      <c r="JE207" s="68"/>
      <c r="JF207" s="68"/>
      <c r="JG207" s="68"/>
      <c r="JH207" s="68"/>
      <c r="JI207" s="68"/>
      <c r="JJ207" s="68"/>
      <c r="JK207" s="68"/>
      <c r="JL207" s="68"/>
      <c r="JM207" s="68"/>
      <c r="JN207" s="68"/>
      <c r="JO207" s="68"/>
      <c r="JP207" s="68"/>
      <c r="JQ207" s="68"/>
      <c r="JR207" s="68"/>
      <c r="JS207" s="68"/>
      <c r="JT207" s="68"/>
      <c r="JU207" s="68"/>
      <c r="JV207" s="68"/>
      <c r="JW207" s="68"/>
      <c r="JX207" s="68"/>
      <c r="JY207" s="68"/>
      <c r="JZ207" s="68"/>
      <c r="KA207" s="68"/>
      <c r="KB207" s="68"/>
      <c r="KC207" s="68"/>
      <c r="KD207" s="68"/>
      <c r="KE207" s="68"/>
      <c r="KF207" s="68"/>
      <c r="KG207" s="68"/>
      <c r="KH207" s="68"/>
      <c r="KI207" s="68"/>
      <c r="KJ207" s="68"/>
      <c r="KK207" s="68"/>
      <c r="KL207" s="68"/>
      <c r="KM207" s="68"/>
      <c r="KN207" s="68"/>
      <c r="KO207" s="68"/>
      <c r="KP207" s="68"/>
      <c r="KQ207" s="68"/>
      <c r="KR207" s="68"/>
      <c r="KS207" s="68"/>
      <c r="KT207" s="68"/>
      <c r="KU207" s="68"/>
      <c r="KV207" s="68"/>
      <c r="KW207" s="68"/>
      <c r="KX207" s="68"/>
      <c r="KY207" s="68"/>
      <c r="KZ207" s="68"/>
      <c r="LA207" s="68"/>
      <c r="LB207" s="68"/>
      <c r="LC207" s="68"/>
      <c r="LD207" s="68"/>
      <c r="LE207" s="68"/>
      <c r="LF207" s="68"/>
      <c r="LG207" s="68"/>
      <c r="LH207" s="68"/>
      <c r="LI207" s="68"/>
      <c r="LJ207" s="68"/>
      <c r="LK207" s="68"/>
      <c r="LL207" s="68"/>
      <c r="LM207" s="68"/>
      <c r="LN207" s="68"/>
      <c r="LO207" s="68"/>
      <c r="LP207" s="68"/>
      <c r="LQ207" s="68"/>
      <c r="LR207" s="68"/>
      <c r="LS207" s="68"/>
      <c r="LT207" s="68"/>
      <c r="LU207" s="68"/>
      <c r="LV207" s="68"/>
      <c r="LW207" s="68"/>
      <c r="LX207" s="68"/>
      <c r="LY207" s="68"/>
      <c r="LZ207" s="68"/>
      <c r="MA207" s="68"/>
      <c r="MB207" s="68"/>
      <c r="MC207" s="68"/>
      <c r="MD207" s="68"/>
      <c r="ME207" s="68"/>
      <c r="MF207" s="68"/>
      <c r="MG207" s="68"/>
      <c r="MH207" s="68"/>
      <c r="MI207" s="68"/>
      <c r="MJ207" s="68"/>
      <c r="MK207" s="68"/>
      <c r="ML207" s="68"/>
      <c r="MM207" s="68"/>
      <c r="MN207" s="68"/>
      <c r="MO207" s="68"/>
      <c r="MP207" s="68"/>
      <c r="MQ207" s="68"/>
      <c r="MR207" s="68"/>
      <c r="MS207" s="68"/>
      <c r="MT207" s="68"/>
      <c r="MU207" s="68"/>
      <c r="MV207" s="68"/>
      <c r="MW207" s="68"/>
      <c r="MX207" s="68"/>
      <c r="MY207" s="68"/>
      <c r="MZ207" s="68"/>
      <c r="NA207" s="68"/>
      <c r="NB207" s="68"/>
      <c r="NC207" s="68"/>
      <c r="ND207" s="68"/>
      <c r="NE207" s="68"/>
    </row>
    <row r="208" spans="1:369" s="73" customFormat="1" ht="13.5">
      <c r="A208" s="68"/>
      <c r="B208" s="62"/>
      <c r="C208" s="63">
        <v>35501</v>
      </c>
      <c r="D208" s="74" t="s">
        <v>265</v>
      </c>
      <c r="E208" s="65" t="s">
        <v>114</v>
      </c>
      <c r="F20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0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08" s="65">
        <f>ROUND((Tabla122[[#This Row],[Columna6]]*0.4),0)</f>
        <v>2</v>
      </c>
      <c r="I208" s="90">
        <v>4</v>
      </c>
      <c r="J208" s="90"/>
      <c r="K208" s="90"/>
      <c r="L208" s="90"/>
      <c r="M208" s="65">
        <f>ROUND((Tabla122[[#This Row],[Columna11]]*0.4),0)</f>
        <v>72</v>
      </c>
      <c r="N208" s="65">
        <v>180</v>
      </c>
      <c r="O208" s="65"/>
      <c r="P208" s="65"/>
      <c r="Q208" s="65"/>
      <c r="R208" s="65">
        <f>ROUND((Tabla122[[#This Row],[Columna16]]*0.4),0)</f>
        <v>6</v>
      </c>
      <c r="S208" s="65">
        <v>16</v>
      </c>
      <c r="T208" s="65"/>
      <c r="U208" s="65"/>
      <c r="V208" s="65"/>
      <c r="W208" s="65">
        <f>ROUND((Tabla122[[#This Row],[Columna21]]*0.4),0)</f>
        <v>3</v>
      </c>
      <c r="X208" s="65">
        <v>8</v>
      </c>
      <c r="Y208" s="65"/>
      <c r="Z208" s="65"/>
      <c r="AA208" s="65"/>
      <c r="AB208" s="65">
        <f>ROUND((Tabla122[[#This Row],[Columna26]]*0.4),0)</f>
        <v>24</v>
      </c>
      <c r="AC208" s="65">
        <v>60</v>
      </c>
      <c r="AD208" s="65"/>
      <c r="AE208" s="65"/>
      <c r="AF208" s="65"/>
      <c r="AG208" s="65">
        <f>ROUND((Tabla122[[#This Row],[Columna31]]*0.4),0)</f>
        <v>274</v>
      </c>
      <c r="AH208" s="65">
        <v>684</v>
      </c>
      <c r="AI208" s="65"/>
      <c r="AJ208" s="65"/>
      <c r="AK208" s="65"/>
      <c r="AL208" s="65">
        <f>ROUND((Tabla122[[#This Row],[Columna36]]*0.4),0)</f>
        <v>70</v>
      </c>
      <c r="AM208" s="65">
        <v>176</v>
      </c>
      <c r="AN208" s="65"/>
      <c r="AO208" s="65"/>
      <c r="AP208" s="65"/>
      <c r="AQ208" s="65">
        <f>ROUND((Tabla122[[#This Row],[Columna41]]*0.4),0)</f>
        <v>27</v>
      </c>
      <c r="AR208" s="65">
        <v>68</v>
      </c>
      <c r="AS208" s="65"/>
      <c r="AT208" s="65"/>
      <c r="AU208" s="65"/>
      <c r="AV208" s="65">
        <f>ROUND((Tabla122[[#This Row],[Columna46]]*0.4),0)</f>
        <v>16</v>
      </c>
      <c r="AW208" s="65">
        <v>40</v>
      </c>
      <c r="AX208" s="65"/>
      <c r="AY208" s="65"/>
      <c r="AZ208" s="65"/>
      <c r="BA208" s="65">
        <f>ROUND((Tabla122[[#This Row],[Columna51]]*0.4),0)</f>
        <v>3</v>
      </c>
      <c r="BB208" s="65">
        <v>8</v>
      </c>
      <c r="BC208" s="65"/>
      <c r="BD208" s="65"/>
      <c r="BE208" s="65"/>
      <c r="BF208" s="65">
        <f>ROUND((Tabla122[[#This Row],[Columna56]]*0.4),0)</f>
        <v>2</v>
      </c>
      <c r="BG208" s="65">
        <v>4</v>
      </c>
      <c r="BH208" s="65"/>
      <c r="BI208" s="65"/>
      <c r="BJ208" s="65"/>
      <c r="BK208" s="65">
        <f>ROUND((Tabla122[[#This Row],[Columna61]]*0.4),0)</f>
        <v>18</v>
      </c>
      <c r="BL208" s="65">
        <v>44</v>
      </c>
      <c r="BM208" s="65"/>
      <c r="BN208" s="65"/>
      <c r="BO208" s="65"/>
      <c r="BP208" s="65">
        <f>ROUND((Tabla122[[#This Row],[Columna66]]*0.4),0)</f>
        <v>16</v>
      </c>
      <c r="BQ208" s="65">
        <v>40</v>
      </c>
      <c r="BR208" s="65"/>
      <c r="BS208" s="65"/>
      <c r="BT208" s="65"/>
      <c r="BU208" s="65">
        <f>ROUND((Tabla122[[#This Row],[Columna71]]*0.4),0)</f>
        <v>46</v>
      </c>
      <c r="BV208" s="65">
        <v>116</v>
      </c>
      <c r="BW208" s="65"/>
      <c r="BX208" s="65"/>
      <c r="BY208" s="65"/>
      <c r="BZ208" s="65">
        <f>ROUND((Tabla122[[#This Row],[Columna76]]*0.4),0)</f>
        <v>14</v>
      </c>
      <c r="CA208" s="65">
        <v>36</v>
      </c>
      <c r="CB208" s="65"/>
      <c r="CC208" s="65"/>
      <c r="CD208" s="65"/>
      <c r="CE208" s="65">
        <f>ROUND((Tabla122[[#This Row],[Columna81]]*0.4),0)</f>
        <v>14</v>
      </c>
      <c r="CF208" s="65">
        <v>36</v>
      </c>
      <c r="CG208" s="65"/>
      <c r="CH208" s="65"/>
      <c r="CI208" s="65"/>
      <c r="CJ208" s="65">
        <f>ROUND((Tabla122[[#This Row],[Columna86]]*0.4),0)</f>
        <v>6</v>
      </c>
      <c r="CK208" s="65">
        <v>16</v>
      </c>
      <c r="CL208" s="65"/>
      <c r="CM208" s="65"/>
      <c r="CN208" s="65"/>
      <c r="CO208" s="65">
        <f>ROUND((Tabla122[[#This Row],[Columna91]]*0.4),0)</f>
        <v>22</v>
      </c>
      <c r="CP208" s="65">
        <v>56</v>
      </c>
      <c r="CQ208" s="65"/>
      <c r="CR208" s="65"/>
      <c r="CS208" s="65"/>
      <c r="CT208" s="65">
        <f>ROUND((Tabla122[[#This Row],[Columna96]]*0.4),0)</f>
        <v>40</v>
      </c>
      <c r="CU208" s="65">
        <v>100</v>
      </c>
      <c r="CV208" s="65"/>
      <c r="CW208" s="65"/>
      <c r="CX208" s="65"/>
      <c r="CY208" s="65">
        <f>ROUND((Tabla122[[#This Row],[Columna101]]*0.4),0)</f>
        <v>10</v>
      </c>
      <c r="CZ208" s="65">
        <v>24</v>
      </c>
      <c r="DA208" s="65"/>
      <c r="DB208" s="65"/>
      <c r="DC208" s="65"/>
      <c r="DD208" s="65">
        <f>ROUND((Tabla122[[#This Row],[Columna106]]*0.4),0)</f>
        <v>8</v>
      </c>
      <c r="DE208" s="65">
        <v>20</v>
      </c>
      <c r="DF208" s="65"/>
      <c r="DG208" s="65"/>
      <c r="DH208" s="65"/>
      <c r="DI208" s="65">
        <f>ROUND((Tabla122[[#This Row],[Columna111]]*0.4),0)</f>
        <v>8</v>
      </c>
      <c r="DJ208" s="65">
        <v>20</v>
      </c>
      <c r="DK208" s="65"/>
      <c r="DL208" s="65"/>
      <c r="DM208" s="65"/>
      <c r="DN208" s="65">
        <f>ROUND((Tabla122[[#This Row],[Columna116]]*0.4),0)</f>
        <v>2</v>
      </c>
      <c r="DO208" s="65">
        <v>4</v>
      </c>
      <c r="DP208" s="93"/>
      <c r="DQ208" s="93"/>
      <c r="DR208" s="93"/>
      <c r="DS208" s="72"/>
      <c r="DT208" s="68"/>
      <c r="DU208" s="68"/>
      <c r="DV208" s="68"/>
      <c r="DW208" s="68"/>
      <c r="DX208" s="68"/>
      <c r="DY208" s="68"/>
      <c r="DZ208" s="68"/>
      <c r="EA208" s="68"/>
      <c r="EB208" s="68"/>
      <c r="EC208" s="68"/>
      <c r="ED208" s="68"/>
      <c r="EE208" s="68"/>
      <c r="EF208" s="68"/>
      <c r="EG208" s="68"/>
      <c r="EH208" s="68"/>
      <c r="EI208" s="68"/>
      <c r="EJ208" s="68"/>
      <c r="EK208" s="68"/>
      <c r="EL208" s="68"/>
      <c r="EM208" s="68"/>
      <c r="EN208" s="68"/>
      <c r="EO208" s="68"/>
      <c r="EP208" s="68"/>
      <c r="EQ208" s="68"/>
      <c r="ER208" s="68"/>
      <c r="ES208" s="68"/>
      <c r="ET208" s="68"/>
      <c r="EU208" s="68"/>
      <c r="EV208" s="68"/>
      <c r="EW208" s="68"/>
      <c r="EX208" s="68"/>
      <c r="EY208" s="68"/>
      <c r="EZ208" s="68"/>
      <c r="FA208" s="68"/>
      <c r="FB208" s="68"/>
      <c r="FC208" s="68"/>
      <c r="FD208" s="68"/>
      <c r="FE208" s="68"/>
      <c r="FF208" s="68"/>
      <c r="FG208" s="68"/>
      <c r="FH208" s="68"/>
      <c r="FI208" s="68"/>
      <c r="FJ208" s="68"/>
      <c r="FK208" s="68"/>
      <c r="FL208" s="68"/>
      <c r="FM208" s="68"/>
      <c r="FN208" s="68"/>
      <c r="FO208" s="68"/>
      <c r="FP208" s="68"/>
      <c r="FQ208" s="68"/>
      <c r="FR208" s="68"/>
      <c r="FS208" s="68"/>
      <c r="FT208" s="68"/>
      <c r="FU208" s="68"/>
      <c r="FV208" s="68"/>
      <c r="FW208" s="68"/>
      <c r="FX208" s="68"/>
      <c r="FY208" s="68"/>
      <c r="FZ208" s="68"/>
      <c r="GA208" s="68"/>
      <c r="GB208" s="68"/>
      <c r="GC208" s="68"/>
      <c r="GD208" s="68"/>
      <c r="GE208" s="68"/>
      <c r="GF208" s="68"/>
      <c r="GG208" s="68"/>
      <c r="GH208" s="68"/>
      <c r="GI208" s="68"/>
      <c r="GJ208" s="68"/>
      <c r="GK208" s="68"/>
      <c r="GL208" s="68"/>
      <c r="GM208" s="68"/>
      <c r="GN208" s="68"/>
      <c r="GO208" s="68"/>
      <c r="GP208" s="68"/>
      <c r="GQ208" s="68"/>
      <c r="GR208" s="68"/>
      <c r="GS208" s="68"/>
      <c r="GT208" s="68"/>
      <c r="GU208" s="68"/>
      <c r="GV208" s="68"/>
      <c r="GW208" s="68"/>
      <c r="GX208" s="68"/>
      <c r="GY208" s="68"/>
      <c r="GZ208" s="68"/>
      <c r="HA208" s="68"/>
      <c r="HB208" s="68"/>
      <c r="HC208" s="68"/>
      <c r="HD208" s="68"/>
      <c r="HE208" s="68"/>
      <c r="HF208" s="68"/>
      <c r="HG208" s="68"/>
      <c r="HH208" s="68"/>
      <c r="HI208" s="68"/>
      <c r="HJ208" s="68"/>
      <c r="HK208" s="68"/>
      <c r="HL208" s="68"/>
      <c r="HM208" s="68"/>
      <c r="HN208" s="68"/>
      <c r="HO208" s="68"/>
      <c r="HP208" s="68"/>
      <c r="HQ208" s="68"/>
      <c r="HR208" s="68"/>
      <c r="HS208" s="68"/>
      <c r="HT208" s="68"/>
      <c r="HU208" s="68"/>
      <c r="HV208" s="68"/>
      <c r="HW208" s="68"/>
      <c r="HX208" s="68"/>
      <c r="HY208" s="68"/>
      <c r="HZ208" s="68"/>
      <c r="IA208" s="68"/>
      <c r="IB208" s="68"/>
      <c r="IC208" s="68"/>
      <c r="ID208" s="68"/>
      <c r="IE208" s="68"/>
      <c r="IF208" s="68"/>
      <c r="IG208" s="68"/>
      <c r="IH208" s="68"/>
      <c r="II208" s="68"/>
      <c r="IJ208" s="68"/>
      <c r="IK208" s="68"/>
      <c r="IL208" s="68"/>
      <c r="IM208" s="68"/>
      <c r="IN208" s="68"/>
      <c r="IO208" s="68"/>
      <c r="IP208" s="68"/>
      <c r="IQ208" s="68"/>
      <c r="IR208" s="68"/>
      <c r="IS208" s="68"/>
      <c r="IT208" s="68"/>
      <c r="IU208" s="68"/>
      <c r="IV208" s="68"/>
      <c r="IW208" s="68"/>
      <c r="IX208" s="68"/>
      <c r="IY208" s="68"/>
      <c r="IZ208" s="68"/>
      <c r="JA208" s="68"/>
      <c r="JB208" s="68"/>
      <c r="JC208" s="68"/>
      <c r="JD208" s="68"/>
      <c r="JE208" s="68"/>
      <c r="JF208" s="68"/>
      <c r="JG208" s="68"/>
      <c r="JH208" s="68"/>
      <c r="JI208" s="68"/>
      <c r="JJ208" s="68"/>
      <c r="JK208" s="68"/>
      <c r="JL208" s="68"/>
      <c r="JM208" s="68"/>
      <c r="JN208" s="68"/>
      <c r="JO208" s="68"/>
      <c r="JP208" s="68"/>
      <c r="JQ208" s="68"/>
      <c r="JR208" s="68"/>
      <c r="JS208" s="68"/>
      <c r="JT208" s="68"/>
      <c r="JU208" s="68"/>
      <c r="JV208" s="68"/>
      <c r="JW208" s="68"/>
      <c r="JX208" s="68"/>
      <c r="JY208" s="68"/>
      <c r="JZ208" s="68"/>
      <c r="KA208" s="68"/>
      <c r="KB208" s="68"/>
      <c r="KC208" s="68"/>
      <c r="KD208" s="68"/>
      <c r="KE208" s="68"/>
      <c r="KF208" s="68"/>
      <c r="KG208" s="68"/>
      <c r="KH208" s="68"/>
      <c r="KI208" s="68"/>
      <c r="KJ208" s="68"/>
      <c r="KK208" s="68"/>
      <c r="KL208" s="68"/>
      <c r="KM208" s="68"/>
      <c r="KN208" s="68"/>
      <c r="KO208" s="68"/>
      <c r="KP208" s="68"/>
      <c r="KQ208" s="68"/>
      <c r="KR208" s="68"/>
      <c r="KS208" s="68"/>
      <c r="KT208" s="68"/>
      <c r="KU208" s="68"/>
      <c r="KV208" s="68"/>
      <c r="KW208" s="68"/>
      <c r="KX208" s="68"/>
      <c r="KY208" s="68"/>
      <c r="KZ208" s="68"/>
      <c r="LA208" s="68"/>
      <c r="LB208" s="68"/>
      <c r="LC208" s="68"/>
      <c r="LD208" s="68"/>
      <c r="LE208" s="68"/>
      <c r="LF208" s="68"/>
      <c r="LG208" s="68"/>
      <c r="LH208" s="68"/>
      <c r="LI208" s="68"/>
      <c r="LJ208" s="68"/>
      <c r="LK208" s="68"/>
      <c r="LL208" s="68"/>
      <c r="LM208" s="68"/>
      <c r="LN208" s="68"/>
      <c r="LO208" s="68"/>
      <c r="LP208" s="68"/>
      <c r="LQ208" s="68"/>
      <c r="LR208" s="68"/>
      <c r="LS208" s="68"/>
      <c r="LT208" s="68"/>
      <c r="LU208" s="68"/>
      <c r="LV208" s="68"/>
      <c r="LW208" s="68"/>
      <c r="LX208" s="68"/>
      <c r="LY208" s="68"/>
      <c r="LZ208" s="68"/>
      <c r="MA208" s="68"/>
      <c r="MB208" s="68"/>
      <c r="MC208" s="68"/>
      <c r="MD208" s="68"/>
      <c r="ME208" s="68"/>
      <c r="MF208" s="68"/>
      <c r="MG208" s="68"/>
      <c r="MH208" s="68"/>
      <c r="MI208" s="68"/>
      <c r="MJ208" s="68"/>
      <c r="MK208" s="68"/>
      <c r="ML208" s="68"/>
      <c r="MM208" s="68"/>
      <c r="MN208" s="68"/>
      <c r="MO208" s="68"/>
      <c r="MP208" s="68"/>
      <c r="MQ208" s="68"/>
      <c r="MR208" s="68"/>
      <c r="MS208" s="68"/>
      <c r="MT208" s="68"/>
      <c r="MU208" s="68"/>
      <c r="MV208" s="68"/>
      <c r="MW208" s="68"/>
      <c r="MX208" s="68"/>
      <c r="MY208" s="68"/>
      <c r="MZ208" s="68"/>
      <c r="NA208" s="68"/>
      <c r="NB208" s="68"/>
      <c r="NC208" s="68"/>
      <c r="ND208" s="68"/>
      <c r="NE208" s="68"/>
    </row>
    <row r="209" spans="1:369" s="73" customFormat="1" ht="13.5">
      <c r="A209" s="68"/>
      <c r="B209" s="62"/>
      <c r="C209" s="63">
        <v>35501</v>
      </c>
      <c r="D209" s="74" t="s">
        <v>266</v>
      </c>
      <c r="E209" s="65" t="s">
        <v>114</v>
      </c>
      <c r="F20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0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09" s="65">
        <f>ROUND((Tabla122[[#This Row],[Columna6]]*0.4),0)</f>
        <v>2</v>
      </c>
      <c r="I209" s="90">
        <v>4</v>
      </c>
      <c r="J209" s="90"/>
      <c r="K209" s="90"/>
      <c r="L209" s="90"/>
      <c r="M209" s="65">
        <f>ROUND((Tabla122[[#This Row],[Columna11]]*0.4),0)</f>
        <v>72</v>
      </c>
      <c r="N209" s="65">
        <v>180</v>
      </c>
      <c r="O209" s="65"/>
      <c r="P209" s="65"/>
      <c r="Q209" s="65"/>
      <c r="R209" s="65">
        <f>ROUND((Tabla122[[#This Row],[Columna16]]*0.4),0)</f>
        <v>6</v>
      </c>
      <c r="S209" s="65">
        <v>16</v>
      </c>
      <c r="T209" s="65"/>
      <c r="U209" s="65"/>
      <c r="V209" s="65"/>
      <c r="W209" s="65">
        <f>ROUND((Tabla122[[#This Row],[Columna21]]*0.4),0)</f>
        <v>3</v>
      </c>
      <c r="X209" s="65">
        <v>8</v>
      </c>
      <c r="Y209" s="65"/>
      <c r="Z209" s="65"/>
      <c r="AA209" s="65"/>
      <c r="AB209" s="65">
        <f>ROUND((Tabla122[[#This Row],[Columna26]]*0.4),0)</f>
        <v>24</v>
      </c>
      <c r="AC209" s="65">
        <v>60</v>
      </c>
      <c r="AD209" s="65"/>
      <c r="AE209" s="65"/>
      <c r="AF209" s="65"/>
      <c r="AG209" s="65">
        <f>ROUND((Tabla122[[#This Row],[Columna31]]*0.4),0)</f>
        <v>274</v>
      </c>
      <c r="AH209" s="65">
        <v>684</v>
      </c>
      <c r="AI209" s="65"/>
      <c r="AJ209" s="65"/>
      <c r="AK209" s="65"/>
      <c r="AL209" s="65">
        <f>ROUND((Tabla122[[#This Row],[Columna36]]*0.4),0)</f>
        <v>70</v>
      </c>
      <c r="AM209" s="65">
        <v>176</v>
      </c>
      <c r="AN209" s="65"/>
      <c r="AO209" s="65"/>
      <c r="AP209" s="65"/>
      <c r="AQ209" s="65">
        <f>ROUND((Tabla122[[#This Row],[Columna41]]*0.4),0)</f>
        <v>27</v>
      </c>
      <c r="AR209" s="65">
        <v>68</v>
      </c>
      <c r="AS209" s="65"/>
      <c r="AT209" s="65"/>
      <c r="AU209" s="65"/>
      <c r="AV209" s="65">
        <f>ROUND((Tabla122[[#This Row],[Columna46]]*0.4),0)</f>
        <v>16</v>
      </c>
      <c r="AW209" s="65">
        <v>40</v>
      </c>
      <c r="AX209" s="65"/>
      <c r="AY209" s="65"/>
      <c r="AZ209" s="65"/>
      <c r="BA209" s="65">
        <f>ROUND((Tabla122[[#This Row],[Columna51]]*0.4),0)</f>
        <v>3</v>
      </c>
      <c r="BB209" s="65">
        <v>8</v>
      </c>
      <c r="BC209" s="65"/>
      <c r="BD209" s="65"/>
      <c r="BE209" s="65"/>
      <c r="BF209" s="65">
        <f>ROUND((Tabla122[[#This Row],[Columna56]]*0.4),0)</f>
        <v>2</v>
      </c>
      <c r="BG209" s="65">
        <v>4</v>
      </c>
      <c r="BH209" s="65"/>
      <c r="BI209" s="65"/>
      <c r="BJ209" s="65"/>
      <c r="BK209" s="65">
        <f>ROUND((Tabla122[[#This Row],[Columna61]]*0.4),0)</f>
        <v>18</v>
      </c>
      <c r="BL209" s="65">
        <v>44</v>
      </c>
      <c r="BM209" s="65"/>
      <c r="BN209" s="65"/>
      <c r="BO209" s="65"/>
      <c r="BP209" s="65">
        <f>ROUND((Tabla122[[#This Row],[Columna66]]*0.4),0)</f>
        <v>16</v>
      </c>
      <c r="BQ209" s="65">
        <v>40</v>
      </c>
      <c r="BR209" s="65"/>
      <c r="BS209" s="65"/>
      <c r="BT209" s="65"/>
      <c r="BU209" s="65">
        <f>ROUND((Tabla122[[#This Row],[Columna71]]*0.4),0)</f>
        <v>46</v>
      </c>
      <c r="BV209" s="65">
        <v>116</v>
      </c>
      <c r="BW209" s="65"/>
      <c r="BX209" s="65"/>
      <c r="BY209" s="65"/>
      <c r="BZ209" s="65">
        <f>ROUND((Tabla122[[#This Row],[Columna76]]*0.4),0)</f>
        <v>14</v>
      </c>
      <c r="CA209" s="65">
        <v>36</v>
      </c>
      <c r="CB209" s="65"/>
      <c r="CC209" s="65"/>
      <c r="CD209" s="65"/>
      <c r="CE209" s="65">
        <f>ROUND((Tabla122[[#This Row],[Columna81]]*0.4),0)</f>
        <v>14</v>
      </c>
      <c r="CF209" s="65">
        <v>36</v>
      </c>
      <c r="CG209" s="65"/>
      <c r="CH209" s="65"/>
      <c r="CI209" s="65"/>
      <c r="CJ209" s="65">
        <f>ROUND((Tabla122[[#This Row],[Columna86]]*0.4),0)</f>
        <v>6</v>
      </c>
      <c r="CK209" s="65">
        <v>16</v>
      </c>
      <c r="CL209" s="65"/>
      <c r="CM209" s="65"/>
      <c r="CN209" s="65"/>
      <c r="CO209" s="65">
        <f>ROUND((Tabla122[[#This Row],[Columna91]]*0.4),0)</f>
        <v>22</v>
      </c>
      <c r="CP209" s="65">
        <v>56</v>
      </c>
      <c r="CQ209" s="65"/>
      <c r="CR209" s="65"/>
      <c r="CS209" s="65"/>
      <c r="CT209" s="65">
        <f>ROUND((Tabla122[[#This Row],[Columna96]]*0.4),0)</f>
        <v>40</v>
      </c>
      <c r="CU209" s="65">
        <v>100</v>
      </c>
      <c r="CV209" s="65"/>
      <c r="CW209" s="65"/>
      <c r="CX209" s="65"/>
      <c r="CY209" s="65">
        <f>ROUND((Tabla122[[#This Row],[Columna101]]*0.4),0)</f>
        <v>10</v>
      </c>
      <c r="CZ209" s="65">
        <v>24</v>
      </c>
      <c r="DA209" s="65"/>
      <c r="DB209" s="65"/>
      <c r="DC209" s="65"/>
      <c r="DD209" s="65">
        <f>ROUND((Tabla122[[#This Row],[Columna106]]*0.4),0)</f>
        <v>8</v>
      </c>
      <c r="DE209" s="65">
        <v>20</v>
      </c>
      <c r="DF209" s="65"/>
      <c r="DG209" s="65"/>
      <c r="DH209" s="65"/>
      <c r="DI209" s="65">
        <f>ROUND((Tabla122[[#This Row],[Columna111]]*0.4),0)</f>
        <v>8</v>
      </c>
      <c r="DJ209" s="65">
        <v>20</v>
      </c>
      <c r="DK209" s="65"/>
      <c r="DL209" s="65"/>
      <c r="DM209" s="65"/>
      <c r="DN209" s="65">
        <f>ROUND((Tabla122[[#This Row],[Columna116]]*0.4),0)</f>
        <v>2</v>
      </c>
      <c r="DO209" s="65">
        <v>4</v>
      </c>
      <c r="DP209" s="93"/>
      <c r="DQ209" s="93"/>
      <c r="DR209" s="93"/>
      <c r="DS209" s="72"/>
      <c r="DT209" s="68"/>
      <c r="DU209" s="68"/>
      <c r="DV209" s="68"/>
      <c r="DW209" s="68"/>
      <c r="DX209" s="68"/>
      <c r="DY209" s="68"/>
      <c r="DZ209" s="68"/>
      <c r="EA209" s="68"/>
      <c r="EB209" s="68"/>
      <c r="EC209" s="68"/>
      <c r="ED209" s="68"/>
      <c r="EE209" s="68"/>
      <c r="EF209" s="68"/>
      <c r="EG209" s="68"/>
      <c r="EH209" s="68"/>
      <c r="EI209" s="68"/>
      <c r="EJ209" s="68"/>
      <c r="EK209" s="68"/>
      <c r="EL209" s="68"/>
      <c r="EM209" s="68"/>
      <c r="EN209" s="68"/>
      <c r="EO209" s="68"/>
      <c r="EP209" s="68"/>
      <c r="EQ209" s="68"/>
      <c r="ER209" s="68"/>
      <c r="ES209" s="68"/>
      <c r="ET209" s="68"/>
      <c r="EU209" s="68"/>
      <c r="EV209" s="68"/>
      <c r="EW209" s="68"/>
      <c r="EX209" s="68"/>
      <c r="EY209" s="68"/>
      <c r="EZ209" s="68"/>
      <c r="FA209" s="68"/>
      <c r="FB209" s="68"/>
      <c r="FC209" s="68"/>
      <c r="FD209" s="68"/>
      <c r="FE209" s="68"/>
      <c r="FF209" s="68"/>
      <c r="FG209" s="68"/>
      <c r="FH209" s="68"/>
      <c r="FI209" s="68"/>
      <c r="FJ209" s="68"/>
      <c r="FK209" s="68"/>
      <c r="FL209" s="68"/>
      <c r="FM209" s="68"/>
      <c r="FN209" s="68"/>
      <c r="FO209" s="68"/>
      <c r="FP209" s="68"/>
      <c r="FQ209" s="68"/>
      <c r="FR209" s="68"/>
      <c r="FS209" s="68"/>
      <c r="FT209" s="68"/>
      <c r="FU209" s="68"/>
      <c r="FV209" s="68"/>
      <c r="FW209" s="68"/>
      <c r="FX209" s="68"/>
      <c r="FY209" s="68"/>
      <c r="FZ209" s="68"/>
      <c r="GA209" s="68"/>
      <c r="GB209" s="68"/>
      <c r="GC209" s="68"/>
      <c r="GD209" s="68"/>
      <c r="GE209" s="68"/>
      <c r="GF209" s="68"/>
      <c r="GG209" s="68"/>
      <c r="GH209" s="68"/>
      <c r="GI209" s="68"/>
      <c r="GJ209" s="68"/>
      <c r="GK209" s="68"/>
      <c r="GL209" s="68"/>
      <c r="GM209" s="68"/>
      <c r="GN209" s="68"/>
      <c r="GO209" s="68"/>
      <c r="GP209" s="68"/>
      <c r="GQ209" s="68"/>
      <c r="GR209" s="68"/>
      <c r="GS209" s="68"/>
      <c r="GT209" s="68"/>
      <c r="GU209" s="68"/>
      <c r="GV209" s="68"/>
      <c r="GW209" s="68"/>
      <c r="GX209" s="68"/>
      <c r="GY209" s="68"/>
      <c r="GZ209" s="68"/>
      <c r="HA209" s="68"/>
      <c r="HB209" s="68"/>
      <c r="HC209" s="68"/>
      <c r="HD209" s="68"/>
      <c r="HE209" s="68"/>
      <c r="HF209" s="68"/>
      <c r="HG209" s="68"/>
      <c r="HH209" s="68"/>
      <c r="HI209" s="68"/>
      <c r="HJ209" s="68"/>
      <c r="HK209" s="68"/>
      <c r="HL209" s="68"/>
      <c r="HM209" s="68"/>
      <c r="HN209" s="68"/>
      <c r="HO209" s="68"/>
      <c r="HP209" s="68"/>
      <c r="HQ209" s="68"/>
      <c r="HR209" s="68"/>
      <c r="HS209" s="68"/>
      <c r="HT209" s="68"/>
      <c r="HU209" s="68"/>
      <c r="HV209" s="68"/>
      <c r="HW209" s="68"/>
      <c r="HX209" s="68"/>
      <c r="HY209" s="68"/>
      <c r="HZ209" s="68"/>
      <c r="IA209" s="68"/>
      <c r="IB209" s="68"/>
      <c r="IC209" s="68"/>
      <c r="ID209" s="68"/>
      <c r="IE209" s="68"/>
      <c r="IF209" s="68"/>
      <c r="IG209" s="68"/>
      <c r="IH209" s="68"/>
      <c r="II209" s="68"/>
      <c r="IJ209" s="68"/>
      <c r="IK209" s="68"/>
      <c r="IL209" s="68"/>
      <c r="IM209" s="68"/>
      <c r="IN209" s="68"/>
      <c r="IO209" s="68"/>
      <c r="IP209" s="68"/>
      <c r="IQ209" s="68"/>
      <c r="IR209" s="68"/>
      <c r="IS209" s="68"/>
      <c r="IT209" s="68"/>
      <c r="IU209" s="68"/>
      <c r="IV209" s="68"/>
      <c r="IW209" s="68"/>
      <c r="IX209" s="68"/>
      <c r="IY209" s="68"/>
      <c r="IZ209" s="68"/>
      <c r="JA209" s="68"/>
      <c r="JB209" s="68"/>
      <c r="JC209" s="68"/>
      <c r="JD209" s="68"/>
      <c r="JE209" s="68"/>
      <c r="JF209" s="68"/>
      <c r="JG209" s="68"/>
      <c r="JH209" s="68"/>
      <c r="JI209" s="68"/>
      <c r="JJ209" s="68"/>
      <c r="JK209" s="68"/>
      <c r="JL209" s="68"/>
      <c r="JM209" s="68"/>
      <c r="JN209" s="68"/>
      <c r="JO209" s="68"/>
      <c r="JP209" s="68"/>
      <c r="JQ209" s="68"/>
      <c r="JR209" s="68"/>
      <c r="JS209" s="68"/>
      <c r="JT209" s="68"/>
      <c r="JU209" s="68"/>
      <c r="JV209" s="68"/>
      <c r="JW209" s="68"/>
      <c r="JX209" s="68"/>
      <c r="JY209" s="68"/>
      <c r="JZ209" s="68"/>
      <c r="KA209" s="68"/>
      <c r="KB209" s="68"/>
      <c r="KC209" s="68"/>
      <c r="KD209" s="68"/>
      <c r="KE209" s="68"/>
      <c r="KF209" s="68"/>
      <c r="KG209" s="68"/>
      <c r="KH209" s="68"/>
      <c r="KI209" s="68"/>
      <c r="KJ209" s="68"/>
      <c r="KK209" s="68"/>
      <c r="KL209" s="68"/>
      <c r="KM209" s="68"/>
      <c r="KN209" s="68"/>
      <c r="KO209" s="68"/>
      <c r="KP209" s="68"/>
      <c r="KQ209" s="68"/>
      <c r="KR209" s="68"/>
      <c r="KS209" s="68"/>
      <c r="KT209" s="68"/>
      <c r="KU209" s="68"/>
      <c r="KV209" s="68"/>
      <c r="KW209" s="68"/>
      <c r="KX209" s="68"/>
      <c r="KY209" s="68"/>
      <c r="KZ209" s="68"/>
      <c r="LA209" s="68"/>
      <c r="LB209" s="68"/>
      <c r="LC209" s="68"/>
      <c r="LD209" s="68"/>
      <c r="LE209" s="68"/>
      <c r="LF209" s="68"/>
      <c r="LG209" s="68"/>
      <c r="LH209" s="68"/>
      <c r="LI209" s="68"/>
      <c r="LJ209" s="68"/>
      <c r="LK209" s="68"/>
      <c r="LL209" s="68"/>
      <c r="LM209" s="68"/>
      <c r="LN209" s="68"/>
      <c r="LO209" s="68"/>
      <c r="LP209" s="68"/>
      <c r="LQ209" s="68"/>
      <c r="LR209" s="68"/>
      <c r="LS209" s="68"/>
      <c r="LT209" s="68"/>
      <c r="LU209" s="68"/>
      <c r="LV209" s="68"/>
      <c r="LW209" s="68"/>
      <c r="LX209" s="68"/>
      <c r="LY209" s="68"/>
      <c r="LZ209" s="68"/>
      <c r="MA209" s="68"/>
      <c r="MB209" s="68"/>
      <c r="MC209" s="68"/>
      <c r="MD209" s="68"/>
      <c r="ME209" s="68"/>
      <c r="MF209" s="68"/>
      <c r="MG209" s="68"/>
      <c r="MH209" s="68"/>
      <c r="MI209" s="68"/>
      <c r="MJ209" s="68"/>
      <c r="MK209" s="68"/>
      <c r="ML209" s="68"/>
      <c r="MM209" s="68"/>
      <c r="MN209" s="68"/>
      <c r="MO209" s="68"/>
      <c r="MP209" s="68"/>
      <c r="MQ209" s="68"/>
      <c r="MR209" s="68"/>
      <c r="MS209" s="68"/>
      <c r="MT209" s="68"/>
      <c r="MU209" s="68"/>
      <c r="MV209" s="68"/>
      <c r="MW209" s="68"/>
      <c r="MX209" s="68"/>
      <c r="MY209" s="68"/>
      <c r="MZ209" s="68"/>
      <c r="NA209" s="68"/>
      <c r="NB209" s="68"/>
      <c r="NC209" s="68"/>
      <c r="ND209" s="68"/>
      <c r="NE209" s="68"/>
    </row>
    <row r="210" spans="1:369" s="73" customFormat="1" ht="13.5">
      <c r="A210" s="68"/>
      <c r="B210" s="62"/>
      <c r="C210" s="63">
        <v>35501</v>
      </c>
      <c r="D210" s="79" t="s">
        <v>310</v>
      </c>
      <c r="E210" s="65" t="s">
        <v>114</v>
      </c>
      <c r="F21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1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10" s="65">
        <f>ROUND((Tabla122[[#This Row],[Columna6]]*0.4),0)</f>
        <v>2</v>
      </c>
      <c r="I210" s="90">
        <v>4</v>
      </c>
      <c r="J210" s="90"/>
      <c r="K210" s="90"/>
      <c r="L210" s="90"/>
      <c r="M210" s="65">
        <f>ROUND((Tabla122[[#This Row],[Columna11]]*0.4),0)</f>
        <v>72</v>
      </c>
      <c r="N210" s="65">
        <v>180</v>
      </c>
      <c r="O210" s="65"/>
      <c r="P210" s="65"/>
      <c r="Q210" s="65"/>
      <c r="R210" s="65">
        <f>ROUND((Tabla122[[#This Row],[Columna16]]*0.4),0)</f>
        <v>6</v>
      </c>
      <c r="S210" s="65">
        <v>16</v>
      </c>
      <c r="T210" s="65"/>
      <c r="U210" s="65"/>
      <c r="V210" s="65"/>
      <c r="W210" s="65">
        <f>ROUND((Tabla122[[#This Row],[Columna21]]*0.4),0)</f>
        <v>3</v>
      </c>
      <c r="X210" s="65">
        <v>8</v>
      </c>
      <c r="Y210" s="65"/>
      <c r="Z210" s="65"/>
      <c r="AA210" s="65"/>
      <c r="AB210" s="65">
        <f>ROUND((Tabla122[[#This Row],[Columna26]]*0.4),0)</f>
        <v>24</v>
      </c>
      <c r="AC210" s="65">
        <v>60</v>
      </c>
      <c r="AD210" s="65"/>
      <c r="AE210" s="65"/>
      <c r="AF210" s="65"/>
      <c r="AG210" s="65">
        <f>ROUND((Tabla122[[#This Row],[Columna31]]*0.4),0)</f>
        <v>274</v>
      </c>
      <c r="AH210" s="65">
        <v>684</v>
      </c>
      <c r="AI210" s="65"/>
      <c r="AJ210" s="65"/>
      <c r="AK210" s="65"/>
      <c r="AL210" s="65">
        <f>ROUND((Tabla122[[#This Row],[Columna36]]*0.4),0)</f>
        <v>70</v>
      </c>
      <c r="AM210" s="65">
        <v>176</v>
      </c>
      <c r="AN210" s="65"/>
      <c r="AO210" s="65"/>
      <c r="AP210" s="65"/>
      <c r="AQ210" s="65">
        <f>ROUND((Tabla122[[#This Row],[Columna41]]*0.4),0)</f>
        <v>27</v>
      </c>
      <c r="AR210" s="65">
        <v>68</v>
      </c>
      <c r="AS210" s="65"/>
      <c r="AT210" s="65"/>
      <c r="AU210" s="65"/>
      <c r="AV210" s="65">
        <f>ROUND((Tabla122[[#This Row],[Columna46]]*0.4),0)</f>
        <v>16</v>
      </c>
      <c r="AW210" s="65">
        <v>40</v>
      </c>
      <c r="AX210" s="65"/>
      <c r="AY210" s="65"/>
      <c r="AZ210" s="65"/>
      <c r="BA210" s="65">
        <f>ROUND((Tabla122[[#This Row],[Columna51]]*0.4),0)</f>
        <v>3</v>
      </c>
      <c r="BB210" s="65">
        <v>8</v>
      </c>
      <c r="BC210" s="65"/>
      <c r="BD210" s="65"/>
      <c r="BE210" s="65"/>
      <c r="BF210" s="65">
        <f>ROUND((Tabla122[[#This Row],[Columna56]]*0.4),0)</f>
        <v>2</v>
      </c>
      <c r="BG210" s="65">
        <v>4</v>
      </c>
      <c r="BH210" s="65"/>
      <c r="BI210" s="65"/>
      <c r="BJ210" s="65"/>
      <c r="BK210" s="65">
        <f>ROUND((Tabla122[[#This Row],[Columna61]]*0.4),0)</f>
        <v>18</v>
      </c>
      <c r="BL210" s="65">
        <v>44</v>
      </c>
      <c r="BM210" s="65"/>
      <c r="BN210" s="65"/>
      <c r="BO210" s="65"/>
      <c r="BP210" s="65">
        <f>ROUND((Tabla122[[#This Row],[Columna66]]*0.4),0)</f>
        <v>16</v>
      </c>
      <c r="BQ210" s="65">
        <v>40</v>
      </c>
      <c r="BR210" s="65"/>
      <c r="BS210" s="65"/>
      <c r="BT210" s="65"/>
      <c r="BU210" s="65">
        <f>ROUND((Tabla122[[#This Row],[Columna71]]*0.4),0)</f>
        <v>46</v>
      </c>
      <c r="BV210" s="65">
        <v>116</v>
      </c>
      <c r="BW210" s="65"/>
      <c r="BX210" s="65"/>
      <c r="BY210" s="65"/>
      <c r="BZ210" s="65">
        <f>ROUND((Tabla122[[#This Row],[Columna76]]*0.4),0)</f>
        <v>14</v>
      </c>
      <c r="CA210" s="65">
        <v>36</v>
      </c>
      <c r="CB210" s="65"/>
      <c r="CC210" s="65"/>
      <c r="CD210" s="65"/>
      <c r="CE210" s="65">
        <f>ROUND((Tabla122[[#This Row],[Columna81]]*0.4),0)</f>
        <v>14</v>
      </c>
      <c r="CF210" s="65">
        <v>36</v>
      </c>
      <c r="CG210" s="65"/>
      <c r="CH210" s="65"/>
      <c r="CI210" s="65"/>
      <c r="CJ210" s="65">
        <f>ROUND((Tabla122[[#This Row],[Columna86]]*0.4),0)</f>
        <v>6</v>
      </c>
      <c r="CK210" s="65">
        <v>16</v>
      </c>
      <c r="CL210" s="65"/>
      <c r="CM210" s="65"/>
      <c r="CN210" s="65"/>
      <c r="CO210" s="65">
        <f>ROUND((Tabla122[[#This Row],[Columna91]]*0.4),0)</f>
        <v>22</v>
      </c>
      <c r="CP210" s="65">
        <v>56</v>
      </c>
      <c r="CQ210" s="65"/>
      <c r="CR210" s="65"/>
      <c r="CS210" s="65"/>
      <c r="CT210" s="65">
        <f>ROUND((Tabla122[[#This Row],[Columna96]]*0.4),0)</f>
        <v>40</v>
      </c>
      <c r="CU210" s="65">
        <v>100</v>
      </c>
      <c r="CV210" s="65"/>
      <c r="CW210" s="65"/>
      <c r="CX210" s="65"/>
      <c r="CY210" s="65">
        <f>ROUND((Tabla122[[#This Row],[Columna101]]*0.4),0)</f>
        <v>10</v>
      </c>
      <c r="CZ210" s="65">
        <v>24</v>
      </c>
      <c r="DA210" s="65"/>
      <c r="DB210" s="65"/>
      <c r="DC210" s="65"/>
      <c r="DD210" s="65">
        <f>ROUND((Tabla122[[#This Row],[Columna106]]*0.4),0)</f>
        <v>8</v>
      </c>
      <c r="DE210" s="65">
        <v>20</v>
      </c>
      <c r="DF210" s="65"/>
      <c r="DG210" s="65"/>
      <c r="DH210" s="65"/>
      <c r="DI210" s="65">
        <f>ROUND((Tabla122[[#This Row],[Columna111]]*0.4),0)</f>
        <v>8</v>
      </c>
      <c r="DJ210" s="65">
        <v>20</v>
      </c>
      <c r="DK210" s="65"/>
      <c r="DL210" s="65"/>
      <c r="DM210" s="65"/>
      <c r="DN210" s="65">
        <f>ROUND((Tabla122[[#This Row],[Columna116]]*0.4),0)</f>
        <v>2</v>
      </c>
      <c r="DO210" s="65">
        <v>4</v>
      </c>
      <c r="DP210" s="65"/>
      <c r="DQ210" s="65"/>
      <c r="DR210" s="65"/>
      <c r="DS210" s="72"/>
      <c r="DT210" s="68"/>
      <c r="DU210" s="68"/>
      <c r="DV210" s="68"/>
      <c r="DW210" s="68"/>
      <c r="DX210" s="68"/>
      <c r="DY210" s="68"/>
      <c r="DZ210" s="68"/>
      <c r="EA210" s="68"/>
      <c r="EB210" s="68"/>
      <c r="EC210" s="68"/>
      <c r="ED210" s="68"/>
      <c r="EE210" s="68"/>
      <c r="EF210" s="68"/>
      <c r="EG210" s="68"/>
      <c r="EH210" s="68"/>
      <c r="EI210" s="68"/>
      <c r="EJ210" s="68"/>
      <c r="EK210" s="68"/>
      <c r="EL210" s="68"/>
      <c r="EM210" s="68"/>
      <c r="EN210" s="68"/>
      <c r="EO210" s="68"/>
      <c r="EP210" s="68"/>
      <c r="EQ210" s="68"/>
      <c r="ER210" s="68"/>
      <c r="ES210" s="68"/>
      <c r="ET210" s="68"/>
      <c r="EU210" s="68"/>
      <c r="EV210" s="68"/>
      <c r="EW210" s="68"/>
      <c r="EX210" s="68"/>
      <c r="EY210" s="68"/>
      <c r="EZ210" s="68"/>
      <c r="FA210" s="68"/>
      <c r="FB210" s="68"/>
      <c r="FC210" s="68"/>
      <c r="FD210" s="68"/>
      <c r="FE210" s="68"/>
      <c r="FF210" s="68"/>
      <c r="FG210" s="68"/>
      <c r="FH210" s="68"/>
      <c r="FI210" s="68"/>
      <c r="FJ210" s="68"/>
      <c r="FK210" s="68"/>
      <c r="FL210" s="68"/>
      <c r="FM210" s="68"/>
      <c r="FN210" s="68"/>
      <c r="FO210" s="68"/>
      <c r="FP210" s="68"/>
      <c r="FQ210" s="68"/>
      <c r="FR210" s="68"/>
      <c r="FS210" s="68"/>
      <c r="FT210" s="68"/>
      <c r="FU210" s="68"/>
      <c r="FV210" s="68"/>
      <c r="FW210" s="68"/>
      <c r="FX210" s="68"/>
      <c r="FY210" s="68"/>
      <c r="FZ210" s="68"/>
      <c r="GA210" s="68"/>
      <c r="GB210" s="68"/>
      <c r="GC210" s="68"/>
      <c r="GD210" s="68"/>
      <c r="GE210" s="68"/>
      <c r="GF210" s="68"/>
      <c r="GG210" s="68"/>
      <c r="GH210" s="68"/>
      <c r="GI210" s="68"/>
      <c r="GJ210" s="68"/>
      <c r="GK210" s="68"/>
      <c r="GL210" s="68"/>
      <c r="GM210" s="68"/>
      <c r="GN210" s="68"/>
      <c r="GO210" s="68"/>
      <c r="GP210" s="68"/>
      <c r="GQ210" s="68"/>
      <c r="GR210" s="68"/>
      <c r="GS210" s="68"/>
      <c r="GT210" s="68"/>
      <c r="GU210" s="68"/>
      <c r="GV210" s="68"/>
      <c r="GW210" s="68"/>
      <c r="GX210" s="68"/>
      <c r="GY210" s="68"/>
      <c r="GZ210" s="68"/>
      <c r="HA210" s="68"/>
      <c r="HB210" s="68"/>
      <c r="HC210" s="68"/>
      <c r="HD210" s="68"/>
      <c r="HE210" s="68"/>
      <c r="HF210" s="68"/>
      <c r="HG210" s="68"/>
      <c r="HH210" s="68"/>
      <c r="HI210" s="68"/>
      <c r="HJ210" s="68"/>
      <c r="HK210" s="68"/>
      <c r="HL210" s="68"/>
      <c r="HM210" s="68"/>
      <c r="HN210" s="68"/>
      <c r="HO210" s="68"/>
      <c r="HP210" s="68"/>
      <c r="HQ210" s="68"/>
      <c r="HR210" s="68"/>
      <c r="HS210" s="68"/>
      <c r="HT210" s="68"/>
      <c r="HU210" s="68"/>
      <c r="HV210" s="68"/>
      <c r="HW210" s="68"/>
      <c r="HX210" s="68"/>
      <c r="HY210" s="68"/>
      <c r="HZ210" s="68"/>
      <c r="IA210" s="68"/>
      <c r="IB210" s="68"/>
      <c r="IC210" s="68"/>
      <c r="ID210" s="68"/>
      <c r="IE210" s="68"/>
      <c r="IF210" s="68"/>
      <c r="IG210" s="68"/>
      <c r="IH210" s="68"/>
      <c r="II210" s="68"/>
      <c r="IJ210" s="68"/>
      <c r="IK210" s="68"/>
      <c r="IL210" s="68"/>
      <c r="IM210" s="68"/>
      <c r="IN210" s="68"/>
      <c r="IO210" s="68"/>
      <c r="IP210" s="68"/>
      <c r="IQ210" s="68"/>
      <c r="IR210" s="68"/>
      <c r="IS210" s="68"/>
      <c r="IT210" s="68"/>
      <c r="IU210" s="68"/>
      <c r="IV210" s="68"/>
      <c r="IW210" s="68"/>
      <c r="IX210" s="68"/>
      <c r="IY210" s="68"/>
      <c r="IZ210" s="68"/>
      <c r="JA210" s="68"/>
      <c r="JB210" s="68"/>
      <c r="JC210" s="68"/>
      <c r="JD210" s="68"/>
      <c r="JE210" s="68"/>
      <c r="JF210" s="68"/>
      <c r="JG210" s="68"/>
      <c r="JH210" s="68"/>
      <c r="JI210" s="68"/>
      <c r="JJ210" s="68"/>
      <c r="JK210" s="68"/>
      <c r="JL210" s="68"/>
      <c r="JM210" s="68"/>
      <c r="JN210" s="68"/>
      <c r="JO210" s="68"/>
      <c r="JP210" s="68"/>
      <c r="JQ210" s="68"/>
      <c r="JR210" s="68"/>
      <c r="JS210" s="68"/>
      <c r="JT210" s="68"/>
      <c r="JU210" s="68"/>
      <c r="JV210" s="68"/>
      <c r="JW210" s="68"/>
      <c r="JX210" s="68"/>
      <c r="JY210" s="68"/>
      <c r="JZ210" s="68"/>
      <c r="KA210" s="68"/>
      <c r="KB210" s="68"/>
      <c r="KC210" s="68"/>
      <c r="KD210" s="68"/>
      <c r="KE210" s="68"/>
      <c r="KF210" s="68"/>
      <c r="KG210" s="68"/>
      <c r="KH210" s="68"/>
      <c r="KI210" s="68"/>
      <c r="KJ210" s="68"/>
      <c r="KK210" s="68"/>
      <c r="KL210" s="68"/>
      <c r="KM210" s="68"/>
      <c r="KN210" s="68"/>
      <c r="KO210" s="68"/>
      <c r="KP210" s="68"/>
      <c r="KQ210" s="68"/>
      <c r="KR210" s="68"/>
      <c r="KS210" s="68"/>
      <c r="KT210" s="68"/>
      <c r="KU210" s="68"/>
      <c r="KV210" s="68"/>
      <c r="KW210" s="68"/>
      <c r="KX210" s="68"/>
      <c r="KY210" s="68"/>
      <c r="KZ210" s="68"/>
      <c r="LA210" s="68"/>
      <c r="LB210" s="68"/>
      <c r="LC210" s="68"/>
      <c r="LD210" s="68"/>
      <c r="LE210" s="68"/>
      <c r="LF210" s="68"/>
      <c r="LG210" s="68"/>
      <c r="LH210" s="68"/>
      <c r="LI210" s="68"/>
      <c r="LJ210" s="68"/>
      <c r="LK210" s="68"/>
      <c r="LL210" s="68"/>
      <c r="LM210" s="68"/>
      <c r="LN210" s="68"/>
      <c r="LO210" s="68"/>
      <c r="LP210" s="68"/>
      <c r="LQ210" s="68"/>
      <c r="LR210" s="68"/>
      <c r="LS210" s="68"/>
      <c r="LT210" s="68"/>
      <c r="LU210" s="68"/>
      <c r="LV210" s="68"/>
      <c r="LW210" s="68"/>
      <c r="LX210" s="68"/>
      <c r="LY210" s="68"/>
      <c r="LZ210" s="68"/>
      <c r="MA210" s="68"/>
      <c r="MB210" s="68"/>
      <c r="MC210" s="68"/>
      <c r="MD210" s="68"/>
      <c r="ME210" s="68"/>
      <c r="MF210" s="68"/>
      <c r="MG210" s="68"/>
      <c r="MH210" s="68"/>
      <c r="MI210" s="68"/>
      <c r="MJ210" s="68"/>
      <c r="MK210" s="68"/>
      <c r="ML210" s="68"/>
      <c r="MM210" s="68"/>
      <c r="MN210" s="68"/>
      <c r="MO210" s="68"/>
      <c r="MP210" s="68"/>
      <c r="MQ210" s="68"/>
      <c r="MR210" s="68"/>
      <c r="MS210" s="68"/>
      <c r="MT210" s="68"/>
      <c r="MU210" s="68"/>
      <c r="MV210" s="68"/>
      <c r="MW210" s="68"/>
      <c r="MX210" s="68"/>
      <c r="MY210" s="68"/>
      <c r="MZ210" s="68"/>
      <c r="NA210" s="68"/>
      <c r="NB210" s="68"/>
      <c r="NC210" s="68"/>
      <c r="ND210" s="68"/>
      <c r="NE210" s="68"/>
    </row>
    <row r="211" spans="1:369" s="73" customFormat="1" ht="13.5">
      <c r="A211" s="68"/>
      <c r="B211" s="62"/>
      <c r="C211" s="63">
        <v>35501</v>
      </c>
      <c r="D211" s="79" t="s">
        <v>311</v>
      </c>
      <c r="E211" s="65" t="s">
        <v>114</v>
      </c>
      <c r="F21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1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11" s="65">
        <f>ROUND((Tabla122[[#This Row],[Columna6]]*0.4),0)</f>
        <v>2</v>
      </c>
      <c r="I211" s="90">
        <v>4</v>
      </c>
      <c r="J211" s="90"/>
      <c r="K211" s="90"/>
      <c r="L211" s="90"/>
      <c r="M211" s="65">
        <f>ROUND((Tabla122[[#This Row],[Columna11]]*0.4),0)</f>
        <v>72</v>
      </c>
      <c r="N211" s="65">
        <v>180</v>
      </c>
      <c r="O211" s="65"/>
      <c r="P211" s="65"/>
      <c r="Q211" s="65"/>
      <c r="R211" s="65">
        <f>ROUND((Tabla122[[#This Row],[Columna16]]*0.4),0)</f>
        <v>6</v>
      </c>
      <c r="S211" s="65">
        <v>16</v>
      </c>
      <c r="T211" s="65"/>
      <c r="U211" s="65"/>
      <c r="V211" s="65"/>
      <c r="W211" s="65">
        <f>ROUND((Tabla122[[#This Row],[Columna21]]*0.4),0)</f>
        <v>3</v>
      </c>
      <c r="X211" s="65">
        <v>8</v>
      </c>
      <c r="Y211" s="65"/>
      <c r="Z211" s="65"/>
      <c r="AA211" s="65"/>
      <c r="AB211" s="65">
        <f>ROUND((Tabla122[[#This Row],[Columna26]]*0.4),0)</f>
        <v>24</v>
      </c>
      <c r="AC211" s="65">
        <v>60</v>
      </c>
      <c r="AD211" s="65"/>
      <c r="AE211" s="65"/>
      <c r="AF211" s="65"/>
      <c r="AG211" s="65">
        <f>ROUND((Tabla122[[#This Row],[Columna31]]*0.4),0)</f>
        <v>274</v>
      </c>
      <c r="AH211" s="65">
        <v>684</v>
      </c>
      <c r="AI211" s="65"/>
      <c r="AJ211" s="65"/>
      <c r="AK211" s="65"/>
      <c r="AL211" s="65">
        <f>ROUND((Tabla122[[#This Row],[Columna36]]*0.4),0)</f>
        <v>70</v>
      </c>
      <c r="AM211" s="65">
        <v>176</v>
      </c>
      <c r="AN211" s="65"/>
      <c r="AO211" s="65"/>
      <c r="AP211" s="65"/>
      <c r="AQ211" s="65">
        <f>ROUND((Tabla122[[#This Row],[Columna41]]*0.4),0)</f>
        <v>27</v>
      </c>
      <c r="AR211" s="65">
        <v>68</v>
      </c>
      <c r="AS211" s="65"/>
      <c r="AT211" s="65"/>
      <c r="AU211" s="65"/>
      <c r="AV211" s="65">
        <f>ROUND((Tabla122[[#This Row],[Columna46]]*0.4),0)</f>
        <v>16</v>
      </c>
      <c r="AW211" s="65">
        <v>40</v>
      </c>
      <c r="AX211" s="65"/>
      <c r="AY211" s="65"/>
      <c r="AZ211" s="65"/>
      <c r="BA211" s="65">
        <f>ROUND((Tabla122[[#This Row],[Columna51]]*0.4),0)</f>
        <v>3</v>
      </c>
      <c r="BB211" s="65">
        <v>8</v>
      </c>
      <c r="BC211" s="65"/>
      <c r="BD211" s="65"/>
      <c r="BE211" s="65"/>
      <c r="BF211" s="65">
        <f>ROUND((Tabla122[[#This Row],[Columna56]]*0.4),0)</f>
        <v>2</v>
      </c>
      <c r="BG211" s="65">
        <v>4</v>
      </c>
      <c r="BH211" s="65"/>
      <c r="BI211" s="65"/>
      <c r="BJ211" s="65"/>
      <c r="BK211" s="65">
        <f>ROUND((Tabla122[[#This Row],[Columna61]]*0.4),0)</f>
        <v>18</v>
      </c>
      <c r="BL211" s="65">
        <v>44</v>
      </c>
      <c r="BM211" s="65"/>
      <c r="BN211" s="65"/>
      <c r="BO211" s="65"/>
      <c r="BP211" s="65">
        <f>ROUND((Tabla122[[#This Row],[Columna66]]*0.4),0)</f>
        <v>16</v>
      </c>
      <c r="BQ211" s="65">
        <v>40</v>
      </c>
      <c r="BR211" s="65"/>
      <c r="BS211" s="65"/>
      <c r="BT211" s="65"/>
      <c r="BU211" s="65">
        <f>ROUND((Tabla122[[#This Row],[Columna71]]*0.4),0)</f>
        <v>46</v>
      </c>
      <c r="BV211" s="65">
        <v>116</v>
      </c>
      <c r="BW211" s="65"/>
      <c r="BX211" s="65"/>
      <c r="BY211" s="65"/>
      <c r="BZ211" s="65">
        <f>ROUND((Tabla122[[#This Row],[Columna76]]*0.4),0)</f>
        <v>14</v>
      </c>
      <c r="CA211" s="65">
        <v>36</v>
      </c>
      <c r="CB211" s="65"/>
      <c r="CC211" s="65"/>
      <c r="CD211" s="65"/>
      <c r="CE211" s="65">
        <f>ROUND((Tabla122[[#This Row],[Columna81]]*0.4),0)</f>
        <v>14</v>
      </c>
      <c r="CF211" s="65">
        <v>36</v>
      </c>
      <c r="CG211" s="65"/>
      <c r="CH211" s="65"/>
      <c r="CI211" s="65"/>
      <c r="CJ211" s="65">
        <f>ROUND((Tabla122[[#This Row],[Columna86]]*0.4),0)</f>
        <v>6</v>
      </c>
      <c r="CK211" s="65">
        <v>16</v>
      </c>
      <c r="CL211" s="65"/>
      <c r="CM211" s="65"/>
      <c r="CN211" s="65"/>
      <c r="CO211" s="65">
        <f>ROUND((Tabla122[[#This Row],[Columna91]]*0.4),0)</f>
        <v>22</v>
      </c>
      <c r="CP211" s="65">
        <v>56</v>
      </c>
      <c r="CQ211" s="65"/>
      <c r="CR211" s="65"/>
      <c r="CS211" s="65"/>
      <c r="CT211" s="65">
        <f>ROUND((Tabla122[[#This Row],[Columna96]]*0.4),0)</f>
        <v>40</v>
      </c>
      <c r="CU211" s="65">
        <v>100</v>
      </c>
      <c r="CV211" s="65"/>
      <c r="CW211" s="65"/>
      <c r="CX211" s="65"/>
      <c r="CY211" s="65">
        <f>ROUND((Tabla122[[#This Row],[Columna101]]*0.4),0)</f>
        <v>10</v>
      </c>
      <c r="CZ211" s="65">
        <v>24</v>
      </c>
      <c r="DA211" s="65"/>
      <c r="DB211" s="65"/>
      <c r="DC211" s="65"/>
      <c r="DD211" s="65">
        <f>ROUND((Tabla122[[#This Row],[Columna106]]*0.4),0)</f>
        <v>8</v>
      </c>
      <c r="DE211" s="65">
        <v>20</v>
      </c>
      <c r="DF211" s="65"/>
      <c r="DG211" s="65"/>
      <c r="DH211" s="65"/>
      <c r="DI211" s="65">
        <f>ROUND((Tabla122[[#This Row],[Columna111]]*0.4),0)</f>
        <v>8</v>
      </c>
      <c r="DJ211" s="65">
        <v>20</v>
      </c>
      <c r="DK211" s="65"/>
      <c r="DL211" s="65"/>
      <c r="DM211" s="65"/>
      <c r="DN211" s="65">
        <f>ROUND((Tabla122[[#This Row],[Columna116]]*0.4),0)</f>
        <v>2</v>
      </c>
      <c r="DO211" s="65">
        <v>4</v>
      </c>
      <c r="DP211" s="65"/>
      <c r="DQ211" s="65"/>
      <c r="DR211" s="65"/>
      <c r="DS211" s="72"/>
      <c r="DT211" s="68"/>
      <c r="DU211" s="68"/>
      <c r="DV211" s="68"/>
      <c r="DW211" s="68"/>
      <c r="DX211" s="68"/>
      <c r="DY211" s="68"/>
      <c r="DZ211" s="68"/>
      <c r="EA211" s="68"/>
      <c r="EB211" s="68"/>
      <c r="EC211" s="68"/>
      <c r="ED211" s="68"/>
      <c r="EE211" s="68"/>
      <c r="EF211" s="68"/>
      <c r="EG211" s="68"/>
      <c r="EH211" s="68"/>
      <c r="EI211" s="68"/>
      <c r="EJ211" s="68"/>
      <c r="EK211" s="68"/>
      <c r="EL211" s="68"/>
      <c r="EM211" s="68"/>
      <c r="EN211" s="68"/>
      <c r="EO211" s="68"/>
      <c r="EP211" s="68"/>
      <c r="EQ211" s="68"/>
      <c r="ER211" s="68"/>
      <c r="ES211" s="68"/>
      <c r="ET211" s="68"/>
      <c r="EU211" s="68"/>
      <c r="EV211" s="68"/>
      <c r="EW211" s="68"/>
      <c r="EX211" s="68"/>
      <c r="EY211" s="68"/>
      <c r="EZ211" s="68"/>
      <c r="FA211" s="68"/>
      <c r="FB211" s="68"/>
      <c r="FC211" s="68"/>
      <c r="FD211" s="68"/>
      <c r="FE211" s="68"/>
      <c r="FF211" s="68"/>
      <c r="FG211" s="68"/>
      <c r="FH211" s="68"/>
      <c r="FI211" s="68"/>
      <c r="FJ211" s="68"/>
      <c r="FK211" s="68"/>
      <c r="FL211" s="68"/>
      <c r="FM211" s="68"/>
      <c r="FN211" s="68"/>
      <c r="FO211" s="68"/>
      <c r="FP211" s="68"/>
      <c r="FQ211" s="68"/>
      <c r="FR211" s="68"/>
      <c r="FS211" s="68"/>
      <c r="FT211" s="68"/>
      <c r="FU211" s="68"/>
      <c r="FV211" s="68"/>
      <c r="FW211" s="68"/>
      <c r="FX211" s="68"/>
      <c r="FY211" s="68"/>
      <c r="FZ211" s="68"/>
      <c r="GA211" s="68"/>
      <c r="GB211" s="68"/>
      <c r="GC211" s="68"/>
      <c r="GD211" s="68"/>
      <c r="GE211" s="68"/>
      <c r="GF211" s="68"/>
      <c r="GG211" s="68"/>
      <c r="GH211" s="68"/>
      <c r="GI211" s="68"/>
      <c r="GJ211" s="68"/>
      <c r="GK211" s="68"/>
      <c r="GL211" s="68"/>
      <c r="GM211" s="68"/>
      <c r="GN211" s="68"/>
      <c r="GO211" s="68"/>
      <c r="GP211" s="68"/>
      <c r="GQ211" s="68"/>
      <c r="GR211" s="68"/>
      <c r="GS211" s="68"/>
      <c r="GT211" s="68"/>
      <c r="GU211" s="68"/>
      <c r="GV211" s="68"/>
      <c r="GW211" s="68"/>
      <c r="GX211" s="68"/>
      <c r="GY211" s="68"/>
      <c r="GZ211" s="68"/>
      <c r="HA211" s="68"/>
      <c r="HB211" s="68"/>
      <c r="HC211" s="68"/>
      <c r="HD211" s="68"/>
      <c r="HE211" s="68"/>
      <c r="HF211" s="68"/>
      <c r="HG211" s="68"/>
      <c r="HH211" s="68"/>
      <c r="HI211" s="68"/>
      <c r="HJ211" s="68"/>
      <c r="HK211" s="68"/>
      <c r="HL211" s="68"/>
      <c r="HM211" s="68"/>
      <c r="HN211" s="68"/>
      <c r="HO211" s="68"/>
      <c r="HP211" s="68"/>
      <c r="HQ211" s="68"/>
      <c r="HR211" s="68"/>
      <c r="HS211" s="68"/>
      <c r="HT211" s="68"/>
      <c r="HU211" s="68"/>
      <c r="HV211" s="68"/>
      <c r="HW211" s="68"/>
      <c r="HX211" s="68"/>
      <c r="HY211" s="68"/>
      <c r="HZ211" s="68"/>
      <c r="IA211" s="68"/>
      <c r="IB211" s="68"/>
      <c r="IC211" s="68"/>
      <c r="ID211" s="68"/>
      <c r="IE211" s="68"/>
      <c r="IF211" s="68"/>
      <c r="IG211" s="68"/>
      <c r="IH211" s="68"/>
      <c r="II211" s="68"/>
      <c r="IJ211" s="68"/>
      <c r="IK211" s="68"/>
      <c r="IL211" s="68"/>
      <c r="IM211" s="68"/>
      <c r="IN211" s="68"/>
      <c r="IO211" s="68"/>
      <c r="IP211" s="68"/>
      <c r="IQ211" s="68"/>
      <c r="IR211" s="68"/>
      <c r="IS211" s="68"/>
      <c r="IT211" s="68"/>
      <c r="IU211" s="68"/>
      <c r="IV211" s="68"/>
      <c r="IW211" s="68"/>
      <c r="IX211" s="68"/>
      <c r="IY211" s="68"/>
      <c r="IZ211" s="68"/>
      <c r="JA211" s="68"/>
      <c r="JB211" s="68"/>
      <c r="JC211" s="68"/>
      <c r="JD211" s="68"/>
      <c r="JE211" s="68"/>
      <c r="JF211" s="68"/>
      <c r="JG211" s="68"/>
      <c r="JH211" s="68"/>
      <c r="JI211" s="68"/>
      <c r="JJ211" s="68"/>
      <c r="JK211" s="68"/>
      <c r="JL211" s="68"/>
      <c r="JM211" s="68"/>
      <c r="JN211" s="68"/>
      <c r="JO211" s="68"/>
      <c r="JP211" s="68"/>
      <c r="JQ211" s="68"/>
      <c r="JR211" s="68"/>
      <c r="JS211" s="68"/>
      <c r="JT211" s="68"/>
      <c r="JU211" s="68"/>
      <c r="JV211" s="68"/>
      <c r="JW211" s="68"/>
      <c r="JX211" s="68"/>
      <c r="JY211" s="68"/>
      <c r="JZ211" s="68"/>
      <c r="KA211" s="68"/>
      <c r="KB211" s="68"/>
      <c r="KC211" s="68"/>
      <c r="KD211" s="68"/>
      <c r="KE211" s="68"/>
      <c r="KF211" s="68"/>
      <c r="KG211" s="68"/>
      <c r="KH211" s="68"/>
      <c r="KI211" s="68"/>
      <c r="KJ211" s="68"/>
      <c r="KK211" s="68"/>
      <c r="KL211" s="68"/>
      <c r="KM211" s="68"/>
      <c r="KN211" s="68"/>
      <c r="KO211" s="68"/>
      <c r="KP211" s="68"/>
      <c r="KQ211" s="68"/>
      <c r="KR211" s="68"/>
      <c r="KS211" s="68"/>
      <c r="KT211" s="68"/>
      <c r="KU211" s="68"/>
      <c r="KV211" s="68"/>
      <c r="KW211" s="68"/>
      <c r="KX211" s="68"/>
      <c r="KY211" s="68"/>
      <c r="KZ211" s="68"/>
      <c r="LA211" s="68"/>
      <c r="LB211" s="68"/>
      <c r="LC211" s="68"/>
      <c r="LD211" s="68"/>
      <c r="LE211" s="68"/>
      <c r="LF211" s="68"/>
      <c r="LG211" s="68"/>
      <c r="LH211" s="68"/>
      <c r="LI211" s="68"/>
      <c r="LJ211" s="68"/>
      <c r="LK211" s="68"/>
      <c r="LL211" s="68"/>
      <c r="LM211" s="68"/>
      <c r="LN211" s="68"/>
      <c r="LO211" s="68"/>
      <c r="LP211" s="68"/>
      <c r="LQ211" s="68"/>
      <c r="LR211" s="68"/>
      <c r="LS211" s="68"/>
      <c r="LT211" s="68"/>
      <c r="LU211" s="68"/>
      <c r="LV211" s="68"/>
      <c r="LW211" s="68"/>
      <c r="LX211" s="68"/>
      <c r="LY211" s="68"/>
      <c r="LZ211" s="68"/>
      <c r="MA211" s="68"/>
      <c r="MB211" s="68"/>
      <c r="MC211" s="68"/>
      <c r="MD211" s="68"/>
      <c r="ME211" s="68"/>
      <c r="MF211" s="68"/>
      <c r="MG211" s="68"/>
      <c r="MH211" s="68"/>
      <c r="MI211" s="68"/>
      <c r="MJ211" s="68"/>
      <c r="MK211" s="68"/>
      <c r="ML211" s="68"/>
      <c r="MM211" s="68"/>
      <c r="MN211" s="68"/>
      <c r="MO211" s="68"/>
      <c r="MP211" s="68"/>
      <c r="MQ211" s="68"/>
      <c r="MR211" s="68"/>
      <c r="MS211" s="68"/>
      <c r="MT211" s="68"/>
      <c r="MU211" s="68"/>
      <c r="MV211" s="68"/>
      <c r="MW211" s="68"/>
      <c r="MX211" s="68"/>
      <c r="MY211" s="68"/>
      <c r="MZ211" s="68"/>
      <c r="NA211" s="68"/>
      <c r="NB211" s="68"/>
      <c r="NC211" s="68"/>
      <c r="ND211" s="68"/>
      <c r="NE211" s="68"/>
    </row>
    <row r="212" spans="1:369" s="73" customFormat="1" ht="13.5">
      <c r="A212" s="68"/>
      <c r="B212" s="62"/>
      <c r="C212" s="63">
        <v>35501</v>
      </c>
      <c r="D212" s="74" t="s">
        <v>267</v>
      </c>
      <c r="E212" s="65" t="s">
        <v>114</v>
      </c>
      <c r="F21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1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12" s="65">
        <f>ROUND((Tabla122[[#This Row],[Columna6]]*0.4),0)</f>
        <v>2</v>
      </c>
      <c r="I212" s="90">
        <v>4</v>
      </c>
      <c r="J212" s="90"/>
      <c r="K212" s="90"/>
      <c r="L212" s="90"/>
      <c r="M212" s="65">
        <f>ROUND((Tabla122[[#This Row],[Columna11]]*0.4),0)</f>
        <v>72</v>
      </c>
      <c r="N212" s="65">
        <v>180</v>
      </c>
      <c r="O212" s="65"/>
      <c r="P212" s="65"/>
      <c r="Q212" s="65"/>
      <c r="R212" s="65">
        <f>ROUND((Tabla122[[#This Row],[Columna16]]*0.4),0)</f>
        <v>6</v>
      </c>
      <c r="S212" s="65">
        <v>16</v>
      </c>
      <c r="T212" s="65"/>
      <c r="U212" s="65"/>
      <c r="V212" s="65"/>
      <c r="W212" s="65">
        <f>ROUND((Tabla122[[#This Row],[Columna21]]*0.4),0)</f>
        <v>3</v>
      </c>
      <c r="X212" s="65">
        <v>8</v>
      </c>
      <c r="Y212" s="65"/>
      <c r="Z212" s="65"/>
      <c r="AA212" s="65"/>
      <c r="AB212" s="65">
        <f>ROUND((Tabla122[[#This Row],[Columna26]]*0.4),0)</f>
        <v>24</v>
      </c>
      <c r="AC212" s="65">
        <v>60</v>
      </c>
      <c r="AD212" s="65"/>
      <c r="AE212" s="65"/>
      <c r="AF212" s="65"/>
      <c r="AG212" s="65">
        <f>ROUND((Tabla122[[#This Row],[Columna31]]*0.4),0)</f>
        <v>274</v>
      </c>
      <c r="AH212" s="65">
        <v>684</v>
      </c>
      <c r="AI212" s="65"/>
      <c r="AJ212" s="65"/>
      <c r="AK212" s="65"/>
      <c r="AL212" s="65">
        <f>ROUND((Tabla122[[#This Row],[Columna36]]*0.4),0)</f>
        <v>70</v>
      </c>
      <c r="AM212" s="65">
        <v>176</v>
      </c>
      <c r="AN212" s="65"/>
      <c r="AO212" s="65"/>
      <c r="AP212" s="65"/>
      <c r="AQ212" s="65">
        <f>ROUND((Tabla122[[#This Row],[Columna41]]*0.4),0)</f>
        <v>27</v>
      </c>
      <c r="AR212" s="65">
        <v>68</v>
      </c>
      <c r="AS212" s="65"/>
      <c r="AT212" s="65"/>
      <c r="AU212" s="65"/>
      <c r="AV212" s="65">
        <f>ROUND((Tabla122[[#This Row],[Columna46]]*0.4),0)</f>
        <v>16</v>
      </c>
      <c r="AW212" s="65">
        <v>40</v>
      </c>
      <c r="AX212" s="65"/>
      <c r="AY212" s="65"/>
      <c r="AZ212" s="65"/>
      <c r="BA212" s="65">
        <f>ROUND((Tabla122[[#This Row],[Columna51]]*0.4),0)</f>
        <v>3</v>
      </c>
      <c r="BB212" s="65">
        <v>8</v>
      </c>
      <c r="BC212" s="65"/>
      <c r="BD212" s="65"/>
      <c r="BE212" s="65"/>
      <c r="BF212" s="65">
        <f>ROUND((Tabla122[[#This Row],[Columna56]]*0.4),0)</f>
        <v>2</v>
      </c>
      <c r="BG212" s="65">
        <v>4</v>
      </c>
      <c r="BH212" s="65"/>
      <c r="BI212" s="65"/>
      <c r="BJ212" s="65"/>
      <c r="BK212" s="65">
        <f>ROUND((Tabla122[[#This Row],[Columna61]]*0.4),0)</f>
        <v>18</v>
      </c>
      <c r="BL212" s="65">
        <v>44</v>
      </c>
      <c r="BM212" s="65"/>
      <c r="BN212" s="65"/>
      <c r="BO212" s="65"/>
      <c r="BP212" s="65">
        <f>ROUND((Tabla122[[#This Row],[Columna66]]*0.4),0)</f>
        <v>16</v>
      </c>
      <c r="BQ212" s="65">
        <v>40</v>
      </c>
      <c r="BR212" s="65"/>
      <c r="BS212" s="65"/>
      <c r="BT212" s="65"/>
      <c r="BU212" s="65">
        <f>ROUND((Tabla122[[#This Row],[Columna71]]*0.4),0)</f>
        <v>46</v>
      </c>
      <c r="BV212" s="65">
        <v>116</v>
      </c>
      <c r="BW212" s="65"/>
      <c r="BX212" s="65"/>
      <c r="BY212" s="65"/>
      <c r="BZ212" s="65">
        <f>ROUND((Tabla122[[#This Row],[Columna76]]*0.4),0)</f>
        <v>14</v>
      </c>
      <c r="CA212" s="65">
        <v>36</v>
      </c>
      <c r="CB212" s="65"/>
      <c r="CC212" s="65"/>
      <c r="CD212" s="65"/>
      <c r="CE212" s="65">
        <f>ROUND((Tabla122[[#This Row],[Columna81]]*0.4),0)</f>
        <v>14</v>
      </c>
      <c r="CF212" s="65">
        <v>36</v>
      </c>
      <c r="CG212" s="65"/>
      <c r="CH212" s="65"/>
      <c r="CI212" s="65"/>
      <c r="CJ212" s="65">
        <f>ROUND((Tabla122[[#This Row],[Columna86]]*0.4),0)</f>
        <v>6</v>
      </c>
      <c r="CK212" s="65">
        <v>16</v>
      </c>
      <c r="CL212" s="65"/>
      <c r="CM212" s="65"/>
      <c r="CN212" s="65"/>
      <c r="CO212" s="65">
        <f>ROUND((Tabla122[[#This Row],[Columna91]]*0.4),0)</f>
        <v>22</v>
      </c>
      <c r="CP212" s="65">
        <v>56</v>
      </c>
      <c r="CQ212" s="65"/>
      <c r="CR212" s="65"/>
      <c r="CS212" s="65"/>
      <c r="CT212" s="65">
        <f>ROUND((Tabla122[[#This Row],[Columna96]]*0.4),0)</f>
        <v>40</v>
      </c>
      <c r="CU212" s="65">
        <v>100</v>
      </c>
      <c r="CV212" s="65"/>
      <c r="CW212" s="65"/>
      <c r="CX212" s="65"/>
      <c r="CY212" s="65">
        <f>ROUND((Tabla122[[#This Row],[Columna101]]*0.4),0)</f>
        <v>10</v>
      </c>
      <c r="CZ212" s="65">
        <v>24</v>
      </c>
      <c r="DA212" s="65"/>
      <c r="DB212" s="65"/>
      <c r="DC212" s="65"/>
      <c r="DD212" s="65">
        <f>ROUND((Tabla122[[#This Row],[Columna106]]*0.4),0)</f>
        <v>8</v>
      </c>
      <c r="DE212" s="65">
        <v>20</v>
      </c>
      <c r="DF212" s="65"/>
      <c r="DG212" s="65"/>
      <c r="DH212" s="65"/>
      <c r="DI212" s="65">
        <f>ROUND((Tabla122[[#This Row],[Columna111]]*0.4),0)</f>
        <v>8</v>
      </c>
      <c r="DJ212" s="65">
        <v>20</v>
      </c>
      <c r="DK212" s="65"/>
      <c r="DL212" s="65"/>
      <c r="DM212" s="65"/>
      <c r="DN212" s="65">
        <f>ROUND((Tabla122[[#This Row],[Columna116]]*0.4),0)</f>
        <v>2</v>
      </c>
      <c r="DO212" s="65">
        <v>4</v>
      </c>
      <c r="DP212" s="93"/>
      <c r="DQ212" s="93"/>
      <c r="DR212" s="93"/>
      <c r="DS212" s="72"/>
      <c r="DT212" s="68"/>
      <c r="DU212" s="68"/>
      <c r="DV212" s="68"/>
      <c r="DW212" s="68"/>
      <c r="DX212" s="68"/>
      <c r="DY212" s="68"/>
      <c r="DZ212" s="68"/>
      <c r="EA212" s="68"/>
      <c r="EB212" s="68"/>
      <c r="EC212" s="68"/>
      <c r="ED212" s="68"/>
      <c r="EE212" s="68"/>
      <c r="EF212" s="68"/>
      <c r="EG212" s="68"/>
      <c r="EH212" s="68"/>
      <c r="EI212" s="68"/>
      <c r="EJ212" s="68"/>
      <c r="EK212" s="68"/>
      <c r="EL212" s="68"/>
      <c r="EM212" s="68"/>
      <c r="EN212" s="68"/>
      <c r="EO212" s="68"/>
      <c r="EP212" s="68"/>
      <c r="EQ212" s="68"/>
      <c r="ER212" s="68"/>
      <c r="ES212" s="68"/>
      <c r="ET212" s="68"/>
      <c r="EU212" s="68"/>
      <c r="EV212" s="68"/>
      <c r="EW212" s="68"/>
      <c r="EX212" s="68"/>
      <c r="EY212" s="68"/>
      <c r="EZ212" s="68"/>
      <c r="FA212" s="68"/>
      <c r="FB212" s="68"/>
      <c r="FC212" s="68"/>
      <c r="FD212" s="68"/>
      <c r="FE212" s="68"/>
      <c r="FF212" s="68"/>
      <c r="FG212" s="68"/>
      <c r="FH212" s="68"/>
      <c r="FI212" s="68"/>
      <c r="FJ212" s="68"/>
      <c r="FK212" s="68"/>
      <c r="FL212" s="68"/>
      <c r="FM212" s="68"/>
      <c r="FN212" s="68"/>
      <c r="FO212" s="68"/>
      <c r="FP212" s="68"/>
      <c r="FQ212" s="68"/>
      <c r="FR212" s="68"/>
      <c r="FS212" s="68"/>
      <c r="FT212" s="68"/>
      <c r="FU212" s="68"/>
      <c r="FV212" s="68"/>
      <c r="FW212" s="68"/>
      <c r="FX212" s="68"/>
      <c r="FY212" s="68"/>
      <c r="FZ212" s="68"/>
      <c r="GA212" s="68"/>
      <c r="GB212" s="68"/>
      <c r="GC212" s="68"/>
      <c r="GD212" s="68"/>
      <c r="GE212" s="68"/>
      <c r="GF212" s="68"/>
      <c r="GG212" s="68"/>
      <c r="GH212" s="68"/>
      <c r="GI212" s="68"/>
      <c r="GJ212" s="68"/>
      <c r="GK212" s="68"/>
      <c r="GL212" s="68"/>
      <c r="GM212" s="68"/>
      <c r="GN212" s="68"/>
      <c r="GO212" s="68"/>
      <c r="GP212" s="68"/>
      <c r="GQ212" s="68"/>
      <c r="GR212" s="68"/>
      <c r="GS212" s="68"/>
      <c r="GT212" s="68"/>
      <c r="GU212" s="68"/>
      <c r="GV212" s="68"/>
      <c r="GW212" s="68"/>
      <c r="GX212" s="68"/>
      <c r="GY212" s="68"/>
      <c r="GZ212" s="68"/>
      <c r="HA212" s="68"/>
      <c r="HB212" s="68"/>
      <c r="HC212" s="68"/>
      <c r="HD212" s="68"/>
      <c r="HE212" s="68"/>
      <c r="HF212" s="68"/>
      <c r="HG212" s="68"/>
      <c r="HH212" s="68"/>
      <c r="HI212" s="68"/>
      <c r="HJ212" s="68"/>
      <c r="HK212" s="68"/>
      <c r="HL212" s="68"/>
      <c r="HM212" s="68"/>
      <c r="HN212" s="68"/>
      <c r="HO212" s="68"/>
      <c r="HP212" s="68"/>
      <c r="HQ212" s="68"/>
      <c r="HR212" s="68"/>
      <c r="HS212" s="68"/>
      <c r="HT212" s="68"/>
      <c r="HU212" s="68"/>
      <c r="HV212" s="68"/>
      <c r="HW212" s="68"/>
      <c r="HX212" s="68"/>
      <c r="HY212" s="68"/>
      <c r="HZ212" s="68"/>
      <c r="IA212" s="68"/>
      <c r="IB212" s="68"/>
      <c r="IC212" s="68"/>
      <c r="ID212" s="68"/>
      <c r="IE212" s="68"/>
      <c r="IF212" s="68"/>
      <c r="IG212" s="68"/>
      <c r="IH212" s="68"/>
      <c r="II212" s="68"/>
      <c r="IJ212" s="68"/>
      <c r="IK212" s="68"/>
      <c r="IL212" s="68"/>
      <c r="IM212" s="68"/>
      <c r="IN212" s="68"/>
      <c r="IO212" s="68"/>
      <c r="IP212" s="68"/>
      <c r="IQ212" s="68"/>
      <c r="IR212" s="68"/>
      <c r="IS212" s="68"/>
      <c r="IT212" s="68"/>
      <c r="IU212" s="68"/>
      <c r="IV212" s="68"/>
      <c r="IW212" s="68"/>
      <c r="IX212" s="68"/>
      <c r="IY212" s="68"/>
      <c r="IZ212" s="68"/>
      <c r="JA212" s="68"/>
      <c r="JB212" s="68"/>
      <c r="JC212" s="68"/>
      <c r="JD212" s="68"/>
      <c r="JE212" s="68"/>
      <c r="JF212" s="68"/>
      <c r="JG212" s="68"/>
      <c r="JH212" s="68"/>
      <c r="JI212" s="68"/>
      <c r="JJ212" s="68"/>
      <c r="JK212" s="68"/>
      <c r="JL212" s="68"/>
      <c r="JM212" s="68"/>
      <c r="JN212" s="68"/>
      <c r="JO212" s="68"/>
      <c r="JP212" s="68"/>
      <c r="JQ212" s="68"/>
      <c r="JR212" s="68"/>
      <c r="JS212" s="68"/>
      <c r="JT212" s="68"/>
      <c r="JU212" s="68"/>
      <c r="JV212" s="68"/>
      <c r="JW212" s="68"/>
      <c r="JX212" s="68"/>
      <c r="JY212" s="68"/>
      <c r="JZ212" s="68"/>
      <c r="KA212" s="68"/>
      <c r="KB212" s="68"/>
      <c r="KC212" s="68"/>
      <c r="KD212" s="68"/>
      <c r="KE212" s="68"/>
      <c r="KF212" s="68"/>
      <c r="KG212" s="68"/>
      <c r="KH212" s="68"/>
      <c r="KI212" s="68"/>
      <c r="KJ212" s="68"/>
      <c r="KK212" s="68"/>
      <c r="KL212" s="68"/>
      <c r="KM212" s="68"/>
      <c r="KN212" s="68"/>
      <c r="KO212" s="68"/>
      <c r="KP212" s="68"/>
      <c r="KQ212" s="68"/>
      <c r="KR212" s="68"/>
      <c r="KS212" s="68"/>
      <c r="KT212" s="68"/>
      <c r="KU212" s="68"/>
      <c r="KV212" s="68"/>
      <c r="KW212" s="68"/>
      <c r="KX212" s="68"/>
      <c r="KY212" s="68"/>
      <c r="KZ212" s="68"/>
      <c r="LA212" s="68"/>
      <c r="LB212" s="68"/>
      <c r="LC212" s="68"/>
      <c r="LD212" s="68"/>
      <c r="LE212" s="68"/>
      <c r="LF212" s="68"/>
      <c r="LG212" s="68"/>
      <c r="LH212" s="68"/>
      <c r="LI212" s="68"/>
      <c r="LJ212" s="68"/>
      <c r="LK212" s="68"/>
      <c r="LL212" s="68"/>
      <c r="LM212" s="68"/>
      <c r="LN212" s="68"/>
      <c r="LO212" s="68"/>
      <c r="LP212" s="68"/>
      <c r="LQ212" s="68"/>
      <c r="LR212" s="68"/>
      <c r="LS212" s="68"/>
      <c r="LT212" s="68"/>
      <c r="LU212" s="68"/>
      <c r="LV212" s="68"/>
      <c r="LW212" s="68"/>
      <c r="LX212" s="68"/>
      <c r="LY212" s="68"/>
      <c r="LZ212" s="68"/>
      <c r="MA212" s="68"/>
      <c r="MB212" s="68"/>
      <c r="MC212" s="68"/>
      <c r="MD212" s="68"/>
      <c r="ME212" s="68"/>
      <c r="MF212" s="68"/>
      <c r="MG212" s="68"/>
      <c r="MH212" s="68"/>
      <c r="MI212" s="68"/>
      <c r="MJ212" s="68"/>
      <c r="MK212" s="68"/>
      <c r="ML212" s="68"/>
      <c r="MM212" s="68"/>
      <c r="MN212" s="68"/>
      <c r="MO212" s="68"/>
      <c r="MP212" s="68"/>
      <c r="MQ212" s="68"/>
      <c r="MR212" s="68"/>
      <c r="MS212" s="68"/>
      <c r="MT212" s="68"/>
      <c r="MU212" s="68"/>
      <c r="MV212" s="68"/>
      <c r="MW212" s="68"/>
      <c r="MX212" s="68"/>
      <c r="MY212" s="68"/>
      <c r="MZ212" s="68"/>
      <c r="NA212" s="68"/>
      <c r="NB212" s="68"/>
      <c r="NC212" s="68"/>
      <c r="ND212" s="68"/>
      <c r="NE212" s="68"/>
    </row>
    <row r="213" spans="1:369" s="73" customFormat="1" ht="13.5">
      <c r="A213" s="68"/>
      <c r="B213" s="62"/>
      <c r="C213" s="63">
        <v>35501</v>
      </c>
      <c r="D213" s="74" t="s">
        <v>268</v>
      </c>
      <c r="E213" s="65" t="s">
        <v>114</v>
      </c>
      <c r="F21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1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13" s="65">
        <f>ROUND((Tabla122[[#This Row],[Columna6]]*0.4),0)</f>
        <v>2</v>
      </c>
      <c r="I213" s="90">
        <v>4</v>
      </c>
      <c r="J213" s="90"/>
      <c r="K213" s="90"/>
      <c r="L213" s="90"/>
      <c r="M213" s="65">
        <f>ROUND((Tabla122[[#This Row],[Columna11]]*0.4),0)</f>
        <v>72</v>
      </c>
      <c r="N213" s="65">
        <v>180</v>
      </c>
      <c r="O213" s="65"/>
      <c r="P213" s="65"/>
      <c r="Q213" s="65"/>
      <c r="R213" s="65">
        <f>ROUND((Tabla122[[#This Row],[Columna16]]*0.4),0)</f>
        <v>6</v>
      </c>
      <c r="S213" s="65">
        <v>16</v>
      </c>
      <c r="T213" s="65"/>
      <c r="U213" s="65"/>
      <c r="V213" s="65"/>
      <c r="W213" s="65">
        <f>ROUND((Tabla122[[#This Row],[Columna21]]*0.4),0)</f>
        <v>3</v>
      </c>
      <c r="X213" s="65">
        <v>8</v>
      </c>
      <c r="Y213" s="65"/>
      <c r="Z213" s="65"/>
      <c r="AA213" s="65"/>
      <c r="AB213" s="65">
        <f>ROUND((Tabla122[[#This Row],[Columna26]]*0.4),0)</f>
        <v>24</v>
      </c>
      <c r="AC213" s="65">
        <v>60</v>
      </c>
      <c r="AD213" s="65"/>
      <c r="AE213" s="65"/>
      <c r="AF213" s="65"/>
      <c r="AG213" s="65">
        <f>ROUND((Tabla122[[#This Row],[Columna31]]*0.4),0)</f>
        <v>274</v>
      </c>
      <c r="AH213" s="65">
        <v>684</v>
      </c>
      <c r="AI213" s="65"/>
      <c r="AJ213" s="65"/>
      <c r="AK213" s="65"/>
      <c r="AL213" s="65">
        <f>ROUND((Tabla122[[#This Row],[Columna36]]*0.4),0)</f>
        <v>70</v>
      </c>
      <c r="AM213" s="65">
        <v>176</v>
      </c>
      <c r="AN213" s="65"/>
      <c r="AO213" s="65"/>
      <c r="AP213" s="65"/>
      <c r="AQ213" s="65">
        <f>ROUND((Tabla122[[#This Row],[Columna41]]*0.4),0)</f>
        <v>27</v>
      </c>
      <c r="AR213" s="65">
        <v>68</v>
      </c>
      <c r="AS213" s="65"/>
      <c r="AT213" s="65"/>
      <c r="AU213" s="65"/>
      <c r="AV213" s="65">
        <f>ROUND((Tabla122[[#This Row],[Columna46]]*0.4),0)</f>
        <v>16</v>
      </c>
      <c r="AW213" s="65">
        <v>40</v>
      </c>
      <c r="AX213" s="65"/>
      <c r="AY213" s="65"/>
      <c r="AZ213" s="65"/>
      <c r="BA213" s="65">
        <f>ROUND((Tabla122[[#This Row],[Columna51]]*0.4),0)</f>
        <v>3</v>
      </c>
      <c r="BB213" s="65">
        <v>8</v>
      </c>
      <c r="BC213" s="65"/>
      <c r="BD213" s="65"/>
      <c r="BE213" s="65"/>
      <c r="BF213" s="65">
        <f>ROUND((Tabla122[[#This Row],[Columna56]]*0.4),0)</f>
        <v>2</v>
      </c>
      <c r="BG213" s="65">
        <v>4</v>
      </c>
      <c r="BH213" s="65"/>
      <c r="BI213" s="65"/>
      <c r="BJ213" s="65"/>
      <c r="BK213" s="65">
        <f>ROUND((Tabla122[[#This Row],[Columna61]]*0.4),0)</f>
        <v>18</v>
      </c>
      <c r="BL213" s="65">
        <v>44</v>
      </c>
      <c r="BM213" s="65"/>
      <c r="BN213" s="65"/>
      <c r="BO213" s="65"/>
      <c r="BP213" s="65">
        <f>ROUND((Tabla122[[#This Row],[Columna66]]*0.4),0)</f>
        <v>16</v>
      </c>
      <c r="BQ213" s="65">
        <v>40</v>
      </c>
      <c r="BR213" s="65"/>
      <c r="BS213" s="65"/>
      <c r="BT213" s="65"/>
      <c r="BU213" s="65">
        <f>ROUND((Tabla122[[#This Row],[Columna71]]*0.4),0)</f>
        <v>46</v>
      </c>
      <c r="BV213" s="65">
        <v>116</v>
      </c>
      <c r="BW213" s="65"/>
      <c r="BX213" s="65"/>
      <c r="BY213" s="65"/>
      <c r="BZ213" s="65">
        <f>ROUND((Tabla122[[#This Row],[Columna76]]*0.4),0)</f>
        <v>14</v>
      </c>
      <c r="CA213" s="65">
        <v>36</v>
      </c>
      <c r="CB213" s="65"/>
      <c r="CC213" s="65"/>
      <c r="CD213" s="65"/>
      <c r="CE213" s="65">
        <f>ROUND((Tabla122[[#This Row],[Columna81]]*0.4),0)</f>
        <v>14</v>
      </c>
      <c r="CF213" s="65">
        <v>36</v>
      </c>
      <c r="CG213" s="65"/>
      <c r="CH213" s="65"/>
      <c r="CI213" s="65"/>
      <c r="CJ213" s="65">
        <f>ROUND((Tabla122[[#This Row],[Columna86]]*0.4),0)</f>
        <v>6</v>
      </c>
      <c r="CK213" s="65">
        <v>16</v>
      </c>
      <c r="CL213" s="65"/>
      <c r="CM213" s="65"/>
      <c r="CN213" s="65"/>
      <c r="CO213" s="65">
        <f>ROUND((Tabla122[[#This Row],[Columna91]]*0.4),0)</f>
        <v>22</v>
      </c>
      <c r="CP213" s="65">
        <v>56</v>
      </c>
      <c r="CQ213" s="65"/>
      <c r="CR213" s="65"/>
      <c r="CS213" s="65"/>
      <c r="CT213" s="65">
        <f>ROUND((Tabla122[[#This Row],[Columna96]]*0.4),0)</f>
        <v>40</v>
      </c>
      <c r="CU213" s="65">
        <v>100</v>
      </c>
      <c r="CV213" s="65"/>
      <c r="CW213" s="65"/>
      <c r="CX213" s="65"/>
      <c r="CY213" s="65">
        <f>ROUND((Tabla122[[#This Row],[Columna101]]*0.4),0)</f>
        <v>10</v>
      </c>
      <c r="CZ213" s="65">
        <v>24</v>
      </c>
      <c r="DA213" s="65"/>
      <c r="DB213" s="65"/>
      <c r="DC213" s="65"/>
      <c r="DD213" s="65">
        <f>ROUND((Tabla122[[#This Row],[Columna106]]*0.4),0)</f>
        <v>8</v>
      </c>
      <c r="DE213" s="65">
        <v>20</v>
      </c>
      <c r="DF213" s="65"/>
      <c r="DG213" s="65"/>
      <c r="DH213" s="65"/>
      <c r="DI213" s="65">
        <f>ROUND((Tabla122[[#This Row],[Columna111]]*0.4),0)</f>
        <v>8</v>
      </c>
      <c r="DJ213" s="65">
        <v>20</v>
      </c>
      <c r="DK213" s="65"/>
      <c r="DL213" s="65"/>
      <c r="DM213" s="65"/>
      <c r="DN213" s="65">
        <f>ROUND((Tabla122[[#This Row],[Columna116]]*0.4),0)</f>
        <v>2</v>
      </c>
      <c r="DO213" s="65">
        <v>4</v>
      </c>
      <c r="DP213" s="93"/>
      <c r="DQ213" s="93"/>
      <c r="DR213" s="93"/>
      <c r="DS213" s="72"/>
      <c r="DT213" s="68"/>
      <c r="DU213" s="68"/>
      <c r="DV213" s="68"/>
      <c r="DW213" s="68"/>
      <c r="DX213" s="68"/>
      <c r="DY213" s="68"/>
      <c r="DZ213" s="68"/>
      <c r="EA213" s="68"/>
      <c r="EB213" s="68"/>
      <c r="EC213" s="68"/>
      <c r="ED213" s="68"/>
      <c r="EE213" s="68"/>
      <c r="EF213" s="68"/>
      <c r="EG213" s="68"/>
      <c r="EH213" s="68"/>
      <c r="EI213" s="68"/>
      <c r="EJ213" s="68"/>
      <c r="EK213" s="68"/>
      <c r="EL213" s="68"/>
      <c r="EM213" s="68"/>
      <c r="EN213" s="68"/>
      <c r="EO213" s="68"/>
      <c r="EP213" s="68"/>
      <c r="EQ213" s="68"/>
      <c r="ER213" s="68"/>
      <c r="ES213" s="68"/>
      <c r="ET213" s="68"/>
      <c r="EU213" s="68"/>
      <c r="EV213" s="68"/>
      <c r="EW213" s="68"/>
      <c r="EX213" s="68"/>
      <c r="EY213" s="68"/>
      <c r="EZ213" s="68"/>
      <c r="FA213" s="68"/>
      <c r="FB213" s="68"/>
      <c r="FC213" s="68"/>
      <c r="FD213" s="68"/>
      <c r="FE213" s="68"/>
      <c r="FF213" s="68"/>
      <c r="FG213" s="68"/>
      <c r="FH213" s="68"/>
      <c r="FI213" s="68"/>
      <c r="FJ213" s="68"/>
      <c r="FK213" s="68"/>
      <c r="FL213" s="68"/>
      <c r="FM213" s="68"/>
      <c r="FN213" s="68"/>
      <c r="FO213" s="68"/>
      <c r="FP213" s="68"/>
      <c r="FQ213" s="68"/>
      <c r="FR213" s="68"/>
      <c r="FS213" s="68"/>
      <c r="FT213" s="68"/>
      <c r="FU213" s="68"/>
      <c r="FV213" s="68"/>
      <c r="FW213" s="68"/>
      <c r="FX213" s="68"/>
      <c r="FY213" s="68"/>
      <c r="FZ213" s="68"/>
      <c r="GA213" s="68"/>
      <c r="GB213" s="68"/>
      <c r="GC213" s="68"/>
      <c r="GD213" s="68"/>
      <c r="GE213" s="68"/>
      <c r="GF213" s="68"/>
      <c r="GG213" s="68"/>
      <c r="GH213" s="68"/>
      <c r="GI213" s="68"/>
      <c r="GJ213" s="68"/>
      <c r="GK213" s="68"/>
      <c r="GL213" s="68"/>
      <c r="GM213" s="68"/>
      <c r="GN213" s="68"/>
      <c r="GO213" s="68"/>
      <c r="GP213" s="68"/>
      <c r="GQ213" s="68"/>
      <c r="GR213" s="68"/>
      <c r="GS213" s="68"/>
      <c r="GT213" s="68"/>
      <c r="GU213" s="68"/>
      <c r="GV213" s="68"/>
      <c r="GW213" s="68"/>
      <c r="GX213" s="68"/>
      <c r="GY213" s="68"/>
      <c r="GZ213" s="68"/>
      <c r="HA213" s="68"/>
      <c r="HB213" s="68"/>
      <c r="HC213" s="68"/>
      <c r="HD213" s="68"/>
      <c r="HE213" s="68"/>
      <c r="HF213" s="68"/>
      <c r="HG213" s="68"/>
      <c r="HH213" s="68"/>
      <c r="HI213" s="68"/>
      <c r="HJ213" s="68"/>
      <c r="HK213" s="68"/>
      <c r="HL213" s="68"/>
      <c r="HM213" s="68"/>
      <c r="HN213" s="68"/>
      <c r="HO213" s="68"/>
      <c r="HP213" s="68"/>
      <c r="HQ213" s="68"/>
      <c r="HR213" s="68"/>
      <c r="HS213" s="68"/>
      <c r="HT213" s="68"/>
      <c r="HU213" s="68"/>
      <c r="HV213" s="68"/>
      <c r="HW213" s="68"/>
      <c r="HX213" s="68"/>
      <c r="HY213" s="68"/>
      <c r="HZ213" s="68"/>
      <c r="IA213" s="68"/>
      <c r="IB213" s="68"/>
      <c r="IC213" s="68"/>
      <c r="ID213" s="68"/>
      <c r="IE213" s="68"/>
      <c r="IF213" s="68"/>
      <c r="IG213" s="68"/>
      <c r="IH213" s="68"/>
      <c r="II213" s="68"/>
      <c r="IJ213" s="68"/>
      <c r="IK213" s="68"/>
      <c r="IL213" s="68"/>
      <c r="IM213" s="68"/>
      <c r="IN213" s="68"/>
      <c r="IO213" s="68"/>
      <c r="IP213" s="68"/>
      <c r="IQ213" s="68"/>
      <c r="IR213" s="68"/>
      <c r="IS213" s="68"/>
      <c r="IT213" s="68"/>
      <c r="IU213" s="68"/>
      <c r="IV213" s="68"/>
      <c r="IW213" s="68"/>
      <c r="IX213" s="68"/>
      <c r="IY213" s="68"/>
      <c r="IZ213" s="68"/>
      <c r="JA213" s="68"/>
      <c r="JB213" s="68"/>
      <c r="JC213" s="68"/>
      <c r="JD213" s="68"/>
      <c r="JE213" s="68"/>
      <c r="JF213" s="68"/>
      <c r="JG213" s="68"/>
      <c r="JH213" s="68"/>
      <c r="JI213" s="68"/>
      <c r="JJ213" s="68"/>
      <c r="JK213" s="68"/>
      <c r="JL213" s="68"/>
      <c r="JM213" s="68"/>
      <c r="JN213" s="68"/>
      <c r="JO213" s="68"/>
      <c r="JP213" s="68"/>
      <c r="JQ213" s="68"/>
      <c r="JR213" s="68"/>
      <c r="JS213" s="68"/>
      <c r="JT213" s="68"/>
      <c r="JU213" s="68"/>
      <c r="JV213" s="68"/>
      <c r="JW213" s="68"/>
      <c r="JX213" s="68"/>
      <c r="JY213" s="68"/>
      <c r="JZ213" s="68"/>
      <c r="KA213" s="68"/>
      <c r="KB213" s="68"/>
      <c r="KC213" s="68"/>
      <c r="KD213" s="68"/>
      <c r="KE213" s="68"/>
      <c r="KF213" s="68"/>
      <c r="KG213" s="68"/>
      <c r="KH213" s="68"/>
      <c r="KI213" s="68"/>
      <c r="KJ213" s="68"/>
      <c r="KK213" s="68"/>
      <c r="KL213" s="68"/>
      <c r="KM213" s="68"/>
      <c r="KN213" s="68"/>
      <c r="KO213" s="68"/>
      <c r="KP213" s="68"/>
      <c r="KQ213" s="68"/>
      <c r="KR213" s="68"/>
      <c r="KS213" s="68"/>
      <c r="KT213" s="68"/>
      <c r="KU213" s="68"/>
      <c r="KV213" s="68"/>
      <c r="KW213" s="68"/>
      <c r="KX213" s="68"/>
      <c r="KY213" s="68"/>
      <c r="KZ213" s="68"/>
      <c r="LA213" s="68"/>
      <c r="LB213" s="68"/>
      <c r="LC213" s="68"/>
      <c r="LD213" s="68"/>
      <c r="LE213" s="68"/>
      <c r="LF213" s="68"/>
      <c r="LG213" s="68"/>
      <c r="LH213" s="68"/>
      <c r="LI213" s="68"/>
      <c r="LJ213" s="68"/>
      <c r="LK213" s="68"/>
      <c r="LL213" s="68"/>
      <c r="LM213" s="68"/>
      <c r="LN213" s="68"/>
      <c r="LO213" s="68"/>
      <c r="LP213" s="68"/>
      <c r="LQ213" s="68"/>
      <c r="LR213" s="68"/>
      <c r="LS213" s="68"/>
      <c r="LT213" s="68"/>
      <c r="LU213" s="68"/>
      <c r="LV213" s="68"/>
      <c r="LW213" s="68"/>
      <c r="LX213" s="68"/>
      <c r="LY213" s="68"/>
      <c r="LZ213" s="68"/>
      <c r="MA213" s="68"/>
      <c r="MB213" s="68"/>
      <c r="MC213" s="68"/>
      <c r="MD213" s="68"/>
      <c r="ME213" s="68"/>
      <c r="MF213" s="68"/>
      <c r="MG213" s="68"/>
      <c r="MH213" s="68"/>
      <c r="MI213" s="68"/>
      <c r="MJ213" s="68"/>
      <c r="MK213" s="68"/>
      <c r="ML213" s="68"/>
      <c r="MM213" s="68"/>
      <c r="MN213" s="68"/>
      <c r="MO213" s="68"/>
      <c r="MP213" s="68"/>
      <c r="MQ213" s="68"/>
      <c r="MR213" s="68"/>
      <c r="MS213" s="68"/>
      <c r="MT213" s="68"/>
      <c r="MU213" s="68"/>
      <c r="MV213" s="68"/>
      <c r="MW213" s="68"/>
      <c r="MX213" s="68"/>
      <c r="MY213" s="68"/>
      <c r="MZ213" s="68"/>
      <c r="NA213" s="68"/>
      <c r="NB213" s="68"/>
      <c r="NC213" s="68"/>
      <c r="ND213" s="68"/>
      <c r="NE213" s="68"/>
    </row>
    <row r="214" spans="1:369" s="73" customFormat="1" ht="13.5">
      <c r="A214" s="68"/>
      <c r="B214" s="62"/>
      <c r="C214" s="63">
        <v>35501</v>
      </c>
      <c r="D214" s="75" t="s">
        <v>269</v>
      </c>
      <c r="E214" s="65" t="s">
        <v>114</v>
      </c>
      <c r="F21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1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14" s="65">
        <f>ROUND((Tabla122[[#This Row],[Columna6]]*0.4),0)</f>
        <v>2</v>
      </c>
      <c r="I214" s="90">
        <v>4</v>
      </c>
      <c r="J214" s="90"/>
      <c r="K214" s="90"/>
      <c r="L214" s="90"/>
      <c r="M214" s="65">
        <f>ROUND((Tabla122[[#This Row],[Columna11]]*0.4),0)</f>
        <v>72</v>
      </c>
      <c r="N214" s="65">
        <v>180</v>
      </c>
      <c r="O214" s="65"/>
      <c r="P214" s="65"/>
      <c r="Q214" s="65"/>
      <c r="R214" s="65">
        <f>ROUND((Tabla122[[#This Row],[Columna16]]*0.4),0)</f>
        <v>6</v>
      </c>
      <c r="S214" s="65">
        <v>16</v>
      </c>
      <c r="T214" s="65"/>
      <c r="U214" s="65"/>
      <c r="V214" s="65"/>
      <c r="W214" s="65">
        <f>ROUND((Tabla122[[#This Row],[Columna21]]*0.4),0)</f>
        <v>3</v>
      </c>
      <c r="X214" s="65">
        <v>8</v>
      </c>
      <c r="Y214" s="65"/>
      <c r="Z214" s="65"/>
      <c r="AA214" s="65"/>
      <c r="AB214" s="65">
        <f>ROUND((Tabla122[[#This Row],[Columna26]]*0.4),0)</f>
        <v>24</v>
      </c>
      <c r="AC214" s="65">
        <v>60</v>
      </c>
      <c r="AD214" s="65"/>
      <c r="AE214" s="65"/>
      <c r="AF214" s="65"/>
      <c r="AG214" s="65">
        <f>ROUND((Tabla122[[#This Row],[Columna31]]*0.4),0)</f>
        <v>274</v>
      </c>
      <c r="AH214" s="65">
        <v>684</v>
      </c>
      <c r="AI214" s="65"/>
      <c r="AJ214" s="65"/>
      <c r="AK214" s="65"/>
      <c r="AL214" s="65">
        <f>ROUND((Tabla122[[#This Row],[Columna36]]*0.4),0)</f>
        <v>70</v>
      </c>
      <c r="AM214" s="65">
        <v>176</v>
      </c>
      <c r="AN214" s="65"/>
      <c r="AO214" s="65"/>
      <c r="AP214" s="65"/>
      <c r="AQ214" s="65">
        <f>ROUND((Tabla122[[#This Row],[Columna41]]*0.4),0)</f>
        <v>27</v>
      </c>
      <c r="AR214" s="65">
        <v>68</v>
      </c>
      <c r="AS214" s="65"/>
      <c r="AT214" s="65"/>
      <c r="AU214" s="65"/>
      <c r="AV214" s="65">
        <f>ROUND((Tabla122[[#This Row],[Columna46]]*0.4),0)</f>
        <v>16</v>
      </c>
      <c r="AW214" s="65">
        <v>40</v>
      </c>
      <c r="AX214" s="65"/>
      <c r="AY214" s="65"/>
      <c r="AZ214" s="65"/>
      <c r="BA214" s="65">
        <f>ROUND((Tabla122[[#This Row],[Columna51]]*0.4),0)</f>
        <v>3</v>
      </c>
      <c r="BB214" s="65">
        <v>8</v>
      </c>
      <c r="BC214" s="65"/>
      <c r="BD214" s="65"/>
      <c r="BE214" s="65"/>
      <c r="BF214" s="65">
        <f>ROUND((Tabla122[[#This Row],[Columna56]]*0.4),0)</f>
        <v>2</v>
      </c>
      <c r="BG214" s="65">
        <v>4</v>
      </c>
      <c r="BH214" s="65"/>
      <c r="BI214" s="65"/>
      <c r="BJ214" s="65"/>
      <c r="BK214" s="65">
        <f>ROUND((Tabla122[[#This Row],[Columna61]]*0.4),0)</f>
        <v>18</v>
      </c>
      <c r="BL214" s="65">
        <v>44</v>
      </c>
      <c r="BM214" s="65"/>
      <c r="BN214" s="65"/>
      <c r="BO214" s="65"/>
      <c r="BP214" s="65">
        <f>ROUND((Tabla122[[#This Row],[Columna66]]*0.4),0)</f>
        <v>16</v>
      </c>
      <c r="BQ214" s="65">
        <v>40</v>
      </c>
      <c r="BR214" s="65"/>
      <c r="BS214" s="65"/>
      <c r="BT214" s="65"/>
      <c r="BU214" s="65">
        <f>ROUND((Tabla122[[#This Row],[Columna71]]*0.4),0)</f>
        <v>46</v>
      </c>
      <c r="BV214" s="65">
        <v>116</v>
      </c>
      <c r="BW214" s="65"/>
      <c r="BX214" s="65"/>
      <c r="BY214" s="65"/>
      <c r="BZ214" s="65">
        <f>ROUND((Tabla122[[#This Row],[Columna76]]*0.4),0)</f>
        <v>14</v>
      </c>
      <c r="CA214" s="65">
        <v>36</v>
      </c>
      <c r="CB214" s="65"/>
      <c r="CC214" s="65"/>
      <c r="CD214" s="65"/>
      <c r="CE214" s="65">
        <f>ROUND((Tabla122[[#This Row],[Columna81]]*0.4),0)</f>
        <v>14</v>
      </c>
      <c r="CF214" s="65">
        <v>36</v>
      </c>
      <c r="CG214" s="65"/>
      <c r="CH214" s="65"/>
      <c r="CI214" s="65"/>
      <c r="CJ214" s="65">
        <f>ROUND((Tabla122[[#This Row],[Columna86]]*0.4),0)</f>
        <v>6</v>
      </c>
      <c r="CK214" s="65">
        <v>16</v>
      </c>
      <c r="CL214" s="65"/>
      <c r="CM214" s="65"/>
      <c r="CN214" s="65"/>
      <c r="CO214" s="65">
        <f>ROUND((Tabla122[[#This Row],[Columna91]]*0.4),0)</f>
        <v>22</v>
      </c>
      <c r="CP214" s="65">
        <v>56</v>
      </c>
      <c r="CQ214" s="65"/>
      <c r="CR214" s="65"/>
      <c r="CS214" s="65"/>
      <c r="CT214" s="65">
        <f>ROUND((Tabla122[[#This Row],[Columna96]]*0.4),0)</f>
        <v>40</v>
      </c>
      <c r="CU214" s="65">
        <v>100</v>
      </c>
      <c r="CV214" s="65"/>
      <c r="CW214" s="65"/>
      <c r="CX214" s="65"/>
      <c r="CY214" s="65">
        <f>ROUND((Tabla122[[#This Row],[Columna101]]*0.4),0)</f>
        <v>10</v>
      </c>
      <c r="CZ214" s="65">
        <v>24</v>
      </c>
      <c r="DA214" s="65"/>
      <c r="DB214" s="65"/>
      <c r="DC214" s="65"/>
      <c r="DD214" s="65">
        <f>ROUND((Tabla122[[#This Row],[Columna106]]*0.4),0)</f>
        <v>8</v>
      </c>
      <c r="DE214" s="65">
        <v>20</v>
      </c>
      <c r="DF214" s="65"/>
      <c r="DG214" s="65"/>
      <c r="DH214" s="65"/>
      <c r="DI214" s="65">
        <f>ROUND((Tabla122[[#This Row],[Columna111]]*0.4),0)</f>
        <v>8</v>
      </c>
      <c r="DJ214" s="65">
        <v>20</v>
      </c>
      <c r="DK214" s="65"/>
      <c r="DL214" s="65"/>
      <c r="DM214" s="65"/>
      <c r="DN214" s="65">
        <f>ROUND((Tabla122[[#This Row],[Columna116]]*0.4),0)</f>
        <v>2</v>
      </c>
      <c r="DO214" s="65">
        <v>4</v>
      </c>
      <c r="DP214" s="93"/>
      <c r="DQ214" s="93"/>
      <c r="DR214" s="93"/>
      <c r="DS214" s="72"/>
      <c r="DT214" s="68"/>
      <c r="DU214" s="68"/>
      <c r="DV214" s="68"/>
      <c r="DW214" s="68"/>
      <c r="DX214" s="68"/>
      <c r="DY214" s="68"/>
      <c r="DZ214" s="68"/>
      <c r="EA214" s="68"/>
      <c r="EB214" s="68"/>
      <c r="EC214" s="68"/>
      <c r="ED214" s="68"/>
      <c r="EE214" s="68"/>
      <c r="EF214" s="68"/>
      <c r="EG214" s="68"/>
      <c r="EH214" s="68"/>
      <c r="EI214" s="68"/>
      <c r="EJ214" s="68"/>
      <c r="EK214" s="68"/>
      <c r="EL214" s="68"/>
      <c r="EM214" s="68"/>
      <c r="EN214" s="68"/>
      <c r="EO214" s="68"/>
      <c r="EP214" s="68"/>
      <c r="EQ214" s="68"/>
      <c r="ER214" s="68"/>
      <c r="ES214" s="68"/>
      <c r="ET214" s="68"/>
      <c r="EU214" s="68"/>
      <c r="EV214" s="68"/>
      <c r="EW214" s="68"/>
      <c r="EX214" s="68"/>
      <c r="EY214" s="68"/>
      <c r="EZ214" s="68"/>
      <c r="FA214" s="68"/>
      <c r="FB214" s="68"/>
      <c r="FC214" s="68"/>
      <c r="FD214" s="68"/>
      <c r="FE214" s="68"/>
      <c r="FF214" s="68"/>
      <c r="FG214" s="68"/>
      <c r="FH214" s="68"/>
      <c r="FI214" s="68"/>
      <c r="FJ214" s="68"/>
      <c r="FK214" s="68"/>
      <c r="FL214" s="68"/>
      <c r="FM214" s="68"/>
      <c r="FN214" s="68"/>
      <c r="FO214" s="68"/>
      <c r="FP214" s="68"/>
      <c r="FQ214" s="68"/>
      <c r="FR214" s="68"/>
      <c r="FS214" s="68"/>
      <c r="FT214" s="68"/>
      <c r="FU214" s="68"/>
      <c r="FV214" s="68"/>
      <c r="FW214" s="68"/>
      <c r="FX214" s="68"/>
      <c r="FY214" s="68"/>
      <c r="FZ214" s="68"/>
      <c r="GA214" s="68"/>
      <c r="GB214" s="68"/>
      <c r="GC214" s="68"/>
      <c r="GD214" s="68"/>
      <c r="GE214" s="68"/>
      <c r="GF214" s="68"/>
      <c r="GG214" s="68"/>
      <c r="GH214" s="68"/>
      <c r="GI214" s="68"/>
      <c r="GJ214" s="68"/>
      <c r="GK214" s="68"/>
      <c r="GL214" s="68"/>
      <c r="GM214" s="68"/>
      <c r="GN214" s="68"/>
      <c r="GO214" s="68"/>
      <c r="GP214" s="68"/>
      <c r="GQ214" s="68"/>
      <c r="GR214" s="68"/>
      <c r="GS214" s="68"/>
      <c r="GT214" s="68"/>
      <c r="GU214" s="68"/>
      <c r="GV214" s="68"/>
      <c r="GW214" s="68"/>
      <c r="GX214" s="68"/>
      <c r="GY214" s="68"/>
      <c r="GZ214" s="68"/>
      <c r="HA214" s="68"/>
      <c r="HB214" s="68"/>
      <c r="HC214" s="68"/>
      <c r="HD214" s="68"/>
      <c r="HE214" s="68"/>
      <c r="HF214" s="68"/>
      <c r="HG214" s="68"/>
      <c r="HH214" s="68"/>
      <c r="HI214" s="68"/>
      <c r="HJ214" s="68"/>
      <c r="HK214" s="68"/>
      <c r="HL214" s="68"/>
      <c r="HM214" s="68"/>
      <c r="HN214" s="68"/>
      <c r="HO214" s="68"/>
      <c r="HP214" s="68"/>
      <c r="HQ214" s="68"/>
      <c r="HR214" s="68"/>
      <c r="HS214" s="68"/>
      <c r="HT214" s="68"/>
      <c r="HU214" s="68"/>
      <c r="HV214" s="68"/>
      <c r="HW214" s="68"/>
      <c r="HX214" s="68"/>
      <c r="HY214" s="68"/>
      <c r="HZ214" s="68"/>
      <c r="IA214" s="68"/>
      <c r="IB214" s="68"/>
      <c r="IC214" s="68"/>
      <c r="ID214" s="68"/>
      <c r="IE214" s="68"/>
      <c r="IF214" s="68"/>
      <c r="IG214" s="68"/>
      <c r="IH214" s="68"/>
      <c r="II214" s="68"/>
      <c r="IJ214" s="68"/>
      <c r="IK214" s="68"/>
      <c r="IL214" s="68"/>
      <c r="IM214" s="68"/>
      <c r="IN214" s="68"/>
      <c r="IO214" s="68"/>
      <c r="IP214" s="68"/>
      <c r="IQ214" s="68"/>
      <c r="IR214" s="68"/>
      <c r="IS214" s="68"/>
      <c r="IT214" s="68"/>
      <c r="IU214" s="68"/>
      <c r="IV214" s="68"/>
      <c r="IW214" s="68"/>
      <c r="IX214" s="68"/>
      <c r="IY214" s="68"/>
      <c r="IZ214" s="68"/>
      <c r="JA214" s="68"/>
      <c r="JB214" s="68"/>
      <c r="JC214" s="68"/>
      <c r="JD214" s="68"/>
      <c r="JE214" s="68"/>
      <c r="JF214" s="68"/>
      <c r="JG214" s="68"/>
      <c r="JH214" s="68"/>
      <c r="JI214" s="68"/>
      <c r="JJ214" s="68"/>
      <c r="JK214" s="68"/>
      <c r="JL214" s="68"/>
      <c r="JM214" s="68"/>
      <c r="JN214" s="68"/>
      <c r="JO214" s="68"/>
      <c r="JP214" s="68"/>
      <c r="JQ214" s="68"/>
      <c r="JR214" s="68"/>
      <c r="JS214" s="68"/>
      <c r="JT214" s="68"/>
      <c r="JU214" s="68"/>
      <c r="JV214" s="68"/>
      <c r="JW214" s="68"/>
      <c r="JX214" s="68"/>
      <c r="JY214" s="68"/>
      <c r="JZ214" s="68"/>
      <c r="KA214" s="68"/>
      <c r="KB214" s="68"/>
      <c r="KC214" s="68"/>
      <c r="KD214" s="68"/>
      <c r="KE214" s="68"/>
      <c r="KF214" s="68"/>
      <c r="KG214" s="68"/>
      <c r="KH214" s="68"/>
      <c r="KI214" s="68"/>
      <c r="KJ214" s="68"/>
      <c r="KK214" s="68"/>
      <c r="KL214" s="68"/>
      <c r="KM214" s="68"/>
      <c r="KN214" s="68"/>
      <c r="KO214" s="68"/>
      <c r="KP214" s="68"/>
      <c r="KQ214" s="68"/>
      <c r="KR214" s="68"/>
      <c r="KS214" s="68"/>
      <c r="KT214" s="68"/>
      <c r="KU214" s="68"/>
      <c r="KV214" s="68"/>
      <c r="KW214" s="68"/>
      <c r="KX214" s="68"/>
      <c r="KY214" s="68"/>
      <c r="KZ214" s="68"/>
      <c r="LA214" s="68"/>
      <c r="LB214" s="68"/>
      <c r="LC214" s="68"/>
      <c r="LD214" s="68"/>
      <c r="LE214" s="68"/>
      <c r="LF214" s="68"/>
      <c r="LG214" s="68"/>
      <c r="LH214" s="68"/>
      <c r="LI214" s="68"/>
      <c r="LJ214" s="68"/>
      <c r="LK214" s="68"/>
      <c r="LL214" s="68"/>
      <c r="LM214" s="68"/>
      <c r="LN214" s="68"/>
      <c r="LO214" s="68"/>
      <c r="LP214" s="68"/>
      <c r="LQ214" s="68"/>
      <c r="LR214" s="68"/>
      <c r="LS214" s="68"/>
      <c r="LT214" s="68"/>
      <c r="LU214" s="68"/>
      <c r="LV214" s="68"/>
      <c r="LW214" s="68"/>
      <c r="LX214" s="68"/>
      <c r="LY214" s="68"/>
      <c r="LZ214" s="68"/>
      <c r="MA214" s="68"/>
      <c r="MB214" s="68"/>
      <c r="MC214" s="68"/>
      <c r="MD214" s="68"/>
      <c r="ME214" s="68"/>
      <c r="MF214" s="68"/>
      <c r="MG214" s="68"/>
      <c r="MH214" s="68"/>
      <c r="MI214" s="68"/>
      <c r="MJ214" s="68"/>
      <c r="MK214" s="68"/>
      <c r="ML214" s="68"/>
      <c r="MM214" s="68"/>
      <c r="MN214" s="68"/>
      <c r="MO214" s="68"/>
      <c r="MP214" s="68"/>
      <c r="MQ214" s="68"/>
      <c r="MR214" s="68"/>
      <c r="MS214" s="68"/>
      <c r="MT214" s="68"/>
      <c r="MU214" s="68"/>
      <c r="MV214" s="68"/>
      <c r="MW214" s="68"/>
      <c r="MX214" s="68"/>
      <c r="MY214" s="68"/>
      <c r="MZ214" s="68"/>
      <c r="NA214" s="68"/>
      <c r="NB214" s="68"/>
      <c r="NC214" s="68"/>
      <c r="ND214" s="68"/>
      <c r="NE214" s="68"/>
    </row>
    <row r="215" spans="1:369" s="73" customFormat="1" ht="13.5">
      <c r="A215" s="68"/>
      <c r="B215" s="62"/>
      <c r="C215" s="63">
        <v>35501</v>
      </c>
      <c r="D215" s="75" t="s">
        <v>270</v>
      </c>
      <c r="E215" s="65" t="s">
        <v>114</v>
      </c>
      <c r="F21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1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15" s="65">
        <f>ROUND((Tabla122[[#This Row],[Columna6]]*0.4),0)</f>
        <v>2</v>
      </c>
      <c r="I215" s="90">
        <v>4</v>
      </c>
      <c r="J215" s="90"/>
      <c r="K215" s="90"/>
      <c r="L215" s="90"/>
      <c r="M215" s="65">
        <f>ROUND((Tabla122[[#This Row],[Columna11]]*0.4),0)</f>
        <v>72</v>
      </c>
      <c r="N215" s="65">
        <v>180</v>
      </c>
      <c r="O215" s="65"/>
      <c r="P215" s="65"/>
      <c r="Q215" s="65"/>
      <c r="R215" s="65">
        <f>ROUND((Tabla122[[#This Row],[Columna16]]*0.4),0)</f>
        <v>6</v>
      </c>
      <c r="S215" s="65">
        <v>16</v>
      </c>
      <c r="T215" s="65"/>
      <c r="U215" s="65"/>
      <c r="V215" s="65"/>
      <c r="W215" s="65">
        <f>ROUND((Tabla122[[#This Row],[Columna21]]*0.4),0)</f>
        <v>3</v>
      </c>
      <c r="X215" s="65">
        <v>8</v>
      </c>
      <c r="Y215" s="65"/>
      <c r="Z215" s="65"/>
      <c r="AA215" s="65"/>
      <c r="AB215" s="65">
        <f>ROUND((Tabla122[[#This Row],[Columna26]]*0.4),0)</f>
        <v>24</v>
      </c>
      <c r="AC215" s="65">
        <v>60</v>
      </c>
      <c r="AD215" s="65"/>
      <c r="AE215" s="65"/>
      <c r="AF215" s="65"/>
      <c r="AG215" s="65">
        <f>ROUND((Tabla122[[#This Row],[Columna31]]*0.4),0)</f>
        <v>274</v>
      </c>
      <c r="AH215" s="65">
        <v>684</v>
      </c>
      <c r="AI215" s="65"/>
      <c r="AJ215" s="65"/>
      <c r="AK215" s="65"/>
      <c r="AL215" s="65">
        <f>ROUND((Tabla122[[#This Row],[Columna36]]*0.4),0)</f>
        <v>70</v>
      </c>
      <c r="AM215" s="65">
        <v>176</v>
      </c>
      <c r="AN215" s="65"/>
      <c r="AO215" s="65"/>
      <c r="AP215" s="65"/>
      <c r="AQ215" s="65">
        <f>ROUND((Tabla122[[#This Row],[Columna41]]*0.4),0)</f>
        <v>27</v>
      </c>
      <c r="AR215" s="65">
        <v>68</v>
      </c>
      <c r="AS215" s="65"/>
      <c r="AT215" s="65"/>
      <c r="AU215" s="65"/>
      <c r="AV215" s="65">
        <f>ROUND((Tabla122[[#This Row],[Columna46]]*0.4),0)</f>
        <v>16</v>
      </c>
      <c r="AW215" s="65">
        <v>40</v>
      </c>
      <c r="AX215" s="65"/>
      <c r="AY215" s="65"/>
      <c r="AZ215" s="65"/>
      <c r="BA215" s="65">
        <f>ROUND((Tabla122[[#This Row],[Columna51]]*0.4),0)</f>
        <v>3</v>
      </c>
      <c r="BB215" s="65">
        <v>8</v>
      </c>
      <c r="BC215" s="65"/>
      <c r="BD215" s="65"/>
      <c r="BE215" s="65"/>
      <c r="BF215" s="65">
        <f>ROUND((Tabla122[[#This Row],[Columna56]]*0.4),0)</f>
        <v>2</v>
      </c>
      <c r="BG215" s="65">
        <v>4</v>
      </c>
      <c r="BH215" s="65"/>
      <c r="BI215" s="65"/>
      <c r="BJ215" s="65"/>
      <c r="BK215" s="65">
        <f>ROUND((Tabla122[[#This Row],[Columna61]]*0.4),0)</f>
        <v>18</v>
      </c>
      <c r="BL215" s="65">
        <v>44</v>
      </c>
      <c r="BM215" s="65"/>
      <c r="BN215" s="65"/>
      <c r="BO215" s="65"/>
      <c r="BP215" s="65">
        <f>ROUND((Tabla122[[#This Row],[Columna66]]*0.4),0)</f>
        <v>16</v>
      </c>
      <c r="BQ215" s="65">
        <v>40</v>
      </c>
      <c r="BR215" s="65"/>
      <c r="BS215" s="65"/>
      <c r="BT215" s="65"/>
      <c r="BU215" s="65">
        <f>ROUND((Tabla122[[#This Row],[Columna71]]*0.4),0)</f>
        <v>46</v>
      </c>
      <c r="BV215" s="65">
        <v>116</v>
      </c>
      <c r="BW215" s="65"/>
      <c r="BX215" s="65"/>
      <c r="BY215" s="65"/>
      <c r="BZ215" s="65">
        <f>ROUND((Tabla122[[#This Row],[Columna76]]*0.4),0)</f>
        <v>14</v>
      </c>
      <c r="CA215" s="65">
        <v>36</v>
      </c>
      <c r="CB215" s="65"/>
      <c r="CC215" s="65"/>
      <c r="CD215" s="65"/>
      <c r="CE215" s="65">
        <f>ROUND((Tabla122[[#This Row],[Columna81]]*0.4),0)</f>
        <v>14</v>
      </c>
      <c r="CF215" s="65">
        <v>36</v>
      </c>
      <c r="CG215" s="65"/>
      <c r="CH215" s="65"/>
      <c r="CI215" s="65"/>
      <c r="CJ215" s="65">
        <f>ROUND((Tabla122[[#This Row],[Columna86]]*0.4),0)</f>
        <v>6</v>
      </c>
      <c r="CK215" s="65">
        <v>16</v>
      </c>
      <c r="CL215" s="65"/>
      <c r="CM215" s="65"/>
      <c r="CN215" s="65"/>
      <c r="CO215" s="65">
        <f>ROUND((Tabla122[[#This Row],[Columna91]]*0.4),0)</f>
        <v>22</v>
      </c>
      <c r="CP215" s="65">
        <v>56</v>
      </c>
      <c r="CQ215" s="65"/>
      <c r="CR215" s="65"/>
      <c r="CS215" s="65"/>
      <c r="CT215" s="65">
        <f>ROUND((Tabla122[[#This Row],[Columna96]]*0.4),0)</f>
        <v>40</v>
      </c>
      <c r="CU215" s="65">
        <v>100</v>
      </c>
      <c r="CV215" s="65"/>
      <c r="CW215" s="65"/>
      <c r="CX215" s="65"/>
      <c r="CY215" s="65">
        <f>ROUND((Tabla122[[#This Row],[Columna101]]*0.4),0)</f>
        <v>10</v>
      </c>
      <c r="CZ215" s="65">
        <v>24</v>
      </c>
      <c r="DA215" s="65"/>
      <c r="DB215" s="65"/>
      <c r="DC215" s="65"/>
      <c r="DD215" s="65">
        <f>ROUND((Tabla122[[#This Row],[Columna106]]*0.4),0)</f>
        <v>8</v>
      </c>
      <c r="DE215" s="65">
        <v>20</v>
      </c>
      <c r="DF215" s="65"/>
      <c r="DG215" s="65"/>
      <c r="DH215" s="65"/>
      <c r="DI215" s="65">
        <f>ROUND((Tabla122[[#This Row],[Columna111]]*0.4),0)</f>
        <v>8</v>
      </c>
      <c r="DJ215" s="65">
        <v>20</v>
      </c>
      <c r="DK215" s="65"/>
      <c r="DL215" s="65"/>
      <c r="DM215" s="65"/>
      <c r="DN215" s="65">
        <f>ROUND((Tabla122[[#This Row],[Columna116]]*0.4),0)</f>
        <v>2</v>
      </c>
      <c r="DO215" s="65">
        <v>4</v>
      </c>
      <c r="DP215" s="93"/>
      <c r="DQ215" s="93"/>
      <c r="DR215" s="93"/>
      <c r="DS215" s="72"/>
      <c r="DT215" s="68"/>
      <c r="DU215" s="68"/>
      <c r="DV215" s="68"/>
      <c r="DW215" s="68"/>
      <c r="DX215" s="68"/>
      <c r="DY215" s="68"/>
      <c r="DZ215" s="68"/>
      <c r="EA215" s="68"/>
      <c r="EB215" s="68"/>
      <c r="EC215" s="68"/>
      <c r="ED215" s="68"/>
      <c r="EE215" s="68"/>
      <c r="EF215" s="68"/>
      <c r="EG215" s="68"/>
      <c r="EH215" s="68"/>
      <c r="EI215" s="68"/>
      <c r="EJ215" s="68"/>
      <c r="EK215" s="68"/>
      <c r="EL215" s="68"/>
      <c r="EM215" s="68"/>
      <c r="EN215" s="68"/>
      <c r="EO215" s="68"/>
      <c r="EP215" s="68"/>
      <c r="EQ215" s="68"/>
      <c r="ER215" s="68"/>
      <c r="ES215" s="68"/>
      <c r="ET215" s="68"/>
      <c r="EU215" s="68"/>
      <c r="EV215" s="68"/>
      <c r="EW215" s="68"/>
      <c r="EX215" s="68"/>
      <c r="EY215" s="68"/>
      <c r="EZ215" s="68"/>
      <c r="FA215" s="68"/>
      <c r="FB215" s="68"/>
      <c r="FC215" s="68"/>
      <c r="FD215" s="68"/>
      <c r="FE215" s="68"/>
      <c r="FF215" s="68"/>
      <c r="FG215" s="68"/>
      <c r="FH215" s="68"/>
      <c r="FI215" s="68"/>
      <c r="FJ215" s="68"/>
      <c r="FK215" s="68"/>
      <c r="FL215" s="68"/>
      <c r="FM215" s="68"/>
      <c r="FN215" s="68"/>
      <c r="FO215" s="68"/>
      <c r="FP215" s="68"/>
      <c r="FQ215" s="68"/>
      <c r="FR215" s="68"/>
      <c r="FS215" s="68"/>
      <c r="FT215" s="68"/>
      <c r="FU215" s="68"/>
      <c r="FV215" s="68"/>
      <c r="FW215" s="68"/>
      <c r="FX215" s="68"/>
      <c r="FY215" s="68"/>
      <c r="FZ215" s="68"/>
      <c r="GA215" s="68"/>
      <c r="GB215" s="68"/>
      <c r="GC215" s="68"/>
      <c r="GD215" s="68"/>
      <c r="GE215" s="68"/>
      <c r="GF215" s="68"/>
      <c r="GG215" s="68"/>
      <c r="GH215" s="68"/>
      <c r="GI215" s="68"/>
      <c r="GJ215" s="68"/>
      <c r="GK215" s="68"/>
      <c r="GL215" s="68"/>
      <c r="GM215" s="68"/>
      <c r="GN215" s="68"/>
      <c r="GO215" s="68"/>
      <c r="GP215" s="68"/>
      <c r="GQ215" s="68"/>
      <c r="GR215" s="68"/>
      <c r="GS215" s="68"/>
      <c r="GT215" s="68"/>
      <c r="GU215" s="68"/>
      <c r="GV215" s="68"/>
      <c r="GW215" s="68"/>
      <c r="GX215" s="68"/>
      <c r="GY215" s="68"/>
      <c r="GZ215" s="68"/>
      <c r="HA215" s="68"/>
      <c r="HB215" s="68"/>
      <c r="HC215" s="68"/>
      <c r="HD215" s="68"/>
      <c r="HE215" s="68"/>
      <c r="HF215" s="68"/>
      <c r="HG215" s="68"/>
      <c r="HH215" s="68"/>
      <c r="HI215" s="68"/>
      <c r="HJ215" s="68"/>
      <c r="HK215" s="68"/>
      <c r="HL215" s="68"/>
      <c r="HM215" s="68"/>
      <c r="HN215" s="68"/>
      <c r="HO215" s="68"/>
      <c r="HP215" s="68"/>
      <c r="HQ215" s="68"/>
      <c r="HR215" s="68"/>
      <c r="HS215" s="68"/>
      <c r="HT215" s="68"/>
      <c r="HU215" s="68"/>
      <c r="HV215" s="68"/>
      <c r="HW215" s="68"/>
      <c r="HX215" s="68"/>
      <c r="HY215" s="68"/>
      <c r="HZ215" s="68"/>
      <c r="IA215" s="68"/>
      <c r="IB215" s="68"/>
      <c r="IC215" s="68"/>
      <c r="ID215" s="68"/>
      <c r="IE215" s="68"/>
      <c r="IF215" s="68"/>
      <c r="IG215" s="68"/>
      <c r="IH215" s="68"/>
      <c r="II215" s="68"/>
      <c r="IJ215" s="68"/>
      <c r="IK215" s="68"/>
      <c r="IL215" s="68"/>
      <c r="IM215" s="68"/>
      <c r="IN215" s="68"/>
      <c r="IO215" s="68"/>
      <c r="IP215" s="68"/>
      <c r="IQ215" s="68"/>
      <c r="IR215" s="68"/>
      <c r="IS215" s="68"/>
      <c r="IT215" s="68"/>
      <c r="IU215" s="68"/>
      <c r="IV215" s="68"/>
      <c r="IW215" s="68"/>
      <c r="IX215" s="68"/>
      <c r="IY215" s="68"/>
      <c r="IZ215" s="68"/>
      <c r="JA215" s="68"/>
      <c r="JB215" s="68"/>
      <c r="JC215" s="68"/>
      <c r="JD215" s="68"/>
      <c r="JE215" s="68"/>
      <c r="JF215" s="68"/>
      <c r="JG215" s="68"/>
      <c r="JH215" s="68"/>
      <c r="JI215" s="68"/>
      <c r="JJ215" s="68"/>
      <c r="JK215" s="68"/>
      <c r="JL215" s="68"/>
      <c r="JM215" s="68"/>
      <c r="JN215" s="68"/>
      <c r="JO215" s="68"/>
      <c r="JP215" s="68"/>
      <c r="JQ215" s="68"/>
      <c r="JR215" s="68"/>
      <c r="JS215" s="68"/>
      <c r="JT215" s="68"/>
      <c r="JU215" s="68"/>
      <c r="JV215" s="68"/>
      <c r="JW215" s="68"/>
      <c r="JX215" s="68"/>
      <c r="JY215" s="68"/>
      <c r="JZ215" s="68"/>
      <c r="KA215" s="68"/>
      <c r="KB215" s="68"/>
      <c r="KC215" s="68"/>
      <c r="KD215" s="68"/>
      <c r="KE215" s="68"/>
      <c r="KF215" s="68"/>
      <c r="KG215" s="68"/>
      <c r="KH215" s="68"/>
      <c r="KI215" s="68"/>
      <c r="KJ215" s="68"/>
      <c r="KK215" s="68"/>
      <c r="KL215" s="68"/>
      <c r="KM215" s="68"/>
      <c r="KN215" s="68"/>
      <c r="KO215" s="68"/>
      <c r="KP215" s="68"/>
      <c r="KQ215" s="68"/>
      <c r="KR215" s="68"/>
      <c r="KS215" s="68"/>
      <c r="KT215" s="68"/>
      <c r="KU215" s="68"/>
      <c r="KV215" s="68"/>
      <c r="KW215" s="68"/>
      <c r="KX215" s="68"/>
      <c r="KY215" s="68"/>
      <c r="KZ215" s="68"/>
      <c r="LA215" s="68"/>
      <c r="LB215" s="68"/>
      <c r="LC215" s="68"/>
      <c r="LD215" s="68"/>
      <c r="LE215" s="68"/>
      <c r="LF215" s="68"/>
      <c r="LG215" s="68"/>
      <c r="LH215" s="68"/>
      <c r="LI215" s="68"/>
      <c r="LJ215" s="68"/>
      <c r="LK215" s="68"/>
      <c r="LL215" s="68"/>
      <c r="LM215" s="68"/>
      <c r="LN215" s="68"/>
      <c r="LO215" s="68"/>
      <c r="LP215" s="68"/>
      <c r="LQ215" s="68"/>
      <c r="LR215" s="68"/>
      <c r="LS215" s="68"/>
      <c r="LT215" s="68"/>
      <c r="LU215" s="68"/>
      <c r="LV215" s="68"/>
      <c r="LW215" s="68"/>
      <c r="LX215" s="68"/>
      <c r="LY215" s="68"/>
      <c r="LZ215" s="68"/>
      <c r="MA215" s="68"/>
      <c r="MB215" s="68"/>
      <c r="MC215" s="68"/>
      <c r="MD215" s="68"/>
      <c r="ME215" s="68"/>
      <c r="MF215" s="68"/>
      <c r="MG215" s="68"/>
      <c r="MH215" s="68"/>
      <c r="MI215" s="68"/>
      <c r="MJ215" s="68"/>
      <c r="MK215" s="68"/>
      <c r="ML215" s="68"/>
      <c r="MM215" s="68"/>
      <c r="MN215" s="68"/>
      <c r="MO215" s="68"/>
      <c r="MP215" s="68"/>
      <c r="MQ215" s="68"/>
      <c r="MR215" s="68"/>
      <c r="MS215" s="68"/>
      <c r="MT215" s="68"/>
      <c r="MU215" s="68"/>
      <c r="MV215" s="68"/>
      <c r="MW215" s="68"/>
      <c r="MX215" s="68"/>
      <c r="MY215" s="68"/>
      <c r="MZ215" s="68"/>
      <c r="NA215" s="68"/>
      <c r="NB215" s="68"/>
      <c r="NC215" s="68"/>
      <c r="ND215" s="68"/>
      <c r="NE215" s="68"/>
    </row>
    <row r="216" spans="1:369" s="73" customFormat="1" ht="13.5">
      <c r="A216" s="68"/>
      <c r="B216" s="62"/>
      <c r="C216" s="63">
        <v>35501</v>
      </c>
      <c r="D216" s="75" t="s">
        <v>271</v>
      </c>
      <c r="E216" s="65" t="s">
        <v>114</v>
      </c>
      <c r="F21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1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16" s="65">
        <f>ROUND((Tabla122[[#This Row],[Columna6]]*0.4),0)</f>
        <v>2</v>
      </c>
      <c r="I216" s="90">
        <v>4</v>
      </c>
      <c r="J216" s="90"/>
      <c r="K216" s="90"/>
      <c r="L216" s="90"/>
      <c r="M216" s="65">
        <f>ROUND((Tabla122[[#This Row],[Columna11]]*0.4),0)</f>
        <v>72</v>
      </c>
      <c r="N216" s="65">
        <v>180</v>
      </c>
      <c r="O216" s="65"/>
      <c r="P216" s="65"/>
      <c r="Q216" s="65"/>
      <c r="R216" s="65">
        <f>ROUND((Tabla122[[#This Row],[Columna16]]*0.4),0)</f>
        <v>6</v>
      </c>
      <c r="S216" s="65">
        <v>16</v>
      </c>
      <c r="T216" s="65"/>
      <c r="U216" s="65"/>
      <c r="V216" s="65"/>
      <c r="W216" s="65">
        <f>ROUND((Tabla122[[#This Row],[Columna21]]*0.4),0)</f>
        <v>3</v>
      </c>
      <c r="X216" s="65">
        <v>8</v>
      </c>
      <c r="Y216" s="65"/>
      <c r="Z216" s="65"/>
      <c r="AA216" s="65"/>
      <c r="AB216" s="65">
        <f>ROUND((Tabla122[[#This Row],[Columna26]]*0.4),0)</f>
        <v>24</v>
      </c>
      <c r="AC216" s="65">
        <v>60</v>
      </c>
      <c r="AD216" s="65"/>
      <c r="AE216" s="65"/>
      <c r="AF216" s="65"/>
      <c r="AG216" s="65">
        <f>ROUND((Tabla122[[#This Row],[Columna31]]*0.4),0)</f>
        <v>274</v>
      </c>
      <c r="AH216" s="65">
        <v>684</v>
      </c>
      <c r="AI216" s="65"/>
      <c r="AJ216" s="65"/>
      <c r="AK216" s="65"/>
      <c r="AL216" s="65">
        <f>ROUND((Tabla122[[#This Row],[Columna36]]*0.4),0)</f>
        <v>70</v>
      </c>
      <c r="AM216" s="65">
        <v>176</v>
      </c>
      <c r="AN216" s="65"/>
      <c r="AO216" s="65"/>
      <c r="AP216" s="65"/>
      <c r="AQ216" s="65">
        <f>ROUND((Tabla122[[#This Row],[Columna41]]*0.4),0)</f>
        <v>27</v>
      </c>
      <c r="AR216" s="65">
        <v>68</v>
      </c>
      <c r="AS216" s="65"/>
      <c r="AT216" s="65"/>
      <c r="AU216" s="65"/>
      <c r="AV216" s="65">
        <f>ROUND((Tabla122[[#This Row],[Columna46]]*0.4),0)</f>
        <v>16</v>
      </c>
      <c r="AW216" s="65">
        <v>40</v>
      </c>
      <c r="AX216" s="65"/>
      <c r="AY216" s="65"/>
      <c r="AZ216" s="65"/>
      <c r="BA216" s="65">
        <f>ROUND((Tabla122[[#This Row],[Columna51]]*0.4),0)</f>
        <v>3</v>
      </c>
      <c r="BB216" s="65">
        <v>8</v>
      </c>
      <c r="BC216" s="65"/>
      <c r="BD216" s="65"/>
      <c r="BE216" s="65"/>
      <c r="BF216" s="65">
        <f>ROUND((Tabla122[[#This Row],[Columna56]]*0.4),0)</f>
        <v>2</v>
      </c>
      <c r="BG216" s="65">
        <v>4</v>
      </c>
      <c r="BH216" s="65"/>
      <c r="BI216" s="65"/>
      <c r="BJ216" s="65"/>
      <c r="BK216" s="65">
        <f>ROUND((Tabla122[[#This Row],[Columna61]]*0.4),0)</f>
        <v>18</v>
      </c>
      <c r="BL216" s="65">
        <v>44</v>
      </c>
      <c r="BM216" s="65"/>
      <c r="BN216" s="65"/>
      <c r="BO216" s="65"/>
      <c r="BP216" s="65">
        <f>ROUND((Tabla122[[#This Row],[Columna66]]*0.4),0)</f>
        <v>16</v>
      </c>
      <c r="BQ216" s="65">
        <v>40</v>
      </c>
      <c r="BR216" s="65"/>
      <c r="BS216" s="65"/>
      <c r="BT216" s="65"/>
      <c r="BU216" s="65">
        <f>ROUND((Tabla122[[#This Row],[Columna71]]*0.4),0)</f>
        <v>46</v>
      </c>
      <c r="BV216" s="65">
        <v>116</v>
      </c>
      <c r="BW216" s="65"/>
      <c r="BX216" s="65"/>
      <c r="BY216" s="65"/>
      <c r="BZ216" s="65">
        <f>ROUND((Tabla122[[#This Row],[Columna76]]*0.4),0)</f>
        <v>14</v>
      </c>
      <c r="CA216" s="65">
        <v>36</v>
      </c>
      <c r="CB216" s="65"/>
      <c r="CC216" s="65"/>
      <c r="CD216" s="65"/>
      <c r="CE216" s="65">
        <f>ROUND((Tabla122[[#This Row],[Columna81]]*0.4),0)</f>
        <v>14</v>
      </c>
      <c r="CF216" s="65">
        <v>36</v>
      </c>
      <c r="CG216" s="65"/>
      <c r="CH216" s="65"/>
      <c r="CI216" s="65"/>
      <c r="CJ216" s="65">
        <f>ROUND((Tabla122[[#This Row],[Columna86]]*0.4),0)</f>
        <v>6</v>
      </c>
      <c r="CK216" s="65">
        <v>16</v>
      </c>
      <c r="CL216" s="65"/>
      <c r="CM216" s="65"/>
      <c r="CN216" s="65"/>
      <c r="CO216" s="65">
        <f>ROUND((Tabla122[[#This Row],[Columna91]]*0.4),0)</f>
        <v>22</v>
      </c>
      <c r="CP216" s="65">
        <v>56</v>
      </c>
      <c r="CQ216" s="65"/>
      <c r="CR216" s="65"/>
      <c r="CS216" s="65"/>
      <c r="CT216" s="65">
        <f>ROUND((Tabla122[[#This Row],[Columna96]]*0.4),0)</f>
        <v>40</v>
      </c>
      <c r="CU216" s="65">
        <v>100</v>
      </c>
      <c r="CV216" s="65"/>
      <c r="CW216" s="65"/>
      <c r="CX216" s="65"/>
      <c r="CY216" s="65">
        <f>ROUND((Tabla122[[#This Row],[Columna101]]*0.4),0)</f>
        <v>10</v>
      </c>
      <c r="CZ216" s="65">
        <v>24</v>
      </c>
      <c r="DA216" s="65"/>
      <c r="DB216" s="65"/>
      <c r="DC216" s="65"/>
      <c r="DD216" s="65">
        <f>ROUND((Tabla122[[#This Row],[Columna106]]*0.4),0)</f>
        <v>8</v>
      </c>
      <c r="DE216" s="65">
        <v>20</v>
      </c>
      <c r="DF216" s="65"/>
      <c r="DG216" s="65"/>
      <c r="DH216" s="65"/>
      <c r="DI216" s="65">
        <f>ROUND((Tabla122[[#This Row],[Columna111]]*0.4),0)</f>
        <v>8</v>
      </c>
      <c r="DJ216" s="65">
        <v>20</v>
      </c>
      <c r="DK216" s="65"/>
      <c r="DL216" s="65"/>
      <c r="DM216" s="65"/>
      <c r="DN216" s="65">
        <f>ROUND((Tabla122[[#This Row],[Columna116]]*0.4),0)</f>
        <v>2</v>
      </c>
      <c r="DO216" s="65">
        <v>4</v>
      </c>
      <c r="DP216" s="93"/>
      <c r="DQ216" s="93"/>
      <c r="DR216" s="93"/>
      <c r="DS216" s="72"/>
      <c r="DT216" s="68"/>
      <c r="DU216" s="68"/>
      <c r="DV216" s="68"/>
      <c r="DW216" s="68"/>
      <c r="DX216" s="68"/>
      <c r="DY216" s="68"/>
      <c r="DZ216" s="68"/>
      <c r="EA216" s="68"/>
      <c r="EB216" s="68"/>
      <c r="EC216" s="68"/>
      <c r="ED216" s="68"/>
      <c r="EE216" s="68"/>
      <c r="EF216" s="68"/>
      <c r="EG216" s="68"/>
      <c r="EH216" s="68"/>
      <c r="EI216" s="68"/>
      <c r="EJ216" s="68"/>
      <c r="EK216" s="68"/>
      <c r="EL216" s="68"/>
      <c r="EM216" s="68"/>
      <c r="EN216" s="68"/>
      <c r="EO216" s="68"/>
      <c r="EP216" s="68"/>
      <c r="EQ216" s="68"/>
      <c r="ER216" s="68"/>
      <c r="ES216" s="68"/>
      <c r="ET216" s="68"/>
      <c r="EU216" s="68"/>
      <c r="EV216" s="68"/>
      <c r="EW216" s="68"/>
      <c r="EX216" s="68"/>
      <c r="EY216" s="68"/>
      <c r="EZ216" s="68"/>
      <c r="FA216" s="68"/>
      <c r="FB216" s="68"/>
      <c r="FC216" s="68"/>
      <c r="FD216" s="68"/>
      <c r="FE216" s="68"/>
      <c r="FF216" s="68"/>
      <c r="FG216" s="68"/>
      <c r="FH216" s="68"/>
      <c r="FI216" s="68"/>
      <c r="FJ216" s="68"/>
      <c r="FK216" s="68"/>
      <c r="FL216" s="68"/>
      <c r="FM216" s="68"/>
      <c r="FN216" s="68"/>
      <c r="FO216" s="68"/>
      <c r="FP216" s="68"/>
      <c r="FQ216" s="68"/>
      <c r="FR216" s="68"/>
      <c r="FS216" s="68"/>
      <c r="FT216" s="68"/>
      <c r="FU216" s="68"/>
      <c r="FV216" s="68"/>
      <c r="FW216" s="68"/>
      <c r="FX216" s="68"/>
      <c r="FY216" s="68"/>
      <c r="FZ216" s="68"/>
      <c r="GA216" s="68"/>
      <c r="GB216" s="68"/>
      <c r="GC216" s="68"/>
      <c r="GD216" s="68"/>
      <c r="GE216" s="68"/>
      <c r="GF216" s="68"/>
      <c r="GG216" s="68"/>
      <c r="GH216" s="68"/>
      <c r="GI216" s="68"/>
      <c r="GJ216" s="68"/>
      <c r="GK216" s="68"/>
      <c r="GL216" s="68"/>
      <c r="GM216" s="68"/>
      <c r="GN216" s="68"/>
      <c r="GO216" s="68"/>
      <c r="GP216" s="68"/>
      <c r="GQ216" s="68"/>
      <c r="GR216" s="68"/>
      <c r="GS216" s="68"/>
      <c r="GT216" s="68"/>
      <c r="GU216" s="68"/>
      <c r="GV216" s="68"/>
      <c r="GW216" s="68"/>
      <c r="GX216" s="68"/>
      <c r="GY216" s="68"/>
      <c r="GZ216" s="68"/>
      <c r="HA216" s="68"/>
      <c r="HB216" s="68"/>
      <c r="HC216" s="68"/>
      <c r="HD216" s="68"/>
      <c r="HE216" s="68"/>
      <c r="HF216" s="68"/>
      <c r="HG216" s="68"/>
      <c r="HH216" s="68"/>
      <c r="HI216" s="68"/>
      <c r="HJ216" s="68"/>
      <c r="HK216" s="68"/>
      <c r="HL216" s="68"/>
      <c r="HM216" s="68"/>
      <c r="HN216" s="68"/>
      <c r="HO216" s="68"/>
      <c r="HP216" s="68"/>
      <c r="HQ216" s="68"/>
      <c r="HR216" s="68"/>
      <c r="HS216" s="68"/>
      <c r="HT216" s="68"/>
      <c r="HU216" s="68"/>
      <c r="HV216" s="68"/>
      <c r="HW216" s="68"/>
      <c r="HX216" s="68"/>
      <c r="HY216" s="68"/>
      <c r="HZ216" s="68"/>
      <c r="IA216" s="68"/>
      <c r="IB216" s="68"/>
      <c r="IC216" s="68"/>
      <c r="ID216" s="68"/>
      <c r="IE216" s="68"/>
      <c r="IF216" s="68"/>
      <c r="IG216" s="68"/>
      <c r="IH216" s="68"/>
      <c r="II216" s="68"/>
      <c r="IJ216" s="68"/>
      <c r="IK216" s="68"/>
      <c r="IL216" s="68"/>
      <c r="IM216" s="68"/>
      <c r="IN216" s="68"/>
      <c r="IO216" s="68"/>
      <c r="IP216" s="68"/>
      <c r="IQ216" s="68"/>
      <c r="IR216" s="68"/>
      <c r="IS216" s="68"/>
      <c r="IT216" s="68"/>
      <c r="IU216" s="68"/>
      <c r="IV216" s="68"/>
      <c r="IW216" s="68"/>
      <c r="IX216" s="68"/>
      <c r="IY216" s="68"/>
      <c r="IZ216" s="68"/>
      <c r="JA216" s="68"/>
      <c r="JB216" s="68"/>
      <c r="JC216" s="68"/>
      <c r="JD216" s="68"/>
      <c r="JE216" s="68"/>
      <c r="JF216" s="68"/>
      <c r="JG216" s="68"/>
      <c r="JH216" s="68"/>
      <c r="JI216" s="68"/>
      <c r="JJ216" s="68"/>
      <c r="JK216" s="68"/>
      <c r="JL216" s="68"/>
      <c r="JM216" s="68"/>
      <c r="JN216" s="68"/>
      <c r="JO216" s="68"/>
      <c r="JP216" s="68"/>
      <c r="JQ216" s="68"/>
      <c r="JR216" s="68"/>
      <c r="JS216" s="68"/>
      <c r="JT216" s="68"/>
      <c r="JU216" s="68"/>
      <c r="JV216" s="68"/>
      <c r="JW216" s="68"/>
      <c r="JX216" s="68"/>
      <c r="JY216" s="68"/>
      <c r="JZ216" s="68"/>
      <c r="KA216" s="68"/>
      <c r="KB216" s="68"/>
      <c r="KC216" s="68"/>
      <c r="KD216" s="68"/>
      <c r="KE216" s="68"/>
      <c r="KF216" s="68"/>
      <c r="KG216" s="68"/>
      <c r="KH216" s="68"/>
      <c r="KI216" s="68"/>
      <c r="KJ216" s="68"/>
      <c r="KK216" s="68"/>
      <c r="KL216" s="68"/>
      <c r="KM216" s="68"/>
      <c r="KN216" s="68"/>
      <c r="KO216" s="68"/>
      <c r="KP216" s="68"/>
      <c r="KQ216" s="68"/>
      <c r="KR216" s="68"/>
      <c r="KS216" s="68"/>
      <c r="KT216" s="68"/>
      <c r="KU216" s="68"/>
      <c r="KV216" s="68"/>
      <c r="KW216" s="68"/>
      <c r="KX216" s="68"/>
      <c r="KY216" s="68"/>
      <c r="KZ216" s="68"/>
      <c r="LA216" s="68"/>
      <c r="LB216" s="68"/>
      <c r="LC216" s="68"/>
      <c r="LD216" s="68"/>
      <c r="LE216" s="68"/>
      <c r="LF216" s="68"/>
      <c r="LG216" s="68"/>
      <c r="LH216" s="68"/>
      <c r="LI216" s="68"/>
      <c r="LJ216" s="68"/>
      <c r="LK216" s="68"/>
      <c r="LL216" s="68"/>
      <c r="LM216" s="68"/>
      <c r="LN216" s="68"/>
      <c r="LO216" s="68"/>
      <c r="LP216" s="68"/>
      <c r="LQ216" s="68"/>
      <c r="LR216" s="68"/>
      <c r="LS216" s="68"/>
      <c r="LT216" s="68"/>
      <c r="LU216" s="68"/>
      <c r="LV216" s="68"/>
      <c r="LW216" s="68"/>
      <c r="LX216" s="68"/>
      <c r="LY216" s="68"/>
      <c r="LZ216" s="68"/>
      <c r="MA216" s="68"/>
      <c r="MB216" s="68"/>
      <c r="MC216" s="68"/>
      <c r="MD216" s="68"/>
      <c r="ME216" s="68"/>
      <c r="MF216" s="68"/>
      <c r="MG216" s="68"/>
      <c r="MH216" s="68"/>
      <c r="MI216" s="68"/>
      <c r="MJ216" s="68"/>
      <c r="MK216" s="68"/>
      <c r="ML216" s="68"/>
      <c r="MM216" s="68"/>
      <c r="MN216" s="68"/>
      <c r="MO216" s="68"/>
      <c r="MP216" s="68"/>
      <c r="MQ216" s="68"/>
      <c r="MR216" s="68"/>
      <c r="MS216" s="68"/>
      <c r="MT216" s="68"/>
      <c r="MU216" s="68"/>
      <c r="MV216" s="68"/>
      <c r="MW216" s="68"/>
      <c r="MX216" s="68"/>
      <c r="MY216" s="68"/>
      <c r="MZ216" s="68"/>
      <c r="NA216" s="68"/>
      <c r="NB216" s="68"/>
      <c r="NC216" s="68"/>
      <c r="ND216" s="68"/>
      <c r="NE216" s="68"/>
    </row>
    <row r="217" spans="1:369" s="73" customFormat="1" ht="13.5">
      <c r="A217" s="68"/>
      <c r="B217" s="62"/>
      <c r="C217" s="63">
        <v>35501</v>
      </c>
      <c r="D217" s="75" t="s">
        <v>272</v>
      </c>
      <c r="E217" s="65" t="s">
        <v>114</v>
      </c>
      <c r="F21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1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17" s="65">
        <f>ROUND((Tabla122[[#This Row],[Columna6]]*0.4),0)</f>
        <v>2</v>
      </c>
      <c r="I217" s="90">
        <v>4</v>
      </c>
      <c r="J217" s="90"/>
      <c r="K217" s="90"/>
      <c r="L217" s="90"/>
      <c r="M217" s="65">
        <f>ROUND((Tabla122[[#This Row],[Columna11]]*0.4),0)</f>
        <v>72</v>
      </c>
      <c r="N217" s="65">
        <v>180</v>
      </c>
      <c r="O217" s="65"/>
      <c r="P217" s="65"/>
      <c r="Q217" s="65"/>
      <c r="R217" s="65">
        <f>ROUND((Tabla122[[#This Row],[Columna16]]*0.4),0)</f>
        <v>6</v>
      </c>
      <c r="S217" s="65">
        <v>16</v>
      </c>
      <c r="T217" s="65"/>
      <c r="U217" s="65"/>
      <c r="V217" s="65"/>
      <c r="W217" s="65">
        <f>ROUND((Tabla122[[#This Row],[Columna21]]*0.4),0)</f>
        <v>3</v>
      </c>
      <c r="X217" s="65">
        <v>8</v>
      </c>
      <c r="Y217" s="65"/>
      <c r="Z217" s="65"/>
      <c r="AA217" s="65"/>
      <c r="AB217" s="65">
        <f>ROUND((Tabla122[[#This Row],[Columna26]]*0.4),0)</f>
        <v>24</v>
      </c>
      <c r="AC217" s="65">
        <v>60</v>
      </c>
      <c r="AD217" s="65"/>
      <c r="AE217" s="65"/>
      <c r="AF217" s="65"/>
      <c r="AG217" s="65">
        <f>ROUND((Tabla122[[#This Row],[Columna31]]*0.4),0)</f>
        <v>274</v>
      </c>
      <c r="AH217" s="65">
        <v>684</v>
      </c>
      <c r="AI217" s="65"/>
      <c r="AJ217" s="65"/>
      <c r="AK217" s="65"/>
      <c r="AL217" s="65">
        <f>ROUND((Tabla122[[#This Row],[Columna36]]*0.4),0)</f>
        <v>70</v>
      </c>
      <c r="AM217" s="65">
        <v>176</v>
      </c>
      <c r="AN217" s="65"/>
      <c r="AO217" s="65"/>
      <c r="AP217" s="65"/>
      <c r="AQ217" s="65">
        <f>ROUND((Tabla122[[#This Row],[Columna41]]*0.4),0)</f>
        <v>27</v>
      </c>
      <c r="AR217" s="65">
        <v>68</v>
      </c>
      <c r="AS217" s="65"/>
      <c r="AT217" s="65"/>
      <c r="AU217" s="65"/>
      <c r="AV217" s="65">
        <f>ROUND((Tabla122[[#This Row],[Columna46]]*0.4),0)</f>
        <v>16</v>
      </c>
      <c r="AW217" s="65">
        <v>40</v>
      </c>
      <c r="AX217" s="65"/>
      <c r="AY217" s="65"/>
      <c r="AZ217" s="65"/>
      <c r="BA217" s="65">
        <f>ROUND((Tabla122[[#This Row],[Columna51]]*0.4),0)</f>
        <v>3</v>
      </c>
      <c r="BB217" s="65">
        <v>8</v>
      </c>
      <c r="BC217" s="65"/>
      <c r="BD217" s="65"/>
      <c r="BE217" s="65"/>
      <c r="BF217" s="65">
        <f>ROUND((Tabla122[[#This Row],[Columna56]]*0.4),0)</f>
        <v>2</v>
      </c>
      <c r="BG217" s="65">
        <v>4</v>
      </c>
      <c r="BH217" s="65"/>
      <c r="BI217" s="65"/>
      <c r="BJ217" s="65"/>
      <c r="BK217" s="65">
        <f>ROUND((Tabla122[[#This Row],[Columna61]]*0.4),0)</f>
        <v>18</v>
      </c>
      <c r="BL217" s="65">
        <v>44</v>
      </c>
      <c r="BM217" s="65"/>
      <c r="BN217" s="65"/>
      <c r="BO217" s="65"/>
      <c r="BP217" s="65">
        <f>ROUND((Tabla122[[#This Row],[Columna66]]*0.4),0)</f>
        <v>16</v>
      </c>
      <c r="BQ217" s="65">
        <v>40</v>
      </c>
      <c r="BR217" s="65"/>
      <c r="BS217" s="65"/>
      <c r="BT217" s="65"/>
      <c r="BU217" s="65">
        <f>ROUND((Tabla122[[#This Row],[Columna71]]*0.4),0)</f>
        <v>46</v>
      </c>
      <c r="BV217" s="65">
        <v>116</v>
      </c>
      <c r="BW217" s="65"/>
      <c r="BX217" s="65"/>
      <c r="BY217" s="65"/>
      <c r="BZ217" s="65">
        <f>ROUND((Tabla122[[#This Row],[Columna76]]*0.4),0)</f>
        <v>14</v>
      </c>
      <c r="CA217" s="65">
        <v>36</v>
      </c>
      <c r="CB217" s="65"/>
      <c r="CC217" s="65"/>
      <c r="CD217" s="65"/>
      <c r="CE217" s="65">
        <f>ROUND((Tabla122[[#This Row],[Columna81]]*0.4),0)</f>
        <v>14</v>
      </c>
      <c r="CF217" s="65">
        <v>36</v>
      </c>
      <c r="CG217" s="65"/>
      <c r="CH217" s="65"/>
      <c r="CI217" s="65"/>
      <c r="CJ217" s="65">
        <f>ROUND((Tabla122[[#This Row],[Columna86]]*0.4),0)</f>
        <v>6</v>
      </c>
      <c r="CK217" s="65">
        <v>16</v>
      </c>
      <c r="CL217" s="65"/>
      <c r="CM217" s="65"/>
      <c r="CN217" s="65"/>
      <c r="CO217" s="65">
        <f>ROUND((Tabla122[[#This Row],[Columna91]]*0.4),0)</f>
        <v>22</v>
      </c>
      <c r="CP217" s="65">
        <v>56</v>
      </c>
      <c r="CQ217" s="65"/>
      <c r="CR217" s="65"/>
      <c r="CS217" s="65"/>
      <c r="CT217" s="65">
        <f>ROUND((Tabla122[[#This Row],[Columna96]]*0.4),0)</f>
        <v>40</v>
      </c>
      <c r="CU217" s="65">
        <v>100</v>
      </c>
      <c r="CV217" s="65"/>
      <c r="CW217" s="65"/>
      <c r="CX217" s="65"/>
      <c r="CY217" s="65">
        <f>ROUND((Tabla122[[#This Row],[Columna101]]*0.4),0)</f>
        <v>10</v>
      </c>
      <c r="CZ217" s="65">
        <v>24</v>
      </c>
      <c r="DA217" s="65"/>
      <c r="DB217" s="65"/>
      <c r="DC217" s="65"/>
      <c r="DD217" s="65">
        <f>ROUND((Tabla122[[#This Row],[Columna106]]*0.4),0)</f>
        <v>8</v>
      </c>
      <c r="DE217" s="65">
        <v>20</v>
      </c>
      <c r="DF217" s="65"/>
      <c r="DG217" s="65"/>
      <c r="DH217" s="65"/>
      <c r="DI217" s="65">
        <f>ROUND((Tabla122[[#This Row],[Columna111]]*0.4),0)</f>
        <v>8</v>
      </c>
      <c r="DJ217" s="65">
        <v>20</v>
      </c>
      <c r="DK217" s="65"/>
      <c r="DL217" s="65"/>
      <c r="DM217" s="65"/>
      <c r="DN217" s="65">
        <f>ROUND((Tabla122[[#This Row],[Columna116]]*0.4),0)</f>
        <v>2</v>
      </c>
      <c r="DO217" s="65">
        <v>4</v>
      </c>
      <c r="DP217" s="93"/>
      <c r="DQ217" s="93"/>
      <c r="DR217" s="93"/>
      <c r="DS217" s="72"/>
      <c r="DT217" s="68"/>
      <c r="DU217" s="68"/>
      <c r="DV217" s="68"/>
      <c r="DW217" s="68"/>
      <c r="DX217" s="68"/>
      <c r="DY217" s="68"/>
      <c r="DZ217" s="68"/>
      <c r="EA217" s="68"/>
      <c r="EB217" s="68"/>
      <c r="EC217" s="68"/>
      <c r="ED217" s="68"/>
      <c r="EE217" s="68"/>
      <c r="EF217" s="68"/>
      <c r="EG217" s="68"/>
      <c r="EH217" s="68"/>
      <c r="EI217" s="68"/>
      <c r="EJ217" s="68"/>
      <c r="EK217" s="68"/>
      <c r="EL217" s="68"/>
      <c r="EM217" s="68"/>
      <c r="EN217" s="68"/>
      <c r="EO217" s="68"/>
      <c r="EP217" s="68"/>
      <c r="EQ217" s="68"/>
      <c r="ER217" s="68"/>
      <c r="ES217" s="68"/>
      <c r="ET217" s="68"/>
      <c r="EU217" s="68"/>
      <c r="EV217" s="68"/>
      <c r="EW217" s="68"/>
      <c r="EX217" s="68"/>
      <c r="EY217" s="68"/>
      <c r="EZ217" s="68"/>
      <c r="FA217" s="68"/>
      <c r="FB217" s="68"/>
      <c r="FC217" s="68"/>
      <c r="FD217" s="68"/>
      <c r="FE217" s="68"/>
      <c r="FF217" s="68"/>
      <c r="FG217" s="68"/>
      <c r="FH217" s="68"/>
      <c r="FI217" s="68"/>
      <c r="FJ217" s="68"/>
      <c r="FK217" s="68"/>
      <c r="FL217" s="68"/>
      <c r="FM217" s="68"/>
      <c r="FN217" s="68"/>
      <c r="FO217" s="68"/>
      <c r="FP217" s="68"/>
      <c r="FQ217" s="68"/>
      <c r="FR217" s="68"/>
      <c r="FS217" s="68"/>
      <c r="FT217" s="68"/>
      <c r="FU217" s="68"/>
      <c r="FV217" s="68"/>
      <c r="FW217" s="68"/>
      <c r="FX217" s="68"/>
      <c r="FY217" s="68"/>
      <c r="FZ217" s="68"/>
      <c r="GA217" s="68"/>
      <c r="GB217" s="68"/>
      <c r="GC217" s="68"/>
      <c r="GD217" s="68"/>
      <c r="GE217" s="68"/>
      <c r="GF217" s="68"/>
      <c r="GG217" s="68"/>
      <c r="GH217" s="68"/>
      <c r="GI217" s="68"/>
      <c r="GJ217" s="68"/>
      <c r="GK217" s="68"/>
      <c r="GL217" s="68"/>
      <c r="GM217" s="68"/>
      <c r="GN217" s="68"/>
      <c r="GO217" s="68"/>
      <c r="GP217" s="68"/>
      <c r="GQ217" s="68"/>
      <c r="GR217" s="68"/>
      <c r="GS217" s="68"/>
      <c r="GT217" s="68"/>
      <c r="GU217" s="68"/>
      <c r="GV217" s="68"/>
      <c r="GW217" s="68"/>
      <c r="GX217" s="68"/>
      <c r="GY217" s="68"/>
      <c r="GZ217" s="68"/>
      <c r="HA217" s="68"/>
      <c r="HB217" s="68"/>
      <c r="HC217" s="68"/>
      <c r="HD217" s="68"/>
      <c r="HE217" s="68"/>
      <c r="HF217" s="68"/>
      <c r="HG217" s="68"/>
      <c r="HH217" s="68"/>
      <c r="HI217" s="68"/>
      <c r="HJ217" s="68"/>
      <c r="HK217" s="68"/>
      <c r="HL217" s="68"/>
      <c r="HM217" s="68"/>
      <c r="HN217" s="68"/>
      <c r="HO217" s="68"/>
      <c r="HP217" s="68"/>
      <c r="HQ217" s="68"/>
      <c r="HR217" s="68"/>
      <c r="HS217" s="68"/>
      <c r="HT217" s="68"/>
      <c r="HU217" s="68"/>
      <c r="HV217" s="68"/>
      <c r="HW217" s="68"/>
      <c r="HX217" s="68"/>
      <c r="HY217" s="68"/>
      <c r="HZ217" s="68"/>
      <c r="IA217" s="68"/>
      <c r="IB217" s="68"/>
      <c r="IC217" s="68"/>
      <c r="ID217" s="68"/>
      <c r="IE217" s="68"/>
      <c r="IF217" s="68"/>
      <c r="IG217" s="68"/>
      <c r="IH217" s="68"/>
      <c r="II217" s="68"/>
      <c r="IJ217" s="68"/>
      <c r="IK217" s="68"/>
      <c r="IL217" s="68"/>
      <c r="IM217" s="68"/>
      <c r="IN217" s="68"/>
      <c r="IO217" s="68"/>
      <c r="IP217" s="68"/>
      <c r="IQ217" s="68"/>
      <c r="IR217" s="68"/>
      <c r="IS217" s="68"/>
      <c r="IT217" s="68"/>
      <c r="IU217" s="68"/>
      <c r="IV217" s="68"/>
      <c r="IW217" s="68"/>
      <c r="IX217" s="68"/>
      <c r="IY217" s="68"/>
      <c r="IZ217" s="68"/>
      <c r="JA217" s="68"/>
      <c r="JB217" s="68"/>
      <c r="JC217" s="68"/>
      <c r="JD217" s="68"/>
      <c r="JE217" s="68"/>
      <c r="JF217" s="68"/>
      <c r="JG217" s="68"/>
      <c r="JH217" s="68"/>
      <c r="JI217" s="68"/>
      <c r="JJ217" s="68"/>
      <c r="JK217" s="68"/>
      <c r="JL217" s="68"/>
      <c r="JM217" s="68"/>
      <c r="JN217" s="68"/>
      <c r="JO217" s="68"/>
      <c r="JP217" s="68"/>
      <c r="JQ217" s="68"/>
      <c r="JR217" s="68"/>
      <c r="JS217" s="68"/>
      <c r="JT217" s="68"/>
      <c r="JU217" s="68"/>
      <c r="JV217" s="68"/>
      <c r="JW217" s="68"/>
      <c r="JX217" s="68"/>
      <c r="JY217" s="68"/>
      <c r="JZ217" s="68"/>
      <c r="KA217" s="68"/>
      <c r="KB217" s="68"/>
      <c r="KC217" s="68"/>
      <c r="KD217" s="68"/>
      <c r="KE217" s="68"/>
      <c r="KF217" s="68"/>
      <c r="KG217" s="68"/>
      <c r="KH217" s="68"/>
      <c r="KI217" s="68"/>
      <c r="KJ217" s="68"/>
      <c r="KK217" s="68"/>
      <c r="KL217" s="68"/>
      <c r="KM217" s="68"/>
      <c r="KN217" s="68"/>
      <c r="KO217" s="68"/>
      <c r="KP217" s="68"/>
      <c r="KQ217" s="68"/>
      <c r="KR217" s="68"/>
      <c r="KS217" s="68"/>
      <c r="KT217" s="68"/>
      <c r="KU217" s="68"/>
      <c r="KV217" s="68"/>
      <c r="KW217" s="68"/>
      <c r="KX217" s="68"/>
      <c r="KY217" s="68"/>
      <c r="KZ217" s="68"/>
      <c r="LA217" s="68"/>
      <c r="LB217" s="68"/>
      <c r="LC217" s="68"/>
      <c r="LD217" s="68"/>
      <c r="LE217" s="68"/>
      <c r="LF217" s="68"/>
      <c r="LG217" s="68"/>
      <c r="LH217" s="68"/>
      <c r="LI217" s="68"/>
      <c r="LJ217" s="68"/>
      <c r="LK217" s="68"/>
      <c r="LL217" s="68"/>
      <c r="LM217" s="68"/>
      <c r="LN217" s="68"/>
      <c r="LO217" s="68"/>
      <c r="LP217" s="68"/>
      <c r="LQ217" s="68"/>
      <c r="LR217" s="68"/>
      <c r="LS217" s="68"/>
      <c r="LT217" s="68"/>
      <c r="LU217" s="68"/>
      <c r="LV217" s="68"/>
      <c r="LW217" s="68"/>
      <c r="LX217" s="68"/>
      <c r="LY217" s="68"/>
      <c r="LZ217" s="68"/>
      <c r="MA217" s="68"/>
      <c r="MB217" s="68"/>
      <c r="MC217" s="68"/>
      <c r="MD217" s="68"/>
      <c r="ME217" s="68"/>
      <c r="MF217" s="68"/>
      <c r="MG217" s="68"/>
      <c r="MH217" s="68"/>
      <c r="MI217" s="68"/>
      <c r="MJ217" s="68"/>
      <c r="MK217" s="68"/>
      <c r="ML217" s="68"/>
      <c r="MM217" s="68"/>
      <c r="MN217" s="68"/>
      <c r="MO217" s="68"/>
      <c r="MP217" s="68"/>
      <c r="MQ217" s="68"/>
      <c r="MR217" s="68"/>
      <c r="MS217" s="68"/>
      <c r="MT217" s="68"/>
      <c r="MU217" s="68"/>
      <c r="MV217" s="68"/>
      <c r="MW217" s="68"/>
      <c r="MX217" s="68"/>
      <c r="MY217" s="68"/>
      <c r="MZ217" s="68"/>
      <c r="NA217" s="68"/>
      <c r="NB217" s="68"/>
      <c r="NC217" s="68"/>
      <c r="ND217" s="68"/>
      <c r="NE217" s="68"/>
    </row>
    <row r="218" spans="1:369" s="73" customFormat="1" ht="13.5">
      <c r="A218" s="68"/>
      <c r="B218" s="62"/>
      <c r="C218" s="63">
        <v>35501</v>
      </c>
      <c r="D218" s="75" t="s">
        <v>273</v>
      </c>
      <c r="E218" s="65" t="s">
        <v>114</v>
      </c>
      <c r="F21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1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18" s="65">
        <f>ROUND((Tabla122[[#This Row],[Columna6]]*0.4),0)</f>
        <v>2</v>
      </c>
      <c r="I218" s="90">
        <v>4</v>
      </c>
      <c r="J218" s="90"/>
      <c r="K218" s="90"/>
      <c r="L218" s="90"/>
      <c r="M218" s="65">
        <f>ROUND((Tabla122[[#This Row],[Columna11]]*0.4),0)</f>
        <v>72</v>
      </c>
      <c r="N218" s="65">
        <v>180</v>
      </c>
      <c r="O218" s="65"/>
      <c r="P218" s="65"/>
      <c r="Q218" s="65"/>
      <c r="R218" s="65">
        <f>ROUND((Tabla122[[#This Row],[Columna16]]*0.4),0)</f>
        <v>6</v>
      </c>
      <c r="S218" s="65">
        <v>16</v>
      </c>
      <c r="T218" s="65"/>
      <c r="U218" s="65"/>
      <c r="V218" s="65"/>
      <c r="W218" s="65">
        <f>ROUND((Tabla122[[#This Row],[Columna21]]*0.4),0)</f>
        <v>3</v>
      </c>
      <c r="X218" s="65">
        <v>8</v>
      </c>
      <c r="Y218" s="65"/>
      <c r="Z218" s="65"/>
      <c r="AA218" s="65"/>
      <c r="AB218" s="65">
        <f>ROUND((Tabla122[[#This Row],[Columna26]]*0.4),0)</f>
        <v>24</v>
      </c>
      <c r="AC218" s="65">
        <v>60</v>
      </c>
      <c r="AD218" s="65"/>
      <c r="AE218" s="65"/>
      <c r="AF218" s="65"/>
      <c r="AG218" s="65">
        <f>ROUND((Tabla122[[#This Row],[Columna31]]*0.4),0)</f>
        <v>274</v>
      </c>
      <c r="AH218" s="65">
        <v>684</v>
      </c>
      <c r="AI218" s="65"/>
      <c r="AJ218" s="65"/>
      <c r="AK218" s="65"/>
      <c r="AL218" s="65">
        <f>ROUND((Tabla122[[#This Row],[Columna36]]*0.4),0)</f>
        <v>70</v>
      </c>
      <c r="AM218" s="65">
        <v>176</v>
      </c>
      <c r="AN218" s="65"/>
      <c r="AO218" s="65"/>
      <c r="AP218" s="65"/>
      <c r="AQ218" s="65">
        <f>ROUND((Tabla122[[#This Row],[Columna41]]*0.4),0)</f>
        <v>27</v>
      </c>
      <c r="AR218" s="65">
        <v>68</v>
      </c>
      <c r="AS218" s="65"/>
      <c r="AT218" s="65"/>
      <c r="AU218" s="65"/>
      <c r="AV218" s="65">
        <f>ROUND((Tabla122[[#This Row],[Columna46]]*0.4),0)</f>
        <v>16</v>
      </c>
      <c r="AW218" s="65">
        <v>40</v>
      </c>
      <c r="AX218" s="65"/>
      <c r="AY218" s="65"/>
      <c r="AZ218" s="65"/>
      <c r="BA218" s="65">
        <f>ROUND((Tabla122[[#This Row],[Columna51]]*0.4),0)</f>
        <v>3</v>
      </c>
      <c r="BB218" s="65">
        <v>8</v>
      </c>
      <c r="BC218" s="65"/>
      <c r="BD218" s="65"/>
      <c r="BE218" s="65"/>
      <c r="BF218" s="65">
        <f>ROUND((Tabla122[[#This Row],[Columna56]]*0.4),0)</f>
        <v>2</v>
      </c>
      <c r="BG218" s="65">
        <v>4</v>
      </c>
      <c r="BH218" s="65"/>
      <c r="BI218" s="65"/>
      <c r="BJ218" s="65"/>
      <c r="BK218" s="65">
        <f>ROUND((Tabla122[[#This Row],[Columna61]]*0.4),0)</f>
        <v>18</v>
      </c>
      <c r="BL218" s="65">
        <v>44</v>
      </c>
      <c r="BM218" s="65"/>
      <c r="BN218" s="65"/>
      <c r="BO218" s="65"/>
      <c r="BP218" s="65">
        <f>ROUND((Tabla122[[#This Row],[Columna66]]*0.4),0)</f>
        <v>16</v>
      </c>
      <c r="BQ218" s="65">
        <v>40</v>
      </c>
      <c r="BR218" s="65"/>
      <c r="BS218" s="65"/>
      <c r="BT218" s="65"/>
      <c r="BU218" s="65">
        <f>ROUND((Tabla122[[#This Row],[Columna71]]*0.4),0)</f>
        <v>46</v>
      </c>
      <c r="BV218" s="65">
        <v>116</v>
      </c>
      <c r="BW218" s="65"/>
      <c r="BX218" s="65"/>
      <c r="BY218" s="65"/>
      <c r="BZ218" s="65">
        <f>ROUND((Tabla122[[#This Row],[Columna76]]*0.4),0)</f>
        <v>14</v>
      </c>
      <c r="CA218" s="65">
        <v>36</v>
      </c>
      <c r="CB218" s="65"/>
      <c r="CC218" s="65"/>
      <c r="CD218" s="65"/>
      <c r="CE218" s="65">
        <f>ROUND((Tabla122[[#This Row],[Columna81]]*0.4),0)</f>
        <v>14</v>
      </c>
      <c r="CF218" s="65">
        <v>36</v>
      </c>
      <c r="CG218" s="65"/>
      <c r="CH218" s="65"/>
      <c r="CI218" s="65"/>
      <c r="CJ218" s="65">
        <f>ROUND((Tabla122[[#This Row],[Columna86]]*0.4),0)</f>
        <v>6</v>
      </c>
      <c r="CK218" s="65">
        <v>16</v>
      </c>
      <c r="CL218" s="65"/>
      <c r="CM218" s="65"/>
      <c r="CN218" s="65"/>
      <c r="CO218" s="65">
        <f>ROUND((Tabla122[[#This Row],[Columna91]]*0.4),0)</f>
        <v>22</v>
      </c>
      <c r="CP218" s="65">
        <v>56</v>
      </c>
      <c r="CQ218" s="65"/>
      <c r="CR218" s="65"/>
      <c r="CS218" s="65"/>
      <c r="CT218" s="65">
        <f>ROUND((Tabla122[[#This Row],[Columna96]]*0.4),0)</f>
        <v>40</v>
      </c>
      <c r="CU218" s="65">
        <v>100</v>
      </c>
      <c r="CV218" s="65"/>
      <c r="CW218" s="65"/>
      <c r="CX218" s="65"/>
      <c r="CY218" s="65">
        <f>ROUND((Tabla122[[#This Row],[Columna101]]*0.4),0)</f>
        <v>10</v>
      </c>
      <c r="CZ218" s="65">
        <v>24</v>
      </c>
      <c r="DA218" s="65"/>
      <c r="DB218" s="65"/>
      <c r="DC218" s="65"/>
      <c r="DD218" s="65">
        <f>ROUND((Tabla122[[#This Row],[Columna106]]*0.4),0)</f>
        <v>8</v>
      </c>
      <c r="DE218" s="65">
        <v>20</v>
      </c>
      <c r="DF218" s="65"/>
      <c r="DG218" s="65"/>
      <c r="DH218" s="65"/>
      <c r="DI218" s="65">
        <f>ROUND((Tabla122[[#This Row],[Columna111]]*0.4),0)</f>
        <v>8</v>
      </c>
      <c r="DJ218" s="65">
        <v>20</v>
      </c>
      <c r="DK218" s="65"/>
      <c r="DL218" s="65"/>
      <c r="DM218" s="65"/>
      <c r="DN218" s="65">
        <f>ROUND((Tabla122[[#This Row],[Columna116]]*0.4),0)</f>
        <v>2</v>
      </c>
      <c r="DO218" s="65">
        <v>4</v>
      </c>
      <c r="DP218" s="93"/>
      <c r="DQ218" s="93"/>
      <c r="DR218" s="93"/>
      <c r="DS218" s="72"/>
      <c r="DT218" s="68"/>
      <c r="DU218" s="68"/>
      <c r="DV218" s="68"/>
      <c r="DW218" s="68"/>
      <c r="DX218" s="68"/>
      <c r="DY218" s="68"/>
      <c r="DZ218" s="68"/>
      <c r="EA218" s="68"/>
      <c r="EB218" s="68"/>
      <c r="EC218" s="68"/>
      <c r="ED218" s="68"/>
      <c r="EE218" s="68"/>
      <c r="EF218" s="68"/>
      <c r="EG218" s="68"/>
      <c r="EH218" s="68"/>
      <c r="EI218" s="68"/>
      <c r="EJ218" s="68"/>
      <c r="EK218" s="68"/>
      <c r="EL218" s="68"/>
      <c r="EM218" s="68"/>
      <c r="EN218" s="68"/>
      <c r="EO218" s="68"/>
      <c r="EP218" s="68"/>
      <c r="EQ218" s="68"/>
      <c r="ER218" s="68"/>
      <c r="ES218" s="68"/>
      <c r="ET218" s="68"/>
      <c r="EU218" s="68"/>
      <c r="EV218" s="68"/>
      <c r="EW218" s="68"/>
      <c r="EX218" s="68"/>
      <c r="EY218" s="68"/>
      <c r="EZ218" s="68"/>
      <c r="FA218" s="68"/>
      <c r="FB218" s="68"/>
      <c r="FC218" s="68"/>
      <c r="FD218" s="68"/>
      <c r="FE218" s="68"/>
      <c r="FF218" s="68"/>
      <c r="FG218" s="68"/>
      <c r="FH218" s="68"/>
      <c r="FI218" s="68"/>
      <c r="FJ218" s="68"/>
      <c r="FK218" s="68"/>
      <c r="FL218" s="68"/>
      <c r="FM218" s="68"/>
      <c r="FN218" s="68"/>
      <c r="FO218" s="68"/>
      <c r="FP218" s="68"/>
      <c r="FQ218" s="68"/>
      <c r="FR218" s="68"/>
      <c r="FS218" s="68"/>
      <c r="FT218" s="68"/>
      <c r="FU218" s="68"/>
      <c r="FV218" s="68"/>
      <c r="FW218" s="68"/>
      <c r="FX218" s="68"/>
      <c r="FY218" s="68"/>
      <c r="FZ218" s="68"/>
      <c r="GA218" s="68"/>
      <c r="GB218" s="68"/>
      <c r="GC218" s="68"/>
      <c r="GD218" s="68"/>
      <c r="GE218" s="68"/>
      <c r="GF218" s="68"/>
      <c r="GG218" s="68"/>
      <c r="GH218" s="68"/>
      <c r="GI218" s="68"/>
      <c r="GJ218" s="68"/>
      <c r="GK218" s="68"/>
      <c r="GL218" s="68"/>
      <c r="GM218" s="68"/>
      <c r="GN218" s="68"/>
      <c r="GO218" s="68"/>
      <c r="GP218" s="68"/>
      <c r="GQ218" s="68"/>
      <c r="GR218" s="68"/>
      <c r="GS218" s="68"/>
      <c r="GT218" s="68"/>
      <c r="GU218" s="68"/>
      <c r="GV218" s="68"/>
      <c r="GW218" s="68"/>
      <c r="GX218" s="68"/>
      <c r="GY218" s="68"/>
      <c r="GZ218" s="68"/>
      <c r="HA218" s="68"/>
      <c r="HB218" s="68"/>
      <c r="HC218" s="68"/>
      <c r="HD218" s="68"/>
      <c r="HE218" s="68"/>
      <c r="HF218" s="68"/>
      <c r="HG218" s="68"/>
      <c r="HH218" s="68"/>
      <c r="HI218" s="68"/>
      <c r="HJ218" s="68"/>
      <c r="HK218" s="68"/>
      <c r="HL218" s="68"/>
      <c r="HM218" s="68"/>
      <c r="HN218" s="68"/>
      <c r="HO218" s="68"/>
      <c r="HP218" s="68"/>
      <c r="HQ218" s="68"/>
      <c r="HR218" s="68"/>
      <c r="HS218" s="68"/>
      <c r="HT218" s="68"/>
      <c r="HU218" s="68"/>
      <c r="HV218" s="68"/>
      <c r="HW218" s="68"/>
      <c r="HX218" s="68"/>
      <c r="HY218" s="68"/>
      <c r="HZ218" s="68"/>
      <c r="IA218" s="68"/>
      <c r="IB218" s="68"/>
      <c r="IC218" s="68"/>
      <c r="ID218" s="68"/>
      <c r="IE218" s="68"/>
      <c r="IF218" s="68"/>
      <c r="IG218" s="68"/>
      <c r="IH218" s="68"/>
      <c r="II218" s="68"/>
      <c r="IJ218" s="68"/>
      <c r="IK218" s="68"/>
      <c r="IL218" s="68"/>
      <c r="IM218" s="68"/>
      <c r="IN218" s="68"/>
      <c r="IO218" s="68"/>
      <c r="IP218" s="68"/>
      <c r="IQ218" s="68"/>
      <c r="IR218" s="68"/>
      <c r="IS218" s="68"/>
      <c r="IT218" s="68"/>
      <c r="IU218" s="68"/>
      <c r="IV218" s="68"/>
      <c r="IW218" s="68"/>
      <c r="IX218" s="68"/>
      <c r="IY218" s="68"/>
      <c r="IZ218" s="68"/>
      <c r="JA218" s="68"/>
      <c r="JB218" s="68"/>
      <c r="JC218" s="68"/>
      <c r="JD218" s="68"/>
      <c r="JE218" s="68"/>
      <c r="JF218" s="68"/>
      <c r="JG218" s="68"/>
      <c r="JH218" s="68"/>
      <c r="JI218" s="68"/>
      <c r="JJ218" s="68"/>
      <c r="JK218" s="68"/>
      <c r="JL218" s="68"/>
      <c r="JM218" s="68"/>
      <c r="JN218" s="68"/>
      <c r="JO218" s="68"/>
      <c r="JP218" s="68"/>
      <c r="JQ218" s="68"/>
      <c r="JR218" s="68"/>
      <c r="JS218" s="68"/>
      <c r="JT218" s="68"/>
      <c r="JU218" s="68"/>
      <c r="JV218" s="68"/>
      <c r="JW218" s="68"/>
      <c r="JX218" s="68"/>
      <c r="JY218" s="68"/>
      <c r="JZ218" s="68"/>
      <c r="KA218" s="68"/>
      <c r="KB218" s="68"/>
      <c r="KC218" s="68"/>
      <c r="KD218" s="68"/>
      <c r="KE218" s="68"/>
      <c r="KF218" s="68"/>
      <c r="KG218" s="68"/>
      <c r="KH218" s="68"/>
      <c r="KI218" s="68"/>
      <c r="KJ218" s="68"/>
      <c r="KK218" s="68"/>
      <c r="KL218" s="68"/>
      <c r="KM218" s="68"/>
      <c r="KN218" s="68"/>
      <c r="KO218" s="68"/>
      <c r="KP218" s="68"/>
      <c r="KQ218" s="68"/>
      <c r="KR218" s="68"/>
      <c r="KS218" s="68"/>
      <c r="KT218" s="68"/>
      <c r="KU218" s="68"/>
      <c r="KV218" s="68"/>
      <c r="KW218" s="68"/>
      <c r="KX218" s="68"/>
      <c r="KY218" s="68"/>
      <c r="KZ218" s="68"/>
      <c r="LA218" s="68"/>
      <c r="LB218" s="68"/>
      <c r="LC218" s="68"/>
      <c r="LD218" s="68"/>
      <c r="LE218" s="68"/>
      <c r="LF218" s="68"/>
      <c r="LG218" s="68"/>
      <c r="LH218" s="68"/>
      <c r="LI218" s="68"/>
      <c r="LJ218" s="68"/>
      <c r="LK218" s="68"/>
      <c r="LL218" s="68"/>
      <c r="LM218" s="68"/>
      <c r="LN218" s="68"/>
      <c r="LO218" s="68"/>
      <c r="LP218" s="68"/>
      <c r="LQ218" s="68"/>
      <c r="LR218" s="68"/>
      <c r="LS218" s="68"/>
      <c r="LT218" s="68"/>
      <c r="LU218" s="68"/>
      <c r="LV218" s="68"/>
      <c r="LW218" s="68"/>
      <c r="LX218" s="68"/>
      <c r="LY218" s="68"/>
      <c r="LZ218" s="68"/>
      <c r="MA218" s="68"/>
      <c r="MB218" s="68"/>
      <c r="MC218" s="68"/>
      <c r="MD218" s="68"/>
      <c r="ME218" s="68"/>
      <c r="MF218" s="68"/>
      <c r="MG218" s="68"/>
      <c r="MH218" s="68"/>
      <c r="MI218" s="68"/>
      <c r="MJ218" s="68"/>
      <c r="MK218" s="68"/>
      <c r="ML218" s="68"/>
      <c r="MM218" s="68"/>
      <c r="MN218" s="68"/>
      <c r="MO218" s="68"/>
      <c r="MP218" s="68"/>
      <c r="MQ218" s="68"/>
      <c r="MR218" s="68"/>
      <c r="MS218" s="68"/>
      <c r="MT218" s="68"/>
      <c r="MU218" s="68"/>
      <c r="MV218" s="68"/>
      <c r="MW218" s="68"/>
      <c r="MX218" s="68"/>
      <c r="MY218" s="68"/>
      <c r="MZ218" s="68"/>
      <c r="NA218" s="68"/>
      <c r="NB218" s="68"/>
      <c r="NC218" s="68"/>
      <c r="ND218" s="68"/>
      <c r="NE218" s="68"/>
    </row>
    <row r="219" spans="1:369" s="73" customFormat="1" ht="13.5">
      <c r="A219" s="68"/>
      <c r="B219" s="62"/>
      <c r="C219" s="63">
        <v>35501</v>
      </c>
      <c r="D219" s="75" t="s">
        <v>274</v>
      </c>
      <c r="E219" s="65" t="s">
        <v>114</v>
      </c>
      <c r="F21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1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19" s="65">
        <f>ROUND((Tabla122[[#This Row],[Columna6]]*0.4),0)</f>
        <v>2</v>
      </c>
      <c r="I219" s="90">
        <v>4</v>
      </c>
      <c r="J219" s="90"/>
      <c r="K219" s="90"/>
      <c r="L219" s="90"/>
      <c r="M219" s="65">
        <f>ROUND((Tabla122[[#This Row],[Columna11]]*0.4),0)</f>
        <v>72</v>
      </c>
      <c r="N219" s="65">
        <v>180</v>
      </c>
      <c r="O219" s="65"/>
      <c r="P219" s="65"/>
      <c r="Q219" s="65"/>
      <c r="R219" s="65">
        <f>ROUND((Tabla122[[#This Row],[Columna16]]*0.4),0)</f>
        <v>6</v>
      </c>
      <c r="S219" s="65">
        <v>16</v>
      </c>
      <c r="T219" s="65"/>
      <c r="U219" s="65"/>
      <c r="V219" s="65"/>
      <c r="W219" s="65">
        <f>ROUND((Tabla122[[#This Row],[Columna21]]*0.4),0)</f>
        <v>3</v>
      </c>
      <c r="X219" s="65">
        <v>8</v>
      </c>
      <c r="Y219" s="65"/>
      <c r="Z219" s="65"/>
      <c r="AA219" s="65"/>
      <c r="AB219" s="65">
        <f>ROUND((Tabla122[[#This Row],[Columna26]]*0.4),0)</f>
        <v>24</v>
      </c>
      <c r="AC219" s="65">
        <v>60</v>
      </c>
      <c r="AD219" s="65"/>
      <c r="AE219" s="65"/>
      <c r="AF219" s="65"/>
      <c r="AG219" s="65">
        <f>ROUND((Tabla122[[#This Row],[Columna31]]*0.4),0)</f>
        <v>274</v>
      </c>
      <c r="AH219" s="65">
        <v>684</v>
      </c>
      <c r="AI219" s="65"/>
      <c r="AJ219" s="65"/>
      <c r="AK219" s="65"/>
      <c r="AL219" s="65">
        <f>ROUND((Tabla122[[#This Row],[Columna36]]*0.4),0)</f>
        <v>70</v>
      </c>
      <c r="AM219" s="65">
        <v>176</v>
      </c>
      <c r="AN219" s="65"/>
      <c r="AO219" s="65"/>
      <c r="AP219" s="65"/>
      <c r="AQ219" s="65">
        <f>ROUND((Tabla122[[#This Row],[Columna41]]*0.4),0)</f>
        <v>27</v>
      </c>
      <c r="AR219" s="65">
        <v>68</v>
      </c>
      <c r="AS219" s="65"/>
      <c r="AT219" s="65"/>
      <c r="AU219" s="65"/>
      <c r="AV219" s="65">
        <f>ROUND((Tabla122[[#This Row],[Columna46]]*0.4),0)</f>
        <v>16</v>
      </c>
      <c r="AW219" s="65">
        <v>40</v>
      </c>
      <c r="AX219" s="65"/>
      <c r="AY219" s="65"/>
      <c r="AZ219" s="65"/>
      <c r="BA219" s="65">
        <f>ROUND((Tabla122[[#This Row],[Columna51]]*0.4),0)</f>
        <v>3</v>
      </c>
      <c r="BB219" s="65">
        <v>8</v>
      </c>
      <c r="BC219" s="65"/>
      <c r="BD219" s="65"/>
      <c r="BE219" s="65"/>
      <c r="BF219" s="65">
        <f>ROUND((Tabla122[[#This Row],[Columna56]]*0.4),0)</f>
        <v>2</v>
      </c>
      <c r="BG219" s="65">
        <v>4</v>
      </c>
      <c r="BH219" s="65"/>
      <c r="BI219" s="65"/>
      <c r="BJ219" s="65"/>
      <c r="BK219" s="65">
        <f>ROUND((Tabla122[[#This Row],[Columna61]]*0.4),0)</f>
        <v>18</v>
      </c>
      <c r="BL219" s="65">
        <v>44</v>
      </c>
      <c r="BM219" s="65"/>
      <c r="BN219" s="65"/>
      <c r="BO219" s="65"/>
      <c r="BP219" s="65">
        <f>ROUND((Tabla122[[#This Row],[Columna66]]*0.4),0)</f>
        <v>16</v>
      </c>
      <c r="BQ219" s="65">
        <v>40</v>
      </c>
      <c r="BR219" s="65"/>
      <c r="BS219" s="65"/>
      <c r="BT219" s="65"/>
      <c r="BU219" s="65">
        <f>ROUND((Tabla122[[#This Row],[Columna71]]*0.4),0)</f>
        <v>46</v>
      </c>
      <c r="BV219" s="65">
        <v>116</v>
      </c>
      <c r="BW219" s="65"/>
      <c r="BX219" s="65"/>
      <c r="BY219" s="65"/>
      <c r="BZ219" s="65">
        <f>ROUND((Tabla122[[#This Row],[Columna76]]*0.4),0)</f>
        <v>14</v>
      </c>
      <c r="CA219" s="65">
        <v>36</v>
      </c>
      <c r="CB219" s="65"/>
      <c r="CC219" s="65"/>
      <c r="CD219" s="65"/>
      <c r="CE219" s="65">
        <f>ROUND((Tabla122[[#This Row],[Columna81]]*0.4),0)</f>
        <v>14</v>
      </c>
      <c r="CF219" s="65">
        <v>36</v>
      </c>
      <c r="CG219" s="65"/>
      <c r="CH219" s="65"/>
      <c r="CI219" s="65"/>
      <c r="CJ219" s="65">
        <f>ROUND((Tabla122[[#This Row],[Columna86]]*0.4),0)</f>
        <v>6</v>
      </c>
      <c r="CK219" s="65">
        <v>16</v>
      </c>
      <c r="CL219" s="65"/>
      <c r="CM219" s="65"/>
      <c r="CN219" s="65"/>
      <c r="CO219" s="65">
        <f>ROUND((Tabla122[[#This Row],[Columna91]]*0.4),0)</f>
        <v>22</v>
      </c>
      <c r="CP219" s="65">
        <v>56</v>
      </c>
      <c r="CQ219" s="65"/>
      <c r="CR219" s="65"/>
      <c r="CS219" s="65"/>
      <c r="CT219" s="65">
        <f>ROUND((Tabla122[[#This Row],[Columna96]]*0.4),0)</f>
        <v>40</v>
      </c>
      <c r="CU219" s="65">
        <v>100</v>
      </c>
      <c r="CV219" s="65"/>
      <c r="CW219" s="65"/>
      <c r="CX219" s="65"/>
      <c r="CY219" s="65">
        <f>ROUND((Tabla122[[#This Row],[Columna101]]*0.4),0)</f>
        <v>10</v>
      </c>
      <c r="CZ219" s="65">
        <v>24</v>
      </c>
      <c r="DA219" s="65"/>
      <c r="DB219" s="65"/>
      <c r="DC219" s="65"/>
      <c r="DD219" s="65">
        <f>ROUND((Tabla122[[#This Row],[Columna106]]*0.4),0)</f>
        <v>8</v>
      </c>
      <c r="DE219" s="65">
        <v>20</v>
      </c>
      <c r="DF219" s="65"/>
      <c r="DG219" s="65"/>
      <c r="DH219" s="65"/>
      <c r="DI219" s="65">
        <f>ROUND((Tabla122[[#This Row],[Columna111]]*0.4),0)</f>
        <v>8</v>
      </c>
      <c r="DJ219" s="65">
        <v>20</v>
      </c>
      <c r="DK219" s="65"/>
      <c r="DL219" s="65"/>
      <c r="DM219" s="65"/>
      <c r="DN219" s="65">
        <f>ROUND((Tabla122[[#This Row],[Columna116]]*0.4),0)</f>
        <v>2</v>
      </c>
      <c r="DO219" s="65">
        <v>4</v>
      </c>
      <c r="DP219" s="93"/>
      <c r="DQ219" s="93"/>
      <c r="DR219" s="93"/>
      <c r="DS219" s="72"/>
      <c r="DT219" s="68"/>
      <c r="DU219" s="68"/>
      <c r="DV219" s="68"/>
      <c r="DW219" s="68"/>
      <c r="DX219" s="68"/>
      <c r="DY219" s="68"/>
      <c r="DZ219" s="68"/>
      <c r="EA219" s="68"/>
      <c r="EB219" s="68"/>
      <c r="EC219" s="68"/>
      <c r="ED219" s="68"/>
      <c r="EE219" s="68"/>
      <c r="EF219" s="68"/>
      <c r="EG219" s="68"/>
      <c r="EH219" s="68"/>
      <c r="EI219" s="68"/>
      <c r="EJ219" s="68"/>
      <c r="EK219" s="68"/>
      <c r="EL219" s="68"/>
      <c r="EM219" s="68"/>
      <c r="EN219" s="68"/>
      <c r="EO219" s="68"/>
      <c r="EP219" s="68"/>
      <c r="EQ219" s="68"/>
      <c r="ER219" s="68"/>
      <c r="ES219" s="68"/>
      <c r="ET219" s="68"/>
      <c r="EU219" s="68"/>
      <c r="EV219" s="68"/>
      <c r="EW219" s="68"/>
      <c r="EX219" s="68"/>
      <c r="EY219" s="68"/>
      <c r="EZ219" s="68"/>
      <c r="FA219" s="68"/>
      <c r="FB219" s="68"/>
      <c r="FC219" s="68"/>
      <c r="FD219" s="68"/>
      <c r="FE219" s="68"/>
      <c r="FF219" s="68"/>
      <c r="FG219" s="68"/>
      <c r="FH219" s="68"/>
      <c r="FI219" s="68"/>
      <c r="FJ219" s="68"/>
      <c r="FK219" s="68"/>
      <c r="FL219" s="68"/>
      <c r="FM219" s="68"/>
      <c r="FN219" s="68"/>
      <c r="FO219" s="68"/>
      <c r="FP219" s="68"/>
      <c r="FQ219" s="68"/>
      <c r="FR219" s="68"/>
      <c r="FS219" s="68"/>
      <c r="FT219" s="68"/>
      <c r="FU219" s="68"/>
      <c r="FV219" s="68"/>
      <c r="FW219" s="68"/>
      <c r="FX219" s="68"/>
      <c r="FY219" s="68"/>
      <c r="FZ219" s="68"/>
      <c r="GA219" s="68"/>
      <c r="GB219" s="68"/>
      <c r="GC219" s="68"/>
      <c r="GD219" s="68"/>
      <c r="GE219" s="68"/>
      <c r="GF219" s="68"/>
      <c r="GG219" s="68"/>
      <c r="GH219" s="68"/>
      <c r="GI219" s="68"/>
      <c r="GJ219" s="68"/>
      <c r="GK219" s="68"/>
      <c r="GL219" s="68"/>
      <c r="GM219" s="68"/>
      <c r="GN219" s="68"/>
      <c r="GO219" s="68"/>
      <c r="GP219" s="68"/>
      <c r="GQ219" s="68"/>
      <c r="GR219" s="68"/>
      <c r="GS219" s="68"/>
      <c r="GT219" s="68"/>
      <c r="GU219" s="68"/>
      <c r="GV219" s="68"/>
      <c r="GW219" s="68"/>
      <c r="GX219" s="68"/>
      <c r="GY219" s="68"/>
      <c r="GZ219" s="68"/>
      <c r="HA219" s="68"/>
      <c r="HB219" s="68"/>
      <c r="HC219" s="68"/>
      <c r="HD219" s="68"/>
      <c r="HE219" s="68"/>
      <c r="HF219" s="68"/>
      <c r="HG219" s="68"/>
      <c r="HH219" s="68"/>
      <c r="HI219" s="68"/>
      <c r="HJ219" s="68"/>
      <c r="HK219" s="68"/>
      <c r="HL219" s="68"/>
      <c r="HM219" s="68"/>
      <c r="HN219" s="68"/>
      <c r="HO219" s="68"/>
      <c r="HP219" s="68"/>
      <c r="HQ219" s="68"/>
      <c r="HR219" s="68"/>
      <c r="HS219" s="68"/>
      <c r="HT219" s="68"/>
      <c r="HU219" s="68"/>
      <c r="HV219" s="68"/>
      <c r="HW219" s="68"/>
      <c r="HX219" s="68"/>
      <c r="HY219" s="68"/>
      <c r="HZ219" s="68"/>
      <c r="IA219" s="68"/>
      <c r="IB219" s="68"/>
      <c r="IC219" s="68"/>
      <c r="ID219" s="68"/>
      <c r="IE219" s="68"/>
      <c r="IF219" s="68"/>
      <c r="IG219" s="68"/>
      <c r="IH219" s="68"/>
      <c r="II219" s="68"/>
      <c r="IJ219" s="68"/>
      <c r="IK219" s="68"/>
      <c r="IL219" s="68"/>
      <c r="IM219" s="68"/>
      <c r="IN219" s="68"/>
      <c r="IO219" s="68"/>
      <c r="IP219" s="68"/>
      <c r="IQ219" s="68"/>
      <c r="IR219" s="68"/>
      <c r="IS219" s="68"/>
      <c r="IT219" s="68"/>
      <c r="IU219" s="68"/>
      <c r="IV219" s="68"/>
      <c r="IW219" s="68"/>
      <c r="IX219" s="68"/>
      <c r="IY219" s="68"/>
      <c r="IZ219" s="68"/>
      <c r="JA219" s="68"/>
      <c r="JB219" s="68"/>
      <c r="JC219" s="68"/>
      <c r="JD219" s="68"/>
      <c r="JE219" s="68"/>
      <c r="JF219" s="68"/>
      <c r="JG219" s="68"/>
      <c r="JH219" s="68"/>
      <c r="JI219" s="68"/>
      <c r="JJ219" s="68"/>
      <c r="JK219" s="68"/>
      <c r="JL219" s="68"/>
      <c r="JM219" s="68"/>
      <c r="JN219" s="68"/>
      <c r="JO219" s="68"/>
      <c r="JP219" s="68"/>
      <c r="JQ219" s="68"/>
      <c r="JR219" s="68"/>
      <c r="JS219" s="68"/>
      <c r="JT219" s="68"/>
      <c r="JU219" s="68"/>
      <c r="JV219" s="68"/>
      <c r="JW219" s="68"/>
      <c r="JX219" s="68"/>
      <c r="JY219" s="68"/>
      <c r="JZ219" s="68"/>
      <c r="KA219" s="68"/>
      <c r="KB219" s="68"/>
      <c r="KC219" s="68"/>
      <c r="KD219" s="68"/>
      <c r="KE219" s="68"/>
      <c r="KF219" s="68"/>
      <c r="KG219" s="68"/>
      <c r="KH219" s="68"/>
      <c r="KI219" s="68"/>
      <c r="KJ219" s="68"/>
      <c r="KK219" s="68"/>
      <c r="KL219" s="68"/>
      <c r="KM219" s="68"/>
      <c r="KN219" s="68"/>
      <c r="KO219" s="68"/>
      <c r="KP219" s="68"/>
      <c r="KQ219" s="68"/>
      <c r="KR219" s="68"/>
      <c r="KS219" s="68"/>
      <c r="KT219" s="68"/>
      <c r="KU219" s="68"/>
      <c r="KV219" s="68"/>
      <c r="KW219" s="68"/>
      <c r="KX219" s="68"/>
      <c r="KY219" s="68"/>
      <c r="KZ219" s="68"/>
      <c r="LA219" s="68"/>
      <c r="LB219" s="68"/>
      <c r="LC219" s="68"/>
      <c r="LD219" s="68"/>
      <c r="LE219" s="68"/>
      <c r="LF219" s="68"/>
      <c r="LG219" s="68"/>
      <c r="LH219" s="68"/>
      <c r="LI219" s="68"/>
      <c r="LJ219" s="68"/>
      <c r="LK219" s="68"/>
      <c r="LL219" s="68"/>
      <c r="LM219" s="68"/>
      <c r="LN219" s="68"/>
      <c r="LO219" s="68"/>
      <c r="LP219" s="68"/>
      <c r="LQ219" s="68"/>
      <c r="LR219" s="68"/>
      <c r="LS219" s="68"/>
      <c r="LT219" s="68"/>
      <c r="LU219" s="68"/>
      <c r="LV219" s="68"/>
      <c r="LW219" s="68"/>
      <c r="LX219" s="68"/>
      <c r="LY219" s="68"/>
      <c r="LZ219" s="68"/>
      <c r="MA219" s="68"/>
      <c r="MB219" s="68"/>
      <c r="MC219" s="68"/>
      <c r="MD219" s="68"/>
      <c r="ME219" s="68"/>
      <c r="MF219" s="68"/>
      <c r="MG219" s="68"/>
      <c r="MH219" s="68"/>
      <c r="MI219" s="68"/>
      <c r="MJ219" s="68"/>
      <c r="MK219" s="68"/>
      <c r="ML219" s="68"/>
      <c r="MM219" s="68"/>
      <c r="MN219" s="68"/>
      <c r="MO219" s="68"/>
      <c r="MP219" s="68"/>
      <c r="MQ219" s="68"/>
      <c r="MR219" s="68"/>
      <c r="MS219" s="68"/>
      <c r="MT219" s="68"/>
      <c r="MU219" s="68"/>
      <c r="MV219" s="68"/>
      <c r="MW219" s="68"/>
      <c r="MX219" s="68"/>
      <c r="MY219" s="68"/>
      <c r="MZ219" s="68"/>
      <c r="NA219" s="68"/>
      <c r="NB219" s="68"/>
      <c r="NC219" s="68"/>
      <c r="ND219" s="68"/>
      <c r="NE219" s="68"/>
    </row>
    <row r="220" spans="1:369" s="73" customFormat="1" ht="13.5">
      <c r="A220" s="68"/>
      <c r="B220" s="62"/>
      <c r="C220" s="63">
        <v>35501</v>
      </c>
      <c r="D220" s="75" t="s">
        <v>275</v>
      </c>
      <c r="E220" s="65" t="s">
        <v>114</v>
      </c>
      <c r="F22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2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20" s="65">
        <f>ROUND((Tabla122[[#This Row],[Columna6]]*0.4),0)</f>
        <v>2</v>
      </c>
      <c r="I220" s="90">
        <v>4</v>
      </c>
      <c r="J220" s="90"/>
      <c r="K220" s="90"/>
      <c r="L220" s="90"/>
      <c r="M220" s="65">
        <f>ROUND((Tabla122[[#This Row],[Columna11]]*0.4),0)</f>
        <v>72</v>
      </c>
      <c r="N220" s="65">
        <v>180</v>
      </c>
      <c r="O220" s="65"/>
      <c r="P220" s="65"/>
      <c r="Q220" s="65"/>
      <c r="R220" s="65">
        <f>ROUND((Tabla122[[#This Row],[Columna16]]*0.4),0)</f>
        <v>6</v>
      </c>
      <c r="S220" s="65">
        <v>16</v>
      </c>
      <c r="T220" s="65"/>
      <c r="U220" s="65"/>
      <c r="V220" s="65"/>
      <c r="W220" s="65">
        <f>ROUND((Tabla122[[#This Row],[Columna21]]*0.4),0)</f>
        <v>3</v>
      </c>
      <c r="X220" s="65">
        <v>8</v>
      </c>
      <c r="Y220" s="65"/>
      <c r="Z220" s="65"/>
      <c r="AA220" s="65"/>
      <c r="AB220" s="65">
        <f>ROUND((Tabla122[[#This Row],[Columna26]]*0.4),0)</f>
        <v>24</v>
      </c>
      <c r="AC220" s="65">
        <v>60</v>
      </c>
      <c r="AD220" s="65"/>
      <c r="AE220" s="65"/>
      <c r="AF220" s="65"/>
      <c r="AG220" s="65">
        <f>ROUND((Tabla122[[#This Row],[Columna31]]*0.4),0)</f>
        <v>274</v>
      </c>
      <c r="AH220" s="65">
        <v>684</v>
      </c>
      <c r="AI220" s="65"/>
      <c r="AJ220" s="65"/>
      <c r="AK220" s="65"/>
      <c r="AL220" s="65">
        <f>ROUND((Tabla122[[#This Row],[Columna36]]*0.4),0)</f>
        <v>70</v>
      </c>
      <c r="AM220" s="65">
        <v>176</v>
      </c>
      <c r="AN220" s="65"/>
      <c r="AO220" s="65"/>
      <c r="AP220" s="65"/>
      <c r="AQ220" s="65">
        <f>ROUND((Tabla122[[#This Row],[Columna41]]*0.4),0)</f>
        <v>27</v>
      </c>
      <c r="AR220" s="65">
        <v>68</v>
      </c>
      <c r="AS220" s="65"/>
      <c r="AT220" s="65"/>
      <c r="AU220" s="65"/>
      <c r="AV220" s="65">
        <f>ROUND((Tabla122[[#This Row],[Columna46]]*0.4),0)</f>
        <v>16</v>
      </c>
      <c r="AW220" s="65">
        <v>40</v>
      </c>
      <c r="AX220" s="65"/>
      <c r="AY220" s="65"/>
      <c r="AZ220" s="65"/>
      <c r="BA220" s="65">
        <f>ROUND((Tabla122[[#This Row],[Columna51]]*0.4),0)</f>
        <v>3</v>
      </c>
      <c r="BB220" s="65">
        <v>8</v>
      </c>
      <c r="BC220" s="65"/>
      <c r="BD220" s="65"/>
      <c r="BE220" s="65"/>
      <c r="BF220" s="65">
        <f>ROUND((Tabla122[[#This Row],[Columna56]]*0.4),0)</f>
        <v>2</v>
      </c>
      <c r="BG220" s="65">
        <v>4</v>
      </c>
      <c r="BH220" s="65"/>
      <c r="BI220" s="65"/>
      <c r="BJ220" s="65"/>
      <c r="BK220" s="65">
        <f>ROUND((Tabla122[[#This Row],[Columna61]]*0.4),0)</f>
        <v>18</v>
      </c>
      <c r="BL220" s="65">
        <v>44</v>
      </c>
      <c r="BM220" s="65"/>
      <c r="BN220" s="65"/>
      <c r="BO220" s="65"/>
      <c r="BP220" s="65">
        <f>ROUND((Tabla122[[#This Row],[Columna66]]*0.4),0)</f>
        <v>16</v>
      </c>
      <c r="BQ220" s="65">
        <v>40</v>
      </c>
      <c r="BR220" s="65"/>
      <c r="BS220" s="65"/>
      <c r="BT220" s="65"/>
      <c r="BU220" s="65">
        <f>ROUND((Tabla122[[#This Row],[Columna71]]*0.4),0)</f>
        <v>46</v>
      </c>
      <c r="BV220" s="65">
        <v>116</v>
      </c>
      <c r="BW220" s="65"/>
      <c r="BX220" s="65"/>
      <c r="BY220" s="65"/>
      <c r="BZ220" s="65">
        <f>ROUND((Tabla122[[#This Row],[Columna76]]*0.4),0)</f>
        <v>14</v>
      </c>
      <c r="CA220" s="65">
        <v>36</v>
      </c>
      <c r="CB220" s="65"/>
      <c r="CC220" s="65"/>
      <c r="CD220" s="65"/>
      <c r="CE220" s="65">
        <f>ROUND((Tabla122[[#This Row],[Columna81]]*0.4),0)</f>
        <v>14</v>
      </c>
      <c r="CF220" s="65">
        <v>36</v>
      </c>
      <c r="CG220" s="65"/>
      <c r="CH220" s="65"/>
      <c r="CI220" s="65"/>
      <c r="CJ220" s="65">
        <f>ROUND((Tabla122[[#This Row],[Columna86]]*0.4),0)</f>
        <v>6</v>
      </c>
      <c r="CK220" s="65">
        <v>16</v>
      </c>
      <c r="CL220" s="65"/>
      <c r="CM220" s="65"/>
      <c r="CN220" s="65"/>
      <c r="CO220" s="65">
        <f>ROUND((Tabla122[[#This Row],[Columna91]]*0.4),0)</f>
        <v>22</v>
      </c>
      <c r="CP220" s="65">
        <v>56</v>
      </c>
      <c r="CQ220" s="65"/>
      <c r="CR220" s="65"/>
      <c r="CS220" s="65"/>
      <c r="CT220" s="65">
        <f>ROUND((Tabla122[[#This Row],[Columna96]]*0.4),0)</f>
        <v>40</v>
      </c>
      <c r="CU220" s="65">
        <v>100</v>
      </c>
      <c r="CV220" s="65"/>
      <c r="CW220" s="65"/>
      <c r="CX220" s="65"/>
      <c r="CY220" s="65">
        <f>ROUND((Tabla122[[#This Row],[Columna101]]*0.4),0)</f>
        <v>10</v>
      </c>
      <c r="CZ220" s="65">
        <v>24</v>
      </c>
      <c r="DA220" s="65"/>
      <c r="DB220" s="65"/>
      <c r="DC220" s="65"/>
      <c r="DD220" s="65">
        <f>ROUND((Tabla122[[#This Row],[Columna106]]*0.4),0)</f>
        <v>8</v>
      </c>
      <c r="DE220" s="65">
        <v>20</v>
      </c>
      <c r="DF220" s="65"/>
      <c r="DG220" s="65"/>
      <c r="DH220" s="65"/>
      <c r="DI220" s="65">
        <f>ROUND((Tabla122[[#This Row],[Columna111]]*0.4),0)</f>
        <v>8</v>
      </c>
      <c r="DJ220" s="65">
        <v>20</v>
      </c>
      <c r="DK220" s="65"/>
      <c r="DL220" s="65"/>
      <c r="DM220" s="65"/>
      <c r="DN220" s="65">
        <f>ROUND((Tabla122[[#This Row],[Columna116]]*0.4),0)</f>
        <v>2</v>
      </c>
      <c r="DO220" s="65">
        <v>4</v>
      </c>
      <c r="DP220" s="93"/>
      <c r="DQ220" s="93"/>
      <c r="DR220" s="93"/>
      <c r="DS220" s="72"/>
      <c r="DT220" s="68"/>
      <c r="DU220" s="68"/>
      <c r="DV220" s="68"/>
      <c r="DW220" s="68"/>
      <c r="DX220" s="68"/>
      <c r="DY220" s="68"/>
      <c r="DZ220" s="68"/>
      <c r="EA220" s="68"/>
      <c r="EB220" s="68"/>
      <c r="EC220" s="68"/>
      <c r="ED220" s="68"/>
      <c r="EE220" s="68"/>
      <c r="EF220" s="68"/>
      <c r="EG220" s="68"/>
      <c r="EH220" s="68"/>
      <c r="EI220" s="68"/>
      <c r="EJ220" s="68"/>
      <c r="EK220" s="68"/>
      <c r="EL220" s="68"/>
      <c r="EM220" s="68"/>
      <c r="EN220" s="68"/>
      <c r="EO220" s="68"/>
      <c r="EP220" s="68"/>
      <c r="EQ220" s="68"/>
      <c r="ER220" s="68"/>
      <c r="ES220" s="68"/>
      <c r="ET220" s="68"/>
      <c r="EU220" s="68"/>
      <c r="EV220" s="68"/>
      <c r="EW220" s="68"/>
      <c r="EX220" s="68"/>
      <c r="EY220" s="68"/>
      <c r="EZ220" s="68"/>
      <c r="FA220" s="68"/>
      <c r="FB220" s="68"/>
      <c r="FC220" s="68"/>
      <c r="FD220" s="68"/>
      <c r="FE220" s="68"/>
      <c r="FF220" s="68"/>
      <c r="FG220" s="68"/>
      <c r="FH220" s="68"/>
      <c r="FI220" s="68"/>
      <c r="FJ220" s="68"/>
      <c r="FK220" s="68"/>
      <c r="FL220" s="68"/>
      <c r="FM220" s="68"/>
      <c r="FN220" s="68"/>
      <c r="FO220" s="68"/>
      <c r="FP220" s="68"/>
      <c r="FQ220" s="68"/>
      <c r="FR220" s="68"/>
      <c r="FS220" s="68"/>
      <c r="FT220" s="68"/>
      <c r="FU220" s="68"/>
      <c r="FV220" s="68"/>
      <c r="FW220" s="68"/>
      <c r="FX220" s="68"/>
      <c r="FY220" s="68"/>
      <c r="FZ220" s="68"/>
      <c r="GA220" s="68"/>
      <c r="GB220" s="68"/>
      <c r="GC220" s="68"/>
      <c r="GD220" s="68"/>
      <c r="GE220" s="68"/>
      <c r="GF220" s="68"/>
      <c r="GG220" s="68"/>
      <c r="GH220" s="68"/>
      <c r="GI220" s="68"/>
      <c r="GJ220" s="68"/>
      <c r="GK220" s="68"/>
      <c r="GL220" s="68"/>
      <c r="GM220" s="68"/>
      <c r="GN220" s="68"/>
      <c r="GO220" s="68"/>
      <c r="GP220" s="68"/>
      <c r="GQ220" s="68"/>
      <c r="GR220" s="68"/>
      <c r="GS220" s="68"/>
      <c r="GT220" s="68"/>
      <c r="GU220" s="68"/>
      <c r="GV220" s="68"/>
      <c r="GW220" s="68"/>
      <c r="GX220" s="68"/>
      <c r="GY220" s="68"/>
      <c r="GZ220" s="68"/>
      <c r="HA220" s="68"/>
      <c r="HB220" s="68"/>
      <c r="HC220" s="68"/>
      <c r="HD220" s="68"/>
      <c r="HE220" s="68"/>
      <c r="HF220" s="68"/>
      <c r="HG220" s="68"/>
      <c r="HH220" s="68"/>
      <c r="HI220" s="68"/>
      <c r="HJ220" s="68"/>
      <c r="HK220" s="68"/>
      <c r="HL220" s="68"/>
      <c r="HM220" s="68"/>
      <c r="HN220" s="68"/>
      <c r="HO220" s="68"/>
      <c r="HP220" s="68"/>
      <c r="HQ220" s="68"/>
      <c r="HR220" s="68"/>
      <c r="HS220" s="68"/>
      <c r="HT220" s="68"/>
      <c r="HU220" s="68"/>
      <c r="HV220" s="68"/>
      <c r="HW220" s="68"/>
      <c r="HX220" s="68"/>
      <c r="HY220" s="68"/>
      <c r="HZ220" s="68"/>
      <c r="IA220" s="68"/>
      <c r="IB220" s="68"/>
      <c r="IC220" s="68"/>
      <c r="ID220" s="68"/>
      <c r="IE220" s="68"/>
      <c r="IF220" s="68"/>
      <c r="IG220" s="68"/>
      <c r="IH220" s="68"/>
      <c r="II220" s="68"/>
      <c r="IJ220" s="68"/>
      <c r="IK220" s="68"/>
      <c r="IL220" s="68"/>
      <c r="IM220" s="68"/>
      <c r="IN220" s="68"/>
      <c r="IO220" s="68"/>
      <c r="IP220" s="68"/>
      <c r="IQ220" s="68"/>
      <c r="IR220" s="68"/>
      <c r="IS220" s="68"/>
      <c r="IT220" s="68"/>
      <c r="IU220" s="68"/>
      <c r="IV220" s="68"/>
      <c r="IW220" s="68"/>
      <c r="IX220" s="68"/>
      <c r="IY220" s="68"/>
      <c r="IZ220" s="68"/>
      <c r="JA220" s="68"/>
      <c r="JB220" s="68"/>
      <c r="JC220" s="68"/>
      <c r="JD220" s="68"/>
      <c r="JE220" s="68"/>
      <c r="JF220" s="68"/>
      <c r="JG220" s="68"/>
      <c r="JH220" s="68"/>
      <c r="JI220" s="68"/>
      <c r="JJ220" s="68"/>
      <c r="JK220" s="68"/>
      <c r="JL220" s="68"/>
      <c r="JM220" s="68"/>
      <c r="JN220" s="68"/>
      <c r="JO220" s="68"/>
      <c r="JP220" s="68"/>
      <c r="JQ220" s="68"/>
      <c r="JR220" s="68"/>
      <c r="JS220" s="68"/>
      <c r="JT220" s="68"/>
      <c r="JU220" s="68"/>
      <c r="JV220" s="68"/>
      <c r="JW220" s="68"/>
      <c r="JX220" s="68"/>
      <c r="JY220" s="68"/>
      <c r="JZ220" s="68"/>
      <c r="KA220" s="68"/>
      <c r="KB220" s="68"/>
      <c r="KC220" s="68"/>
      <c r="KD220" s="68"/>
      <c r="KE220" s="68"/>
      <c r="KF220" s="68"/>
      <c r="KG220" s="68"/>
      <c r="KH220" s="68"/>
      <c r="KI220" s="68"/>
      <c r="KJ220" s="68"/>
      <c r="KK220" s="68"/>
      <c r="KL220" s="68"/>
      <c r="KM220" s="68"/>
      <c r="KN220" s="68"/>
      <c r="KO220" s="68"/>
      <c r="KP220" s="68"/>
      <c r="KQ220" s="68"/>
      <c r="KR220" s="68"/>
      <c r="KS220" s="68"/>
      <c r="KT220" s="68"/>
      <c r="KU220" s="68"/>
      <c r="KV220" s="68"/>
      <c r="KW220" s="68"/>
      <c r="KX220" s="68"/>
      <c r="KY220" s="68"/>
      <c r="KZ220" s="68"/>
      <c r="LA220" s="68"/>
      <c r="LB220" s="68"/>
      <c r="LC220" s="68"/>
      <c r="LD220" s="68"/>
      <c r="LE220" s="68"/>
      <c r="LF220" s="68"/>
      <c r="LG220" s="68"/>
      <c r="LH220" s="68"/>
      <c r="LI220" s="68"/>
      <c r="LJ220" s="68"/>
      <c r="LK220" s="68"/>
      <c r="LL220" s="68"/>
      <c r="LM220" s="68"/>
      <c r="LN220" s="68"/>
      <c r="LO220" s="68"/>
      <c r="LP220" s="68"/>
      <c r="LQ220" s="68"/>
      <c r="LR220" s="68"/>
      <c r="LS220" s="68"/>
      <c r="LT220" s="68"/>
      <c r="LU220" s="68"/>
      <c r="LV220" s="68"/>
      <c r="LW220" s="68"/>
      <c r="LX220" s="68"/>
      <c r="LY220" s="68"/>
      <c r="LZ220" s="68"/>
      <c r="MA220" s="68"/>
      <c r="MB220" s="68"/>
      <c r="MC220" s="68"/>
      <c r="MD220" s="68"/>
      <c r="ME220" s="68"/>
      <c r="MF220" s="68"/>
      <c r="MG220" s="68"/>
      <c r="MH220" s="68"/>
      <c r="MI220" s="68"/>
      <c r="MJ220" s="68"/>
      <c r="MK220" s="68"/>
      <c r="ML220" s="68"/>
      <c r="MM220" s="68"/>
      <c r="MN220" s="68"/>
      <c r="MO220" s="68"/>
      <c r="MP220" s="68"/>
      <c r="MQ220" s="68"/>
      <c r="MR220" s="68"/>
      <c r="MS220" s="68"/>
      <c r="MT220" s="68"/>
      <c r="MU220" s="68"/>
      <c r="MV220" s="68"/>
      <c r="MW220" s="68"/>
      <c r="MX220" s="68"/>
      <c r="MY220" s="68"/>
      <c r="MZ220" s="68"/>
      <c r="NA220" s="68"/>
      <c r="NB220" s="68"/>
      <c r="NC220" s="68"/>
      <c r="ND220" s="68"/>
      <c r="NE220" s="68"/>
    </row>
    <row r="221" spans="1:369" s="73" customFormat="1" ht="13.5">
      <c r="A221" s="68"/>
      <c r="B221" s="62"/>
      <c r="C221" s="63">
        <v>35501</v>
      </c>
      <c r="D221" s="75" t="s">
        <v>276</v>
      </c>
      <c r="E221" s="65" t="s">
        <v>114</v>
      </c>
      <c r="F22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2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21" s="65">
        <f>ROUND((Tabla122[[#This Row],[Columna6]]*0.4),0)</f>
        <v>2</v>
      </c>
      <c r="I221" s="90">
        <v>4</v>
      </c>
      <c r="J221" s="90"/>
      <c r="K221" s="90"/>
      <c r="L221" s="90"/>
      <c r="M221" s="65">
        <f>ROUND((Tabla122[[#This Row],[Columna11]]*0.4),0)</f>
        <v>72</v>
      </c>
      <c r="N221" s="65">
        <v>180</v>
      </c>
      <c r="O221" s="65"/>
      <c r="P221" s="65"/>
      <c r="Q221" s="65"/>
      <c r="R221" s="65">
        <f>ROUND((Tabla122[[#This Row],[Columna16]]*0.4),0)</f>
        <v>6</v>
      </c>
      <c r="S221" s="65">
        <v>16</v>
      </c>
      <c r="T221" s="65"/>
      <c r="U221" s="65"/>
      <c r="V221" s="65"/>
      <c r="W221" s="65">
        <f>ROUND((Tabla122[[#This Row],[Columna21]]*0.4),0)</f>
        <v>3</v>
      </c>
      <c r="X221" s="65">
        <v>8</v>
      </c>
      <c r="Y221" s="65"/>
      <c r="Z221" s="65"/>
      <c r="AA221" s="65"/>
      <c r="AB221" s="65">
        <f>ROUND((Tabla122[[#This Row],[Columna26]]*0.4),0)</f>
        <v>24</v>
      </c>
      <c r="AC221" s="65">
        <v>60</v>
      </c>
      <c r="AD221" s="65"/>
      <c r="AE221" s="65"/>
      <c r="AF221" s="65"/>
      <c r="AG221" s="65">
        <f>ROUND((Tabla122[[#This Row],[Columna31]]*0.4),0)</f>
        <v>274</v>
      </c>
      <c r="AH221" s="65">
        <v>684</v>
      </c>
      <c r="AI221" s="65"/>
      <c r="AJ221" s="65"/>
      <c r="AK221" s="65"/>
      <c r="AL221" s="65">
        <f>ROUND((Tabla122[[#This Row],[Columna36]]*0.4),0)</f>
        <v>70</v>
      </c>
      <c r="AM221" s="65">
        <v>176</v>
      </c>
      <c r="AN221" s="65"/>
      <c r="AO221" s="65"/>
      <c r="AP221" s="65"/>
      <c r="AQ221" s="65">
        <f>ROUND((Tabla122[[#This Row],[Columna41]]*0.4),0)</f>
        <v>27</v>
      </c>
      <c r="AR221" s="65">
        <v>68</v>
      </c>
      <c r="AS221" s="65"/>
      <c r="AT221" s="65"/>
      <c r="AU221" s="65"/>
      <c r="AV221" s="65">
        <f>ROUND((Tabla122[[#This Row],[Columna46]]*0.4),0)</f>
        <v>16</v>
      </c>
      <c r="AW221" s="65">
        <v>40</v>
      </c>
      <c r="AX221" s="65"/>
      <c r="AY221" s="65"/>
      <c r="AZ221" s="65"/>
      <c r="BA221" s="65">
        <f>ROUND((Tabla122[[#This Row],[Columna51]]*0.4),0)</f>
        <v>3</v>
      </c>
      <c r="BB221" s="65">
        <v>8</v>
      </c>
      <c r="BC221" s="65"/>
      <c r="BD221" s="65"/>
      <c r="BE221" s="65"/>
      <c r="BF221" s="65">
        <f>ROUND((Tabla122[[#This Row],[Columna56]]*0.4),0)</f>
        <v>2</v>
      </c>
      <c r="BG221" s="65">
        <v>4</v>
      </c>
      <c r="BH221" s="65"/>
      <c r="BI221" s="65"/>
      <c r="BJ221" s="65"/>
      <c r="BK221" s="65">
        <f>ROUND((Tabla122[[#This Row],[Columna61]]*0.4),0)</f>
        <v>18</v>
      </c>
      <c r="BL221" s="65">
        <v>44</v>
      </c>
      <c r="BM221" s="65"/>
      <c r="BN221" s="65"/>
      <c r="BO221" s="65"/>
      <c r="BP221" s="65">
        <f>ROUND((Tabla122[[#This Row],[Columna66]]*0.4),0)</f>
        <v>16</v>
      </c>
      <c r="BQ221" s="65">
        <v>40</v>
      </c>
      <c r="BR221" s="65"/>
      <c r="BS221" s="65"/>
      <c r="BT221" s="65"/>
      <c r="BU221" s="65">
        <f>ROUND((Tabla122[[#This Row],[Columna71]]*0.4),0)</f>
        <v>46</v>
      </c>
      <c r="BV221" s="65">
        <v>116</v>
      </c>
      <c r="BW221" s="65"/>
      <c r="BX221" s="65"/>
      <c r="BY221" s="65"/>
      <c r="BZ221" s="65">
        <f>ROUND((Tabla122[[#This Row],[Columna76]]*0.4),0)</f>
        <v>14</v>
      </c>
      <c r="CA221" s="65">
        <v>36</v>
      </c>
      <c r="CB221" s="65"/>
      <c r="CC221" s="65"/>
      <c r="CD221" s="65"/>
      <c r="CE221" s="65">
        <f>ROUND((Tabla122[[#This Row],[Columna81]]*0.4),0)</f>
        <v>14</v>
      </c>
      <c r="CF221" s="65">
        <v>36</v>
      </c>
      <c r="CG221" s="65"/>
      <c r="CH221" s="65"/>
      <c r="CI221" s="65"/>
      <c r="CJ221" s="65">
        <f>ROUND((Tabla122[[#This Row],[Columna86]]*0.4),0)</f>
        <v>6</v>
      </c>
      <c r="CK221" s="65">
        <v>16</v>
      </c>
      <c r="CL221" s="65"/>
      <c r="CM221" s="65"/>
      <c r="CN221" s="65"/>
      <c r="CO221" s="65">
        <f>ROUND((Tabla122[[#This Row],[Columna91]]*0.4),0)</f>
        <v>22</v>
      </c>
      <c r="CP221" s="65">
        <v>56</v>
      </c>
      <c r="CQ221" s="65"/>
      <c r="CR221" s="65"/>
      <c r="CS221" s="65"/>
      <c r="CT221" s="65">
        <f>ROUND((Tabla122[[#This Row],[Columna96]]*0.4),0)</f>
        <v>40</v>
      </c>
      <c r="CU221" s="65">
        <v>100</v>
      </c>
      <c r="CV221" s="65"/>
      <c r="CW221" s="65"/>
      <c r="CX221" s="65"/>
      <c r="CY221" s="65">
        <f>ROUND((Tabla122[[#This Row],[Columna101]]*0.4),0)</f>
        <v>10</v>
      </c>
      <c r="CZ221" s="65">
        <v>24</v>
      </c>
      <c r="DA221" s="65"/>
      <c r="DB221" s="65"/>
      <c r="DC221" s="65"/>
      <c r="DD221" s="65">
        <f>ROUND((Tabla122[[#This Row],[Columna106]]*0.4),0)</f>
        <v>8</v>
      </c>
      <c r="DE221" s="65">
        <v>20</v>
      </c>
      <c r="DF221" s="65"/>
      <c r="DG221" s="65"/>
      <c r="DH221" s="65"/>
      <c r="DI221" s="65">
        <f>ROUND((Tabla122[[#This Row],[Columna111]]*0.4),0)</f>
        <v>8</v>
      </c>
      <c r="DJ221" s="65">
        <v>20</v>
      </c>
      <c r="DK221" s="65"/>
      <c r="DL221" s="65"/>
      <c r="DM221" s="65"/>
      <c r="DN221" s="65">
        <f>ROUND((Tabla122[[#This Row],[Columna116]]*0.4),0)</f>
        <v>2</v>
      </c>
      <c r="DO221" s="65">
        <v>4</v>
      </c>
      <c r="DP221" s="93"/>
      <c r="DQ221" s="93"/>
      <c r="DR221" s="93"/>
      <c r="DS221" s="72"/>
      <c r="DT221" s="68"/>
      <c r="DU221" s="68"/>
      <c r="DV221" s="68"/>
      <c r="DW221" s="68"/>
      <c r="DX221" s="68"/>
      <c r="DY221" s="68"/>
      <c r="DZ221" s="68"/>
      <c r="EA221" s="68"/>
      <c r="EB221" s="68"/>
      <c r="EC221" s="68"/>
      <c r="ED221" s="68"/>
      <c r="EE221" s="68"/>
      <c r="EF221" s="68"/>
      <c r="EG221" s="68"/>
      <c r="EH221" s="68"/>
      <c r="EI221" s="68"/>
      <c r="EJ221" s="68"/>
      <c r="EK221" s="68"/>
      <c r="EL221" s="68"/>
      <c r="EM221" s="68"/>
      <c r="EN221" s="68"/>
      <c r="EO221" s="68"/>
      <c r="EP221" s="68"/>
      <c r="EQ221" s="68"/>
      <c r="ER221" s="68"/>
      <c r="ES221" s="68"/>
      <c r="ET221" s="68"/>
      <c r="EU221" s="68"/>
      <c r="EV221" s="68"/>
      <c r="EW221" s="68"/>
      <c r="EX221" s="68"/>
      <c r="EY221" s="68"/>
      <c r="EZ221" s="68"/>
      <c r="FA221" s="68"/>
      <c r="FB221" s="68"/>
      <c r="FC221" s="68"/>
      <c r="FD221" s="68"/>
      <c r="FE221" s="68"/>
      <c r="FF221" s="68"/>
      <c r="FG221" s="68"/>
      <c r="FH221" s="68"/>
      <c r="FI221" s="68"/>
      <c r="FJ221" s="68"/>
      <c r="FK221" s="68"/>
      <c r="FL221" s="68"/>
      <c r="FM221" s="68"/>
      <c r="FN221" s="68"/>
      <c r="FO221" s="68"/>
      <c r="FP221" s="68"/>
      <c r="FQ221" s="68"/>
      <c r="FR221" s="68"/>
      <c r="FS221" s="68"/>
      <c r="FT221" s="68"/>
      <c r="FU221" s="68"/>
      <c r="FV221" s="68"/>
      <c r="FW221" s="68"/>
      <c r="FX221" s="68"/>
      <c r="FY221" s="68"/>
      <c r="FZ221" s="68"/>
      <c r="GA221" s="68"/>
      <c r="GB221" s="68"/>
      <c r="GC221" s="68"/>
      <c r="GD221" s="68"/>
      <c r="GE221" s="68"/>
      <c r="GF221" s="68"/>
      <c r="GG221" s="68"/>
      <c r="GH221" s="68"/>
      <c r="GI221" s="68"/>
      <c r="GJ221" s="68"/>
      <c r="GK221" s="68"/>
      <c r="GL221" s="68"/>
      <c r="GM221" s="68"/>
      <c r="GN221" s="68"/>
      <c r="GO221" s="68"/>
      <c r="GP221" s="68"/>
      <c r="GQ221" s="68"/>
      <c r="GR221" s="68"/>
      <c r="GS221" s="68"/>
      <c r="GT221" s="68"/>
      <c r="GU221" s="68"/>
      <c r="GV221" s="68"/>
      <c r="GW221" s="68"/>
      <c r="GX221" s="68"/>
      <c r="GY221" s="68"/>
      <c r="GZ221" s="68"/>
      <c r="HA221" s="68"/>
      <c r="HB221" s="68"/>
      <c r="HC221" s="68"/>
      <c r="HD221" s="68"/>
      <c r="HE221" s="68"/>
      <c r="HF221" s="68"/>
      <c r="HG221" s="68"/>
      <c r="HH221" s="68"/>
      <c r="HI221" s="68"/>
      <c r="HJ221" s="68"/>
      <c r="HK221" s="68"/>
      <c r="HL221" s="68"/>
      <c r="HM221" s="68"/>
      <c r="HN221" s="68"/>
      <c r="HO221" s="68"/>
      <c r="HP221" s="68"/>
      <c r="HQ221" s="68"/>
      <c r="HR221" s="68"/>
      <c r="HS221" s="68"/>
      <c r="HT221" s="68"/>
      <c r="HU221" s="68"/>
      <c r="HV221" s="68"/>
      <c r="HW221" s="68"/>
      <c r="HX221" s="68"/>
      <c r="HY221" s="68"/>
      <c r="HZ221" s="68"/>
      <c r="IA221" s="68"/>
      <c r="IB221" s="68"/>
      <c r="IC221" s="68"/>
      <c r="ID221" s="68"/>
      <c r="IE221" s="68"/>
      <c r="IF221" s="68"/>
      <c r="IG221" s="68"/>
      <c r="IH221" s="68"/>
      <c r="II221" s="68"/>
      <c r="IJ221" s="68"/>
      <c r="IK221" s="68"/>
      <c r="IL221" s="68"/>
      <c r="IM221" s="68"/>
      <c r="IN221" s="68"/>
      <c r="IO221" s="68"/>
      <c r="IP221" s="68"/>
      <c r="IQ221" s="68"/>
      <c r="IR221" s="68"/>
      <c r="IS221" s="68"/>
      <c r="IT221" s="68"/>
      <c r="IU221" s="68"/>
      <c r="IV221" s="68"/>
      <c r="IW221" s="68"/>
      <c r="IX221" s="68"/>
      <c r="IY221" s="68"/>
      <c r="IZ221" s="68"/>
      <c r="JA221" s="68"/>
      <c r="JB221" s="68"/>
      <c r="JC221" s="68"/>
      <c r="JD221" s="68"/>
      <c r="JE221" s="68"/>
      <c r="JF221" s="68"/>
      <c r="JG221" s="68"/>
      <c r="JH221" s="68"/>
      <c r="JI221" s="68"/>
      <c r="JJ221" s="68"/>
      <c r="JK221" s="68"/>
      <c r="JL221" s="68"/>
      <c r="JM221" s="68"/>
      <c r="JN221" s="68"/>
      <c r="JO221" s="68"/>
      <c r="JP221" s="68"/>
      <c r="JQ221" s="68"/>
      <c r="JR221" s="68"/>
      <c r="JS221" s="68"/>
      <c r="JT221" s="68"/>
      <c r="JU221" s="68"/>
      <c r="JV221" s="68"/>
      <c r="JW221" s="68"/>
      <c r="JX221" s="68"/>
      <c r="JY221" s="68"/>
      <c r="JZ221" s="68"/>
      <c r="KA221" s="68"/>
      <c r="KB221" s="68"/>
      <c r="KC221" s="68"/>
      <c r="KD221" s="68"/>
      <c r="KE221" s="68"/>
      <c r="KF221" s="68"/>
      <c r="KG221" s="68"/>
      <c r="KH221" s="68"/>
      <c r="KI221" s="68"/>
      <c r="KJ221" s="68"/>
      <c r="KK221" s="68"/>
      <c r="KL221" s="68"/>
      <c r="KM221" s="68"/>
      <c r="KN221" s="68"/>
      <c r="KO221" s="68"/>
      <c r="KP221" s="68"/>
      <c r="KQ221" s="68"/>
      <c r="KR221" s="68"/>
      <c r="KS221" s="68"/>
      <c r="KT221" s="68"/>
      <c r="KU221" s="68"/>
      <c r="KV221" s="68"/>
      <c r="KW221" s="68"/>
      <c r="KX221" s="68"/>
      <c r="KY221" s="68"/>
      <c r="KZ221" s="68"/>
      <c r="LA221" s="68"/>
      <c r="LB221" s="68"/>
      <c r="LC221" s="68"/>
      <c r="LD221" s="68"/>
      <c r="LE221" s="68"/>
      <c r="LF221" s="68"/>
      <c r="LG221" s="68"/>
      <c r="LH221" s="68"/>
      <c r="LI221" s="68"/>
      <c r="LJ221" s="68"/>
      <c r="LK221" s="68"/>
      <c r="LL221" s="68"/>
      <c r="LM221" s="68"/>
      <c r="LN221" s="68"/>
      <c r="LO221" s="68"/>
      <c r="LP221" s="68"/>
      <c r="LQ221" s="68"/>
      <c r="LR221" s="68"/>
      <c r="LS221" s="68"/>
      <c r="LT221" s="68"/>
      <c r="LU221" s="68"/>
      <c r="LV221" s="68"/>
      <c r="LW221" s="68"/>
      <c r="LX221" s="68"/>
      <c r="LY221" s="68"/>
      <c r="LZ221" s="68"/>
      <c r="MA221" s="68"/>
      <c r="MB221" s="68"/>
      <c r="MC221" s="68"/>
      <c r="MD221" s="68"/>
      <c r="ME221" s="68"/>
      <c r="MF221" s="68"/>
      <c r="MG221" s="68"/>
      <c r="MH221" s="68"/>
      <c r="MI221" s="68"/>
      <c r="MJ221" s="68"/>
      <c r="MK221" s="68"/>
      <c r="ML221" s="68"/>
      <c r="MM221" s="68"/>
      <c r="MN221" s="68"/>
      <c r="MO221" s="68"/>
      <c r="MP221" s="68"/>
      <c r="MQ221" s="68"/>
      <c r="MR221" s="68"/>
      <c r="MS221" s="68"/>
      <c r="MT221" s="68"/>
      <c r="MU221" s="68"/>
      <c r="MV221" s="68"/>
      <c r="MW221" s="68"/>
      <c r="MX221" s="68"/>
      <c r="MY221" s="68"/>
      <c r="MZ221" s="68"/>
      <c r="NA221" s="68"/>
      <c r="NB221" s="68"/>
      <c r="NC221" s="68"/>
      <c r="ND221" s="68"/>
      <c r="NE221" s="68"/>
    </row>
    <row r="222" spans="1:369" s="73" customFormat="1" ht="13.5">
      <c r="A222" s="68"/>
      <c r="B222" s="62"/>
      <c r="C222" s="63">
        <v>35501</v>
      </c>
      <c r="D222" s="75" t="s">
        <v>277</v>
      </c>
      <c r="E222" s="65" t="s">
        <v>114</v>
      </c>
      <c r="F22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2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22" s="65">
        <f>ROUND((Tabla122[[#This Row],[Columna6]]*0.4),0)</f>
        <v>2</v>
      </c>
      <c r="I222" s="90">
        <v>4</v>
      </c>
      <c r="J222" s="90"/>
      <c r="K222" s="90"/>
      <c r="L222" s="90"/>
      <c r="M222" s="65">
        <f>ROUND((Tabla122[[#This Row],[Columna11]]*0.4),0)</f>
        <v>72</v>
      </c>
      <c r="N222" s="65">
        <v>180</v>
      </c>
      <c r="O222" s="65"/>
      <c r="P222" s="65"/>
      <c r="Q222" s="65"/>
      <c r="R222" s="65">
        <f>ROUND((Tabla122[[#This Row],[Columna16]]*0.4),0)</f>
        <v>6</v>
      </c>
      <c r="S222" s="65">
        <v>16</v>
      </c>
      <c r="T222" s="65"/>
      <c r="U222" s="65"/>
      <c r="V222" s="65"/>
      <c r="W222" s="65">
        <f>ROUND((Tabla122[[#This Row],[Columna21]]*0.4),0)</f>
        <v>3</v>
      </c>
      <c r="X222" s="65">
        <v>8</v>
      </c>
      <c r="Y222" s="65"/>
      <c r="Z222" s="65"/>
      <c r="AA222" s="65"/>
      <c r="AB222" s="65">
        <f>ROUND((Tabla122[[#This Row],[Columna26]]*0.4),0)</f>
        <v>24</v>
      </c>
      <c r="AC222" s="65">
        <v>60</v>
      </c>
      <c r="AD222" s="65"/>
      <c r="AE222" s="65"/>
      <c r="AF222" s="65"/>
      <c r="AG222" s="65">
        <f>ROUND((Tabla122[[#This Row],[Columna31]]*0.4),0)</f>
        <v>274</v>
      </c>
      <c r="AH222" s="65">
        <v>684</v>
      </c>
      <c r="AI222" s="65"/>
      <c r="AJ222" s="65"/>
      <c r="AK222" s="65"/>
      <c r="AL222" s="65">
        <f>ROUND((Tabla122[[#This Row],[Columna36]]*0.4),0)</f>
        <v>70</v>
      </c>
      <c r="AM222" s="65">
        <v>176</v>
      </c>
      <c r="AN222" s="65"/>
      <c r="AO222" s="65"/>
      <c r="AP222" s="65"/>
      <c r="AQ222" s="65">
        <f>ROUND((Tabla122[[#This Row],[Columna41]]*0.4),0)</f>
        <v>27</v>
      </c>
      <c r="AR222" s="65">
        <v>68</v>
      </c>
      <c r="AS222" s="65"/>
      <c r="AT222" s="65"/>
      <c r="AU222" s="65"/>
      <c r="AV222" s="65">
        <f>ROUND((Tabla122[[#This Row],[Columna46]]*0.4),0)</f>
        <v>16</v>
      </c>
      <c r="AW222" s="65">
        <v>40</v>
      </c>
      <c r="AX222" s="65"/>
      <c r="AY222" s="65"/>
      <c r="AZ222" s="65"/>
      <c r="BA222" s="65">
        <f>ROUND((Tabla122[[#This Row],[Columna51]]*0.4),0)</f>
        <v>3</v>
      </c>
      <c r="BB222" s="65">
        <v>8</v>
      </c>
      <c r="BC222" s="65"/>
      <c r="BD222" s="65"/>
      <c r="BE222" s="65"/>
      <c r="BF222" s="65">
        <f>ROUND((Tabla122[[#This Row],[Columna56]]*0.4),0)</f>
        <v>2</v>
      </c>
      <c r="BG222" s="65">
        <v>4</v>
      </c>
      <c r="BH222" s="65"/>
      <c r="BI222" s="65"/>
      <c r="BJ222" s="65"/>
      <c r="BK222" s="65">
        <f>ROUND((Tabla122[[#This Row],[Columna61]]*0.4),0)</f>
        <v>18</v>
      </c>
      <c r="BL222" s="65">
        <v>44</v>
      </c>
      <c r="BM222" s="65"/>
      <c r="BN222" s="65"/>
      <c r="BO222" s="65"/>
      <c r="BP222" s="65">
        <f>ROUND((Tabla122[[#This Row],[Columna66]]*0.4),0)</f>
        <v>16</v>
      </c>
      <c r="BQ222" s="65">
        <v>40</v>
      </c>
      <c r="BR222" s="65"/>
      <c r="BS222" s="65"/>
      <c r="BT222" s="65"/>
      <c r="BU222" s="65">
        <f>ROUND((Tabla122[[#This Row],[Columna71]]*0.4),0)</f>
        <v>46</v>
      </c>
      <c r="BV222" s="65">
        <v>116</v>
      </c>
      <c r="BW222" s="65"/>
      <c r="BX222" s="65"/>
      <c r="BY222" s="65"/>
      <c r="BZ222" s="65">
        <f>ROUND((Tabla122[[#This Row],[Columna76]]*0.4),0)</f>
        <v>14</v>
      </c>
      <c r="CA222" s="65">
        <v>36</v>
      </c>
      <c r="CB222" s="65"/>
      <c r="CC222" s="65"/>
      <c r="CD222" s="65"/>
      <c r="CE222" s="65">
        <f>ROUND((Tabla122[[#This Row],[Columna81]]*0.4),0)</f>
        <v>14</v>
      </c>
      <c r="CF222" s="65">
        <v>36</v>
      </c>
      <c r="CG222" s="65"/>
      <c r="CH222" s="65"/>
      <c r="CI222" s="65"/>
      <c r="CJ222" s="65">
        <f>ROUND((Tabla122[[#This Row],[Columna86]]*0.4),0)</f>
        <v>6</v>
      </c>
      <c r="CK222" s="65">
        <v>16</v>
      </c>
      <c r="CL222" s="65"/>
      <c r="CM222" s="65"/>
      <c r="CN222" s="65"/>
      <c r="CO222" s="65">
        <f>ROUND((Tabla122[[#This Row],[Columna91]]*0.4),0)</f>
        <v>22</v>
      </c>
      <c r="CP222" s="65">
        <v>56</v>
      </c>
      <c r="CQ222" s="65"/>
      <c r="CR222" s="65"/>
      <c r="CS222" s="65"/>
      <c r="CT222" s="65">
        <f>ROUND((Tabla122[[#This Row],[Columna96]]*0.4),0)</f>
        <v>40</v>
      </c>
      <c r="CU222" s="65">
        <v>100</v>
      </c>
      <c r="CV222" s="65"/>
      <c r="CW222" s="65"/>
      <c r="CX222" s="65"/>
      <c r="CY222" s="65">
        <f>ROUND((Tabla122[[#This Row],[Columna101]]*0.4),0)</f>
        <v>10</v>
      </c>
      <c r="CZ222" s="65">
        <v>24</v>
      </c>
      <c r="DA222" s="65"/>
      <c r="DB222" s="65"/>
      <c r="DC222" s="65"/>
      <c r="DD222" s="65">
        <f>ROUND((Tabla122[[#This Row],[Columna106]]*0.4),0)</f>
        <v>8</v>
      </c>
      <c r="DE222" s="65">
        <v>20</v>
      </c>
      <c r="DF222" s="65"/>
      <c r="DG222" s="65"/>
      <c r="DH222" s="65"/>
      <c r="DI222" s="65">
        <f>ROUND((Tabla122[[#This Row],[Columna111]]*0.4),0)</f>
        <v>8</v>
      </c>
      <c r="DJ222" s="65">
        <v>20</v>
      </c>
      <c r="DK222" s="65"/>
      <c r="DL222" s="65"/>
      <c r="DM222" s="65"/>
      <c r="DN222" s="65">
        <f>ROUND((Tabla122[[#This Row],[Columna116]]*0.4),0)</f>
        <v>2</v>
      </c>
      <c r="DO222" s="65">
        <v>4</v>
      </c>
      <c r="DP222" s="93"/>
      <c r="DQ222" s="93"/>
      <c r="DR222" s="93"/>
      <c r="DS222" s="72"/>
      <c r="DT222" s="68"/>
      <c r="DU222" s="68"/>
      <c r="DV222" s="68"/>
      <c r="DW222" s="68"/>
      <c r="DX222" s="68"/>
      <c r="DY222" s="68"/>
      <c r="DZ222" s="68"/>
      <c r="EA222" s="68"/>
      <c r="EB222" s="68"/>
      <c r="EC222" s="68"/>
      <c r="ED222" s="68"/>
      <c r="EE222" s="68"/>
      <c r="EF222" s="68"/>
      <c r="EG222" s="68"/>
      <c r="EH222" s="68"/>
      <c r="EI222" s="68"/>
      <c r="EJ222" s="68"/>
      <c r="EK222" s="68"/>
      <c r="EL222" s="68"/>
      <c r="EM222" s="68"/>
      <c r="EN222" s="68"/>
      <c r="EO222" s="68"/>
      <c r="EP222" s="68"/>
      <c r="EQ222" s="68"/>
      <c r="ER222" s="68"/>
      <c r="ES222" s="68"/>
      <c r="ET222" s="68"/>
      <c r="EU222" s="68"/>
      <c r="EV222" s="68"/>
      <c r="EW222" s="68"/>
      <c r="EX222" s="68"/>
      <c r="EY222" s="68"/>
      <c r="EZ222" s="68"/>
      <c r="FA222" s="68"/>
      <c r="FB222" s="68"/>
      <c r="FC222" s="68"/>
      <c r="FD222" s="68"/>
      <c r="FE222" s="68"/>
      <c r="FF222" s="68"/>
      <c r="FG222" s="68"/>
      <c r="FH222" s="68"/>
      <c r="FI222" s="68"/>
      <c r="FJ222" s="68"/>
      <c r="FK222" s="68"/>
      <c r="FL222" s="68"/>
      <c r="FM222" s="68"/>
      <c r="FN222" s="68"/>
      <c r="FO222" s="68"/>
      <c r="FP222" s="68"/>
      <c r="FQ222" s="68"/>
      <c r="FR222" s="68"/>
      <c r="FS222" s="68"/>
      <c r="FT222" s="68"/>
      <c r="FU222" s="68"/>
      <c r="FV222" s="68"/>
      <c r="FW222" s="68"/>
      <c r="FX222" s="68"/>
      <c r="FY222" s="68"/>
      <c r="FZ222" s="68"/>
      <c r="GA222" s="68"/>
      <c r="GB222" s="68"/>
      <c r="GC222" s="68"/>
      <c r="GD222" s="68"/>
      <c r="GE222" s="68"/>
      <c r="GF222" s="68"/>
      <c r="GG222" s="68"/>
      <c r="GH222" s="68"/>
      <c r="GI222" s="68"/>
      <c r="GJ222" s="68"/>
      <c r="GK222" s="68"/>
      <c r="GL222" s="68"/>
      <c r="GM222" s="68"/>
      <c r="GN222" s="68"/>
      <c r="GO222" s="68"/>
      <c r="GP222" s="68"/>
      <c r="GQ222" s="68"/>
      <c r="GR222" s="68"/>
      <c r="GS222" s="68"/>
      <c r="GT222" s="68"/>
      <c r="GU222" s="68"/>
      <c r="GV222" s="68"/>
      <c r="GW222" s="68"/>
      <c r="GX222" s="68"/>
      <c r="GY222" s="68"/>
      <c r="GZ222" s="68"/>
      <c r="HA222" s="68"/>
      <c r="HB222" s="68"/>
      <c r="HC222" s="68"/>
      <c r="HD222" s="68"/>
      <c r="HE222" s="68"/>
      <c r="HF222" s="68"/>
      <c r="HG222" s="68"/>
      <c r="HH222" s="68"/>
      <c r="HI222" s="68"/>
      <c r="HJ222" s="68"/>
      <c r="HK222" s="68"/>
      <c r="HL222" s="68"/>
      <c r="HM222" s="68"/>
      <c r="HN222" s="68"/>
      <c r="HO222" s="68"/>
      <c r="HP222" s="68"/>
      <c r="HQ222" s="68"/>
      <c r="HR222" s="68"/>
      <c r="HS222" s="68"/>
      <c r="HT222" s="68"/>
      <c r="HU222" s="68"/>
      <c r="HV222" s="68"/>
      <c r="HW222" s="68"/>
      <c r="HX222" s="68"/>
      <c r="HY222" s="68"/>
      <c r="HZ222" s="68"/>
      <c r="IA222" s="68"/>
      <c r="IB222" s="68"/>
      <c r="IC222" s="68"/>
      <c r="ID222" s="68"/>
      <c r="IE222" s="68"/>
      <c r="IF222" s="68"/>
      <c r="IG222" s="68"/>
      <c r="IH222" s="68"/>
      <c r="II222" s="68"/>
      <c r="IJ222" s="68"/>
      <c r="IK222" s="68"/>
      <c r="IL222" s="68"/>
      <c r="IM222" s="68"/>
      <c r="IN222" s="68"/>
      <c r="IO222" s="68"/>
      <c r="IP222" s="68"/>
      <c r="IQ222" s="68"/>
      <c r="IR222" s="68"/>
      <c r="IS222" s="68"/>
      <c r="IT222" s="68"/>
      <c r="IU222" s="68"/>
      <c r="IV222" s="68"/>
      <c r="IW222" s="68"/>
      <c r="IX222" s="68"/>
      <c r="IY222" s="68"/>
      <c r="IZ222" s="68"/>
      <c r="JA222" s="68"/>
      <c r="JB222" s="68"/>
      <c r="JC222" s="68"/>
      <c r="JD222" s="68"/>
      <c r="JE222" s="68"/>
      <c r="JF222" s="68"/>
      <c r="JG222" s="68"/>
      <c r="JH222" s="68"/>
      <c r="JI222" s="68"/>
      <c r="JJ222" s="68"/>
      <c r="JK222" s="68"/>
      <c r="JL222" s="68"/>
      <c r="JM222" s="68"/>
      <c r="JN222" s="68"/>
      <c r="JO222" s="68"/>
      <c r="JP222" s="68"/>
      <c r="JQ222" s="68"/>
      <c r="JR222" s="68"/>
      <c r="JS222" s="68"/>
      <c r="JT222" s="68"/>
      <c r="JU222" s="68"/>
      <c r="JV222" s="68"/>
      <c r="JW222" s="68"/>
      <c r="JX222" s="68"/>
      <c r="JY222" s="68"/>
      <c r="JZ222" s="68"/>
      <c r="KA222" s="68"/>
      <c r="KB222" s="68"/>
      <c r="KC222" s="68"/>
      <c r="KD222" s="68"/>
      <c r="KE222" s="68"/>
      <c r="KF222" s="68"/>
      <c r="KG222" s="68"/>
      <c r="KH222" s="68"/>
      <c r="KI222" s="68"/>
      <c r="KJ222" s="68"/>
      <c r="KK222" s="68"/>
      <c r="KL222" s="68"/>
      <c r="KM222" s="68"/>
      <c r="KN222" s="68"/>
      <c r="KO222" s="68"/>
      <c r="KP222" s="68"/>
      <c r="KQ222" s="68"/>
      <c r="KR222" s="68"/>
      <c r="KS222" s="68"/>
      <c r="KT222" s="68"/>
      <c r="KU222" s="68"/>
      <c r="KV222" s="68"/>
      <c r="KW222" s="68"/>
      <c r="KX222" s="68"/>
      <c r="KY222" s="68"/>
      <c r="KZ222" s="68"/>
      <c r="LA222" s="68"/>
      <c r="LB222" s="68"/>
      <c r="LC222" s="68"/>
      <c r="LD222" s="68"/>
      <c r="LE222" s="68"/>
      <c r="LF222" s="68"/>
      <c r="LG222" s="68"/>
      <c r="LH222" s="68"/>
      <c r="LI222" s="68"/>
      <c r="LJ222" s="68"/>
      <c r="LK222" s="68"/>
      <c r="LL222" s="68"/>
      <c r="LM222" s="68"/>
      <c r="LN222" s="68"/>
      <c r="LO222" s="68"/>
      <c r="LP222" s="68"/>
      <c r="LQ222" s="68"/>
      <c r="LR222" s="68"/>
      <c r="LS222" s="68"/>
      <c r="LT222" s="68"/>
      <c r="LU222" s="68"/>
      <c r="LV222" s="68"/>
      <c r="LW222" s="68"/>
      <c r="LX222" s="68"/>
      <c r="LY222" s="68"/>
      <c r="LZ222" s="68"/>
      <c r="MA222" s="68"/>
      <c r="MB222" s="68"/>
      <c r="MC222" s="68"/>
      <c r="MD222" s="68"/>
      <c r="ME222" s="68"/>
      <c r="MF222" s="68"/>
      <c r="MG222" s="68"/>
      <c r="MH222" s="68"/>
      <c r="MI222" s="68"/>
      <c r="MJ222" s="68"/>
      <c r="MK222" s="68"/>
      <c r="ML222" s="68"/>
      <c r="MM222" s="68"/>
      <c r="MN222" s="68"/>
      <c r="MO222" s="68"/>
      <c r="MP222" s="68"/>
      <c r="MQ222" s="68"/>
      <c r="MR222" s="68"/>
      <c r="MS222" s="68"/>
      <c r="MT222" s="68"/>
      <c r="MU222" s="68"/>
      <c r="MV222" s="68"/>
      <c r="MW222" s="68"/>
      <c r="MX222" s="68"/>
      <c r="MY222" s="68"/>
      <c r="MZ222" s="68"/>
      <c r="NA222" s="68"/>
      <c r="NB222" s="68"/>
      <c r="NC222" s="68"/>
      <c r="ND222" s="68"/>
      <c r="NE222" s="68"/>
    </row>
    <row r="223" spans="1:369" s="73" customFormat="1" ht="13.5">
      <c r="A223" s="68"/>
      <c r="B223" s="62"/>
      <c r="C223" s="63">
        <v>35501</v>
      </c>
      <c r="D223" s="75" t="s">
        <v>278</v>
      </c>
      <c r="E223" s="65" t="s">
        <v>114</v>
      </c>
      <c r="F22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2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23" s="65">
        <f>ROUND((Tabla122[[#This Row],[Columna6]]*0.4),0)</f>
        <v>2</v>
      </c>
      <c r="I223" s="90">
        <v>4</v>
      </c>
      <c r="J223" s="90"/>
      <c r="K223" s="90"/>
      <c r="L223" s="90"/>
      <c r="M223" s="65">
        <f>ROUND((Tabla122[[#This Row],[Columna11]]*0.4),0)</f>
        <v>72</v>
      </c>
      <c r="N223" s="65">
        <v>180</v>
      </c>
      <c r="O223" s="65"/>
      <c r="P223" s="65"/>
      <c r="Q223" s="65"/>
      <c r="R223" s="65">
        <f>ROUND((Tabla122[[#This Row],[Columna16]]*0.4),0)</f>
        <v>6</v>
      </c>
      <c r="S223" s="65">
        <v>16</v>
      </c>
      <c r="T223" s="65"/>
      <c r="U223" s="65"/>
      <c r="V223" s="65"/>
      <c r="W223" s="65">
        <f>ROUND((Tabla122[[#This Row],[Columna21]]*0.4),0)</f>
        <v>3</v>
      </c>
      <c r="X223" s="65">
        <v>8</v>
      </c>
      <c r="Y223" s="65"/>
      <c r="Z223" s="65"/>
      <c r="AA223" s="65"/>
      <c r="AB223" s="65">
        <f>ROUND((Tabla122[[#This Row],[Columna26]]*0.4),0)</f>
        <v>24</v>
      </c>
      <c r="AC223" s="65">
        <v>60</v>
      </c>
      <c r="AD223" s="65"/>
      <c r="AE223" s="65"/>
      <c r="AF223" s="65"/>
      <c r="AG223" s="65">
        <f>ROUND((Tabla122[[#This Row],[Columna31]]*0.4),0)</f>
        <v>274</v>
      </c>
      <c r="AH223" s="65">
        <v>684</v>
      </c>
      <c r="AI223" s="65"/>
      <c r="AJ223" s="65"/>
      <c r="AK223" s="65"/>
      <c r="AL223" s="65">
        <f>ROUND((Tabla122[[#This Row],[Columna36]]*0.4),0)</f>
        <v>70</v>
      </c>
      <c r="AM223" s="65">
        <v>176</v>
      </c>
      <c r="AN223" s="65"/>
      <c r="AO223" s="65"/>
      <c r="AP223" s="65"/>
      <c r="AQ223" s="65">
        <f>ROUND((Tabla122[[#This Row],[Columna41]]*0.4),0)</f>
        <v>27</v>
      </c>
      <c r="AR223" s="65">
        <v>68</v>
      </c>
      <c r="AS223" s="65"/>
      <c r="AT223" s="65"/>
      <c r="AU223" s="65"/>
      <c r="AV223" s="65">
        <f>ROUND((Tabla122[[#This Row],[Columna46]]*0.4),0)</f>
        <v>16</v>
      </c>
      <c r="AW223" s="65">
        <v>40</v>
      </c>
      <c r="AX223" s="65"/>
      <c r="AY223" s="65"/>
      <c r="AZ223" s="65"/>
      <c r="BA223" s="65">
        <f>ROUND((Tabla122[[#This Row],[Columna51]]*0.4),0)</f>
        <v>3</v>
      </c>
      <c r="BB223" s="65">
        <v>8</v>
      </c>
      <c r="BC223" s="65"/>
      <c r="BD223" s="65"/>
      <c r="BE223" s="65"/>
      <c r="BF223" s="65">
        <f>ROUND((Tabla122[[#This Row],[Columna56]]*0.4),0)</f>
        <v>2</v>
      </c>
      <c r="BG223" s="65">
        <v>4</v>
      </c>
      <c r="BH223" s="65"/>
      <c r="BI223" s="65"/>
      <c r="BJ223" s="65"/>
      <c r="BK223" s="65">
        <f>ROUND((Tabla122[[#This Row],[Columna61]]*0.4),0)</f>
        <v>18</v>
      </c>
      <c r="BL223" s="65">
        <v>44</v>
      </c>
      <c r="BM223" s="65"/>
      <c r="BN223" s="65"/>
      <c r="BO223" s="65"/>
      <c r="BP223" s="65">
        <f>ROUND((Tabla122[[#This Row],[Columna66]]*0.4),0)</f>
        <v>16</v>
      </c>
      <c r="BQ223" s="65">
        <v>40</v>
      </c>
      <c r="BR223" s="65"/>
      <c r="BS223" s="65"/>
      <c r="BT223" s="65"/>
      <c r="BU223" s="65">
        <f>ROUND((Tabla122[[#This Row],[Columna71]]*0.4),0)</f>
        <v>46</v>
      </c>
      <c r="BV223" s="65">
        <v>116</v>
      </c>
      <c r="BW223" s="65"/>
      <c r="BX223" s="65"/>
      <c r="BY223" s="65"/>
      <c r="BZ223" s="65">
        <f>ROUND((Tabla122[[#This Row],[Columna76]]*0.4),0)</f>
        <v>14</v>
      </c>
      <c r="CA223" s="65">
        <v>36</v>
      </c>
      <c r="CB223" s="65"/>
      <c r="CC223" s="65"/>
      <c r="CD223" s="65"/>
      <c r="CE223" s="65">
        <f>ROUND((Tabla122[[#This Row],[Columna81]]*0.4),0)</f>
        <v>14</v>
      </c>
      <c r="CF223" s="65">
        <v>36</v>
      </c>
      <c r="CG223" s="65"/>
      <c r="CH223" s="65"/>
      <c r="CI223" s="65"/>
      <c r="CJ223" s="65">
        <f>ROUND((Tabla122[[#This Row],[Columna86]]*0.4),0)</f>
        <v>6</v>
      </c>
      <c r="CK223" s="65">
        <v>16</v>
      </c>
      <c r="CL223" s="65"/>
      <c r="CM223" s="65"/>
      <c r="CN223" s="65"/>
      <c r="CO223" s="65">
        <f>ROUND((Tabla122[[#This Row],[Columna91]]*0.4),0)</f>
        <v>22</v>
      </c>
      <c r="CP223" s="65">
        <v>56</v>
      </c>
      <c r="CQ223" s="65"/>
      <c r="CR223" s="65"/>
      <c r="CS223" s="65"/>
      <c r="CT223" s="65">
        <f>ROUND((Tabla122[[#This Row],[Columna96]]*0.4),0)</f>
        <v>40</v>
      </c>
      <c r="CU223" s="65">
        <v>100</v>
      </c>
      <c r="CV223" s="65"/>
      <c r="CW223" s="65"/>
      <c r="CX223" s="65"/>
      <c r="CY223" s="65">
        <f>ROUND((Tabla122[[#This Row],[Columna101]]*0.4),0)</f>
        <v>10</v>
      </c>
      <c r="CZ223" s="65">
        <v>24</v>
      </c>
      <c r="DA223" s="65"/>
      <c r="DB223" s="65"/>
      <c r="DC223" s="65"/>
      <c r="DD223" s="65">
        <f>ROUND((Tabla122[[#This Row],[Columna106]]*0.4),0)</f>
        <v>8</v>
      </c>
      <c r="DE223" s="65">
        <v>20</v>
      </c>
      <c r="DF223" s="65"/>
      <c r="DG223" s="65"/>
      <c r="DH223" s="65"/>
      <c r="DI223" s="65">
        <f>ROUND((Tabla122[[#This Row],[Columna111]]*0.4),0)</f>
        <v>8</v>
      </c>
      <c r="DJ223" s="65">
        <v>20</v>
      </c>
      <c r="DK223" s="65"/>
      <c r="DL223" s="65"/>
      <c r="DM223" s="65"/>
      <c r="DN223" s="65">
        <f>ROUND((Tabla122[[#This Row],[Columna116]]*0.4),0)</f>
        <v>2</v>
      </c>
      <c r="DO223" s="65">
        <v>4</v>
      </c>
      <c r="DP223" s="93"/>
      <c r="DQ223" s="93"/>
      <c r="DR223" s="93"/>
      <c r="DS223" s="72"/>
      <c r="DT223" s="68"/>
      <c r="DU223" s="68"/>
      <c r="DV223" s="68"/>
      <c r="DW223" s="68"/>
      <c r="DX223" s="68"/>
      <c r="DY223" s="68"/>
      <c r="DZ223" s="68"/>
      <c r="EA223" s="68"/>
      <c r="EB223" s="68"/>
      <c r="EC223" s="68"/>
      <c r="ED223" s="68"/>
      <c r="EE223" s="68"/>
      <c r="EF223" s="68"/>
      <c r="EG223" s="68"/>
      <c r="EH223" s="68"/>
      <c r="EI223" s="68"/>
      <c r="EJ223" s="68"/>
      <c r="EK223" s="68"/>
      <c r="EL223" s="68"/>
      <c r="EM223" s="68"/>
      <c r="EN223" s="68"/>
      <c r="EO223" s="68"/>
      <c r="EP223" s="68"/>
      <c r="EQ223" s="68"/>
      <c r="ER223" s="68"/>
      <c r="ES223" s="68"/>
      <c r="ET223" s="68"/>
      <c r="EU223" s="68"/>
      <c r="EV223" s="68"/>
      <c r="EW223" s="68"/>
      <c r="EX223" s="68"/>
      <c r="EY223" s="68"/>
      <c r="EZ223" s="68"/>
      <c r="FA223" s="68"/>
      <c r="FB223" s="68"/>
      <c r="FC223" s="68"/>
      <c r="FD223" s="68"/>
      <c r="FE223" s="68"/>
      <c r="FF223" s="68"/>
      <c r="FG223" s="68"/>
      <c r="FH223" s="68"/>
      <c r="FI223" s="68"/>
      <c r="FJ223" s="68"/>
      <c r="FK223" s="68"/>
      <c r="FL223" s="68"/>
      <c r="FM223" s="68"/>
      <c r="FN223" s="68"/>
      <c r="FO223" s="68"/>
      <c r="FP223" s="68"/>
      <c r="FQ223" s="68"/>
      <c r="FR223" s="68"/>
      <c r="FS223" s="68"/>
      <c r="FT223" s="68"/>
      <c r="FU223" s="68"/>
      <c r="FV223" s="68"/>
      <c r="FW223" s="68"/>
      <c r="FX223" s="68"/>
      <c r="FY223" s="68"/>
      <c r="FZ223" s="68"/>
      <c r="GA223" s="68"/>
      <c r="GB223" s="68"/>
      <c r="GC223" s="68"/>
      <c r="GD223" s="68"/>
      <c r="GE223" s="68"/>
      <c r="GF223" s="68"/>
      <c r="GG223" s="68"/>
      <c r="GH223" s="68"/>
      <c r="GI223" s="68"/>
      <c r="GJ223" s="68"/>
      <c r="GK223" s="68"/>
      <c r="GL223" s="68"/>
      <c r="GM223" s="68"/>
      <c r="GN223" s="68"/>
      <c r="GO223" s="68"/>
      <c r="GP223" s="68"/>
      <c r="GQ223" s="68"/>
      <c r="GR223" s="68"/>
      <c r="GS223" s="68"/>
      <c r="GT223" s="68"/>
      <c r="GU223" s="68"/>
      <c r="GV223" s="68"/>
      <c r="GW223" s="68"/>
      <c r="GX223" s="68"/>
      <c r="GY223" s="68"/>
      <c r="GZ223" s="68"/>
      <c r="HA223" s="68"/>
      <c r="HB223" s="68"/>
      <c r="HC223" s="68"/>
      <c r="HD223" s="68"/>
      <c r="HE223" s="68"/>
      <c r="HF223" s="68"/>
      <c r="HG223" s="68"/>
      <c r="HH223" s="68"/>
      <c r="HI223" s="68"/>
      <c r="HJ223" s="68"/>
      <c r="HK223" s="68"/>
      <c r="HL223" s="68"/>
      <c r="HM223" s="68"/>
      <c r="HN223" s="68"/>
      <c r="HO223" s="68"/>
      <c r="HP223" s="68"/>
      <c r="HQ223" s="68"/>
      <c r="HR223" s="68"/>
      <c r="HS223" s="68"/>
      <c r="HT223" s="68"/>
      <c r="HU223" s="68"/>
      <c r="HV223" s="68"/>
      <c r="HW223" s="68"/>
      <c r="HX223" s="68"/>
      <c r="HY223" s="68"/>
      <c r="HZ223" s="68"/>
      <c r="IA223" s="68"/>
      <c r="IB223" s="68"/>
      <c r="IC223" s="68"/>
      <c r="ID223" s="68"/>
      <c r="IE223" s="68"/>
      <c r="IF223" s="68"/>
      <c r="IG223" s="68"/>
      <c r="IH223" s="68"/>
      <c r="II223" s="68"/>
      <c r="IJ223" s="68"/>
      <c r="IK223" s="68"/>
      <c r="IL223" s="68"/>
      <c r="IM223" s="68"/>
      <c r="IN223" s="68"/>
      <c r="IO223" s="68"/>
      <c r="IP223" s="68"/>
      <c r="IQ223" s="68"/>
      <c r="IR223" s="68"/>
      <c r="IS223" s="68"/>
      <c r="IT223" s="68"/>
      <c r="IU223" s="68"/>
      <c r="IV223" s="68"/>
      <c r="IW223" s="68"/>
      <c r="IX223" s="68"/>
      <c r="IY223" s="68"/>
      <c r="IZ223" s="68"/>
      <c r="JA223" s="68"/>
      <c r="JB223" s="68"/>
      <c r="JC223" s="68"/>
      <c r="JD223" s="68"/>
      <c r="JE223" s="68"/>
      <c r="JF223" s="68"/>
      <c r="JG223" s="68"/>
      <c r="JH223" s="68"/>
      <c r="JI223" s="68"/>
      <c r="JJ223" s="68"/>
      <c r="JK223" s="68"/>
      <c r="JL223" s="68"/>
      <c r="JM223" s="68"/>
      <c r="JN223" s="68"/>
      <c r="JO223" s="68"/>
      <c r="JP223" s="68"/>
      <c r="JQ223" s="68"/>
      <c r="JR223" s="68"/>
      <c r="JS223" s="68"/>
      <c r="JT223" s="68"/>
      <c r="JU223" s="68"/>
      <c r="JV223" s="68"/>
      <c r="JW223" s="68"/>
      <c r="JX223" s="68"/>
      <c r="JY223" s="68"/>
      <c r="JZ223" s="68"/>
      <c r="KA223" s="68"/>
      <c r="KB223" s="68"/>
      <c r="KC223" s="68"/>
      <c r="KD223" s="68"/>
      <c r="KE223" s="68"/>
      <c r="KF223" s="68"/>
      <c r="KG223" s="68"/>
      <c r="KH223" s="68"/>
      <c r="KI223" s="68"/>
      <c r="KJ223" s="68"/>
      <c r="KK223" s="68"/>
      <c r="KL223" s="68"/>
      <c r="KM223" s="68"/>
      <c r="KN223" s="68"/>
      <c r="KO223" s="68"/>
      <c r="KP223" s="68"/>
      <c r="KQ223" s="68"/>
      <c r="KR223" s="68"/>
      <c r="KS223" s="68"/>
      <c r="KT223" s="68"/>
      <c r="KU223" s="68"/>
      <c r="KV223" s="68"/>
      <c r="KW223" s="68"/>
      <c r="KX223" s="68"/>
      <c r="KY223" s="68"/>
      <c r="KZ223" s="68"/>
      <c r="LA223" s="68"/>
      <c r="LB223" s="68"/>
      <c r="LC223" s="68"/>
      <c r="LD223" s="68"/>
      <c r="LE223" s="68"/>
      <c r="LF223" s="68"/>
      <c r="LG223" s="68"/>
      <c r="LH223" s="68"/>
      <c r="LI223" s="68"/>
      <c r="LJ223" s="68"/>
      <c r="LK223" s="68"/>
      <c r="LL223" s="68"/>
      <c r="LM223" s="68"/>
      <c r="LN223" s="68"/>
      <c r="LO223" s="68"/>
      <c r="LP223" s="68"/>
      <c r="LQ223" s="68"/>
      <c r="LR223" s="68"/>
      <c r="LS223" s="68"/>
      <c r="LT223" s="68"/>
      <c r="LU223" s="68"/>
      <c r="LV223" s="68"/>
      <c r="LW223" s="68"/>
      <c r="LX223" s="68"/>
      <c r="LY223" s="68"/>
      <c r="LZ223" s="68"/>
      <c r="MA223" s="68"/>
      <c r="MB223" s="68"/>
      <c r="MC223" s="68"/>
      <c r="MD223" s="68"/>
      <c r="ME223" s="68"/>
      <c r="MF223" s="68"/>
      <c r="MG223" s="68"/>
      <c r="MH223" s="68"/>
      <c r="MI223" s="68"/>
      <c r="MJ223" s="68"/>
      <c r="MK223" s="68"/>
      <c r="ML223" s="68"/>
      <c r="MM223" s="68"/>
      <c r="MN223" s="68"/>
      <c r="MO223" s="68"/>
      <c r="MP223" s="68"/>
      <c r="MQ223" s="68"/>
      <c r="MR223" s="68"/>
      <c r="MS223" s="68"/>
      <c r="MT223" s="68"/>
      <c r="MU223" s="68"/>
      <c r="MV223" s="68"/>
      <c r="MW223" s="68"/>
      <c r="MX223" s="68"/>
      <c r="MY223" s="68"/>
      <c r="MZ223" s="68"/>
      <c r="NA223" s="68"/>
      <c r="NB223" s="68"/>
      <c r="NC223" s="68"/>
      <c r="ND223" s="68"/>
      <c r="NE223" s="68"/>
    </row>
    <row r="224" spans="1:369" s="73" customFormat="1" ht="13.5">
      <c r="A224" s="68"/>
      <c r="B224" s="62"/>
      <c r="C224" s="63">
        <v>35501</v>
      </c>
      <c r="D224" s="75" t="s">
        <v>279</v>
      </c>
      <c r="E224" s="65" t="s">
        <v>114</v>
      </c>
      <c r="F22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2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24" s="65">
        <f>ROUND((Tabla122[[#This Row],[Columna6]]*0.4),0)</f>
        <v>2</v>
      </c>
      <c r="I224" s="90">
        <v>4</v>
      </c>
      <c r="J224" s="90"/>
      <c r="K224" s="90"/>
      <c r="L224" s="90"/>
      <c r="M224" s="65">
        <f>ROUND((Tabla122[[#This Row],[Columna11]]*0.4),0)</f>
        <v>72</v>
      </c>
      <c r="N224" s="65">
        <v>180</v>
      </c>
      <c r="O224" s="65"/>
      <c r="P224" s="65"/>
      <c r="Q224" s="65"/>
      <c r="R224" s="65">
        <f>ROUND((Tabla122[[#This Row],[Columna16]]*0.4),0)</f>
        <v>6</v>
      </c>
      <c r="S224" s="65">
        <v>16</v>
      </c>
      <c r="T224" s="65"/>
      <c r="U224" s="65"/>
      <c r="V224" s="65"/>
      <c r="W224" s="65">
        <f>ROUND((Tabla122[[#This Row],[Columna21]]*0.4),0)</f>
        <v>3</v>
      </c>
      <c r="X224" s="65">
        <v>8</v>
      </c>
      <c r="Y224" s="65"/>
      <c r="Z224" s="65"/>
      <c r="AA224" s="65"/>
      <c r="AB224" s="65">
        <f>ROUND((Tabla122[[#This Row],[Columna26]]*0.4),0)</f>
        <v>24</v>
      </c>
      <c r="AC224" s="65">
        <v>60</v>
      </c>
      <c r="AD224" s="65"/>
      <c r="AE224" s="65"/>
      <c r="AF224" s="65"/>
      <c r="AG224" s="65">
        <f>ROUND((Tabla122[[#This Row],[Columna31]]*0.4),0)</f>
        <v>274</v>
      </c>
      <c r="AH224" s="65">
        <v>684</v>
      </c>
      <c r="AI224" s="65"/>
      <c r="AJ224" s="65"/>
      <c r="AK224" s="65"/>
      <c r="AL224" s="65">
        <f>ROUND((Tabla122[[#This Row],[Columna36]]*0.4),0)</f>
        <v>70</v>
      </c>
      <c r="AM224" s="65">
        <v>176</v>
      </c>
      <c r="AN224" s="65"/>
      <c r="AO224" s="65"/>
      <c r="AP224" s="65"/>
      <c r="AQ224" s="65">
        <f>ROUND((Tabla122[[#This Row],[Columna41]]*0.4),0)</f>
        <v>27</v>
      </c>
      <c r="AR224" s="65">
        <v>68</v>
      </c>
      <c r="AS224" s="65"/>
      <c r="AT224" s="65"/>
      <c r="AU224" s="65"/>
      <c r="AV224" s="65">
        <f>ROUND((Tabla122[[#This Row],[Columna46]]*0.4),0)</f>
        <v>16</v>
      </c>
      <c r="AW224" s="65">
        <v>40</v>
      </c>
      <c r="AX224" s="65"/>
      <c r="AY224" s="65"/>
      <c r="AZ224" s="65"/>
      <c r="BA224" s="65">
        <f>ROUND((Tabla122[[#This Row],[Columna51]]*0.4),0)</f>
        <v>3</v>
      </c>
      <c r="BB224" s="65">
        <v>8</v>
      </c>
      <c r="BC224" s="65"/>
      <c r="BD224" s="65"/>
      <c r="BE224" s="65"/>
      <c r="BF224" s="65">
        <f>ROUND((Tabla122[[#This Row],[Columna56]]*0.4),0)</f>
        <v>2</v>
      </c>
      <c r="BG224" s="65">
        <v>4</v>
      </c>
      <c r="BH224" s="65"/>
      <c r="BI224" s="65"/>
      <c r="BJ224" s="65"/>
      <c r="BK224" s="65">
        <f>ROUND((Tabla122[[#This Row],[Columna61]]*0.4),0)</f>
        <v>18</v>
      </c>
      <c r="BL224" s="65">
        <v>44</v>
      </c>
      <c r="BM224" s="65"/>
      <c r="BN224" s="65"/>
      <c r="BO224" s="65"/>
      <c r="BP224" s="65">
        <f>ROUND((Tabla122[[#This Row],[Columna66]]*0.4),0)</f>
        <v>16</v>
      </c>
      <c r="BQ224" s="65">
        <v>40</v>
      </c>
      <c r="BR224" s="65"/>
      <c r="BS224" s="65"/>
      <c r="BT224" s="65"/>
      <c r="BU224" s="65">
        <f>ROUND((Tabla122[[#This Row],[Columna71]]*0.4),0)</f>
        <v>46</v>
      </c>
      <c r="BV224" s="65">
        <v>116</v>
      </c>
      <c r="BW224" s="65"/>
      <c r="BX224" s="65"/>
      <c r="BY224" s="65"/>
      <c r="BZ224" s="65">
        <f>ROUND((Tabla122[[#This Row],[Columna76]]*0.4),0)</f>
        <v>14</v>
      </c>
      <c r="CA224" s="65">
        <v>36</v>
      </c>
      <c r="CB224" s="65"/>
      <c r="CC224" s="65"/>
      <c r="CD224" s="65"/>
      <c r="CE224" s="65">
        <f>ROUND((Tabla122[[#This Row],[Columna81]]*0.4),0)</f>
        <v>14</v>
      </c>
      <c r="CF224" s="65">
        <v>36</v>
      </c>
      <c r="CG224" s="65"/>
      <c r="CH224" s="65"/>
      <c r="CI224" s="65"/>
      <c r="CJ224" s="65">
        <f>ROUND((Tabla122[[#This Row],[Columna86]]*0.4),0)</f>
        <v>6</v>
      </c>
      <c r="CK224" s="65">
        <v>16</v>
      </c>
      <c r="CL224" s="65"/>
      <c r="CM224" s="65"/>
      <c r="CN224" s="65"/>
      <c r="CO224" s="65">
        <f>ROUND((Tabla122[[#This Row],[Columna91]]*0.4),0)</f>
        <v>22</v>
      </c>
      <c r="CP224" s="65">
        <v>56</v>
      </c>
      <c r="CQ224" s="65"/>
      <c r="CR224" s="65"/>
      <c r="CS224" s="65"/>
      <c r="CT224" s="65">
        <f>ROUND((Tabla122[[#This Row],[Columna96]]*0.4),0)</f>
        <v>40</v>
      </c>
      <c r="CU224" s="65">
        <v>100</v>
      </c>
      <c r="CV224" s="65"/>
      <c r="CW224" s="65"/>
      <c r="CX224" s="65"/>
      <c r="CY224" s="65">
        <f>ROUND((Tabla122[[#This Row],[Columna101]]*0.4),0)</f>
        <v>10</v>
      </c>
      <c r="CZ224" s="65">
        <v>24</v>
      </c>
      <c r="DA224" s="65"/>
      <c r="DB224" s="65"/>
      <c r="DC224" s="65"/>
      <c r="DD224" s="65">
        <f>ROUND((Tabla122[[#This Row],[Columna106]]*0.4),0)</f>
        <v>8</v>
      </c>
      <c r="DE224" s="65">
        <v>20</v>
      </c>
      <c r="DF224" s="65"/>
      <c r="DG224" s="65"/>
      <c r="DH224" s="65"/>
      <c r="DI224" s="65">
        <f>ROUND((Tabla122[[#This Row],[Columna111]]*0.4),0)</f>
        <v>8</v>
      </c>
      <c r="DJ224" s="65">
        <v>20</v>
      </c>
      <c r="DK224" s="65"/>
      <c r="DL224" s="65"/>
      <c r="DM224" s="65"/>
      <c r="DN224" s="65">
        <f>ROUND((Tabla122[[#This Row],[Columna116]]*0.4),0)</f>
        <v>2</v>
      </c>
      <c r="DO224" s="65">
        <v>4</v>
      </c>
      <c r="DP224" s="93"/>
      <c r="DQ224" s="93"/>
      <c r="DR224" s="93"/>
      <c r="DS224" s="72"/>
      <c r="DT224" s="68"/>
      <c r="DU224" s="68"/>
      <c r="DV224" s="68"/>
      <c r="DW224" s="68"/>
      <c r="DX224" s="68"/>
      <c r="DY224" s="68"/>
      <c r="DZ224" s="68"/>
      <c r="EA224" s="68"/>
      <c r="EB224" s="68"/>
      <c r="EC224" s="68"/>
      <c r="ED224" s="68"/>
      <c r="EE224" s="68"/>
      <c r="EF224" s="68"/>
      <c r="EG224" s="68"/>
      <c r="EH224" s="68"/>
      <c r="EI224" s="68"/>
      <c r="EJ224" s="68"/>
      <c r="EK224" s="68"/>
      <c r="EL224" s="68"/>
      <c r="EM224" s="68"/>
      <c r="EN224" s="68"/>
      <c r="EO224" s="68"/>
      <c r="EP224" s="68"/>
      <c r="EQ224" s="68"/>
      <c r="ER224" s="68"/>
      <c r="ES224" s="68"/>
      <c r="ET224" s="68"/>
      <c r="EU224" s="68"/>
      <c r="EV224" s="68"/>
      <c r="EW224" s="68"/>
      <c r="EX224" s="68"/>
      <c r="EY224" s="68"/>
      <c r="EZ224" s="68"/>
      <c r="FA224" s="68"/>
      <c r="FB224" s="68"/>
      <c r="FC224" s="68"/>
      <c r="FD224" s="68"/>
      <c r="FE224" s="68"/>
      <c r="FF224" s="68"/>
      <c r="FG224" s="68"/>
      <c r="FH224" s="68"/>
      <c r="FI224" s="68"/>
      <c r="FJ224" s="68"/>
      <c r="FK224" s="68"/>
      <c r="FL224" s="68"/>
      <c r="FM224" s="68"/>
      <c r="FN224" s="68"/>
      <c r="FO224" s="68"/>
      <c r="FP224" s="68"/>
      <c r="FQ224" s="68"/>
      <c r="FR224" s="68"/>
      <c r="FS224" s="68"/>
      <c r="FT224" s="68"/>
      <c r="FU224" s="68"/>
      <c r="FV224" s="68"/>
      <c r="FW224" s="68"/>
      <c r="FX224" s="68"/>
      <c r="FY224" s="68"/>
      <c r="FZ224" s="68"/>
      <c r="GA224" s="68"/>
      <c r="GB224" s="68"/>
      <c r="GC224" s="68"/>
      <c r="GD224" s="68"/>
      <c r="GE224" s="68"/>
      <c r="GF224" s="68"/>
      <c r="GG224" s="68"/>
      <c r="GH224" s="68"/>
      <c r="GI224" s="68"/>
      <c r="GJ224" s="68"/>
      <c r="GK224" s="68"/>
      <c r="GL224" s="68"/>
      <c r="GM224" s="68"/>
      <c r="GN224" s="68"/>
      <c r="GO224" s="68"/>
      <c r="GP224" s="68"/>
      <c r="GQ224" s="68"/>
      <c r="GR224" s="68"/>
      <c r="GS224" s="68"/>
      <c r="GT224" s="68"/>
      <c r="GU224" s="68"/>
      <c r="GV224" s="68"/>
      <c r="GW224" s="68"/>
      <c r="GX224" s="68"/>
      <c r="GY224" s="68"/>
      <c r="GZ224" s="68"/>
      <c r="HA224" s="68"/>
      <c r="HB224" s="68"/>
      <c r="HC224" s="68"/>
      <c r="HD224" s="68"/>
      <c r="HE224" s="68"/>
      <c r="HF224" s="68"/>
      <c r="HG224" s="68"/>
      <c r="HH224" s="68"/>
      <c r="HI224" s="68"/>
      <c r="HJ224" s="68"/>
      <c r="HK224" s="68"/>
      <c r="HL224" s="68"/>
      <c r="HM224" s="68"/>
      <c r="HN224" s="68"/>
      <c r="HO224" s="68"/>
      <c r="HP224" s="68"/>
      <c r="HQ224" s="68"/>
      <c r="HR224" s="68"/>
      <c r="HS224" s="68"/>
      <c r="HT224" s="68"/>
      <c r="HU224" s="68"/>
      <c r="HV224" s="68"/>
      <c r="HW224" s="68"/>
      <c r="HX224" s="68"/>
      <c r="HY224" s="68"/>
      <c r="HZ224" s="68"/>
      <c r="IA224" s="68"/>
      <c r="IB224" s="68"/>
      <c r="IC224" s="68"/>
      <c r="ID224" s="68"/>
      <c r="IE224" s="68"/>
      <c r="IF224" s="68"/>
      <c r="IG224" s="68"/>
      <c r="IH224" s="68"/>
      <c r="II224" s="68"/>
      <c r="IJ224" s="68"/>
      <c r="IK224" s="68"/>
      <c r="IL224" s="68"/>
      <c r="IM224" s="68"/>
      <c r="IN224" s="68"/>
      <c r="IO224" s="68"/>
      <c r="IP224" s="68"/>
      <c r="IQ224" s="68"/>
      <c r="IR224" s="68"/>
      <c r="IS224" s="68"/>
      <c r="IT224" s="68"/>
      <c r="IU224" s="68"/>
      <c r="IV224" s="68"/>
      <c r="IW224" s="68"/>
      <c r="IX224" s="68"/>
      <c r="IY224" s="68"/>
      <c r="IZ224" s="68"/>
      <c r="JA224" s="68"/>
      <c r="JB224" s="68"/>
      <c r="JC224" s="68"/>
      <c r="JD224" s="68"/>
      <c r="JE224" s="68"/>
      <c r="JF224" s="68"/>
      <c r="JG224" s="68"/>
      <c r="JH224" s="68"/>
      <c r="JI224" s="68"/>
      <c r="JJ224" s="68"/>
      <c r="JK224" s="68"/>
      <c r="JL224" s="68"/>
      <c r="JM224" s="68"/>
      <c r="JN224" s="68"/>
      <c r="JO224" s="68"/>
      <c r="JP224" s="68"/>
      <c r="JQ224" s="68"/>
      <c r="JR224" s="68"/>
      <c r="JS224" s="68"/>
      <c r="JT224" s="68"/>
      <c r="JU224" s="68"/>
      <c r="JV224" s="68"/>
      <c r="JW224" s="68"/>
      <c r="JX224" s="68"/>
      <c r="JY224" s="68"/>
      <c r="JZ224" s="68"/>
      <c r="KA224" s="68"/>
      <c r="KB224" s="68"/>
      <c r="KC224" s="68"/>
      <c r="KD224" s="68"/>
      <c r="KE224" s="68"/>
      <c r="KF224" s="68"/>
      <c r="KG224" s="68"/>
      <c r="KH224" s="68"/>
      <c r="KI224" s="68"/>
      <c r="KJ224" s="68"/>
      <c r="KK224" s="68"/>
      <c r="KL224" s="68"/>
      <c r="KM224" s="68"/>
      <c r="KN224" s="68"/>
      <c r="KO224" s="68"/>
      <c r="KP224" s="68"/>
      <c r="KQ224" s="68"/>
      <c r="KR224" s="68"/>
      <c r="KS224" s="68"/>
      <c r="KT224" s="68"/>
      <c r="KU224" s="68"/>
      <c r="KV224" s="68"/>
      <c r="KW224" s="68"/>
      <c r="KX224" s="68"/>
      <c r="KY224" s="68"/>
      <c r="KZ224" s="68"/>
      <c r="LA224" s="68"/>
      <c r="LB224" s="68"/>
      <c r="LC224" s="68"/>
      <c r="LD224" s="68"/>
      <c r="LE224" s="68"/>
      <c r="LF224" s="68"/>
      <c r="LG224" s="68"/>
      <c r="LH224" s="68"/>
      <c r="LI224" s="68"/>
      <c r="LJ224" s="68"/>
      <c r="LK224" s="68"/>
      <c r="LL224" s="68"/>
      <c r="LM224" s="68"/>
      <c r="LN224" s="68"/>
      <c r="LO224" s="68"/>
      <c r="LP224" s="68"/>
      <c r="LQ224" s="68"/>
      <c r="LR224" s="68"/>
      <c r="LS224" s="68"/>
      <c r="LT224" s="68"/>
      <c r="LU224" s="68"/>
      <c r="LV224" s="68"/>
      <c r="LW224" s="68"/>
      <c r="LX224" s="68"/>
      <c r="LY224" s="68"/>
      <c r="LZ224" s="68"/>
      <c r="MA224" s="68"/>
      <c r="MB224" s="68"/>
      <c r="MC224" s="68"/>
      <c r="MD224" s="68"/>
      <c r="ME224" s="68"/>
      <c r="MF224" s="68"/>
      <c r="MG224" s="68"/>
      <c r="MH224" s="68"/>
      <c r="MI224" s="68"/>
      <c r="MJ224" s="68"/>
      <c r="MK224" s="68"/>
      <c r="ML224" s="68"/>
      <c r="MM224" s="68"/>
      <c r="MN224" s="68"/>
      <c r="MO224" s="68"/>
      <c r="MP224" s="68"/>
      <c r="MQ224" s="68"/>
      <c r="MR224" s="68"/>
      <c r="MS224" s="68"/>
      <c r="MT224" s="68"/>
      <c r="MU224" s="68"/>
      <c r="MV224" s="68"/>
      <c r="MW224" s="68"/>
      <c r="MX224" s="68"/>
      <c r="MY224" s="68"/>
      <c r="MZ224" s="68"/>
      <c r="NA224" s="68"/>
      <c r="NB224" s="68"/>
      <c r="NC224" s="68"/>
      <c r="ND224" s="68"/>
      <c r="NE224" s="68"/>
    </row>
    <row r="225" spans="1:369" s="73" customFormat="1" ht="13.5">
      <c r="A225" s="68"/>
      <c r="B225" s="62"/>
      <c r="C225" s="63">
        <v>35501</v>
      </c>
      <c r="D225" s="75" t="s">
        <v>280</v>
      </c>
      <c r="E225" s="65" t="s">
        <v>114</v>
      </c>
      <c r="F22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2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25" s="65">
        <f>ROUND((Tabla122[[#This Row],[Columna6]]*0.4),0)</f>
        <v>2</v>
      </c>
      <c r="I225" s="90">
        <v>4</v>
      </c>
      <c r="J225" s="90"/>
      <c r="K225" s="90"/>
      <c r="L225" s="90"/>
      <c r="M225" s="65">
        <f>ROUND((Tabla122[[#This Row],[Columna11]]*0.4),0)</f>
        <v>72</v>
      </c>
      <c r="N225" s="65">
        <v>180</v>
      </c>
      <c r="O225" s="65"/>
      <c r="P225" s="65"/>
      <c r="Q225" s="65"/>
      <c r="R225" s="65">
        <f>ROUND((Tabla122[[#This Row],[Columna16]]*0.4),0)</f>
        <v>6</v>
      </c>
      <c r="S225" s="65">
        <v>16</v>
      </c>
      <c r="T225" s="65"/>
      <c r="U225" s="65"/>
      <c r="V225" s="65"/>
      <c r="W225" s="65">
        <f>ROUND((Tabla122[[#This Row],[Columna21]]*0.4),0)</f>
        <v>3</v>
      </c>
      <c r="X225" s="65">
        <v>8</v>
      </c>
      <c r="Y225" s="65"/>
      <c r="Z225" s="65"/>
      <c r="AA225" s="65"/>
      <c r="AB225" s="65">
        <f>ROUND((Tabla122[[#This Row],[Columna26]]*0.4),0)</f>
        <v>24</v>
      </c>
      <c r="AC225" s="65">
        <v>60</v>
      </c>
      <c r="AD225" s="65"/>
      <c r="AE225" s="65"/>
      <c r="AF225" s="65"/>
      <c r="AG225" s="65">
        <f>ROUND((Tabla122[[#This Row],[Columna31]]*0.4),0)</f>
        <v>274</v>
      </c>
      <c r="AH225" s="65">
        <v>684</v>
      </c>
      <c r="AI225" s="65"/>
      <c r="AJ225" s="65"/>
      <c r="AK225" s="65"/>
      <c r="AL225" s="65">
        <f>ROUND((Tabla122[[#This Row],[Columna36]]*0.4),0)</f>
        <v>70</v>
      </c>
      <c r="AM225" s="65">
        <v>176</v>
      </c>
      <c r="AN225" s="65"/>
      <c r="AO225" s="65"/>
      <c r="AP225" s="65"/>
      <c r="AQ225" s="65">
        <f>ROUND((Tabla122[[#This Row],[Columna41]]*0.4),0)</f>
        <v>27</v>
      </c>
      <c r="AR225" s="65">
        <v>68</v>
      </c>
      <c r="AS225" s="65"/>
      <c r="AT225" s="65"/>
      <c r="AU225" s="65"/>
      <c r="AV225" s="65">
        <f>ROUND((Tabla122[[#This Row],[Columna46]]*0.4),0)</f>
        <v>16</v>
      </c>
      <c r="AW225" s="65">
        <v>40</v>
      </c>
      <c r="AX225" s="65"/>
      <c r="AY225" s="65"/>
      <c r="AZ225" s="65"/>
      <c r="BA225" s="65">
        <f>ROUND((Tabla122[[#This Row],[Columna51]]*0.4),0)</f>
        <v>3</v>
      </c>
      <c r="BB225" s="65">
        <v>8</v>
      </c>
      <c r="BC225" s="65"/>
      <c r="BD225" s="65"/>
      <c r="BE225" s="65"/>
      <c r="BF225" s="65">
        <f>ROUND((Tabla122[[#This Row],[Columna56]]*0.4),0)</f>
        <v>2</v>
      </c>
      <c r="BG225" s="65">
        <v>4</v>
      </c>
      <c r="BH225" s="65"/>
      <c r="BI225" s="65"/>
      <c r="BJ225" s="65"/>
      <c r="BK225" s="65">
        <f>ROUND((Tabla122[[#This Row],[Columna61]]*0.4),0)</f>
        <v>18</v>
      </c>
      <c r="BL225" s="65">
        <v>44</v>
      </c>
      <c r="BM225" s="65"/>
      <c r="BN225" s="65"/>
      <c r="BO225" s="65"/>
      <c r="BP225" s="65">
        <f>ROUND((Tabla122[[#This Row],[Columna66]]*0.4),0)</f>
        <v>16</v>
      </c>
      <c r="BQ225" s="65">
        <v>40</v>
      </c>
      <c r="BR225" s="65"/>
      <c r="BS225" s="65"/>
      <c r="BT225" s="65"/>
      <c r="BU225" s="65">
        <f>ROUND((Tabla122[[#This Row],[Columna71]]*0.4),0)</f>
        <v>46</v>
      </c>
      <c r="BV225" s="65">
        <v>116</v>
      </c>
      <c r="BW225" s="65"/>
      <c r="BX225" s="65"/>
      <c r="BY225" s="65"/>
      <c r="BZ225" s="65">
        <f>ROUND((Tabla122[[#This Row],[Columna76]]*0.4),0)</f>
        <v>14</v>
      </c>
      <c r="CA225" s="65">
        <v>36</v>
      </c>
      <c r="CB225" s="65"/>
      <c r="CC225" s="65"/>
      <c r="CD225" s="65"/>
      <c r="CE225" s="65">
        <f>ROUND((Tabla122[[#This Row],[Columna81]]*0.4),0)</f>
        <v>14</v>
      </c>
      <c r="CF225" s="65">
        <v>36</v>
      </c>
      <c r="CG225" s="65"/>
      <c r="CH225" s="65"/>
      <c r="CI225" s="65"/>
      <c r="CJ225" s="65">
        <f>ROUND((Tabla122[[#This Row],[Columna86]]*0.4),0)</f>
        <v>6</v>
      </c>
      <c r="CK225" s="65">
        <v>16</v>
      </c>
      <c r="CL225" s="65"/>
      <c r="CM225" s="65"/>
      <c r="CN225" s="65"/>
      <c r="CO225" s="65">
        <f>ROUND((Tabla122[[#This Row],[Columna91]]*0.4),0)</f>
        <v>22</v>
      </c>
      <c r="CP225" s="65">
        <v>56</v>
      </c>
      <c r="CQ225" s="65"/>
      <c r="CR225" s="65"/>
      <c r="CS225" s="65"/>
      <c r="CT225" s="65">
        <f>ROUND((Tabla122[[#This Row],[Columna96]]*0.4),0)</f>
        <v>40</v>
      </c>
      <c r="CU225" s="65">
        <v>100</v>
      </c>
      <c r="CV225" s="65"/>
      <c r="CW225" s="65"/>
      <c r="CX225" s="65"/>
      <c r="CY225" s="65">
        <f>ROUND((Tabla122[[#This Row],[Columna101]]*0.4),0)</f>
        <v>10</v>
      </c>
      <c r="CZ225" s="65">
        <v>24</v>
      </c>
      <c r="DA225" s="65"/>
      <c r="DB225" s="65"/>
      <c r="DC225" s="65"/>
      <c r="DD225" s="65">
        <f>ROUND((Tabla122[[#This Row],[Columna106]]*0.4),0)</f>
        <v>8</v>
      </c>
      <c r="DE225" s="65">
        <v>20</v>
      </c>
      <c r="DF225" s="65"/>
      <c r="DG225" s="65"/>
      <c r="DH225" s="65"/>
      <c r="DI225" s="65">
        <f>ROUND((Tabla122[[#This Row],[Columna111]]*0.4),0)</f>
        <v>8</v>
      </c>
      <c r="DJ225" s="65">
        <v>20</v>
      </c>
      <c r="DK225" s="65"/>
      <c r="DL225" s="65"/>
      <c r="DM225" s="65"/>
      <c r="DN225" s="65">
        <f>ROUND((Tabla122[[#This Row],[Columna116]]*0.4),0)</f>
        <v>2</v>
      </c>
      <c r="DO225" s="65">
        <v>4</v>
      </c>
      <c r="DP225" s="93"/>
      <c r="DQ225" s="93"/>
      <c r="DR225" s="93"/>
      <c r="DS225" s="72"/>
      <c r="DT225" s="68"/>
      <c r="DU225" s="68"/>
      <c r="DV225" s="68"/>
      <c r="DW225" s="68"/>
      <c r="DX225" s="68"/>
      <c r="DY225" s="68"/>
      <c r="DZ225" s="68"/>
      <c r="EA225" s="68"/>
      <c r="EB225" s="68"/>
      <c r="EC225" s="68"/>
      <c r="ED225" s="68"/>
      <c r="EE225" s="68"/>
      <c r="EF225" s="68"/>
      <c r="EG225" s="68"/>
      <c r="EH225" s="68"/>
      <c r="EI225" s="68"/>
      <c r="EJ225" s="68"/>
      <c r="EK225" s="68"/>
      <c r="EL225" s="68"/>
      <c r="EM225" s="68"/>
      <c r="EN225" s="68"/>
      <c r="EO225" s="68"/>
      <c r="EP225" s="68"/>
      <c r="EQ225" s="68"/>
      <c r="ER225" s="68"/>
      <c r="ES225" s="68"/>
      <c r="ET225" s="68"/>
      <c r="EU225" s="68"/>
      <c r="EV225" s="68"/>
      <c r="EW225" s="68"/>
      <c r="EX225" s="68"/>
      <c r="EY225" s="68"/>
      <c r="EZ225" s="68"/>
      <c r="FA225" s="68"/>
      <c r="FB225" s="68"/>
      <c r="FC225" s="68"/>
      <c r="FD225" s="68"/>
      <c r="FE225" s="68"/>
      <c r="FF225" s="68"/>
      <c r="FG225" s="68"/>
      <c r="FH225" s="68"/>
      <c r="FI225" s="68"/>
      <c r="FJ225" s="68"/>
      <c r="FK225" s="68"/>
      <c r="FL225" s="68"/>
      <c r="FM225" s="68"/>
      <c r="FN225" s="68"/>
      <c r="FO225" s="68"/>
      <c r="FP225" s="68"/>
      <c r="FQ225" s="68"/>
      <c r="FR225" s="68"/>
      <c r="FS225" s="68"/>
      <c r="FT225" s="68"/>
      <c r="FU225" s="68"/>
      <c r="FV225" s="68"/>
      <c r="FW225" s="68"/>
      <c r="FX225" s="68"/>
      <c r="FY225" s="68"/>
      <c r="FZ225" s="68"/>
      <c r="GA225" s="68"/>
      <c r="GB225" s="68"/>
      <c r="GC225" s="68"/>
      <c r="GD225" s="68"/>
      <c r="GE225" s="68"/>
      <c r="GF225" s="68"/>
      <c r="GG225" s="68"/>
      <c r="GH225" s="68"/>
      <c r="GI225" s="68"/>
      <c r="GJ225" s="68"/>
      <c r="GK225" s="68"/>
      <c r="GL225" s="68"/>
      <c r="GM225" s="68"/>
      <c r="GN225" s="68"/>
      <c r="GO225" s="68"/>
      <c r="GP225" s="68"/>
      <c r="GQ225" s="68"/>
      <c r="GR225" s="68"/>
      <c r="GS225" s="68"/>
      <c r="GT225" s="68"/>
      <c r="GU225" s="68"/>
      <c r="GV225" s="68"/>
      <c r="GW225" s="68"/>
      <c r="GX225" s="68"/>
      <c r="GY225" s="68"/>
      <c r="GZ225" s="68"/>
      <c r="HA225" s="68"/>
      <c r="HB225" s="68"/>
      <c r="HC225" s="68"/>
      <c r="HD225" s="68"/>
      <c r="HE225" s="68"/>
      <c r="HF225" s="68"/>
      <c r="HG225" s="68"/>
      <c r="HH225" s="68"/>
      <c r="HI225" s="68"/>
      <c r="HJ225" s="68"/>
      <c r="HK225" s="68"/>
      <c r="HL225" s="68"/>
      <c r="HM225" s="68"/>
      <c r="HN225" s="68"/>
      <c r="HO225" s="68"/>
      <c r="HP225" s="68"/>
      <c r="HQ225" s="68"/>
      <c r="HR225" s="68"/>
      <c r="HS225" s="68"/>
      <c r="HT225" s="68"/>
      <c r="HU225" s="68"/>
      <c r="HV225" s="68"/>
      <c r="HW225" s="68"/>
      <c r="HX225" s="68"/>
      <c r="HY225" s="68"/>
      <c r="HZ225" s="68"/>
      <c r="IA225" s="68"/>
      <c r="IB225" s="68"/>
      <c r="IC225" s="68"/>
      <c r="ID225" s="68"/>
      <c r="IE225" s="68"/>
      <c r="IF225" s="68"/>
      <c r="IG225" s="68"/>
      <c r="IH225" s="68"/>
      <c r="II225" s="68"/>
      <c r="IJ225" s="68"/>
      <c r="IK225" s="68"/>
      <c r="IL225" s="68"/>
      <c r="IM225" s="68"/>
      <c r="IN225" s="68"/>
      <c r="IO225" s="68"/>
      <c r="IP225" s="68"/>
      <c r="IQ225" s="68"/>
      <c r="IR225" s="68"/>
      <c r="IS225" s="68"/>
      <c r="IT225" s="68"/>
      <c r="IU225" s="68"/>
      <c r="IV225" s="68"/>
      <c r="IW225" s="68"/>
      <c r="IX225" s="68"/>
      <c r="IY225" s="68"/>
      <c r="IZ225" s="68"/>
      <c r="JA225" s="68"/>
      <c r="JB225" s="68"/>
      <c r="JC225" s="68"/>
      <c r="JD225" s="68"/>
      <c r="JE225" s="68"/>
      <c r="JF225" s="68"/>
      <c r="JG225" s="68"/>
      <c r="JH225" s="68"/>
      <c r="JI225" s="68"/>
      <c r="JJ225" s="68"/>
      <c r="JK225" s="68"/>
      <c r="JL225" s="68"/>
      <c r="JM225" s="68"/>
      <c r="JN225" s="68"/>
      <c r="JO225" s="68"/>
      <c r="JP225" s="68"/>
      <c r="JQ225" s="68"/>
      <c r="JR225" s="68"/>
      <c r="JS225" s="68"/>
      <c r="JT225" s="68"/>
      <c r="JU225" s="68"/>
      <c r="JV225" s="68"/>
      <c r="JW225" s="68"/>
      <c r="JX225" s="68"/>
      <c r="JY225" s="68"/>
      <c r="JZ225" s="68"/>
      <c r="KA225" s="68"/>
      <c r="KB225" s="68"/>
      <c r="KC225" s="68"/>
      <c r="KD225" s="68"/>
      <c r="KE225" s="68"/>
      <c r="KF225" s="68"/>
      <c r="KG225" s="68"/>
      <c r="KH225" s="68"/>
      <c r="KI225" s="68"/>
      <c r="KJ225" s="68"/>
      <c r="KK225" s="68"/>
      <c r="KL225" s="68"/>
      <c r="KM225" s="68"/>
      <c r="KN225" s="68"/>
      <c r="KO225" s="68"/>
      <c r="KP225" s="68"/>
      <c r="KQ225" s="68"/>
      <c r="KR225" s="68"/>
      <c r="KS225" s="68"/>
      <c r="KT225" s="68"/>
      <c r="KU225" s="68"/>
      <c r="KV225" s="68"/>
      <c r="KW225" s="68"/>
      <c r="KX225" s="68"/>
      <c r="KY225" s="68"/>
      <c r="KZ225" s="68"/>
      <c r="LA225" s="68"/>
      <c r="LB225" s="68"/>
      <c r="LC225" s="68"/>
      <c r="LD225" s="68"/>
      <c r="LE225" s="68"/>
      <c r="LF225" s="68"/>
      <c r="LG225" s="68"/>
      <c r="LH225" s="68"/>
      <c r="LI225" s="68"/>
      <c r="LJ225" s="68"/>
      <c r="LK225" s="68"/>
      <c r="LL225" s="68"/>
      <c r="LM225" s="68"/>
      <c r="LN225" s="68"/>
      <c r="LO225" s="68"/>
      <c r="LP225" s="68"/>
      <c r="LQ225" s="68"/>
      <c r="LR225" s="68"/>
      <c r="LS225" s="68"/>
      <c r="LT225" s="68"/>
      <c r="LU225" s="68"/>
      <c r="LV225" s="68"/>
      <c r="LW225" s="68"/>
      <c r="LX225" s="68"/>
      <c r="LY225" s="68"/>
      <c r="LZ225" s="68"/>
      <c r="MA225" s="68"/>
      <c r="MB225" s="68"/>
      <c r="MC225" s="68"/>
      <c r="MD225" s="68"/>
      <c r="ME225" s="68"/>
      <c r="MF225" s="68"/>
      <c r="MG225" s="68"/>
      <c r="MH225" s="68"/>
      <c r="MI225" s="68"/>
      <c r="MJ225" s="68"/>
      <c r="MK225" s="68"/>
      <c r="ML225" s="68"/>
      <c r="MM225" s="68"/>
      <c r="MN225" s="68"/>
      <c r="MO225" s="68"/>
      <c r="MP225" s="68"/>
      <c r="MQ225" s="68"/>
      <c r="MR225" s="68"/>
      <c r="MS225" s="68"/>
      <c r="MT225" s="68"/>
      <c r="MU225" s="68"/>
      <c r="MV225" s="68"/>
      <c r="MW225" s="68"/>
      <c r="MX225" s="68"/>
      <c r="MY225" s="68"/>
      <c r="MZ225" s="68"/>
      <c r="NA225" s="68"/>
      <c r="NB225" s="68"/>
      <c r="NC225" s="68"/>
      <c r="ND225" s="68"/>
      <c r="NE225" s="68"/>
    </row>
    <row r="226" spans="1:369" s="73" customFormat="1" ht="13.5">
      <c r="A226" s="68"/>
      <c r="B226" s="62"/>
      <c r="C226" s="63">
        <v>35501</v>
      </c>
      <c r="D226" s="75" t="s">
        <v>281</v>
      </c>
      <c r="E226" s="65" t="s">
        <v>114</v>
      </c>
      <c r="F22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2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26" s="65">
        <f>ROUND((Tabla122[[#This Row],[Columna6]]*0.4),0)</f>
        <v>2</v>
      </c>
      <c r="I226" s="90">
        <v>4</v>
      </c>
      <c r="J226" s="90"/>
      <c r="K226" s="90"/>
      <c r="L226" s="90"/>
      <c r="M226" s="65">
        <f>ROUND((Tabla122[[#This Row],[Columna11]]*0.4),0)</f>
        <v>72</v>
      </c>
      <c r="N226" s="65">
        <v>180</v>
      </c>
      <c r="O226" s="65"/>
      <c r="P226" s="65"/>
      <c r="Q226" s="65"/>
      <c r="R226" s="65">
        <f>ROUND((Tabla122[[#This Row],[Columna16]]*0.4),0)</f>
        <v>6</v>
      </c>
      <c r="S226" s="65">
        <v>16</v>
      </c>
      <c r="T226" s="65"/>
      <c r="U226" s="65"/>
      <c r="V226" s="65"/>
      <c r="W226" s="65">
        <f>ROUND((Tabla122[[#This Row],[Columna21]]*0.4),0)</f>
        <v>3</v>
      </c>
      <c r="X226" s="65">
        <v>8</v>
      </c>
      <c r="Y226" s="65"/>
      <c r="Z226" s="65"/>
      <c r="AA226" s="65"/>
      <c r="AB226" s="65">
        <f>ROUND((Tabla122[[#This Row],[Columna26]]*0.4),0)</f>
        <v>24</v>
      </c>
      <c r="AC226" s="65">
        <v>60</v>
      </c>
      <c r="AD226" s="65"/>
      <c r="AE226" s="65"/>
      <c r="AF226" s="65"/>
      <c r="AG226" s="65">
        <f>ROUND((Tabla122[[#This Row],[Columna31]]*0.4),0)</f>
        <v>274</v>
      </c>
      <c r="AH226" s="65">
        <v>684</v>
      </c>
      <c r="AI226" s="65"/>
      <c r="AJ226" s="65"/>
      <c r="AK226" s="65"/>
      <c r="AL226" s="65">
        <f>ROUND((Tabla122[[#This Row],[Columna36]]*0.4),0)</f>
        <v>70</v>
      </c>
      <c r="AM226" s="65">
        <v>176</v>
      </c>
      <c r="AN226" s="65"/>
      <c r="AO226" s="65"/>
      <c r="AP226" s="65"/>
      <c r="AQ226" s="65">
        <f>ROUND((Tabla122[[#This Row],[Columna41]]*0.4),0)</f>
        <v>27</v>
      </c>
      <c r="AR226" s="65">
        <v>68</v>
      </c>
      <c r="AS226" s="65"/>
      <c r="AT226" s="65"/>
      <c r="AU226" s="65"/>
      <c r="AV226" s="65">
        <f>ROUND((Tabla122[[#This Row],[Columna46]]*0.4),0)</f>
        <v>16</v>
      </c>
      <c r="AW226" s="65">
        <v>40</v>
      </c>
      <c r="AX226" s="65"/>
      <c r="AY226" s="65"/>
      <c r="AZ226" s="65"/>
      <c r="BA226" s="65">
        <f>ROUND((Tabla122[[#This Row],[Columna51]]*0.4),0)</f>
        <v>3</v>
      </c>
      <c r="BB226" s="65">
        <v>8</v>
      </c>
      <c r="BC226" s="65"/>
      <c r="BD226" s="65"/>
      <c r="BE226" s="65"/>
      <c r="BF226" s="65">
        <f>ROUND((Tabla122[[#This Row],[Columna56]]*0.4),0)</f>
        <v>2</v>
      </c>
      <c r="BG226" s="65">
        <v>4</v>
      </c>
      <c r="BH226" s="65"/>
      <c r="BI226" s="65"/>
      <c r="BJ226" s="65"/>
      <c r="BK226" s="65">
        <f>ROUND((Tabla122[[#This Row],[Columna61]]*0.4),0)</f>
        <v>18</v>
      </c>
      <c r="BL226" s="65">
        <v>44</v>
      </c>
      <c r="BM226" s="65"/>
      <c r="BN226" s="65"/>
      <c r="BO226" s="65"/>
      <c r="BP226" s="65">
        <f>ROUND((Tabla122[[#This Row],[Columna66]]*0.4),0)</f>
        <v>16</v>
      </c>
      <c r="BQ226" s="65">
        <v>40</v>
      </c>
      <c r="BR226" s="65"/>
      <c r="BS226" s="65"/>
      <c r="BT226" s="65"/>
      <c r="BU226" s="65">
        <f>ROUND((Tabla122[[#This Row],[Columna71]]*0.4),0)</f>
        <v>46</v>
      </c>
      <c r="BV226" s="65">
        <v>116</v>
      </c>
      <c r="BW226" s="65"/>
      <c r="BX226" s="65"/>
      <c r="BY226" s="65"/>
      <c r="BZ226" s="65">
        <f>ROUND((Tabla122[[#This Row],[Columna76]]*0.4),0)</f>
        <v>14</v>
      </c>
      <c r="CA226" s="65">
        <v>36</v>
      </c>
      <c r="CB226" s="65"/>
      <c r="CC226" s="65"/>
      <c r="CD226" s="65"/>
      <c r="CE226" s="65">
        <f>ROUND((Tabla122[[#This Row],[Columna81]]*0.4),0)</f>
        <v>14</v>
      </c>
      <c r="CF226" s="65">
        <v>36</v>
      </c>
      <c r="CG226" s="65"/>
      <c r="CH226" s="65"/>
      <c r="CI226" s="65"/>
      <c r="CJ226" s="65">
        <f>ROUND((Tabla122[[#This Row],[Columna86]]*0.4),0)</f>
        <v>6</v>
      </c>
      <c r="CK226" s="65">
        <v>16</v>
      </c>
      <c r="CL226" s="65"/>
      <c r="CM226" s="65"/>
      <c r="CN226" s="65"/>
      <c r="CO226" s="65">
        <f>ROUND((Tabla122[[#This Row],[Columna91]]*0.4),0)</f>
        <v>22</v>
      </c>
      <c r="CP226" s="65">
        <v>56</v>
      </c>
      <c r="CQ226" s="65"/>
      <c r="CR226" s="65"/>
      <c r="CS226" s="65"/>
      <c r="CT226" s="65">
        <f>ROUND((Tabla122[[#This Row],[Columna96]]*0.4),0)</f>
        <v>40</v>
      </c>
      <c r="CU226" s="65">
        <v>100</v>
      </c>
      <c r="CV226" s="65"/>
      <c r="CW226" s="65"/>
      <c r="CX226" s="65"/>
      <c r="CY226" s="65">
        <f>ROUND((Tabla122[[#This Row],[Columna101]]*0.4),0)</f>
        <v>10</v>
      </c>
      <c r="CZ226" s="65">
        <v>24</v>
      </c>
      <c r="DA226" s="65"/>
      <c r="DB226" s="65"/>
      <c r="DC226" s="65"/>
      <c r="DD226" s="65">
        <f>ROUND((Tabla122[[#This Row],[Columna106]]*0.4),0)</f>
        <v>8</v>
      </c>
      <c r="DE226" s="65">
        <v>20</v>
      </c>
      <c r="DF226" s="65"/>
      <c r="DG226" s="65"/>
      <c r="DH226" s="65"/>
      <c r="DI226" s="65">
        <f>ROUND((Tabla122[[#This Row],[Columna111]]*0.4),0)</f>
        <v>8</v>
      </c>
      <c r="DJ226" s="65">
        <v>20</v>
      </c>
      <c r="DK226" s="65"/>
      <c r="DL226" s="65"/>
      <c r="DM226" s="65"/>
      <c r="DN226" s="65">
        <f>ROUND((Tabla122[[#This Row],[Columna116]]*0.4),0)</f>
        <v>2</v>
      </c>
      <c r="DO226" s="65">
        <v>4</v>
      </c>
      <c r="DP226" s="93"/>
      <c r="DQ226" s="93"/>
      <c r="DR226" s="93"/>
      <c r="DS226" s="72"/>
      <c r="DT226" s="68"/>
      <c r="DU226" s="68"/>
      <c r="DV226" s="68"/>
      <c r="DW226" s="68"/>
      <c r="DX226" s="68"/>
      <c r="DY226" s="68"/>
      <c r="DZ226" s="68"/>
      <c r="EA226" s="68"/>
      <c r="EB226" s="68"/>
      <c r="EC226" s="68"/>
      <c r="ED226" s="68"/>
      <c r="EE226" s="68"/>
      <c r="EF226" s="68"/>
      <c r="EG226" s="68"/>
      <c r="EH226" s="68"/>
      <c r="EI226" s="68"/>
      <c r="EJ226" s="68"/>
      <c r="EK226" s="68"/>
      <c r="EL226" s="68"/>
      <c r="EM226" s="68"/>
      <c r="EN226" s="68"/>
      <c r="EO226" s="68"/>
      <c r="EP226" s="68"/>
      <c r="EQ226" s="68"/>
      <c r="ER226" s="68"/>
      <c r="ES226" s="68"/>
      <c r="ET226" s="68"/>
      <c r="EU226" s="68"/>
      <c r="EV226" s="68"/>
      <c r="EW226" s="68"/>
      <c r="EX226" s="68"/>
      <c r="EY226" s="68"/>
      <c r="EZ226" s="68"/>
      <c r="FA226" s="68"/>
      <c r="FB226" s="68"/>
      <c r="FC226" s="68"/>
      <c r="FD226" s="68"/>
      <c r="FE226" s="68"/>
      <c r="FF226" s="68"/>
      <c r="FG226" s="68"/>
      <c r="FH226" s="68"/>
      <c r="FI226" s="68"/>
      <c r="FJ226" s="68"/>
      <c r="FK226" s="68"/>
      <c r="FL226" s="68"/>
      <c r="FM226" s="68"/>
      <c r="FN226" s="68"/>
      <c r="FO226" s="68"/>
      <c r="FP226" s="68"/>
      <c r="FQ226" s="68"/>
      <c r="FR226" s="68"/>
      <c r="FS226" s="68"/>
      <c r="FT226" s="68"/>
      <c r="FU226" s="68"/>
      <c r="FV226" s="68"/>
      <c r="FW226" s="68"/>
      <c r="FX226" s="68"/>
      <c r="FY226" s="68"/>
      <c r="FZ226" s="68"/>
      <c r="GA226" s="68"/>
      <c r="GB226" s="68"/>
      <c r="GC226" s="68"/>
      <c r="GD226" s="68"/>
      <c r="GE226" s="68"/>
      <c r="GF226" s="68"/>
      <c r="GG226" s="68"/>
      <c r="GH226" s="68"/>
      <c r="GI226" s="68"/>
      <c r="GJ226" s="68"/>
      <c r="GK226" s="68"/>
      <c r="GL226" s="68"/>
      <c r="GM226" s="68"/>
      <c r="GN226" s="68"/>
      <c r="GO226" s="68"/>
      <c r="GP226" s="68"/>
      <c r="GQ226" s="68"/>
      <c r="GR226" s="68"/>
      <c r="GS226" s="68"/>
      <c r="GT226" s="68"/>
      <c r="GU226" s="68"/>
      <c r="GV226" s="68"/>
      <c r="GW226" s="68"/>
      <c r="GX226" s="68"/>
      <c r="GY226" s="68"/>
      <c r="GZ226" s="68"/>
      <c r="HA226" s="68"/>
      <c r="HB226" s="68"/>
      <c r="HC226" s="68"/>
      <c r="HD226" s="68"/>
      <c r="HE226" s="68"/>
      <c r="HF226" s="68"/>
      <c r="HG226" s="68"/>
      <c r="HH226" s="68"/>
      <c r="HI226" s="68"/>
      <c r="HJ226" s="68"/>
      <c r="HK226" s="68"/>
      <c r="HL226" s="68"/>
      <c r="HM226" s="68"/>
      <c r="HN226" s="68"/>
      <c r="HO226" s="68"/>
      <c r="HP226" s="68"/>
      <c r="HQ226" s="68"/>
      <c r="HR226" s="68"/>
      <c r="HS226" s="68"/>
      <c r="HT226" s="68"/>
      <c r="HU226" s="68"/>
      <c r="HV226" s="68"/>
      <c r="HW226" s="68"/>
      <c r="HX226" s="68"/>
      <c r="HY226" s="68"/>
      <c r="HZ226" s="68"/>
      <c r="IA226" s="68"/>
      <c r="IB226" s="68"/>
      <c r="IC226" s="68"/>
      <c r="ID226" s="68"/>
      <c r="IE226" s="68"/>
      <c r="IF226" s="68"/>
      <c r="IG226" s="68"/>
      <c r="IH226" s="68"/>
      <c r="II226" s="68"/>
      <c r="IJ226" s="68"/>
      <c r="IK226" s="68"/>
      <c r="IL226" s="68"/>
      <c r="IM226" s="68"/>
      <c r="IN226" s="68"/>
      <c r="IO226" s="68"/>
      <c r="IP226" s="68"/>
      <c r="IQ226" s="68"/>
      <c r="IR226" s="68"/>
      <c r="IS226" s="68"/>
      <c r="IT226" s="68"/>
      <c r="IU226" s="68"/>
      <c r="IV226" s="68"/>
      <c r="IW226" s="68"/>
      <c r="IX226" s="68"/>
      <c r="IY226" s="68"/>
      <c r="IZ226" s="68"/>
      <c r="JA226" s="68"/>
      <c r="JB226" s="68"/>
      <c r="JC226" s="68"/>
      <c r="JD226" s="68"/>
      <c r="JE226" s="68"/>
      <c r="JF226" s="68"/>
      <c r="JG226" s="68"/>
      <c r="JH226" s="68"/>
      <c r="JI226" s="68"/>
      <c r="JJ226" s="68"/>
      <c r="JK226" s="68"/>
      <c r="JL226" s="68"/>
      <c r="JM226" s="68"/>
      <c r="JN226" s="68"/>
      <c r="JO226" s="68"/>
      <c r="JP226" s="68"/>
      <c r="JQ226" s="68"/>
      <c r="JR226" s="68"/>
      <c r="JS226" s="68"/>
      <c r="JT226" s="68"/>
      <c r="JU226" s="68"/>
      <c r="JV226" s="68"/>
      <c r="JW226" s="68"/>
      <c r="JX226" s="68"/>
      <c r="JY226" s="68"/>
      <c r="JZ226" s="68"/>
      <c r="KA226" s="68"/>
      <c r="KB226" s="68"/>
      <c r="KC226" s="68"/>
      <c r="KD226" s="68"/>
      <c r="KE226" s="68"/>
      <c r="KF226" s="68"/>
      <c r="KG226" s="68"/>
      <c r="KH226" s="68"/>
      <c r="KI226" s="68"/>
      <c r="KJ226" s="68"/>
      <c r="KK226" s="68"/>
      <c r="KL226" s="68"/>
      <c r="KM226" s="68"/>
      <c r="KN226" s="68"/>
      <c r="KO226" s="68"/>
      <c r="KP226" s="68"/>
      <c r="KQ226" s="68"/>
      <c r="KR226" s="68"/>
      <c r="KS226" s="68"/>
      <c r="KT226" s="68"/>
      <c r="KU226" s="68"/>
      <c r="KV226" s="68"/>
      <c r="KW226" s="68"/>
      <c r="KX226" s="68"/>
      <c r="KY226" s="68"/>
      <c r="KZ226" s="68"/>
      <c r="LA226" s="68"/>
      <c r="LB226" s="68"/>
      <c r="LC226" s="68"/>
      <c r="LD226" s="68"/>
      <c r="LE226" s="68"/>
      <c r="LF226" s="68"/>
      <c r="LG226" s="68"/>
      <c r="LH226" s="68"/>
      <c r="LI226" s="68"/>
      <c r="LJ226" s="68"/>
      <c r="LK226" s="68"/>
      <c r="LL226" s="68"/>
      <c r="LM226" s="68"/>
      <c r="LN226" s="68"/>
      <c r="LO226" s="68"/>
      <c r="LP226" s="68"/>
      <c r="LQ226" s="68"/>
      <c r="LR226" s="68"/>
      <c r="LS226" s="68"/>
      <c r="LT226" s="68"/>
      <c r="LU226" s="68"/>
      <c r="LV226" s="68"/>
      <c r="LW226" s="68"/>
      <c r="LX226" s="68"/>
      <c r="LY226" s="68"/>
      <c r="LZ226" s="68"/>
      <c r="MA226" s="68"/>
      <c r="MB226" s="68"/>
      <c r="MC226" s="68"/>
      <c r="MD226" s="68"/>
      <c r="ME226" s="68"/>
      <c r="MF226" s="68"/>
      <c r="MG226" s="68"/>
      <c r="MH226" s="68"/>
      <c r="MI226" s="68"/>
      <c r="MJ226" s="68"/>
      <c r="MK226" s="68"/>
      <c r="ML226" s="68"/>
      <c r="MM226" s="68"/>
      <c r="MN226" s="68"/>
      <c r="MO226" s="68"/>
      <c r="MP226" s="68"/>
      <c r="MQ226" s="68"/>
      <c r="MR226" s="68"/>
      <c r="MS226" s="68"/>
      <c r="MT226" s="68"/>
      <c r="MU226" s="68"/>
      <c r="MV226" s="68"/>
      <c r="MW226" s="68"/>
      <c r="MX226" s="68"/>
      <c r="MY226" s="68"/>
      <c r="MZ226" s="68"/>
      <c r="NA226" s="68"/>
      <c r="NB226" s="68"/>
      <c r="NC226" s="68"/>
      <c r="ND226" s="68"/>
      <c r="NE226" s="68"/>
    </row>
    <row r="227" spans="1:369" s="73" customFormat="1" ht="13.5">
      <c r="A227" s="68"/>
      <c r="B227" s="62"/>
      <c r="C227" s="63">
        <v>35501</v>
      </c>
      <c r="D227" s="75" t="s">
        <v>282</v>
      </c>
      <c r="E227" s="65" t="s">
        <v>114</v>
      </c>
      <c r="F22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2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27" s="65">
        <f>ROUND((Tabla122[[#This Row],[Columna6]]*0.4),0)</f>
        <v>2</v>
      </c>
      <c r="I227" s="90">
        <v>4</v>
      </c>
      <c r="J227" s="90"/>
      <c r="K227" s="90"/>
      <c r="L227" s="90"/>
      <c r="M227" s="65">
        <f>ROUND((Tabla122[[#This Row],[Columna11]]*0.4),0)</f>
        <v>72</v>
      </c>
      <c r="N227" s="65">
        <v>180</v>
      </c>
      <c r="O227" s="65"/>
      <c r="P227" s="65"/>
      <c r="Q227" s="65"/>
      <c r="R227" s="65">
        <f>ROUND((Tabla122[[#This Row],[Columna16]]*0.4),0)</f>
        <v>6</v>
      </c>
      <c r="S227" s="65">
        <v>16</v>
      </c>
      <c r="T227" s="65"/>
      <c r="U227" s="65"/>
      <c r="V227" s="65"/>
      <c r="W227" s="65">
        <f>ROUND((Tabla122[[#This Row],[Columna21]]*0.4),0)</f>
        <v>3</v>
      </c>
      <c r="X227" s="65">
        <v>8</v>
      </c>
      <c r="Y227" s="65"/>
      <c r="Z227" s="65"/>
      <c r="AA227" s="65"/>
      <c r="AB227" s="65">
        <f>ROUND((Tabla122[[#This Row],[Columna26]]*0.4),0)</f>
        <v>24</v>
      </c>
      <c r="AC227" s="65">
        <v>60</v>
      </c>
      <c r="AD227" s="65"/>
      <c r="AE227" s="65"/>
      <c r="AF227" s="65"/>
      <c r="AG227" s="65">
        <f>ROUND((Tabla122[[#This Row],[Columna31]]*0.4),0)</f>
        <v>274</v>
      </c>
      <c r="AH227" s="65">
        <v>684</v>
      </c>
      <c r="AI227" s="65"/>
      <c r="AJ227" s="65"/>
      <c r="AK227" s="65"/>
      <c r="AL227" s="65">
        <f>ROUND((Tabla122[[#This Row],[Columna36]]*0.4),0)</f>
        <v>70</v>
      </c>
      <c r="AM227" s="65">
        <v>176</v>
      </c>
      <c r="AN227" s="65"/>
      <c r="AO227" s="65"/>
      <c r="AP227" s="65"/>
      <c r="AQ227" s="65">
        <f>ROUND((Tabla122[[#This Row],[Columna41]]*0.4),0)</f>
        <v>27</v>
      </c>
      <c r="AR227" s="65">
        <v>68</v>
      </c>
      <c r="AS227" s="65"/>
      <c r="AT227" s="65"/>
      <c r="AU227" s="65"/>
      <c r="AV227" s="65">
        <f>ROUND((Tabla122[[#This Row],[Columna46]]*0.4),0)</f>
        <v>16</v>
      </c>
      <c r="AW227" s="65">
        <v>40</v>
      </c>
      <c r="AX227" s="65"/>
      <c r="AY227" s="65"/>
      <c r="AZ227" s="65"/>
      <c r="BA227" s="65">
        <f>ROUND((Tabla122[[#This Row],[Columna51]]*0.4),0)</f>
        <v>3</v>
      </c>
      <c r="BB227" s="65">
        <v>8</v>
      </c>
      <c r="BC227" s="65"/>
      <c r="BD227" s="65"/>
      <c r="BE227" s="65"/>
      <c r="BF227" s="65">
        <f>ROUND((Tabla122[[#This Row],[Columna56]]*0.4),0)</f>
        <v>2</v>
      </c>
      <c r="BG227" s="65">
        <v>4</v>
      </c>
      <c r="BH227" s="65"/>
      <c r="BI227" s="65"/>
      <c r="BJ227" s="65"/>
      <c r="BK227" s="65">
        <f>ROUND((Tabla122[[#This Row],[Columna61]]*0.4),0)</f>
        <v>18</v>
      </c>
      <c r="BL227" s="65">
        <v>44</v>
      </c>
      <c r="BM227" s="65"/>
      <c r="BN227" s="65"/>
      <c r="BO227" s="65"/>
      <c r="BP227" s="65">
        <f>ROUND((Tabla122[[#This Row],[Columna66]]*0.4),0)</f>
        <v>16</v>
      </c>
      <c r="BQ227" s="65">
        <v>40</v>
      </c>
      <c r="BR227" s="65"/>
      <c r="BS227" s="65"/>
      <c r="BT227" s="65"/>
      <c r="BU227" s="65">
        <f>ROUND((Tabla122[[#This Row],[Columna71]]*0.4),0)</f>
        <v>46</v>
      </c>
      <c r="BV227" s="65">
        <v>116</v>
      </c>
      <c r="BW227" s="65"/>
      <c r="BX227" s="65"/>
      <c r="BY227" s="65"/>
      <c r="BZ227" s="65">
        <f>ROUND((Tabla122[[#This Row],[Columna76]]*0.4),0)</f>
        <v>14</v>
      </c>
      <c r="CA227" s="65">
        <v>36</v>
      </c>
      <c r="CB227" s="65"/>
      <c r="CC227" s="65"/>
      <c r="CD227" s="65"/>
      <c r="CE227" s="65">
        <f>ROUND((Tabla122[[#This Row],[Columna81]]*0.4),0)</f>
        <v>14</v>
      </c>
      <c r="CF227" s="65">
        <v>36</v>
      </c>
      <c r="CG227" s="65"/>
      <c r="CH227" s="65"/>
      <c r="CI227" s="65"/>
      <c r="CJ227" s="65">
        <f>ROUND((Tabla122[[#This Row],[Columna86]]*0.4),0)</f>
        <v>6</v>
      </c>
      <c r="CK227" s="65">
        <v>16</v>
      </c>
      <c r="CL227" s="65"/>
      <c r="CM227" s="65"/>
      <c r="CN227" s="65"/>
      <c r="CO227" s="65">
        <f>ROUND((Tabla122[[#This Row],[Columna91]]*0.4),0)</f>
        <v>22</v>
      </c>
      <c r="CP227" s="65">
        <v>56</v>
      </c>
      <c r="CQ227" s="65"/>
      <c r="CR227" s="65"/>
      <c r="CS227" s="65"/>
      <c r="CT227" s="65">
        <f>ROUND((Tabla122[[#This Row],[Columna96]]*0.4),0)</f>
        <v>40</v>
      </c>
      <c r="CU227" s="65">
        <v>100</v>
      </c>
      <c r="CV227" s="65"/>
      <c r="CW227" s="65"/>
      <c r="CX227" s="65"/>
      <c r="CY227" s="65">
        <f>ROUND((Tabla122[[#This Row],[Columna101]]*0.4),0)</f>
        <v>10</v>
      </c>
      <c r="CZ227" s="65">
        <v>24</v>
      </c>
      <c r="DA227" s="65"/>
      <c r="DB227" s="65"/>
      <c r="DC227" s="65"/>
      <c r="DD227" s="65">
        <f>ROUND((Tabla122[[#This Row],[Columna106]]*0.4),0)</f>
        <v>8</v>
      </c>
      <c r="DE227" s="65">
        <v>20</v>
      </c>
      <c r="DF227" s="65"/>
      <c r="DG227" s="65"/>
      <c r="DH227" s="65"/>
      <c r="DI227" s="65">
        <f>ROUND((Tabla122[[#This Row],[Columna111]]*0.4),0)</f>
        <v>8</v>
      </c>
      <c r="DJ227" s="65">
        <v>20</v>
      </c>
      <c r="DK227" s="65"/>
      <c r="DL227" s="65"/>
      <c r="DM227" s="65"/>
      <c r="DN227" s="65">
        <f>ROUND((Tabla122[[#This Row],[Columna116]]*0.4),0)</f>
        <v>2</v>
      </c>
      <c r="DO227" s="65">
        <v>4</v>
      </c>
      <c r="DP227" s="93"/>
      <c r="DQ227" s="93"/>
      <c r="DR227" s="93"/>
      <c r="DS227" s="72"/>
      <c r="DT227" s="68"/>
      <c r="DU227" s="68"/>
      <c r="DV227" s="68"/>
      <c r="DW227" s="68"/>
      <c r="DX227" s="68"/>
      <c r="DY227" s="68"/>
      <c r="DZ227" s="68"/>
      <c r="EA227" s="68"/>
      <c r="EB227" s="68"/>
      <c r="EC227" s="68"/>
      <c r="ED227" s="68"/>
      <c r="EE227" s="68"/>
      <c r="EF227" s="68"/>
      <c r="EG227" s="68"/>
      <c r="EH227" s="68"/>
      <c r="EI227" s="68"/>
      <c r="EJ227" s="68"/>
      <c r="EK227" s="68"/>
      <c r="EL227" s="68"/>
      <c r="EM227" s="68"/>
      <c r="EN227" s="68"/>
      <c r="EO227" s="68"/>
      <c r="EP227" s="68"/>
      <c r="EQ227" s="68"/>
      <c r="ER227" s="68"/>
      <c r="ES227" s="68"/>
      <c r="ET227" s="68"/>
      <c r="EU227" s="68"/>
      <c r="EV227" s="68"/>
      <c r="EW227" s="68"/>
      <c r="EX227" s="68"/>
      <c r="EY227" s="68"/>
      <c r="EZ227" s="68"/>
      <c r="FA227" s="68"/>
      <c r="FB227" s="68"/>
      <c r="FC227" s="68"/>
      <c r="FD227" s="68"/>
      <c r="FE227" s="68"/>
      <c r="FF227" s="68"/>
      <c r="FG227" s="68"/>
      <c r="FH227" s="68"/>
      <c r="FI227" s="68"/>
      <c r="FJ227" s="68"/>
      <c r="FK227" s="68"/>
      <c r="FL227" s="68"/>
      <c r="FM227" s="68"/>
      <c r="FN227" s="68"/>
      <c r="FO227" s="68"/>
      <c r="FP227" s="68"/>
      <c r="FQ227" s="68"/>
      <c r="FR227" s="68"/>
      <c r="FS227" s="68"/>
      <c r="FT227" s="68"/>
      <c r="FU227" s="68"/>
      <c r="FV227" s="68"/>
      <c r="FW227" s="68"/>
      <c r="FX227" s="68"/>
      <c r="FY227" s="68"/>
      <c r="FZ227" s="68"/>
      <c r="GA227" s="68"/>
      <c r="GB227" s="68"/>
      <c r="GC227" s="68"/>
      <c r="GD227" s="68"/>
      <c r="GE227" s="68"/>
      <c r="GF227" s="68"/>
      <c r="GG227" s="68"/>
      <c r="GH227" s="68"/>
      <c r="GI227" s="68"/>
      <c r="GJ227" s="68"/>
      <c r="GK227" s="68"/>
      <c r="GL227" s="68"/>
      <c r="GM227" s="68"/>
      <c r="GN227" s="68"/>
      <c r="GO227" s="68"/>
      <c r="GP227" s="68"/>
      <c r="GQ227" s="68"/>
      <c r="GR227" s="68"/>
      <c r="GS227" s="68"/>
      <c r="GT227" s="68"/>
      <c r="GU227" s="68"/>
      <c r="GV227" s="68"/>
      <c r="GW227" s="68"/>
      <c r="GX227" s="68"/>
      <c r="GY227" s="68"/>
      <c r="GZ227" s="68"/>
      <c r="HA227" s="68"/>
      <c r="HB227" s="68"/>
      <c r="HC227" s="68"/>
      <c r="HD227" s="68"/>
      <c r="HE227" s="68"/>
      <c r="HF227" s="68"/>
      <c r="HG227" s="68"/>
      <c r="HH227" s="68"/>
      <c r="HI227" s="68"/>
      <c r="HJ227" s="68"/>
      <c r="HK227" s="68"/>
      <c r="HL227" s="68"/>
      <c r="HM227" s="68"/>
      <c r="HN227" s="68"/>
      <c r="HO227" s="68"/>
      <c r="HP227" s="68"/>
      <c r="HQ227" s="68"/>
      <c r="HR227" s="68"/>
      <c r="HS227" s="68"/>
      <c r="HT227" s="68"/>
      <c r="HU227" s="68"/>
      <c r="HV227" s="68"/>
      <c r="HW227" s="68"/>
      <c r="HX227" s="68"/>
      <c r="HY227" s="68"/>
      <c r="HZ227" s="68"/>
      <c r="IA227" s="68"/>
      <c r="IB227" s="68"/>
      <c r="IC227" s="68"/>
      <c r="ID227" s="68"/>
      <c r="IE227" s="68"/>
      <c r="IF227" s="68"/>
      <c r="IG227" s="68"/>
      <c r="IH227" s="68"/>
      <c r="II227" s="68"/>
      <c r="IJ227" s="68"/>
      <c r="IK227" s="68"/>
      <c r="IL227" s="68"/>
      <c r="IM227" s="68"/>
      <c r="IN227" s="68"/>
      <c r="IO227" s="68"/>
      <c r="IP227" s="68"/>
      <c r="IQ227" s="68"/>
      <c r="IR227" s="68"/>
      <c r="IS227" s="68"/>
      <c r="IT227" s="68"/>
      <c r="IU227" s="68"/>
      <c r="IV227" s="68"/>
      <c r="IW227" s="68"/>
      <c r="IX227" s="68"/>
      <c r="IY227" s="68"/>
      <c r="IZ227" s="68"/>
      <c r="JA227" s="68"/>
      <c r="JB227" s="68"/>
      <c r="JC227" s="68"/>
      <c r="JD227" s="68"/>
      <c r="JE227" s="68"/>
      <c r="JF227" s="68"/>
      <c r="JG227" s="68"/>
      <c r="JH227" s="68"/>
      <c r="JI227" s="68"/>
      <c r="JJ227" s="68"/>
      <c r="JK227" s="68"/>
      <c r="JL227" s="68"/>
      <c r="JM227" s="68"/>
      <c r="JN227" s="68"/>
      <c r="JO227" s="68"/>
      <c r="JP227" s="68"/>
      <c r="JQ227" s="68"/>
      <c r="JR227" s="68"/>
      <c r="JS227" s="68"/>
      <c r="JT227" s="68"/>
      <c r="JU227" s="68"/>
      <c r="JV227" s="68"/>
      <c r="JW227" s="68"/>
      <c r="JX227" s="68"/>
      <c r="JY227" s="68"/>
      <c r="JZ227" s="68"/>
      <c r="KA227" s="68"/>
      <c r="KB227" s="68"/>
      <c r="KC227" s="68"/>
      <c r="KD227" s="68"/>
      <c r="KE227" s="68"/>
      <c r="KF227" s="68"/>
      <c r="KG227" s="68"/>
      <c r="KH227" s="68"/>
      <c r="KI227" s="68"/>
      <c r="KJ227" s="68"/>
      <c r="KK227" s="68"/>
      <c r="KL227" s="68"/>
      <c r="KM227" s="68"/>
      <c r="KN227" s="68"/>
      <c r="KO227" s="68"/>
      <c r="KP227" s="68"/>
      <c r="KQ227" s="68"/>
      <c r="KR227" s="68"/>
      <c r="KS227" s="68"/>
      <c r="KT227" s="68"/>
      <c r="KU227" s="68"/>
      <c r="KV227" s="68"/>
      <c r="KW227" s="68"/>
      <c r="KX227" s="68"/>
      <c r="KY227" s="68"/>
      <c r="KZ227" s="68"/>
      <c r="LA227" s="68"/>
      <c r="LB227" s="68"/>
      <c r="LC227" s="68"/>
      <c r="LD227" s="68"/>
      <c r="LE227" s="68"/>
      <c r="LF227" s="68"/>
      <c r="LG227" s="68"/>
      <c r="LH227" s="68"/>
      <c r="LI227" s="68"/>
      <c r="LJ227" s="68"/>
      <c r="LK227" s="68"/>
      <c r="LL227" s="68"/>
      <c r="LM227" s="68"/>
      <c r="LN227" s="68"/>
      <c r="LO227" s="68"/>
      <c r="LP227" s="68"/>
      <c r="LQ227" s="68"/>
      <c r="LR227" s="68"/>
      <c r="LS227" s="68"/>
      <c r="LT227" s="68"/>
      <c r="LU227" s="68"/>
      <c r="LV227" s="68"/>
      <c r="LW227" s="68"/>
      <c r="LX227" s="68"/>
      <c r="LY227" s="68"/>
      <c r="LZ227" s="68"/>
      <c r="MA227" s="68"/>
      <c r="MB227" s="68"/>
      <c r="MC227" s="68"/>
      <c r="MD227" s="68"/>
      <c r="ME227" s="68"/>
      <c r="MF227" s="68"/>
      <c r="MG227" s="68"/>
      <c r="MH227" s="68"/>
      <c r="MI227" s="68"/>
      <c r="MJ227" s="68"/>
      <c r="MK227" s="68"/>
      <c r="ML227" s="68"/>
      <c r="MM227" s="68"/>
      <c r="MN227" s="68"/>
      <c r="MO227" s="68"/>
      <c r="MP227" s="68"/>
      <c r="MQ227" s="68"/>
      <c r="MR227" s="68"/>
      <c r="MS227" s="68"/>
      <c r="MT227" s="68"/>
      <c r="MU227" s="68"/>
      <c r="MV227" s="68"/>
      <c r="MW227" s="68"/>
      <c r="MX227" s="68"/>
      <c r="MY227" s="68"/>
      <c r="MZ227" s="68"/>
      <c r="NA227" s="68"/>
      <c r="NB227" s="68"/>
      <c r="NC227" s="68"/>
      <c r="ND227" s="68"/>
      <c r="NE227" s="68"/>
    </row>
    <row r="228" spans="1:369" s="73" customFormat="1" ht="13.5">
      <c r="A228" s="68"/>
      <c r="B228" s="62"/>
      <c r="C228" s="63">
        <v>35501</v>
      </c>
      <c r="D228" s="75" t="s">
        <v>283</v>
      </c>
      <c r="E228" s="65" t="s">
        <v>114</v>
      </c>
      <c r="F22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2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28" s="65">
        <f>ROUND((Tabla122[[#This Row],[Columna6]]*0.4),0)</f>
        <v>2</v>
      </c>
      <c r="I228" s="90">
        <v>4</v>
      </c>
      <c r="J228" s="90"/>
      <c r="K228" s="90"/>
      <c r="L228" s="90"/>
      <c r="M228" s="65">
        <f>ROUND((Tabla122[[#This Row],[Columna11]]*0.4),0)</f>
        <v>72</v>
      </c>
      <c r="N228" s="65">
        <v>180</v>
      </c>
      <c r="O228" s="65"/>
      <c r="P228" s="65"/>
      <c r="Q228" s="65"/>
      <c r="R228" s="65">
        <f>ROUND((Tabla122[[#This Row],[Columna16]]*0.4),0)</f>
        <v>6</v>
      </c>
      <c r="S228" s="65">
        <v>16</v>
      </c>
      <c r="T228" s="65"/>
      <c r="U228" s="65"/>
      <c r="V228" s="65"/>
      <c r="W228" s="65">
        <f>ROUND((Tabla122[[#This Row],[Columna21]]*0.4),0)</f>
        <v>3</v>
      </c>
      <c r="X228" s="65">
        <v>8</v>
      </c>
      <c r="Y228" s="65"/>
      <c r="Z228" s="65"/>
      <c r="AA228" s="65"/>
      <c r="AB228" s="65">
        <f>ROUND((Tabla122[[#This Row],[Columna26]]*0.4),0)</f>
        <v>24</v>
      </c>
      <c r="AC228" s="65">
        <v>60</v>
      </c>
      <c r="AD228" s="65"/>
      <c r="AE228" s="65"/>
      <c r="AF228" s="65"/>
      <c r="AG228" s="65">
        <f>ROUND((Tabla122[[#This Row],[Columna31]]*0.4),0)</f>
        <v>274</v>
      </c>
      <c r="AH228" s="65">
        <v>684</v>
      </c>
      <c r="AI228" s="65"/>
      <c r="AJ228" s="65"/>
      <c r="AK228" s="65"/>
      <c r="AL228" s="65">
        <f>ROUND((Tabla122[[#This Row],[Columna36]]*0.4),0)</f>
        <v>70</v>
      </c>
      <c r="AM228" s="65">
        <v>176</v>
      </c>
      <c r="AN228" s="65"/>
      <c r="AO228" s="65"/>
      <c r="AP228" s="65"/>
      <c r="AQ228" s="65">
        <f>ROUND((Tabla122[[#This Row],[Columna41]]*0.4),0)</f>
        <v>27</v>
      </c>
      <c r="AR228" s="65">
        <v>68</v>
      </c>
      <c r="AS228" s="65"/>
      <c r="AT228" s="65"/>
      <c r="AU228" s="65"/>
      <c r="AV228" s="65">
        <f>ROUND((Tabla122[[#This Row],[Columna46]]*0.4),0)</f>
        <v>16</v>
      </c>
      <c r="AW228" s="65">
        <v>40</v>
      </c>
      <c r="AX228" s="65"/>
      <c r="AY228" s="65"/>
      <c r="AZ228" s="65"/>
      <c r="BA228" s="65">
        <f>ROUND((Tabla122[[#This Row],[Columna51]]*0.4),0)</f>
        <v>3</v>
      </c>
      <c r="BB228" s="65">
        <v>8</v>
      </c>
      <c r="BC228" s="65"/>
      <c r="BD228" s="65"/>
      <c r="BE228" s="65"/>
      <c r="BF228" s="65">
        <f>ROUND((Tabla122[[#This Row],[Columna56]]*0.4),0)</f>
        <v>2</v>
      </c>
      <c r="BG228" s="65">
        <v>4</v>
      </c>
      <c r="BH228" s="65"/>
      <c r="BI228" s="65"/>
      <c r="BJ228" s="65"/>
      <c r="BK228" s="65">
        <f>ROUND((Tabla122[[#This Row],[Columna61]]*0.4),0)</f>
        <v>18</v>
      </c>
      <c r="BL228" s="65">
        <v>44</v>
      </c>
      <c r="BM228" s="65"/>
      <c r="BN228" s="65"/>
      <c r="BO228" s="65"/>
      <c r="BP228" s="65">
        <f>ROUND((Tabla122[[#This Row],[Columna66]]*0.4),0)</f>
        <v>16</v>
      </c>
      <c r="BQ228" s="65">
        <v>40</v>
      </c>
      <c r="BR228" s="65"/>
      <c r="BS228" s="65"/>
      <c r="BT228" s="65"/>
      <c r="BU228" s="65">
        <f>ROUND((Tabla122[[#This Row],[Columna71]]*0.4),0)</f>
        <v>46</v>
      </c>
      <c r="BV228" s="65">
        <v>116</v>
      </c>
      <c r="BW228" s="65"/>
      <c r="BX228" s="65"/>
      <c r="BY228" s="65"/>
      <c r="BZ228" s="65">
        <f>ROUND((Tabla122[[#This Row],[Columna76]]*0.4),0)</f>
        <v>14</v>
      </c>
      <c r="CA228" s="65">
        <v>36</v>
      </c>
      <c r="CB228" s="65"/>
      <c r="CC228" s="65"/>
      <c r="CD228" s="65"/>
      <c r="CE228" s="65">
        <f>ROUND((Tabla122[[#This Row],[Columna81]]*0.4),0)</f>
        <v>14</v>
      </c>
      <c r="CF228" s="65">
        <v>36</v>
      </c>
      <c r="CG228" s="65"/>
      <c r="CH228" s="65"/>
      <c r="CI228" s="65"/>
      <c r="CJ228" s="65">
        <f>ROUND((Tabla122[[#This Row],[Columna86]]*0.4),0)</f>
        <v>6</v>
      </c>
      <c r="CK228" s="65">
        <v>16</v>
      </c>
      <c r="CL228" s="65"/>
      <c r="CM228" s="65"/>
      <c r="CN228" s="65"/>
      <c r="CO228" s="65">
        <f>ROUND((Tabla122[[#This Row],[Columna91]]*0.4),0)</f>
        <v>22</v>
      </c>
      <c r="CP228" s="65">
        <v>56</v>
      </c>
      <c r="CQ228" s="65"/>
      <c r="CR228" s="65"/>
      <c r="CS228" s="65"/>
      <c r="CT228" s="65">
        <f>ROUND((Tabla122[[#This Row],[Columna96]]*0.4),0)</f>
        <v>40</v>
      </c>
      <c r="CU228" s="65">
        <v>100</v>
      </c>
      <c r="CV228" s="65"/>
      <c r="CW228" s="65"/>
      <c r="CX228" s="65"/>
      <c r="CY228" s="65">
        <f>ROUND((Tabla122[[#This Row],[Columna101]]*0.4),0)</f>
        <v>10</v>
      </c>
      <c r="CZ228" s="65">
        <v>24</v>
      </c>
      <c r="DA228" s="65"/>
      <c r="DB228" s="65"/>
      <c r="DC228" s="65"/>
      <c r="DD228" s="65">
        <f>ROUND((Tabla122[[#This Row],[Columna106]]*0.4),0)</f>
        <v>8</v>
      </c>
      <c r="DE228" s="65">
        <v>20</v>
      </c>
      <c r="DF228" s="65"/>
      <c r="DG228" s="65"/>
      <c r="DH228" s="65"/>
      <c r="DI228" s="65">
        <f>ROUND((Tabla122[[#This Row],[Columna111]]*0.4),0)</f>
        <v>8</v>
      </c>
      <c r="DJ228" s="65">
        <v>20</v>
      </c>
      <c r="DK228" s="65"/>
      <c r="DL228" s="65"/>
      <c r="DM228" s="65"/>
      <c r="DN228" s="65">
        <f>ROUND((Tabla122[[#This Row],[Columna116]]*0.4),0)</f>
        <v>2</v>
      </c>
      <c r="DO228" s="65">
        <v>4</v>
      </c>
      <c r="DP228" s="93"/>
      <c r="DQ228" s="93"/>
      <c r="DR228" s="93"/>
      <c r="DS228" s="72"/>
      <c r="DT228" s="68"/>
      <c r="DU228" s="68"/>
      <c r="DV228" s="68"/>
      <c r="DW228" s="68"/>
      <c r="DX228" s="68"/>
      <c r="DY228" s="68"/>
      <c r="DZ228" s="68"/>
      <c r="EA228" s="68"/>
      <c r="EB228" s="68"/>
      <c r="EC228" s="68"/>
      <c r="ED228" s="68"/>
      <c r="EE228" s="68"/>
      <c r="EF228" s="68"/>
      <c r="EG228" s="68"/>
      <c r="EH228" s="68"/>
      <c r="EI228" s="68"/>
      <c r="EJ228" s="68"/>
      <c r="EK228" s="68"/>
      <c r="EL228" s="68"/>
      <c r="EM228" s="68"/>
      <c r="EN228" s="68"/>
      <c r="EO228" s="68"/>
      <c r="EP228" s="68"/>
      <c r="EQ228" s="68"/>
      <c r="ER228" s="68"/>
      <c r="ES228" s="68"/>
      <c r="ET228" s="68"/>
      <c r="EU228" s="68"/>
      <c r="EV228" s="68"/>
      <c r="EW228" s="68"/>
      <c r="EX228" s="68"/>
      <c r="EY228" s="68"/>
      <c r="EZ228" s="68"/>
      <c r="FA228" s="68"/>
      <c r="FB228" s="68"/>
      <c r="FC228" s="68"/>
      <c r="FD228" s="68"/>
      <c r="FE228" s="68"/>
      <c r="FF228" s="68"/>
      <c r="FG228" s="68"/>
      <c r="FH228" s="68"/>
      <c r="FI228" s="68"/>
      <c r="FJ228" s="68"/>
      <c r="FK228" s="68"/>
      <c r="FL228" s="68"/>
      <c r="FM228" s="68"/>
      <c r="FN228" s="68"/>
      <c r="FO228" s="68"/>
      <c r="FP228" s="68"/>
      <c r="FQ228" s="68"/>
      <c r="FR228" s="68"/>
      <c r="FS228" s="68"/>
      <c r="FT228" s="68"/>
      <c r="FU228" s="68"/>
      <c r="FV228" s="68"/>
      <c r="FW228" s="68"/>
      <c r="FX228" s="68"/>
      <c r="FY228" s="68"/>
      <c r="FZ228" s="68"/>
      <c r="GA228" s="68"/>
      <c r="GB228" s="68"/>
      <c r="GC228" s="68"/>
      <c r="GD228" s="68"/>
      <c r="GE228" s="68"/>
      <c r="GF228" s="68"/>
      <c r="GG228" s="68"/>
      <c r="GH228" s="68"/>
      <c r="GI228" s="68"/>
      <c r="GJ228" s="68"/>
      <c r="GK228" s="68"/>
      <c r="GL228" s="68"/>
      <c r="GM228" s="68"/>
      <c r="GN228" s="68"/>
      <c r="GO228" s="68"/>
      <c r="GP228" s="68"/>
      <c r="GQ228" s="68"/>
      <c r="GR228" s="68"/>
      <c r="GS228" s="68"/>
      <c r="GT228" s="68"/>
      <c r="GU228" s="68"/>
      <c r="GV228" s="68"/>
      <c r="GW228" s="68"/>
      <c r="GX228" s="68"/>
      <c r="GY228" s="68"/>
      <c r="GZ228" s="68"/>
      <c r="HA228" s="68"/>
      <c r="HB228" s="68"/>
      <c r="HC228" s="68"/>
      <c r="HD228" s="68"/>
      <c r="HE228" s="68"/>
      <c r="HF228" s="68"/>
      <c r="HG228" s="68"/>
      <c r="HH228" s="68"/>
      <c r="HI228" s="68"/>
      <c r="HJ228" s="68"/>
      <c r="HK228" s="68"/>
      <c r="HL228" s="68"/>
      <c r="HM228" s="68"/>
      <c r="HN228" s="68"/>
      <c r="HO228" s="68"/>
      <c r="HP228" s="68"/>
      <c r="HQ228" s="68"/>
      <c r="HR228" s="68"/>
      <c r="HS228" s="68"/>
      <c r="HT228" s="68"/>
      <c r="HU228" s="68"/>
      <c r="HV228" s="68"/>
      <c r="HW228" s="68"/>
      <c r="HX228" s="68"/>
      <c r="HY228" s="68"/>
      <c r="HZ228" s="68"/>
      <c r="IA228" s="68"/>
      <c r="IB228" s="68"/>
      <c r="IC228" s="68"/>
      <c r="ID228" s="68"/>
      <c r="IE228" s="68"/>
      <c r="IF228" s="68"/>
      <c r="IG228" s="68"/>
      <c r="IH228" s="68"/>
      <c r="II228" s="68"/>
      <c r="IJ228" s="68"/>
      <c r="IK228" s="68"/>
      <c r="IL228" s="68"/>
      <c r="IM228" s="68"/>
      <c r="IN228" s="68"/>
      <c r="IO228" s="68"/>
      <c r="IP228" s="68"/>
      <c r="IQ228" s="68"/>
      <c r="IR228" s="68"/>
      <c r="IS228" s="68"/>
      <c r="IT228" s="68"/>
      <c r="IU228" s="68"/>
      <c r="IV228" s="68"/>
      <c r="IW228" s="68"/>
      <c r="IX228" s="68"/>
      <c r="IY228" s="68"/>
      <c r="IZ228" s="68"/>
      <c r="JA228" s="68"/>
      <c r="JB228" s="68"/>
      <c r="JC228" s="68"/>
      <c r="JD228" s="68"/>
      <c r="JE228" s="68"/>
      <c r="JF228" s="68"/>
      <c r="JG228" s="68"/>
      <c r="JH228" s="68"/>
      <c r="JI228" s="68"/>
      <c r="JJ228" s="68"/>
      <c r="JK228" s="68"/>
      <c r="JL228" s="68"/>
      <c r="JM228" s="68"/>
      <c r="JN228" s="68"/>
      <c r="JO228" s="68"/>
      <c r="JP228" s="68"/>
      <c r="JQ228" s="68"/>
      <c r="JR228" s="68"/>
      <c r="JS228" s="68"/>
      <c r="JT228" s="68"/>
      <c r="JU228" s="68"/>
      <c r="JV228" s="68"/>
      <c r="JW228" s="68"/>
      <c r="JX228" s="68"/>
      <c r="JY228" s="68"/>
      <c r="JZ228" s="68"/>
      <c r="KA228" s="68"/>
      <c r="KB228" s="68"/>
      <c r="KC228" s="68"/>
      <c r="KD228" s="68"/>
      <c r="KE228" s="68"/>
      <c r="KF228" s="68"/>
      <c r="KG228" s="68"/>
      <c r="KH228" s="68"/>
      <c r="KI228" s="68"/>
      <c r="KJ228" s="68"/>
      <c r="KK228" s="68"/>
      <c r="KL228" s="68"/>
      <c r="KM228" s="68"/>
      <c r="KN228" s="68"/>
      <c r="KO228" s="68"/>
      <c r="KP228" s="68"/>
      <c r="KQ228" s="68"/>
      <c r="KR228" s="68"/>
      <c r="KS228" s="68"/>
      <c r="KT228" s="68"/>
      <c r="KU228" s="68"/>
      <c r="KV228" s="68"/>
      <c r="KW228" s="68"/>
      <c r="KX228" s="68"/>
      <c r="KY228" s="68"/>
      <c r="KZ228" s="68"/>
      <c r="LA228" s="68"/>
      <c r="LB228" s="68"/>
      <c r="LC228" s="68"/>
      <c r="LD228" s="68"/>
      <c r="LE228" s="68"/>
      <c r="LF228" s="68"/>
      <c r="LG228" s="68"/>
      <c r="LH228" s="68"/>
      <c r="LI228" s="68"/>
      <c r="LJ228" s="68"/>
      <c r="LK228" s="68"/>
      <c r="LL228" s="68"/>
      <c r="LM228" s="68"/>
      <c r="LN228" s="68"/>
      <c r="LO228" s="68"/>
      <c r="LP228" s="68"/>
      <c r="LQ228" s="68"/>
      <c r="LR228" s="68"/>
      <c r="LS228" s="68"/>
      <c r="LT228" s="68"/>
      <c r="LU228" s="68"/>
      <c r="LV228" s="68"/>
      <c r="LW228" s="68"/>
      <c r="LX228" s="68"/>
      <c r="LY228" s="68"/>
      <c r="LZ228" s="68"/>
      <c r="MA228" s="68"/>
      <c r="MB228" s="68"/>
      <c r="MC228" s="68"/>
      <c r="MD228" s="68"/>
      <c r="ME228" s="68"/>
      <c r="MF228" s="68"/>
      <c r="MG228" s="68"/>
      <c r="MH228" s="68"/>
      <c r="MI228" s="68"/>
      <c r="MJ228" s="68"/>
      <c r="MK228" s="68"/>
      <c r="ML228" s="68"/>
      <c r="MM228" s="68"/>
      <c r="MN228" s="68"/>
      <c r="MO228" s="68"/>
      <c r="MP228" s="68"/>
      <c r="MQ228" s="68"/>
      <c r="MR228" s="68"/>
      <c r="MS228" s="68"/>
      <c r="MT228" s="68"/>
      <c r="MU228" s="68"/>
      <c r="MV228" s="68"/>
      <c r="MW228" s="68"/>
      <c r="MX228" s="68"/>
      <c r="MY228" s="68"/>
      <c r="MZ228" s="68"/>
      <c r="NA228" s="68"/>
      <c r="NB228" s="68"/>
      <c r="NC228" s="68"/>
      <c r="ND228" s="68"/>
      <c r="NE228" s="68"/>
    </row>
    <row r="229" spans="1:369" s="73" customFormat="1" ht="13.5">
      <c r="A229" s="68"/>
      <c r="B229" s="62"/>
      <c r="C229" s="63">
        <v>35501</v>
      </c>
      <c r="D229" s="75" t="s">
        <v>284</v>
      </c>
      <c r="E229" s="65" t="s">
        <v>114</v>
      </c>
      <c r="F22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2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29" s="65">
        <f>ROUND((Tabla122[[#This Row],[Columna6]]*0.4),0)</f>
        <v>2</v>
      </c>
      <c r="I229" s="90">
        <v>4</v>
      </c>
      <c r="J229" s="90"/>
      <c r="K229" s="90"/>
      <c r="L229" s="90"/>
      <c r="M229" s="65">
        <f>ROUND((Tabla122[[#This Row],[Columna11]]*0.4),0)</f>
        <v>72</v>
      </c>
      <c r="N229" s="65">
        <v>180</v>
      </c>
      <c r="O229" s="65"/>
      <c r="P229" s="65"/>
      <c r="Q229" s="65"/>
      <c r="R229" s="65">
        <f>ROUND((Tabla122[[#This Row],[Columna16]]*0.4),0)</f>
        <v>6</v>
      </c>
      <c r="S229" s="65">
        <v>16</v>
      </c>
      <c r="T229" s="65"/>
      <c r="U229" s="65"/>
      <c r="V229" s="65"/>
      <c r="W229" s="65">
        <f>ROUND((Tabla122[[#This Row],[Columna21]]*0.4),0)</f>
        <v>3</v>
      </c>
      <c r="X229" s="65">
        <v>8</v>
      </c>
      <c r="Y229" s="65"/>
      <c r="Z229" s="65"/>
      <c r="AA229" s="65"/>
      <c r="AB229" s="65">
        <f>ROUND((Tabla122[[#This Row],[Columna26]]*0.4),0)</f>
        <v>24</v>
      </c>
      <c r="AC229" s="65">
        <v>60</v>
      </c>
      <c r="AD229" s="65"/>
      <c r="AE229" s="65"/>
      <c r="AF229" s="65"/>
      <c r="AG229" s="65">
        <f>ROUND((Tabla122[[#This Row],[Columna31]]*0.4),0)</f>
        <v>274</v>
      </c>
      <c r="AH229" s="65">
        <v>684</v>
      </c>
      <c r="AI229" s="65"/>
      <c r="AJ229" s="65"/>
      <c r="AK229" s="65"/>
      <c r="AL229" s="65">
        <f>ROUND((Tabla122[[#This Row],[Columna36]]*0.4),0)</f>
        <v>70</v>
      </c>
      <c r="AM229" s="65">
        <v>176</v>
      </c>
      <c r="AN229" s="65"/>
      <c r="AO229" s="65"/>
      <c r="AP229" s="65"/>
      <c r="AQ229" s="65">
        <f>ROUND((Tabla122[[#This Row],[Columna41]]*0.4),0)</f>
        <v>27</v>
      </c>
      <c r="AR229" s="65">
        <v>68</v>
      </c>
      <c r="AS229" s="65"/>
      <c r="AT229" s="65"/>
      <c r="AU229" s="65"/>
      <c r="AV229" s="65">
        <f>ROUND((Tabla122[[#This Row],[Columna46]]*0.4),0)</f>
        <v>16</v>
      </c>
      <c r="AW229" s="65">
        <v>40</v>
      </c>
      <c r="AX229" s="65"/>
      <c r="AY229" s="65"/>
      <c r="AZ229" s="65"/>
      <c r="BA229" s="65">
        <f>ROUND((Tabla122[[#This Row],[Columna51]]*0.4),0)</f>
        <v>3</v>
      </c>
      <c r="BB229" s="65">
        <v>8</v>
      </c>
      <c r="BC229" s="65"/>
      <c r="BD229" s="65"/>
      <c r="BE229" s="65"/>
      <c r="BF229" s="65">
        <f>ROUND((Tabla122[[#This Row],[Columna56]]*0.4),0)</f>
        <v>2</v>
      </c>
      <c r="BG229" s="65">
        <v>4</v>
      </c>
      <c r="BH229" s="65"/>
      <c r="BI229" s="65"/>
      <c r="BJ229" s="65"/>
      <c r="BK229" s="65">
        <f>ROUND((Tabla122[[#This Row],[Columna61]]*0.4),0)</f>
        <v>18</v>
      </c>
      <c r="BL229" s="65">
        <v>44</v>
      </c>
      <c r="BM229" s="65"/>
      <c r="BN229" s="65"/>
      <c r="BO229" s="65"/>
      <c r="BP229" s="65">
        <f>ROUND((Tabla122[[#This Row],[Columna66]]*0.4),0)</f>
        <v>16</v>
      </c>
      <c r="BQ229" s="65">
        <v>40</v>
      </c>
      <c r="BR229" s="65"/>
      <c r="BS229" s="65"/>
      <c r="BT229" s="65"/>
      <c r="BU229" s="65">
        <f>ROUND((Tabla122[[#This Row],[Columna71]]*0.4),0)</f>
        <v>46</v>
      </c>
      <c r="BV229" s="65">
        <v>116</v>
      </c>
      <c r="BW229" s="65"/>
      <c r="BX229" s="65"/>
      <c r="BY229" s="65"/>
      <c r="BZ229" s="65">
        <f>ROUND((Tabla122[[#This Row],[Columna76]]*0.4),0)</f>
        <v>14</v>
      </c>
      <c r="CA229" s="65">
        <v>36</v>
      </c>
      <c r="CB229" s="65"/>
      <c r="CC229" s="65"/>
      <c r="CD229" s="65"/>
      <c r="CE229" s="65">
        <f>ROUND((Tabla122[[#This Row],[Columna81]]*0.4),0)</f>
        <v>14</v>
      </c>
      <c r="CF229" s="65">
        <v>36</v>
      </c>
      <c r="CG229" s="65"/>
      <c r="CH229" s="65"/>
      <c r="CI229" s="65"/>
      <c r="CJ229" s="65">
        <f>ROUND((Tabla122[[#This Row],[Columna86]]*0.4),0)</f>
        <v>6</v>
      </c>
      <c r="CK229" s="65">
        <v>16</v>
      </c>
      <c r="CL229" s="65"/>
      <c r="CM229" s="65"/>
      <c r="CN229" s="65"/>
      <c r="CO229" s="65">
        <f>ROUND((Tabla122[[#This Row],[Columna91]]*0.4),0)</f>
        <v>22</v>
      </c>
      <c r="CP229" s="65">
        <v>56</v>
      </c>
      <c r="CQ229" s="65"/>
      <c r="CR229" s="65"/>
      <c r="CS229" s="65"/>
      <c r="CT229" s="65">
        <f>ROUND((Tabla122[[#This Row],[Columna96]]*0.4),0)</f>
        <v>40</v>
      </c>
      <c r="CU229" s="65">
        <v>100</v>
      </c>
      <c r="CV229" s="65"/>
      <c r="CW229" s="65"/>
      <c r="CX229" s="65"/>
      <c r="CY229" s="65">
        <f>ROUND((Tabla122[[#This Row],[Columna101]]*0.4),0)</f>
        <v>10</v>
      </c>
      <c r="CZ229" s="65">
        <v>24</v>
      </c>
      <c r="DA229" s="65"/>
      <c r="DB229" s="65"/>
      <c r="DC229" s="65"/>
      <c r="DD229" s="65">
        <f>ROUND((Tabla122[[#This Row],[Columna106]]*0.4),0)</f>
        <v>8</v>
      </c>
      <c r="DE229" s="65">
        <v>20</v>
      </c>
      <c r="DF229" s="65"/>
      <c r="DG229" s="65"/>
      <c r="DH229" s="65"/>
      <c r="DI229" s="65">
        <f>ROUND((Tabla122[[#This Row],[Columna111]]*0.4),0)</f>
        <v>8</v>
      </c>
      <c r="DJ229" s="65">
        <v>20</v>
      </c>
      <c r="DK229" s="65"/>
      <c r="DL229" s="65"/>
      <c r="DM229" s="65"/>
      <c r="DN229" s="65">
        <f>ROUND((Tabla122[[#This Row],[Columna116]]*0.4),0)</f>
        <v>2</v>
      </c>
      <c r="DO229" s="65">
        <v>4</v>
      </c>
      <c r="DP229" s="93"/>
      <c r="DQ229" s="93"/>
      <c r="DR229" s="93"/>
      <c r="DS229" s="72"/>
      <c r="DT229" s="68"/>
      <c r="DU229" s="68"/>
      <c r="DV229" s="68"/>
      <c r="DW229" s="68"/>
      <c r="DX229" s="68"/>
      <c r="DY229" s="68"/>
      <c r="DZ229" s="68"/>
      <c r="EA229" s="68"/>
      <c r="EB229" s="68"/>
      <c r="EC229" s="68"/>
      <c r="ED229" s="68"/>
      <c r="EE229" s="68"/>
      <c r="EF229" s="68"/>
      <c r="EG229" s="68"/>
      <c r="EH229" s="68"/>
      <c r="EI229" s="68"/>
      <c r="EJ229" s="68"/>
      <c r="EK229" s="68"/>
      <c r="EL229" s="68"/>
      <c r="EM229" s="68"/>
      <c r="EN229" s="68"/>
      <c r="EO229" s="68"/>
      <c r="EP229" s="68"/>
      <c r="EQ229" s="68"/>
      <c r="ER229" s="68"/>
      <c r="ES229" s="68"/>
      <c r="ET229" s="68"/>
      <c r="EU229" s="68"/>
      <c r="EV229" s="68"/>
      <c r="EW229" s="68"/>
      <c r="EX229" s="68"/>
      <c r="EY229" s="68"/>
      <c r="EZ229" s="68"/>
      <c r="FA229" s="68"/>
      <c r="FB229" s="68"/>
      <c r="FC229" s="68"/>
      <c r="FD229" s="68"/>
      <c r="FE229" s="68"/>
      <c r="FF229" s="68"/>
      <c r="FG229" s="68"/>
      <c r="FH229" s="68"/>
      <c r="FI229" s="68"/>
      <c r="FJ229" s="68"/>
      <c r="FK229" s="68"/>
      <c r="FL229" s="68"/>
      <c r="FM229" s="68"/>
      <c r="FN229" s="68"/>
      <c r="FO229" s="68"/>
      <c r="FP229" s="68"/>
      <c r="FQ229" s="68"/>
      <c r="FR229" s="68"/>
      <c r="FS229" s="68"/>
      <c r="FT229" s="68"/>
      <c r="FU229" s="68"/>
      <c r="FV229" s="68"/>
      <c r="FW229" s="68"/>
      <c r="FX229" s="68"/>
      <c r="FY229" s="68"/>
      <c r="FZ229" s="68"/>
      <c r="GA229" s="68"/>
      <c r="GB229" s="68"/>
      <c r="GC229" s="68"/>
      <c r="GD229" s="68"/>
      <c r="GE229" s="68"/>
      <c r="GF229" s="68"/>
      <c r="GG229" s="68"/>
      <c r="GH229" s="68"/>
      <c r="GI229" s="68"/>
      <c r="GJ229" s="68"/>
      <c r="GK229" s="68"/>
      <c r="GL229" s="68"/>
      <c r="GM229" s="68"/>
      <c r="GN229" s="68"/>
      <c r="GO229" s="68"/>
      <c r="GP229" s="68"/>
      <c r="GQ229" s="68"/>
      <c r="GR229" s="68"/>
      <c r="GS229" s="68"/>
      <c r="GT229" s="68"/>
      <c r="GU229" s="68"/>
      <c r="GV229" s="68"/>
      <c r="GW229" s="68"/>
      <c r="GX229" s="68"/>
      <c r="GY229" s="68"/>
      <c r="GZ229" s="68"/>
      <c r="HA229" s="68"/>
      <c r="HB229" s="68"/>
      <c r="HC229" s="68"/>
      <c r="HD229" s="68"/>
      <c r="HE229" s="68"/>
      <c r="HF229" s="68"/>
      <c r="HG229" s="68"/>
      <c r="HH229" s="68"/>
      <c r="HI229" s="68"/>
      <c r="HJ229" s="68"/>
      <c r="HK229" s="68"/>
      <c r="HL229" s="68"/>
      <c r="HM229" s="68"/>
      <c r="HN229" s="68"/>
      <c r="HO229" s="68"/>
      <c r="HP229" s="68"/>
      <c r="HQ229" s="68"/>
      <c r="HR229" s="68"/>
      <c r="HS229" s="68"/>
      <c r="HT229" s="68"/>
      <c r="HU229" s="68"/>
      <c r="HV229" s="68"/>
      <c r="HW229" s="68"/>
      <c r="HX229" s="68"/>
      <c r="HY229" s="68"/>
      <c r="HZ229" s="68"/>
      <c r="IA229" s="68"/>
      <c r="IB229" s="68"/>
      <c r="IC229" s="68"/>
      <c r="ID229" s="68"/>
      <c r="IE229" s="68"/>
      <c r="IF229" s="68"/>
      <c r="IG229" s="68"/>
      <c r="IH229" s="68"/>
      <c r="II229" s="68"/>
      <c r="IJ229" s="68"/>
      <c r="IK229" s="68"/>
      <c r="IL229" s="68"/>
      <c r="IM229" s="68"/>
      <c r="IN229" s="68"/>
      <c r="IO229" s="68"/>
      <c r="IP229" s="68"/>
      <c r="IQ229" s="68"/>
      <c r="IR229" s="68"/>
      <c r="IS229" s="68"/>
      <c r="IT229" s="68"/>
      <c r="IU229" s="68"/>
      <c r="IV229" s="68"/>
      <c r="IW229" s="68"/>
      <c r="IX229" s="68"/>
      <c r="IY229" s="68"/>
      <c r="IZ229" s="68"/>
      <c r="JA229" s="68"/>
      <c r="JB229" s="68"/>
      <c r="JC229" s="68"/>
      <c r="JD229" s="68"/>
      <c r="JE229" s="68"/>
      <c r="JF229" s="68"/>
      <c r="JG229" s="68"/>
      <c r="JH229" s="68"/>
      <c r="JI229" s="68"/>
      <c r="JJ229" s="68"/>
      <c r="JK229" s="68"/>
      <c r="JL229" s="68"/>
      <c r="JM229" s="68"/>
      <c r="JN229" s="68"/>
      <c r="JO229" s="68"/>
      <c r="JP229" s="68"/>
      <c r="JQ229" s="68"/>
      <c r="JR229" s="68"/>
      <c r="JS229" s="68"/>
      <c r="JT229" s="68"/>
      <c r="JU229" s="68"/>
      <c r="JV229" s="68"/>
      <c r="JW229" s="68"/>
      <c r="JX229" s="68"/>
      <c r="JY229" s="68"/>
      <c r="JZ229" s="68"/>
      <c r="KA229" s="68"/>
      <c r="KB229" s="68"/>
      <c r="KC229" s="68"/>
      <c r="KD229" s="68"/>
      <c r="KE229" s="68"/>
      <c r="KF229" s="68"/>
      <c r="KG229" s="68"/>
      <c r="KH229" s="68"/>
      <c r="KI229" s="68"/>
      <c r="KJ229" s="68"/>
      <c r="KK229" s="68"/>
      <c r="KL229" s="68"/>
      <c r="KM229" s="68"/>
      <c r="KN229" s="68"/>
      <c r="KO229" s="68"/>
      <c r="KP229" s="68"/>
      <c r="KQ229" s="68"/>
      <c r="KR229" s="68"/>
      <c r="KS229" s="68"/>
      <c r="KT229" s="68"/>
      <c r="KU229" s="68"/>
      <c r="KV229" s="68"/>
      <c r="KW229" s="68"/>
      <c r="KX229" s="68"/>
      <c r="KY229" s="68"/>
      <c r="KZ229" s="68"/>
      <c r="LA229" s="68"/>
      <c r="LB229" s="68"/>
      <c r="LC229" s="68"/>
      <c r="LD229" s="68"/>
      <c r="LE229" s="68"/>
      <c r="LF229" s="68"/>
      <c r="LG229" s="68"/>
      <c r="LH229" s="68"/>
      <c r="LI229" s="68"/>
      <c r="LJ229" s="68"/>
      <c r="LK229" s="68"/>
      <c r="LL229" s="68"/>
      <c r="LM229" s="68"/>
      <c r="LN229" s="68"/>
      <c r="LO229" s="68"/>
      <c r="LP229" s="68"/>
      <c r="LQ229" s="68"/>
      <c r="LR229" s="68"/>
      <c r="LS229" s="68"/>
      <c r="LT229" s="68"/>
      <c r="LU229" s="68"/>
      <c r="LV229" s="68"/>
      <c r="LW229" s="68"/>
      <c r="LX229" s="68"/>
      <c r="LY229" s="68"/>
      <c r="LZ229" s="68"/>
      <c r="MA229" s="68"/>
      <c r="MB229" s="68"/>
      <c r="MC229" s="68"/>
      <c r="MD229" s="68"/>
      <c r="ME229" s="68"/>
      <c r="MF229" s="68"/>
      <c r="MG229" s="68"/>
      <c r="MH229" s="68"/>
      <c r="MI229" s="68"/>
      <c r="MJ229" s="68"/>
      <c r="MK229" s="68"/>
      <c r="ML229" s="68"/>
      <c r="MM229" s="68"/>
      <c r="MN229" s="68"/>
      <c r="MO229" s="68"/>
      <c r="MP229" s="68"/>
      <c r="MQ229" s="68"/>
      <c r="MR229" s="68"/>
      <c r="MS229" s="68"/>
      <c r="MT229" s="68"/>
      <c r="MU229" s="68"/>
      <c r="MV229" s="68"/>
      <c r="MW229" s="68"/>
      <c r="MX229" s="68"/>
      <c r="MY229" s="68"/>
      <c r="MZ229" s="68"/>
      <c r="NA229" s="68"/>
      <c r="NB229" s="68"/>
      <c r="NC229" s="68"/>
      <c r="ND229" s="68"/>
      <c r="NE229" s="68"/>
    </row>
    <row r="230" spans="1:369" s="73" customFormat="1" ht="13.5">
      <c r="A230" s="68"/>
      <c r="B230" s="62"/>
      <c r="C230" s="63">
        <v>35501</v>
      </c>
      <c r="D230" s="75" t="s">
        <v>285</v>
      </c>
      <c r="E230" s="65" t="s">
        <v>114</v>
      </c>
      <c r="F23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3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30" s="65">
        <f>ROUND((Tabla122[[#This Row],[Columna6]]*0.4),0)</f>
        <v>2</v>
      </c>
      <c r="I230" s="90">
        <v>4</v>
      </c>
      <c r="J230" s="90"/>
      <c r="K230" s="90"/>
      <c r="L230" s="90"/>
      <c r="M230" s="65">
        <f>ROUND((Tabla122[[#This Row],[Columna11]]*0.4),0)</f>
        <v>72</v>
      </c>
      <c r="N230" s="65">
        <v>180</v>
      </c>
      <c r="O230" s="65"/>
      <c r="P230" s="65"/>
      <c r="Q230" s="65"/>
      <c r="R230" s="65">
        <f>ROUND((Tabla122[[#This Row],[Columna16]]*0.4),0)</f>
        <v>6</v>
      </c>
      <c r="S230" s="65">
        <v>16</v>
      </c>
      <c r="T230" s="65"/>
      <c r="U230" s="65"/>
      <c r="V230" s="65"/>
      <c r="W230" s="65">
        <f>ROUND((Tabla122[[#This Row],[Columna21]]*0.4),0)</f>
        <v>3</v>
      </c>
      <c r="X230" s="65">
        <v>8</v>
      </c>
      <c r="Y230" s="65"/>
      <c r="Z230" s="65"/>
      <c r="AA230" s="65"/>
      <c r="AB230" s="65">
        <f>ROUND((Tabla122[[#This Row],[Columna26]]*0.4),0)</f>
        <v>24</v>
      </c>
      <c r="AC230" s="65">
        <v>60</v>
      </c>
      <c r="AD230" s="65"/>
      <c r="AE230" s="65"/>
      <c r="AF230" s="65"/>
      <c r="AG230" s="65">
        <f>ROUND((Tabla122[[#This Row],[Columna31]]*0.4),0)</f>
        <v>274</v>
      </c>
      <c r="AH230" s="65">
        <v>684</v>
      </c>
      <c r="AI230" s="65"/>
      <c r="AJ230" s="65"/>
      <c r="AK230" s="65"/>
      <c r="AL230" s="65">
        <f>ROUND((Tabla122[[#This Row],[Columna36]]*0.4),0)</f>
        <v>70</v>
      </c>
      <c r="AM230" s="65">
        <v>176</v>
      </c>
      <c r="AN230" s="65"/>
      <c r="AO230" s="65"/>
      <c r="AP230" s="65"/>
      <c r="AQ230" s="65">
        <f>ROUND((Tabla122[[#This Row],[Columna41]]*0.4),0)</f>
        <v>27</v>
      </c>
      <c r="AR230" s="65">
        <v>68</v>
      </c>
      <c r="AS230" s="65"/>
      <c r="AT230" s="65"/>
      <c r="AU230" s="65"/>
      <c r="AV230" s="65">
        <f>ROUND((Tabla122[[#This Row],[Columna46]]*0.4),0)</f>
        <v>16</v>
      </c>
      <c r="AW230" s="65">
        <v>40</v>
      </c>
      <c r="AX230" s="65"/>
      <c r="AY230" s="65"/>
      <c r="AZ230" s="65"/>
      <c r="BA230" s="65">
        <f>ROUND((Tabla122[[#This Row],[Columna51]]*0.4),0)</f>
        <v>3</v>
      </c>
      <c r="BB230" s="65">
        <v>8</v>
      </c>
      <c r="BC230" s="65"/>
      <c r="BD230" s="65"/>
      <c r="BE230" s="65"/>
      <c r="BF230" s="65">
        <f>ROUND((Tabla122[[#This Row],[Columna56]]*0.4),0)</f>
        <v>2</v>
      </c>
      <c r="BG230" s="65">
        <v>4</v>
      </c>
      <c r="BH230" s="65"/>
      <c r="BI230" s="65"/>
      <c r="BJ230" s="65"/>
      <c r="BK230" s="65">
        <f>ROUND((Tabla122[[#This Row],[Columna61]]*0.4),0)</f>
        <v>18</v>
      </c>
      <c r="BL230" s="65">
        <v>44</v>
      </c>
      <c r="BM230" s="65"/>
      <c r="BN230" s="65"/>
      <c r="BO230" s="65"/>
      <c r="BP230" s="65">
        <f>ROUND((Tabla122[[#This Row],[Columna66]]*0.4),0)</f>
        <v>16</v>
      </c>
      <c r="BQ230" s="65">
        <v>40</v>
      </c>
      <c r="BR230" s="65"/>
      <c r="BS230" s="65"/>
      <c r="BT230" s="65"/>
      <c r="BU230" s="65">
        <f>ROUND((Tabla122[[#This Row],[Columna71]]*0.4),0)</f>
        <v>46</v>
      </c>
      <c r="BV230" s="65">
        <v>116</v>
      </c>
      <c r="BW230" s="65"/>
      <c r="BX230" s="65"/>
      <c r="BY230" s="65"/>
      <c r="BZ230" s="65">
        <f>ROUND((Tabla122[[#This Row],[Columna76]]*0.4),0)</f>
        <v>14</v>
      </c>
      <c r="CA230" s="65">
        <v>36</v>
      </c>
      <c r="CB230" s="65"/>
      <c r="CC230" s="65"/>
      <c r="CD230" s="65"/>
      <c r="CE230" s="65">
        <f>ROUND((Tabla122[[#This Row],[Columna81]]*0.4),0)</f>
        <v>14</v>
      </c>
      <c r="CF230" s="65">
        <v>36</v>
      </c>
      <c r="CG230" s="65"/>
      <c r="CH230" s="65"/>
      <c r="CI230" s="65"/>
      <c r="CJ230" s="65">
        <f>ROUND((Tabla122[[#This Row],[Columna86]]*0.4),0)</f>
        <v>6</v>
      </c>
      <c r="CK230" s="65">
        <v>16</v>
      </c>
      <c r="CL230" s="65"/>
      <c r="CM230" s="65"/>
      <c r="CN230" s="65"/>
      <c r="CO230" s="65">
        <f>ROUND((Tabla122[[#This Row],[Columna91]]*0.4),0)</f>
        <v>22</v>
      </c>
      <c r="CP230" s="65">
        <v>56</v>
      </c>
      <c r="CQ230" s="65"/>
      <c r="CR230" s="65"/>
      <c r="CS230" s="65"/>
      <c r="CT230" s="65">
        <f>ROUND((Tabla122[[#This Row],[Columna96]]*0.4),0)</f>
        <v>40</v>
      </c>
      <c r="CU230" s="65">
        <v>100</v>
      </c>
      <c r="CV230" s="65"/>
      <c r="CW230" s="65"/>
      <c r="CX230" s="65"/>
      <c r="CY230" s="65">
        <f>ROUND((Tabla122[[#This Row],[Columna101]]*0.4),0)</f>
        <v>10</v>
      </c>
      <c r="CZ230" s="65">
        <v>24</v>
      </c>
      <c r="DA230" s="65"/>
      <c r="DB230" s="65"/>
      <c r="DC230" s="65"/>
      <c r="DD230" s="65">
        <f>ROUND((Tabla122[[#This Row],[Columna106]]*0.4),0)</f>
        <v>8</v>
      </c>
      <c r="DE230" s="65">
        <v>20</v>
      </c>
      <c r="DF230" s="65"/>
      <c r="DG230" s="65"/>
      <c r="DH230" s="65"/>
      <c r="DI230" s="65">
        <f>ROUND((Tabla122[[#This Row],[Columna111]]*0.4),0)</f>
        <v>8</v>
      </c>
      <c r="DJ230" s="65">
        <v>20</v>
      </c>
      <c r="DK230" s="65"/>
      <c r="DL230" s="65"/>
      <c r="DM230" s="65"/>
      <c r="DN230" s="65">
        <f>ROUND((Tabla122[[#This Row],[Columna116]]*0.4),0)</f>
        <v>2</v>
      </c>
      <c r="DO230" s="65">
        <v>4</v>
      </c>
      <c r="DP230" s="93"/>
      <c r="DQ230" s="93"/>
      <c r="DR230" s="93"/>
      <c r="DS230" s="72"/>
      <c r="DT230" s="68"/>
      <c r="DU230" s="68"/>
      <c r="DV230" s="68"/>
      <c r="DW230" s="68"/>
      <c r="DX230" s="68"/>
      <c r="DY230" s="68"/>
      <c r="DZ230" s="68"/>
      <c r="EA230" s="68"/>
      <c r="EB230" s="68"/>
      <c r="EC230" s="68"/>
      <c r="ED230" s="68"/>
      <c r="EE230" s="68"/>
      <c r="EF230" s="68"/>
      <c r="EG230" s="68"/>
      <c r="EH230" s="68"/>
      <c r="EI230" s="68"/>
      <c r="EJ230" s="68"/>
      <c r="EK230" s="68"/>
      <c r="EL230" s="68"/>
      <c r="EM230" s="68"/>
      <c r="EN230" s="68"/>
      <c r="EO230" s="68"/>
      <c r="EP230" s="68"/>
      <c r="EQ230" s="68"/>
      <c r="ER230" s="68"/>
      <c r="ES230" s="68"/>
      <c r="ET230" s="68"/>
      <c r="EU230" s="68"/>
      <c r="EV230" s="68"/>
      <c r="EW230" s="68"/>
      <c r="EX230" s="68"/>
      <c r="EY230" s="68"/>
      <c r="EZ230" s="68"/>
      <c r="FA230" s="68"/>
      <c r="FB230" s="68"/>
      <c r="FC230" s="68"/>
      <c r="FD230" s="68"/>
      <c r="FE230" s="68"/>
      <c r="FF230" s="68"/>
      <c r="FG230" s="68"/>
      <c r="FH230" s="68"/>
      <c r="FI230" s="68"/>
      <c r="FJ230" s="68"/>
      <c r="FK230" s="68"/>
      <c r="FL230" s="68"/>
      <c r="FM230" s="68"/>
      <c r="FN230" s="68"/>
      <c r="FO230" s="68"/>
      <c r="FP230" s="68"/>
      <c r="FQ230" s="68"/>
      <c r="FR230" s="68"/>
      <c r="FS230" s="68"/>
      <c r="FT230" s="68"/>
      <c r="FU230" s="68"/>
      <c r="FV230" s="68"/>
      <c r="FW230" s="68"/>
      <c r="FX230" s="68"/>
      <c r="FY230" s="68"/>
      <c r="FZ230" s="68"/>
      <c r="GA230" s="68"/>
      <c r="GB230" s="68"/>
      <c r="GC230" s="68"/>
      <c r="GD230" s="68"/>
      <c r="GE230" s="68"/>
      <c r="GF230" s="68"/>
      <c r="GG230" s="68"/>
      <c r="GH230" s="68"/>
      <c r="GI230" s="68"/>
      <c r="GJ230" s="68"/>
      <c r="GK230" s="68"/>
      <c r="GL230" s="68"/>
      <c r="GM230" s="68"/>
      <c r="GN230" s="68"/>
      <c r="GO230" s="68"/>
      <c r="GP230" s="68"/>
      <c r="GQ230" s="68"/>
      <c r="GR230" s="68"/>
      <c r="GS230" s="68"/>
      <c r="GT230" s="68"/>
      <c r="GU230" s="68"/>
      <c r="GV230" s="68"/>
      <c r="GW230" s="68"/>
      <c r="GX230" s="68"/>
      <c r="GY230" s="68"/>
      <c r="GZ230" s="68"/>
      <c r="HA230" s="68"/>
      <c r="HB230" s="68"/>
      <c r="HC230" s="68"/>
      <c r="HD230" s="68"/>
      <c r="HE230" s="68"/>
      <c r="HF230" s="68"/>
      <c r="HG230" s="68"/>
      <c r="HH230" s="68"/>
      <c r="HI230" s="68"/>
      <c r="HJ230" s="68"/>
      <c r="HK230" s="68"/>
      <c r="HL230" s="68"/>
      <c r="HM230" s="68"/>
      <c r="HN230" s="68"/>
      <c r="HO230" s="68"/>
      <c r="HP230" s="68"/>
      <c r="HQ230" s="68"/>
      <c r="HR230" s="68"/>
      <c r="HS230" s="68"/>
      <c r="HT230" s="68"/>
      <c r="HU230" s="68"/>
      <c r="HV230" s="68"/>
      <c r="HW230" s="68"/>
      <c r="HX230" s="68"/>
      <c r="HY230" s="68"/>
      <c r="HZ230" s="68"/>
      <c r="IA230" s="68"/>
      <c r="IB230" s="68"/>
      <c r="IC230" s="68"/>
      <c r="ID230" s="68"/>
      <c r="IE230" s="68"/>
      <c r="IF230" s="68"/>
      <c r="IG230" s="68"/>
      <c r="IH230" s="68"/>
      <c r="II230" s="68"/>
      <c r="IJ230" s="68"/>
      <c r="IK230" s="68"/>
      <c r="IL230" s="68"/>
      <c r="IM230" s="68"/>
      <c r="IN230" s="68"/>
      <c r="IO230" s="68"/>
      <c r="IP230" s="68"/>
      <c r="IQ230" s="68"/>
      <c r="IR230" s="68"/>
      <c r="IS230" s="68"/>
      <c r="IT230" s="68"/>
      <c r="IU230" s="68"/>
      <c r="IV230" s="68"/>
      <c r="IW230" s="68"/>
      <c r="IX230" s="68"/>
      <c r="IY230" s="68"/>
      <c r="IZ230" s="68"/>
      <c r="JA230" s="68"/>
      <c r="JB230" s="68"/>
      <c r="JC230" s="68"/>
      <c r="JD230" s="68"/>
      <c r="JE230" s="68"/>
      <c r="JF230" s="68"/>
      <c r="JG230" s="68"/>
      <c r="JH230" s="68"/>
      <c r="JI230" s="68"/>
      <c r="JJ230" s="68"/>
      <c r="JK230" s="68"/>
      <c r="JL230" s="68"/>
      <c r="JM230" s="68"/>
      <c r="JN230" s="68"/>
      <c r="JO230" s="68"/>
      <c r="JP230" s="68"/>
      <c r="JQ230" s="68"/>
      <c r="JR230" s="68"/>
      <c r="JS230" s="68"/>
      <c r="JT230" s="68"/>
      <c r="JU230" s="68"/>
      <c r="JV230" s="68"/>
      <c r="JW230" s="68"/>
      <c r="JX230" s="68"/>
      <c r="JY230" s="68"/>
      <c r="JZ230" s="68"/>
      <c r="KA230" s="68"/>
      <c r="KB230" s="68"/>
      <c r="KC230" s="68"/>
      <c r="KD230" s="68"/>
      <c r="KE230" s="68"/>
      <c r="KF230" s="68"/>
      <c r="KG230" s="68"/>
      <c r="KH230" s="68"/>
      <c r="KI230" s="68"/>
      <c r="KJ230" s="68"/>
      <c r="KK230" s="68"/>
      <c r="KL230" s="68"/>
      <c r="KM230" s="68"/>
      <c r="KN230" s="68"/>
      <c r="KO230" s="68"/>
      <c r="KP230" s="68"/>
      <c r="KQ230" s="68"/>
      <c r="KR230" s="68"/>
      <c r="KS230" s="68"/>
      <c r="KT230" s="68"/>
      <c r="KU230" s="68"/>
      <c r="KV230" s="68"/>
      <c r="KW230" s="68"/>
      <c r="KX230" s="68"/>
      <c r="KY230" s="68"/>
      <c r="KZ230" s="68"/>
      <c r="LA230" s="68"/>
      <c r="LB230" s="68"/>
      <c r="LC230" s="68"/>
      <c r="LD230" s="68"/>
      <c r="LE230" s="68"/>
      <c r="LF230" s="68"/>
      <c r="LG230" s="68"/>
      <c r="LH230" s="68"/>
      <c r="LI230" s="68"/>
      <c r="LJ230" s="68"/>
      <c r="LK230" s="68"/>
      <c r="LL230" s="68"/>
      <c r="LM230" s="68"/>
      <c r="LN230" s="68"/>
      <c r="LO230" s="68"/>
      <c r="LP230" s="68"/>
      <c r="LQ230" s="68"/>
      <c r="LR230" s="68"/>
      <c r="LS230" s="68"/>
      <c r="LT230" s="68"/>
      <c r="LU230" s="68"/>
      <c r="LV230" s="68"/>
      <c r="LW230" s="68"/>
      <c r="LX230" s="68"/>
      <c r="LY230" s="68"/>
      <c r="LZ230" s="68"/>
      <c r="MA230" s="68"/>
      <c r="MB230" s="68"/>
      <c r="MC230" s="68"/>
      <c r="MD230" s="68"/>
      <c r="ME230" s="68"/>
      <c r="MF230" s="68"/>
      <c r="MG230" s="68"/>
      <c r="MH230" s="68"/>
      <c r="MI230" s="68"/>
      <c r="MJ230" s="68"/>
      <c r="MK230" s="68"/>
      <c r="ML230" s="68"/>
      <c r="MM230" s="68"/>
      <c r="MN230" s="68"/>
      <c r="MO230" s="68"/>
      <c r="MP230" s="68"/>
      <c r="MQ230" s="68"/>
      <c r="MR230" s="68"/>
      <c r="MS230" s="68"/>
      <c r="MT230" s="68"/>
      <c r="MU230" s="68"/>
      <c r="MV230" s="68"/>
      <c r="MW230" s="68"/>
      <c r="MX230" s="68"/>
      <c r="MY230" s="68"/>
      <c r="MZ230" s="68"/>
      <c r="NA230" s="68"/>
      <c r="NB230" s="68"/>
      <c r="NC230" s="68"/>
      <c r="ND230" s="68"/>
      <c r="NE230" s="68"/>
    </row>
    <row r="231" spans="1:369" s="73" customFormat="1" ht="13.5">
      <c r="A231" s="68"/>
      <c r="B231" s="62"/>
      <c r="C231" s="63">
        <v>35501</v>
      </c>
      <c r="D231" s="75" t="s">
        <v>286</v>
      </c>
      <c r="E231" s="65" t="s">
        <v>114</v>
      </c>
      <c r="F23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3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31" s="65">
        <f>ROUND((Tabla122[[#This Row],[Columna6]]*0.4),0)</f>
        <v>2</v>
      </c>
      <c r="I231" s="90">
        <v>4</v>
      </c>
      <c r="J231" s="90"/>
      <c r="K231" s="90"/>
      <c r="L231" s="90"/>
      <c r="M231" s="65">
        <f>ROUND((Tabla122[[#This Row],[Columna11]]*0.4),0)</f>
        <v>72</v>
      </c>
      <c r="N231" s="65">
        <v>180</v>
      </c>
      <c r="O231" s="65"/>
      <c r="P231" s="65"/>
      <c r="Q231" s="65"/>
      <c r="R231" s="65">
        <f>ROUND((Tabla122[[#This Row],[Columna16]]*0.4),0)</f>
        <v>6</v>
      </c>
      <c r="S231" s="65">
        <v>16</v>
      </c>
      <c r="T231" s="65"/>
      <c r="U231" s="65"/>
      <c r="V231" s="65"/>
      <c r="W231" s="65">
        <f>ROUND((Tabla122[[#This Row],[Columna21]]*0.4),0)</f>
        <v>3</v>
      </c>
      <c r="X231" s="65">
        <v>8</v>
      </c>
      <c r="Y231" s="65"/>
      <c r="Z231" s="65"/>
      <c r="AA231" s="65"/>
      <c r="AB231" s="65">
        <f>ROUND((Tabla122[[#This Row],[Columna26]]*0.4),0)</f>
        <v>24</v>
      </c>
      <c r="AC231" s="65">
        <v>60</v>
      </c>
      <c r="AD231" s="65"/>
      <c r="AE231" s="65"/>
      <c r="AF231" s="65"/>
      <c r="AG231" s="65">
        <f>ROUND((Tabla122[[#This Row],[Columna31]]*0.4),0)</f>
        <v>274</v>
      </c>
      <c r="AH231" s="65">
        <v>684</v>
      </c>
      <c r="AI231" s="65"/>
      <c r="AJ231" s="65"/>
      <c r="AK231" s="65"/>
      <c r="AL231" s="65">
        <f>ROUND((Tabla122[[#This Row],[Columna36]]*0.4),0)</f>
        <v>70</v>
      </c>
      <c r="AM231" s="65">
        <v>176</v>
      </c>
      <c r="AN231" s="65"/>
      <c r="AO231" s="65"/>
      <c r="AP231" s="65"/>
      <c r="AQ231" s="65">
        <f>ROUND((Tabla122[[#This Row],[Columna41]]*0.4),0)</f>
        <v>27</v>
      </c>
      <c r="AR231" s="65">
        <v>68</v>
      </c>
      <c r="AS231" s="65"/>
      <c r="AT231" s="65"/>
      <c r="AU231" s="65"/>
      <c r="AV231" s="65">
        <f>ROUND((Tabla122[[#This Row],[Columna46]]*0.4),0)</f>
        <v>16</v>
      </c>
      <c r="AW231" s="65">
        <v>40</v>
      </c>
      <c r="AX231" s="65"/>
      <c r="AY231" s="65"/>
      <c r="AZ231" s="65"/>
      <c r="BA231" s="65">
        <f>ROUND((Tabla122[[#This Row],[Columna51]]*0.4),0)</f>
        <v>3</v>
      </c>
      <c r="BB231" s="65">
        <v>8</v>
      </c>
      <c r="BC231" s="65"/>
      <c r="BD231" s="65"/>
      <c r="BE231" s="65"/>
      <c r="BF231" s="65">
        <f>ROUND((Tabla122[[#This Row],[Columna56]]*0.4),0)</f>
        <v>2</v>
      </c>
      <c r="BG231" s="65">
        <v>4</v>
      </c>
      <c r="BH231" s="65"/>
      <c r="BI231" s="65"/>
      <c r="BJ231" s="65"/>
      <c r="BK231" s="65">
        <f>ROUND((Tabla122[[#This Row],[Columna61]]*0.4),0)</f>
        <v>18</v>
      </c>
      <c r="BL231" s="65">
        <v>44</v>
      </c>
      <c r="BM231" s="65"/>
      <c r="BN231" s="65"/>
      <c r="BO231" s="65"/>
      <c r="BP231" s="65">
        <f>ROUND((Tabla122[[#This Row],[Columna66]]*0.4),0)</f>
        <v>16</v>
      </c>
      <c r="BQ231" s="65">
        <v>40</v>
      </c>
      <c r="BR231" s="65"/>
      <c r="BS231" s="65"/>
      <c r="BT231" s="65"/>
      <c r="BU231" s="65">
        <f>ROUND((Tabla122[[#This Row],[Columna71]]*0.4),0)</f>
        <v>46</v>
      </c>
      <c r="BV231" s="65">
        <v>116</v>
      </c>
      <c r="BW231" s="65"/>
      <c r="BX231" s="65"/>
      <c r="BY231" s="65"/>
      <c r="BZ231" s="65">
        <f>ROUND((Tabla122[[#This Row],[Columna76]]*0.4),0)</f>
        <v>14</v>
      </c>
      <c r="CA231" s="65">
        <v>36</v>
      </c>
      <c r="CB231" s="65"/>
      <c r="CC231" s="65"/>
      <c r="CD231" s="65"/>
      <c r="CE231" s="65">
        <f>ROUND((Tabla122[[#This Row],[Columna81]]*0.4),0)</f>
        <v>14</v>
      </c>
      <c r="CF231" s="65">
        <v>36</v>
      </c>
      <c r="CG231" s="65"/>
      <c r="CH231" s="65"/>
      <c r="CI231" s="65"/>
      <c r="CJ231" s="65">
        <f>ROUND((Tabla122[[#This Row],[Columna86]]*0.4),0)</f>
        <v>6</v>
      </c>
      <c r="CK231" s="65">
        <v>16</v>
      </c>
      <c r="CL231" s="65"/>
      <c r="CM231" s="65"/>
      <c r="CN231" s="65"/>
      <c r="CO231" s="65">
        <f>ROUND((Tabla122[[#This Row],[Columna91]]*0.4),0)</f>
        <v>22</v>
      </c>
      <c r="CP231" s="65">
        <v>56</v>
      </c>
      <c r="CQ231" s="65"/>
      <c r="CR231" s="65"/>
      <c r="CS231" s="65"/>
      <c r="CT231" s="65">
        <f>ROUND((Tabla122[[#This Row],[Columna96]]*0.4),0)</f>
        <v>40</v>
      </c>
      <c r="CU231" s="65">
        <v>100</v>
      </c>
      <c r="CV231" s="65"/>
      <c r="CW231" s="65"/>
      <c r="CX231" s="65"/>
      <c r="CY231" s="65">
        <f>ROUND((Tabla122[[#This Row],[Columna101]]*0.4),0)</f>
        <v>10</v>
      </c>
      <c r="CZ231" s="65">
        <v>24</v>
      </c>
      <c r="DA231" s="65"/>
      <c r="DB231" s="65"/>
      <c r="DC231" s="65"/>
      <c r="DD231" s="65">
        <f>ROUND((Tabla122[[#This Row],[Columna106]]*0.4),0)</f>
        <v>8</v>
      </c>
      <c r="DE231" s="65">
        <v>20</v>
      </c>
      <c r="DF231" s="65"/>
      <c r="DG231" s="65"/>
      <c r="DH231" s="65"/>
      <c r="DI231" s="65">
        <f>ROUND((Tabla122[[#This Row],[Columna111]]*0.4),0)</f>
        <v>8</v>
      </c>
      <c r="DJ231" s="65">
        <v>20</v>
      </c>
      <c r="DK231" s="65"/>
      <c r="DL231" s="65"/>
      <c r="DM231" s="65"/>
      <c r="DN231" s="65">
        <f>ROUND((Tabla122[[#This Row],[Columna116]]*0.4),0)</f>
        <v>2</v>
      </c>
      <c r="DO231" s="65">
        <v>4</v>
      </c>
      <c r="DP231" s="93"/>
      <c r="DQ231" s="93"/>
      <c r="DR231" s="93"/>
      <c r="DS231" s="72"/>
      <c r="DT231" s="68"/>
      <c r="DU231" s="68"/>
      <c r="DV231" s="68"/>
      <c r="DW231" s="68"/>
      <c r="DX231" s="68"/>
      <c r="DY231" s="68"/>
      <c r="DZ231" s="68"/>
      <c r="EA231" s="68"/>
      <c r="EB231" s="68"/>
      <c r="EC231" s="68"/>
      <c r="ED231" s="68"/>
      <c r="EE231" s="68"/>
      <c r="EF231" s="68"/>
      <c r="EG231" s="68"/>
      <c r="EH231" s="68"/>
      <c r="EI231" s="68"/>
      <c r="EJ231" s="68"/>
      <c r="EK231" s="68"/>
      <c r="EL231" s="68"/>
      <c r="EM231" s="68"/>
      <c r="EN231" s="68"/>
      <c r="EO231" s="68"/>
      <c r="EP231" s="68"/>
      <c r="EQ231" s="68"/>
      <c r="ER231" s="68"/>
      <c r="ES231" s="68"/>
      <c r="ET231" s="68"/>
      <c r="EU231" s="68"/>
      <c r="EV231" s="68"/>
      <c r="EW231" s="68"/>
      <c r="EX231" s="68"/>
      <c r="EY231" s="68"/>
      <c r="EZ231" s="68"/>
      <c r="FA231" s="68"/>
      <c r="FB231" s="68"/>
      <c r="FC231" s="68"/>
      <c r="FD231" s="68"/>
      <c r="FE231" s="68"/>
      <c r="FF231" s="68"/>
      <c r="FG231" s="68"/>
      <c r="FH231" s="68"/>
      <c r="FI231" s="68"/>
      <c r="FJ231" s="68"/>
      <c r="FK231" s="68"/>
      <c r="FL231" s="68"/>
      <c r="FM231" s="68"/>
      <c r="FN231" s="68"/>
      <c r="FO231" s="68"/>
      <c r="FP231" s="68"/>
      <c r="FQ231" s="68"/>
      <c r="FR231" s="68"/>
      <c r="FS231" s="68"/>
      <c r="FT231" s="68"/>
      <c r="FU231" s="68"/>
      <c r="FV231" s="68"/>
      <c r="FW231" s="68"/>
      <c r="FX231" s="68"/>
      <c r="FY231" s="68"/>
      <c r="FZ231" s="68"/>
      <c r="GA231" s="68"/>
      <c r="GB231" s="68"/>
      <c r="GC231" s="68"/>
      <c r="GD231" s="68"/>
      <c r="GE231" s="68"/>
      <c r="GF231" s="68"/>
      <c r="GG231" s="68"/>
      <c r="GH231" s="68"/>
      <c r="GI231" s="68"/>
      <c r="GJ231" s="68"/>
      <c r="GK231" s="68"/>
      <c r="GL231" s="68"/>
      <c r="GM231" s="68"/>
      <c r="GN231" s="68"/>
      <c r="GO231" s="68"/>
      <c r="GP231" s="68"/>
      <c r="GQ231" s="68"/>
      <c r="GR231" s="68"/>
      <c r="GS231" s="68"/>
      <c r="GT231" s="68"/>
      <c r="GU231" s="68"/>
      <c r="GV231" s="68"/>
      <c r="GW231" s="68"/>
      <c r="GX231" s="68"/>
      <c r="GY231" s="68"/>
      <c r="GZ231" s="68"/>
      <c r="HA231" s="68"/>
      <c r="HB231" s="68"/>
      <c r="HC231" s="68"/>
      <c r="HD231" s="68"/>
      <c r="HE231" s="68"/>
      <c r="HF231" s="68"/>
      <c r="HG231" s="68"/>
      <c r="HH231" s="68"/>
      <c r="HI231" s="68"/>
      <c r="HJ231" s="68"/>
      <c r="HK231" s="68"/>
      <c r="HL231" s="68"/>
      <c r="HM231" s="68"/>
      <c r="HN231" s="68"/>
      <c r="HO231" s="68"/>
      <c r="HP231" s="68"/>
      <c r="HQ231" s="68"/>
      <c r="HR231" s="68"/>
      <c r="HS231" s="68"/>
      <c r="HT231" s="68"/>
      <c r="HU231" s="68"/>
      <c r="HV231" s="68"/>
      <c r="HW231" s="68"/>
      <c r="HX231" s="68"/>
      <c r="HY231" s="68"/>
      <c r="HZ231" s="68"/>
      <c r="IA231" s="68"/>
      <c r="IB231" s="68"/>
      <c r="IC231" s="68"/>
      <c r="ID231" s="68"/>
      <c r="IE231" s="68"/>
      <c r="IF231" s="68"/>
      <c r="IG231" s="68"/>
      <c r="IH231" s="68"/>
      <c r="II231" s="68"/>
      <c r="IJ231" s="68"/>
      <c r="IK231" s="68"/>
      <c r="IL231" s="68"/>
      <c r="IM231" s="68"/>
      <c r="IN231" s="68"/>
      <c r="IO231" s="68"/>
      <c r="IP231" s="68"/>
      <c r="IQ231" s="68"/>
      <c r="IR231" s="68"/>
      <c r="IS231" s="68"/>
      <c r="IT231" s="68"/>
      <c r="IU231" s="68"/>
      <c r="IV231" s="68"/>
      <c r="IW231" s="68"/>
      <c r="IX231" s="68"/>
      <c r="IY231" s="68"/>
      <c r="IZ231" s="68"/>
      <c r="JA231" s="68"/>
      <c r="JB231" s="68"/>
      <c r="JC231" s="68"/>
      <c r="JD231" s="68"/>
      <c r="JE231" s="68"/>
      <c r="JF231" s="68"/>
      <c r="JG231" s="68"/>
      <c r="JH231" s="68"/>
      <c r="JI231" s="68"/>
      <c r="JJ231" s="68"/>
      <c r="JK231" s="68"/>
      <c r="JL231" s="68"/>
      <c r="JM231" s="68"/>
      <c r="JN231" s="68"/>
      <c r="JO231" s="68"/>
      <c r="JP231" s="68"/>
      <c r="JQ231" s="68"/>
      <c r="JR231" s="68"/>
      <c r="JS231" s="68"/>
      <c r="JT231" s="68"/>
      <c r="JU231" s="68"/>
      <c r="JV231" s="68"/>
      <c r="JW231" s="68"/>
      <c r="JX231" s="68"/>
      <c r="JY231" s="68"/>
      <c r="JZ231" s="68"/>
      <c r="KA231" s="68"/>
      <c r="KB231" s="68"/>
      <c r="KC231" s="68"/>
      <c r="KD231" s="68"/>
      <c r="KE231" s="68"/>
      <c r="KF231" s="68"/>
      <c r="KG231" s="68"/>
      <c r="KH231" s="68"/>
      <c r="KI231" s="68"/>
      <c r="KJ231" s="68"/>
      <c r="KK231" s="68"/>
      <c r="KL231" s="68"/>
      <c r="KM231" s="68"/>
      <c r="KN231" s="68"/>
      <c r="KO231" s="68"/>
      <c r="KP231" s="68"/>
      <c r="KQ231" s="68"/>
      <c r="KR231" s="68"/>
      <c r="KS231" s="68"/>
      <c r="KT231" s="68"/>
      <c r="KU231" s="68"/>
      <c r="KV231" s="68"/>
      <c r="KW231" s="68"/>
      <c r="KX231" s="68"/>
      <c r="KY231" s="68"/>
      <c r="KZ231" s="68"/>
      <c r="LA231" s="68"/>
      <c r="LB231" s="68"/>
      <c r="LC231" s="68"/>
      <c r="LD231" s="68"/>
      <c r="LE231" s="68"/>
      <c r="LF231" s="68"/>
      <c r="LG231" s="68"/>
      <c r="LH231" s="68"/>
      <c r="LI231" s="68"/>
      <c r="LJ231" s="68"/>
      <c r="LK231" s="68"/>
      <c r="LL231" s="68"/>
      <c r="LM231" s="68"/>
      <c r="LN231" s="68"/>
      <c r="LO231" s="68"/>
      <c r="LP231" s="68"/>
      <c r="LQ231" s="68"/>
      <c r="LR231" s="68"/>
      <c r="LS231" s="68"/>
      <c r="LT231" s="68"/>
      <c r="LU231" s="68"/>
      <c r="LV231" s="68"/>
      <c r="LW231" s="68"/>
      <c r="LX231" s="68"/>
      <c r="LY231" s="68"/>
      <c r="LZ231" s="68"/>
      <c r="MA231" s="68"/>
      <c r="MB231" s="68"/>
      <c r="MC231" s="68"/>
      <c r="MD231" s="68"/>
      <c r="ME231" s="68"/>
      <c r="MF231" s="68"/>
      <c r="MG231" s="68"/>
      <c r="MH231" s="68"/>
      <c r="MI231" s="68"/>
      <c r="MJ231" s="68"/>
      <c r="MK231" s="68"/>
      <c r="ML231" s="68"/>
      <c r="MM231" s="68"/>
      <c r="MN231" s="68"/>
      <c r="MO231" s="68"/>
      <c r="MP231" s="68"/>
      <c r="MQ231" s="68"/>
      <c r="MR231" s="68"/>
      <c r="MS231" s="68"/>
      <c r="MT231" s="68"/>
      <c r="MU231" s="68"/>
      <c r="MV231" s="68"/>
      <c r="MW231" s="68"/>
      <c r="MX231" s="68"/>
      <c r="MY231" s="68"/>
      <c r="MZ231" s="68"/>
      <c r="NA231" s="68"/>
      <c r="NB231" s="68"/>
      <c r="NC231" s="68"/>
      <c r="ND231" s="68"/>
      <c r="NE231" s="68"/>
    </row>
    <row r="232" spans="1:369" s="73" customFormat="1" ht="13.5">
      <c r="A232" s="68"/>
      <c r="B232" s="62"/>
      <c r="C232" s="63">
        <v>35501</v>
      </c>
      <c r="D232" s="76" t="s">
        <v>291</v>
      </c>
      <c r="E232" s="65" t="s">
        <v>114</v>
      </c>
      <c r="F23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3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32" s="65">
        <f>ROUND((Tabla122[[#This Row],[Columna6]]*0.4),0)</f>
        <v>2</v>
      </c>
      <c r="I232" s="90">
        <v>4</v>
      </c>
      <c r="J232" s="90"/>
      <c r="K232" s="90"/>
      <c r="L232" s="90"/>
      <c r="M232" s="65">
        <f>ROUND((Tabla122[[#This Row],[Columna11]]*0.4),0)</f>
        <v>72</v>
      </c>
      <c r="N232" s="65">
        <v>180</v>
      </c>
      <c r="O232" s="65"/>
      <c r="P232" s="65"/>
      <c r="Q232" s="65"/>
      <c r="R232" s="65">
        <f>ROUND((Tabla122[[#This Row],[Columna16]]*0.4),0)</f>
        <v>6</v>
      </c>
      <c r="S232" s="65">
        <v>16</v>
      </c>
      <c r="T232" s="65"/>
      <c r="U232" s="65"/>
      <c r="V232" s="65"/>
      <c r="W232" s="65">
        <f>ROUND((Tabla122[[#This Row],[Columna21]]*0.4),0)</f>
        <v>3</v>
      </c>
      <c r="X232" s="65">
        <v>8</v>
      </c>
      <c r="Y232" s="65"/>
      <c r="Z232" s="65"/>
      <c r="AA232" s="65"/>
      <c r="AB232" s="65">
        <f>ROUND((Tabla122[[#This Row],[Columna26]]*0.4),0)</f>
        <v>24</v>
      </c>
      <c r="AC232" s="65">
        <v>60</v>
      </c>
      <c r="AD232" s="65"/>
      <c r="AE232" s="65"/>
      <c r="AF232" s="65"/>
      <c r="AG232" s="65">
        <f>ROUND((Tabla122[[#This Row],[Columna31]]*0.4),0)</f>
        <v>274</v>
      </c>
      <c r="AH232" s="65">
        <v>684</v>
      </c>
      <c r="AI232" s="65"/>
      <c r="AJ232" s="65"/>
      <c r="AK232" s="65"/>
      <c r="AL232" s="65">
        <f>ROUND((Tabla122[[#This Row],[Columna36]]*0.4),0)</f>
        <v>70</v>
      </c>
      <c r="AM232" s="65">
        <v>176</v>
      </c>
      <c r="AN232" s="65"/>
      <c r="AO232" s="65"/>
      <c r="AP232" s="65"/>
      <c r="AQ232" s="65">
        <f>ROUND((Tabla122[[#This Row],[Columna41]]*0.4),0)</f>
        <v>27</v>
      </c>
      <c r="AR232" s="65">
        <v>68</v>
      </c>
      <c r="AS232" s="65"/>
      <c r="AT232" s="65"/>
      <c r="AU232" s="65"/>
      <c r="AV232" s="65">
        <f>ROUND((Tabla122[[#This Row],[Columna46]]*0.4),0)</f>
        <v>16</v>
      </c>
      <c r="AW232" s="65">
        <v>40</v>
      </c>
      <c r="AX232" s="65"/>
      <c r="AY232" s="65"/>
      <c r="AZ232" s="65"/>
      <c r="BA232" s="65">
        <f>ROUND((Tabla122[[#This Row],[Columna51]]*0.4),0)</f>
        <v>3</v>
      </c>
      <c r="BB232" s="65">
        <v>8</v>
      </c>
      <c r="BC232" s="65"/>
      <c r="BD232" s="65"/>
      <c r="BE232" s="65"/>
      <c r="BF232" s="65">
        <f>ROUND((Tabla122[[#This Row],[Columna56]]*0.4),0)</f>
        <v>2</v>
      </c>
      <c r="BG232" s="65">
        <v>4</v>
      </c>
      <c r="BH232" s="65"/>
      <c r="BI232" s="65"/>
      <c r="BJ232" s="65"/>
      <c r="BK232" s="65">
        <f>ROUND((Tabla122[[#This Row],[Columna61]]*0.4),0)</f>
        <v>18</v>
      </c>
      <c r="BL232" s="65">
        <v>44</v>
      </c>
      <c r="BM232" s="65"/>
      <c r="BN232" s="65"/>
      <c r="BO232" s="65"/>
      <c r="BP232" s="65">
        <f>ROUND((Tabla122[[#This Row],[Columna66]]*0.4),0)</f>
        <v>16</v>
      </c>
      <c r="BQ232" s="65">
        <v>40</v>
      </c>
      <c r="BR232" s="65"/>
      <c r="BS232" s="65"/>
      <c r="BT232" s="65"/>
      <c r="BU232" s="65">
        <f>ROUND((Tabla122[[#This Row],[Columna71]]*0.4),0)</f>
        <v>46</v>
      </c>
      <c r="BV232" s="65">
        <v>116</v>
      </c>
      <c r="BW232" s="65"/>
      <c r="BX232" s="65"/>
      <c r="BY232" s="65"/>
      <c r="BZ232" s="65">
        <f>ROUND((Tabla122[[#This Row],[Columna76]]*0.4),0)</f>
        <v>14</v>
      </c>
      <c r="CA232" s="65">
        <v>36</v>
      </c>
      <c r="CB232" s="65"/>
      <c r="CC232" s="65"/>
      <c r="CD232" s="65"/>
      <c r="CE232" s="65">
        <f>ROUND((Tabla122[[#This Row],[Columna81]]*0.4),0)</f>
        <v>14</v>
      </c>
      <c r="CF232" s="65">
        <v>36</v>
      </c>
      <c r="CG232" s="65"/>
      <c r="CH232" s="65"/>
      <c r="CI232" s="65"/>
      <c r="CJ232" s="65">
        <f>ROUND((Tabla122[[#This Row],[Columna86]]*0.4),0)</f>
        <v>6</v>
      </c>
      <c r="CK232" s="65">
        <v>16</v>
      </c>
      <c r="CL232" s="65"/>
      <c r="CM232" s="65"/>
      <c r="CN232" s="65"/>
      <c r="CO232" s="65">
        <f>ROUND((Tabla122[[#This Row],[Columna91]]*0.4),0)</f>
        <v>22</v>
      </c>
      <c r="CP232" s="65">
        <v>56</v>
      </c>
      <c r="CQ232" s="65"/>
      <c r="CR232" s="65"/>
      <c r="CS232" s="65"/>
      <c r="CT232" s="65">
        <f>ROUND((Tabla122[[#This Row],[Columna96]]*0.4),0)</f>
        <v>40</v>
      </c>
      <c r="CU232" s="65">
        <v>100</v>
      </c>
      <c r="CV232" s="65"/>
      <c r="CW232" s="65"/>
      <c r="CX232" s="65"/>
      <c r="CY232" s="65">
        <f>ROUND((Tabla122[[#This Row],[Columna101]]*0.4),0)</f>
        <v>10</v>
      </c>
      <c r="CZ232" s="65">
        <v>24</v>
      </c>
      <c r="DA232" s="65"/>
      <c r="DB232" s="65"/>
      <c r="DC232" s="65"/>
      <c r="DD232" s="65">
        <f>ROUND((Tabla122[[#This Row],[Columna106]]*0.4),0)</f>
        <v>8</v>
      </c>
      <c r="DE232" s="65">
        <v>20</v>
      </c>
      <c r="DF232" s="65"/>
      <c r="DG232" s="65"/>
      <c r="DH232" s="65"/>
      <c r="DI232" s="65">
        <f>ROUND((Tabla122[[#This Row],[Columna111]]*0.4),0)</f>
        <v>8</v>
      </c>
      <c r="DJ232" s="65">
        <v>20</v>
      </c>
      <c r="DK232" s="65"/>
      <c r="DL232" s="65"/>
      <c r="DM232" s="65"/>
      <c r="DN232" s="65">
        <f>ROUND((Tabla122[[#This Row],[Columna116]]*0.4),0)</f>
        <v>2</v>
      </c>
      <c r="DO232" s="65">
        <v>4</v>
      </c>
      <c r="DP232" s="93"/>
      <c r="DQ232" s="93"/>
      <c r="DR232" s="93"/>
      <c r="DS232" s="72"/>
      <c r="DT232" s="68"/>
      <c r="DU232" s="68"/>
      <c r="DV232" s="68"/>
      <c r="DW232" s="68"/>
      <c r="DX232" s="68"/>
      <c r="DY232" s="68"/>
      <c r="DZ232" s="68"/>
      <c r="EA232" s="68"/>
      <c r="EB232" s="68"/>
      <c r="EC232" s="68"/>
      <c r="ED232" s="68"/>
      <c r="EE232" s="68"/>
      <c r="EF232" s="68"/>
      <c r="EG232" s="68"/>
      <c r="EH232" s="68"/>
      <c r="EI232" s="68"/>
      <c r="EJ232" s="68"/>
      <c r="EK232" s="68"/>
      <c r="EL232" s="68"/>
      <c r="EM232" s="68"/>
      <c r="EN232" s="68"/>
      <c r="EO232" s="68"/>
      <c r="EP232" s="68"/>
      <c r="EQ232" s="68"/>
      <c r="ER232" s="68"/>
      <c r="ES232" s="68"/>
      <c r="ET232" s="68"/>
      <c r="EU232" s="68"/>
      <c r="EV232" s="68"/>
      <c r="EW232" s="68"/>
      <c r="EX232" s="68"/>
      <c r="EY232" s="68"/>
      <c r="EZ232" s="68"/>
      <c r="FA232" s="68"/>
      <c r="FB232" s="68"/>
      <c r="FC232" s="68"/>
      <c r="FD232" s="68"/>
      <c r="FE232" s="68"/>
      <c r="FF232" s="68"/>
      <c r="FG232" s="68"/>
      <c r="FH232" s="68"/>
      <c r="FI232" s="68"/>
      <c r="FJ232" s="68"/>
      <c r="FK232" s="68"/>
      <c r="FL232" s="68"/>
      <c r="FM232" s="68"/>
      <c r="FN232" s="68"/>
      <c r="FO232" s="68"/>
      <c r="FP232" s="68"/>
      <c r="FQ232" s="68"/>
      <c r="FR232" s="68"/>
      <c r="FS232" s="68"/>
      <c r="FT232" s="68"/>
      <c r="FU232" s="68"/>
      <c r="FV232" s="68"/>
      <c r="FW232" s="68"/>
      <c r="FX232" s="68"/>
      <c r="FY232" s="68"/>
      <c r="FZ232" s="68"/>
      <c r="GA232" s="68"/>
      <c r="GB232" s="68"/>
      <c r="GC232" s="68"/>
      <c r="GD232" s="68"/>
      <c r="GE232" s="68"/>
      <c r="GF232" s="68"/>
      <c r="GG232" s="68"/>
      <c r="GH232" s="68"/>
      <c r="GI232" s="68"/>
      <c r="GJ232" s="68"/>
      <c r="GK232" s="68"/>
      <c r="GL232" s="68"/>
      <c r="GM232" s="68"/>
      <c r="GN232" s="68"/>
      <c r="GO232" s="68"/>
      <c r="GP232" s="68"/>
      <c r="GQ232" s="68"/>
      <c r="GR232" s="68"/>
      <c r="GS232" s="68"/>
      <c r="GT232" s="68"/>
      <c r="GU232" s="68"/>
      <c r="GV232" s="68"/>
      <c r="GW232" s="68"/>
      <c r="GX232" s="68"/>
      <c r="GY232" s="68"/>
      <c r="GZ232" s="68"/>
      <c r="HA232" s="68"/>
      <c r="HB232" s="68"/>
      <c r="HC232" s="68"/>
      <c r="HD232" s="68"/>
      <c r="HE232" s="68"/>
      <c r="HF232" s="68"/>
      <c r="HG232" s="68"/>
      <c r="HH232" s="68"/>
      <c r="HI232" s="68"/>
      <c r="HJ232" s="68"/>
      <c r="HK232" s="68"/>
      <c r="HL232" s="68"/>
      <c r="HM232" s="68"/>
      <c r="HN232" s="68"/>
      <c r="HO232" s="68"/>
      <c r="HP232" s="68"/>
      <c r="HQ232" s="68"/>
      <c r="HR232" s="68"/>
      <c r="HS232" s="68"/>
      <c r="HT232" s="68"/>
      <c r="HU232" s="68"/>
      <c r="HV232" s="68"/>
      <c r="HW232" s="68"/>
      <c r="HX232" s="68"/>
      <c r="HY232" s="68"/>
      <c r="HZ232" s="68"/>
      <c r="IA232" s="68"/>
      <c r="IB232" s="68"/>
      <c r="IC232" s="68"/>
      <c r="ID232" s="68"/>
      <c r="IE232" s="68"/>
      <c r="IF232" s="68"/>
      <c r="IG232" s="68"/>
      <c r="IH232" s="68"/>
      <c r="II232" s="68"/>
      <c r="IJ232" s="68"/>
      <c r="IK232" s="68"/>
      <c r="IL232" s="68"/>
      <c r="IM232" s="68"/>
      <c r="IN232" s="68"/>
      <c r="IO232" s="68"/>
      <c r="IP232" s="68"/>
      <c r="IQ232" s="68"/>
      <c r="IR232" s="68"/>
      <c r="IS232" s="68"/>
      <c r="IT232" s="68"/>
      <c r="IU232" s="68"/>
      <c r="IV232" s="68"/>
      <c r="IW232" s="68"/>
      <c r="IX232" s="68"/>
      <c r="IY232" s="68"/>
      <c r="IZ232" s="68"/>
      <c r="JA232" s="68"/>
      <c r="JB232" s="68"/>
      <c r="JC232" s="68"/>
      <c r="JD232" s="68"/>
      <c r="JE232" s="68"/>
      <c r="JF232" s="68"/>
      <c r="JG232" s="68"/>
      <c r="JH232" s="68"/>
      <c r="JI232" s="68"/>
      <c r="JJ232" s="68"/>
      <c r="JK232" s="68"/>
      <c r="JL232" s="68"/>
      <c r="JM232" s="68"/>
      <c r="JN232" s="68"/>
      <c r="JO232" s="68"/>
      <c r="JP232" s="68"/>
      <c r="JQ232" s="68"/>
      <c r="JR232" s="68"/>
      <c r="JS232" s="68"/>
      <c r="JT232" s="68"/>
      <c r="JU232" s="68"/>
      <c r="JV232" s="68"/>
      <c r="JW232" s="68"/>
      <c r="JX232" s="68"/>
      <c r="JY232" s="68"/>
      <c r="JZ232" s="68"/>
      <c r="KA232" s="68"/>
      <c r="KB232" s="68"/>
      <c r="KC232" s="68"/>
      <c r="KD232" s="68"/>
      <c r="KE232" s="68"/>
      <c r="KF232" s="68"/>
      <c r="KG232" s="68"/>
      <c r="KH232" s="68"/>
      <c r="KI232" s="68"/>
      <c r="KJ232" s="68"/>
      <c r="KK232" s="68"/>
      <c r="KL232" s="68"/>
      <c r="KM232" s="68"/>
      <c r="KN232" s="68"/>
      <c r="KO232" s="68"/>
      <c r="KP232" s="68"/>
      <c r="KQ232" s="68"/>
      <c r="KR232" s="68"/>
      <c r="KS232" s="68"/>
      <c r="KT232" s="68"/>
      <c r="KU232" s="68"/>
      <c r="KV232" s="68"/>
      <c r="KW232" s="68"/>
      <c r="KX232" s="68"/>
      <c r="KY232" s="68"/>
      <c r="KZ232" s="68"/>
      <c r="LA232" s="68"/>
      <c r="LB232" s="68"/>
      <c r="LC232" s="68"/>
      <c r="LD232" s="68"/>
      <c r="LE232" s="68"/>
      <c r="LF232" s="68"/>
      <c r="LG232" s="68"/>
      <c r="LH232" s="68"/>
      <c r="LI232" s="68"/>
      <c r="LJ232" s="68"/>
      <c r="LK232" s="68"/>
      <c r="LL232" s="68"/>
      <c r="LM232" s="68"/>
      <c r="LN232" s="68"/>
      <c r="LO232" s="68"/>
      <c r="LP232" s="68"/>
      <c r="LQ232" s="68"/>
      <c r="LR232" s="68"/>
      <c r="LS232" s="68"/>
      <c r="LT232" s="68"/>
      <c r="LU232" s="68"/>
      <c r="LV232" s="68"/>
      <c r="LW232" s="68"/>
      <c r="LX232" s="68"/>
      <c r="LY232" s="68"/>
      <c r="LZ232" s="68"/>
      <c r="MA232" s="68"/>
      <c r="MB232" s="68"/>
      <c r="MC232" s="68"/>
      <c r="MD232" s="68"/>
      <c r="ME232" s="68"/>
      <c r="MF232" s="68"/>
      <c r="MG232" s="68"/>
      <c r="MH232" s="68"/>
      <c r="MI232" s="68"/>
      <c r="MJ232" s="68"/>
      <c r="MK232" s="68"/>
      <c r="ML232" s="68"/>
      <c r="MM232" s="68"/>
      <c r="MN232" s="68"/>
      <c r="MO232" s="68"/>
      <c r="MP232" s="68"/>
      <c r="MQ232" s="68"/>
      <c r="MR232" s="68"/>
      <c r="MS232" s="68"/>
      <c r="MT232" s="68"/>
      <c r="MU232" s="68"/>
      <c r="MV232" s="68"/>
      <c r="MW232" s="68"/>
      <c r="MX232" s="68"/>
      <c r="MY232" s="68"/>
      <c r="MZ232" s="68"/>
      <c r="NA232" s="68"/>
      <c r="NB232" s="68"/>
      <c r="NC232" s="68"/>
      <c r="ND232" s="68"/>
      <c r="NE232" s="68"/>
    </row>
    <row r="233" spans="1:369" s="73" customFormat="1" ht="13.5">
      <c r="A233" s="68"/>
      <c r="B233" s="62"/>
      <c r="C233" s="63">
        <v>35501</v>
      </c>
      <c r="D233" s="75" t="s">
        <v>290</v>
      </c>
      <c r="E233" s="65" t="s">
        <v>114</v>
      </c>
      <c r="F23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3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33" s="65">
        <f>ROUND((Tabla122[[#This Row],[Columna6]]*0.4),0)</f>
        <v>2</v>
      </c>
      <c r="I233" s="90">
        <v>4</v>
      </c>
      <c r="J233" s="90"/>
      <c r="K233" s="90"/>
      <c r="L233" s="90"/>
      <c r="M233" s="65">
        <f>ROUND((Tabla122[[#This Row],[Columna11]]*0.4),0)</f>
        <v>72</v>
      </c>
      <c r="N233" s="65">
        <v>180</v>
      </c>
      <c r="O233" s="65"/>
      <c r="P233" s="65"/>
      <c r="Q233" s="65"/>
      <c r="R233" s="65">
        <f>ROUND((Tabla122[[#This Row],[Columna16]]*0.4),0)</f>
        <v>6</v>
      </c>
      <c r="S233" s="65">
        <v>16</v>
      </c>
      <c r="T233" s="65"/>
      <c r="U233" s="65"/>
      <c r="V233" s="65"/>
      <c r="W233" s="65">
        <f>ROUND((Tabla122[[#This Row],[Columna21]]*0.4),0)</f>
        <v>3</v>
      </c>
      <c r="X233" s="65">
        <v>8</v>
      </c>
      <c r="Y233" s="65"/>
      <c r="Z233" s="65"/>
      <c r="AA233" s="65"/>
      <c r="AB233" s="65">
        <f>ROUND((Tabla122[[#This Row],[Columna26]]*0.4),0)</f>
        <v>24</v>
      </c>
      <c r="AC233" s="65">
        <v>60</v>
      </c>
      <c r="AD233" s="65"/>
      <c r="AE233" s="65"/>
      <c r="AF233" s="65"/>
      <c r="AG233" s="65">
        <f>ROUND((Tabla122[[#This Row],[Columna31]]*0.4),0)</f>
        <v>274</v>
      </c>
      <c r="AH233" s="65">
        <v>684</v>
      </c>
      <c r="AI233" s="65"/>
      <c r="AJ233" s="65"/>
      <c r="AK233" s="65"/>
      <c r="AL233" s="65">
        <f>ROUND((Tabla122[[#This Row],[Columna36]]*0.4),0)</f>
        <v>70</v>
      </c>
      <c r="AM233" s="65">
        <v>176</v>
      </c>
      <c r="AN233" s="65"/>
      <c r="AO233" s="65"/>
      <c r="AP233" s="65"/>
      <c r="AQ233" s="65">
        <f>ROUND((Tabla122[[#This Row],[Columna41]]*0.4),0)</f>
        <v>27</v>
      </c>
      <c r="AR233" s="65">
        <v>68</v>
      </c>
      <c r="AS233" s="65"/>
      <c r="AT233" s="65"/>
      <c r="AU233" s="65"/>
      <c r="AV233" s="65">
        <f>ROUND((Tabla122[[#This Row],[Columna46]]*0.4),0)</f>
        <v>16</v>
      </c>
      <c r="AW233" s="65">
        <v>40</v>
      </c>
      <c r="AX233" s="65"/>
      <c r="AY233" s="65"/>
      <c r="AZ233" s="65"/>
      <c r="BA233" s="65">
        <f>ROUND((Tabla122[[#This Row],[Columna51]]*0.4),0)</f>
        <v>3</v>
      </c>
      <c r="BB233" s="65">
        <v>8</v>
      </c>
      <c r="BC233" s="65"/>
      <c r="BD233" s="65"/>
      <c r="BE233" s="65"/>
      <c r="BF233" s="65">
        <f>ROUND((Tabla122[[#This Row],[Columna56]]*0.4),0)</f>
        <v>2</v>
      </c>
      <c r="BG233" s="65">
        <v>4</v>
      </c>
      <c r="BH233" s="65"/>
      <c r="BI233" s="65"/>
      <c r="BJ233" s="65"/>
      <c r="BK233" s="65">
        <f>ROUND((Tabla122[[#This Row],[Columna61]]*0.4),0)</f>
        <v>18</v>
      </c>
      <c r="BL233" s="65">
        <v>44</v>
      </c>
      <c r="BM233" s="65"/>
      <c r="BN233" s="65"/>
      <c r="BO233" s="65"/>
      <c r="BP233" s="65">
        <f>ROUND((Tabla122[[#This Row],[Columna66]]*0.4),0)</f>
        <v>16</v>
      </c>
      <c r="BQ233" s="65">
        <v>40</v>
      </c>
      <c r="BR233" s="65"/>
      <c r="BS233" s="65"/>
      <c r="BT233" s="65"/>
      <c r="BU233" s="65">
        <f>ROUND((Tabla122[[#This Row],[Columna71]]*0.4),0)</f>
        <v>46</v>
      </c>
      <c r="BV233" s="65">
        <v>116</v>
      </c>
      <c r="BW233" s="65"/>
      <c r="BX233" s="65"/>
      <c r="BY233" s="65"/>
      <c r="BZ233" s="65">
        <f>ROUND((Tabla122[[#This Row],[Columna76]]*0.4),0)</f>
        <v>14</v>
      </c>
      <c r="CA233" s="65">
        <v>36</v>
      </c>
      <c r="CB233" s="65"/>
      <c r="CC233" s="65"/>
      <c r="CD233" s="65"/>
      <c r="CE233" s="65">
        <f>ROUND((Tabla122[[#This Row],[Columna81]]*0.4),0)</f>
        <v>14</v>
      </c>
      <c r="CF233" s="65">
        <v>36</v>
      </c>
      <c r="CG233" s="65"/>
      <c r="CH233" s="65"/>
      <c r="CI233" s="65"/>
      <c r="CJ233" s="65">
        <f>ROUND((Tabla122[[#This Row],[Columna86]]*0.4),0)</f>
        <v>6</v>
      </c>
      <c r="CK233" s="65">
        <v>16</v>
      </c>
      <c r="CL233" s="65"/>
      <c r="CM233" s="65"/>
      <c r="CN233" s="65"/>
      <c r="CO233" s="65">
        <f>ROUND((Tabla122[[#This Row],[Columna91]]*0.4),0)</f>
        <v>22</v>
      </c>
      <c r="CP233" s="65">
        <v>56</v>
      </c>
      <c r="CQ233" s="65"/>
      <c r="CR233" s="65"/>
      <c r="CS233" s="65"/>
      <c r="CT233" s="65">
        <f>ROUND((Tabla122[[#This Row],[Columna96]]*0.4),0)</f>
        <v>40</v>
      </c>
      <c r="CU233" s="65">
        <v>100</v>
      </c>
      <c r="CV233" s="65"/>
      <c r="CW233" s="65"/>
      <c r="CX233" s="65"/>
      <c r="CY233" s="65">
        <f>ROUND((Tabla122[[#This Row],[Columna101]]*0.4),0)</f>
        <v>10</v>
      </c>
      <c r="CZ233" s="65">
        <v>24</v>
      </c>
      <c r="DA233" s="65"/>
      <c r="DB233" s="65"/>
      <c r="DC233" s="65"/>
      <c r="DD233" s="65">
        <f>ROUND((Tabla122[[#This Row],[Columna106]]*0.4),0)</f>
        <v>8</v>
      </c>
      <c r="DE233" s="65">
        <v>20</v>
      </c>
      <c r="DF233" s="65"/>
      <c r="DG233" s="65"/>
      <c r="DH233" s="65"/>
      <c r="DI233" s="65">
        <f>ROUND((Tabla122[[#This Row],[Columna111]]*0.4),0)</f>
        <v>8</v>
      </c>
      <c r="DJ233" s="65">
        <v>20</v>
      </c>
      <c r="DK233" s="65"/>
      <c r="DL233" s="65"/>
      <c r="DM233" s="65"/>
      <c r="DN233" s="65">
        <f>ROUND((Tabla122[[#This Row],[Columna116]]*0.4),0)</f>
        <v>2</v>
      </c>
      <c r="DO233" s="65">
        <v>4</v>
      </c>
      <c r="DP233" s="71"/>
      <c r="DQ233" s="71"/>
      <c r="DR233" s="71"/>
      <c r="DS233" s="72"/>
      <c r="DT233" s="68"/>
      <c r="DU233" s="68"/>
      <c r="DV233" s="68"/>
      <c r="DW233" s="68"/>
      <c r="DX233" s="68"/>
      <c r="DY233" s="68"/>
      <c r="DZ233" s="68"/>
      <c r="EA233" s="68"/>
      <c r="EB233" s="68"/>
      <c r="EC233" s="68"/>
      <c r="ED233" s="68"/>
      <c r="EE233" s="68"/>
      <c r="EF233" s="68"/>
      <c r="EG233" s="68"/>
      <c r="EH233" s="68"/>
      <c r="EI233" s="68"/>
      <c r="EJ233" s="68"/>
      <c r="EK233" s="68"/>
      <c r="EL233" s="68"/>
      <c r="EM233" s="68"/>
      <c r="EN233" s="68"/>
      <c r="EO233" s="68"/>
      <c r="EP233" s="68"/>
      <c r="EQ233" s="68"/>
      <c r="ER233" s="68"/>
      <c r="ES233" s="68"/>
      <c r="ET233" s="68"/>
      <c r="EU233" s="68"/>
      <c r="EV233" s="68"/>
      <c r="EW233" s="68"/>
      <c r="EX233" s="68"/>
      <c r="EY233" s="68"/>
      <c r="EZ233" s="68"/>
      <c r="FA233" s="68"/>
      <c r="FB233" s="68"/>
      <c r="FC233" s="68"/>
      <c r="FD233" s="68"/>
      <c r="FE233" s="68"/>
      <c r="FF233" s="68"/>
      <c r="FG233" s="68"/>
      <c r="FH233" s="68"/>
      <c r="FI233" s="68"/>
      <c r="FJ233" s="68"/>
      <c r="FK233" s="68"/>
      <c r="FL233" s="68"/>
      <c r="FM233" s="68"/>
      <c r="FN233" s="68"/>
      <c r="FO233" s="68"/>
      <c r="FP233" s="68"/>
      <c r="FQ233" s="68"/>
      <c r="FR233" s="68"/>
      <c r="FS233" s="68"/>
      <c r="FT233" s="68"/>
      <c r="FU233" s="68"/>
      <c r="FV233" s="68"/>
      <c r="FW233" s="68"/>
      <c r="FX233" s="68"/>
      <c r="FY233" s="68"/>
      <c r="FZ233" s="68"/>
      <c r="GA233" s="68"/>
      <c r="GB233" s="68"/>
      <c r="GC233" s="68"/>
      <c r="GD233" s="68"/>
      <c r="GE233" s="68"/>
      <c r="GF233" s="68"/>
      <c r="GG233" s="68"/>
      <c r="GH233" s="68"/>
      <c r="GI233" s="68"/>
      <c r="GJ233" s="68"/>
      <c r="GK233" s="68"/>
      <c r="GL233" s="68"/>
      <c r="GM233" s="68"/>
      <c r="GN233" s="68"/>
      <c r="GO233" s="68"/>
      <c r="GP233" s="68"/>
      <c r="GQ233" s="68"/>
      <c r="GR233" s="68"/>
      <c r="GS233" s="68"/>
      <c r="GT233" s="68"/>
      <c r="GU233" s="68"/>
      <c r="GV233" s="68"/>
      <c r="GW233" s="68"/>
      <c r="GX233" s="68"/>
      <c r="GY233" s="68"/>
      <c r="GZ233" s="68"/>
      <c r="HA233" s="68"/>
      <c r="HB233" s="68"/>
      <c r="HC233" s="68"/>
      <c r="HD233" s="68"/>
      <c r="HE233" s="68"/>
      <c r="HF233" s="68"/>
      <c r="HG233" s="68"/>
      <c r="HH233" s="68"/>
      <c r="HI233" s="68"/>
      <c r="HJ233" s="68"/>
      <c r="HK233" s="68"/>
      <c r="HL233" s="68"/>
      <c r="HM233" s="68"/>
      <c r="HN233" s="68"/>
      <c r="HO233" s="68"/>
      <c r="HP233" s="68"/>
      <c r="HQ233" s="68"/>
      <c r="HR233" s="68"/>
      <c r="HS233" s="68"/>
      <c r="HT233" s="68"/>
      <c r="HU233" s="68"/>
      <c r="HV233" s="68"/>
      <c r="HW233" s="68"/>
      <c r="HX233" s="68"/>
      <c r="HY233" s="68"/>
      <c r="HZ233" s="68"/>
      <c r="IA233" s="68"/>
      <c r="IB233" s="68"/>
      <c r="IC233" s="68"/>
      <c r="ID233" s="68"/>
      <c r="IE233" s="68"/>
      <c r="IF233" s="68"/>
      <c r="IG233" s="68"/>
      <c r="IH233" s="68"/>
      <c r="II233" s="68"/>
      <c r="IJ233" s="68"/>
      <c r="IK233" s="68"/>
      <c r="IL233" s="68"/>
      <c r="IM233" s="68"/>
      <c r="IN233" s="68"/>
      <c r="IO233" s="68"/>
      <c r="IP233" s="68"/>
      <c r="IQ233" s="68"/>
      <c r="IR233" s="68"/>
      <c r="IS233" s="68"/>
      <c r="IT233" s="68"/>
      <c r="IU233" s="68"/>
      <c r="IV233" s="68"/>
      <c r="IW233" s="68"/>
      <c r="IX233" s="68"/>
      <c r="IY233" s="68"/>
      <c r="IZ233" s="68"/>
      <c r="JA233" s="68"/>
      <c r="JB233" s="68"/>
      <c r="JC233" s="68"/>
      <c r="JD233" s="68"/>
      <c r="JE233" s="68"/>
      <c r="JF233" s="68"/>
      <c r="JG233" s="68"/>
      <c r="JH233" s="68"/>
      <c r="JI233" s="68"/>
      <c r="JJ233" s="68"/>
      <c r="JK233" s="68"/>
      <c r="JL233" s="68"/>
      <c r="JM233" s="68"/>
      <c r="JN233" s="68"/>
      <c r="JO233" s="68"/>
      <c r="JP233" s="68"/>
      <c r="JQ233" s="68"/>
      <c r="JR233" s="68"/>
      <c r="JS233" s="68"/>
      <c r="JT233" s="68"/>
      <c r="JU233" s="68"/>
      <c r="JV233" s="68"/>
      <c r="JW233" s="68"/>
      <c r="JX233" s="68"/>
      <c r="JY233" s="68"/>
      <c r="JZ233" s="68"/>
      <c r="KA233" s="68"/>
      <c r="KB233" s="68"/>
      <c r="KC233" s="68"/>
      <c r="KD233" s="68"/>
      <c r="KE233" s="68"/>
      <c r="KF233" s="68"/>
      <c r="KG233" s="68"/>
      <c r="KH233" s="68"/>
      <c r="KI233" s="68"/>
      <c r="KJ233" s="68"/>
      <c r="KK233" s="68"/>
      <c r="KL233" s="68"/>
      <c r="KM233" s="68"/>
      <c r="KN233" s="68"/>
      <c r="KO233" s="68"/>
      <c r="KP233" s="68"/>
      <c r="KQ233" s="68"/>
      <c r="KR233" s="68"/>
      <c r="KS233" s="68"/>
      <c r="KT233" s="68"/>
      <c r="KU233" s="68"/>
      <c r="KV233" s="68"/>
      <c r="KW233" s="68"/>
      <c r="KX233" s="68"/>
      <c r="KY233" s="68"/>
      <c r="KZ233" s="68"/>
      <c r="LA233" s="68"/>
      <c r="LB233" s="68"/>
      <c r="LC233" s="68"/>
      <c r="LD233" s="68"/>
      <c r="LE233" s="68"/>
      <c r="LF233" s="68"/>
      <c r="LG233" s="68"/>
      <c r="LH233" s="68"/>
      <c r="LI233" s="68"/>
      <c r="LJ233" s="68"/>
      <c r="LK233" s="68"/>
      <c r="LL233" s="68"/>
      <c r="LM233" s="68"/>
      <c r="LN233" s="68"/>
      <c r="LO233" s="68"/>
      <c r="LP233" s="68"/>
      <c r="LQ233" s="68"/>
      <c r="LR233" s="68"/>
      <c r="LS233" s="68"/>
      <c r="LT233" s="68"/>
      <c r="LU233" s="68"/>
      <c r="LV233" s="68"/>
      <c r="LW233" s="68"/>
      <c r="LX233" s="68"/>
      <c r="LY233" s="68"/>
      <c r="LZ233" s="68"/>
      <c r="MA233" s="68"/>
      <c r="MB233" s="68"/>
      <c r="MC233" s="68"/>
      <c r="MD233" s="68"/>
      <c r="ME233" s="68"/>
      <c r="MF233" s="68"/>
      <c r="MG233" s="68"/>
      <c r="MH233" s="68"/>
      <c r="MI233" s="68"/>
      <c r="MJ233" s="68"/>
      <c r="MK233" s="68"/>
      <c r="ML233" s="68"/>
      <c r="MM233" s="68"/>
      <c r="MN233" s="68"/>
      <c r="MO233" s="68"/>
      <c r="MP233" s="68"/>
      <c r="MQ233" s="68"/>
      <c r="MR233" s="68"/>
      <c r="MS233" s="68"/>
      <c r="MT233" s="68"/>
      <c r="MU233" s="68"/>
      <c r="MV233" s="68"/>
      <c r="MW233" s="68"/>
      <c r="MX233" s="68"/>
      <c r="MY233" s="68"/>
      <c r="MZ233" s="68"/>
      <c r="NA233" s="68"/>
      <c r="NB233" s="68"/>
      <c r="NC233" s="68"/>
      <c r="ND233" s="68"/>
      <c r="NE233" s="68"/>
    </row>
    <row r="234" spans="1:369" s="73" customFormat="1" ht="13.5">
      <c r="A234" s="68"/>
      <c r="B234" s="62"/>
      <c r="C234" s="63">
        <v>35501</v>
      </c>
      <c r="D234" s="75" t="s">
        <v>288</v>
      </c>
      <c r="E234" s="65" t="s">
        <v>114</v>
      </c>
      <c r="F23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3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34" s="65">
        <f>ROUND((Tabla122[[#This Row],[Columna6]]*0.4),0)</f>
        <v>2</v>
      </c>
      <c r="I234" s="90">
        <v>4</v>
      </c>
      <c r="J234" s="90"/>
      <c r="K234" s="90"/>
      <c r="L234" s="90"/>
      <c r="M234" s="65">
        <f>ROUND((Tabla122[[#This Row],[Columna11]]*0.4),0)</f>
        <v>72</v>
      </c>
      <c r="N234" s="65">
        <v>180</v>
      </c>
      <c r="O234" s="65"/>
      <c r="P234" s="65"/>
      <c r="Q234" s="65"/>
      <c r="R234" s="65">
        <f>ROUND((Tabla122[[#This Row],[Columna16]]*0.4),0)</f>
        <v>6</v>
      </c>
      <c r="S234" s="65">
        <v>16</v>
      </c>
      <c r="T234" s="65"/>
      <c r="U234" s="65"/>
      <c r="V234" s="65"/>
      <c r="W234" s="65">
        <f>ROUND((Tabla122[[#This Row],[Columna21]]*0.4),0)</f>
        <v>3</v>
      </c>
      <c r="X234" s="65">
        <v>8</v>
      </c>
      <c r="Y234" s="65"/>
      <c r="Z234" s="65"/>
      <c r="AA234" s="65"/>
      <c r="AB234" s="65">
        <f>ROUND((Tabla122[[#This Row],[Columna26]]*0.4),0)</f>
        <v>24</v>
      </c>
      <c r="AC234" s="65">
        <v>60</v>
      </c>
      <c r="AD234" s="65"/>
      <c r="AE234" s="65"/>
      <c r="AF234" s="65"/>
      <c r="AG234" s="65">
        <f>ROUND((Tabla122[[#This Row],[Columna31]]*0.4),0)</f>
        <v>274</v>
      </c>
      <c r="AH234" s="65">
        <v>684</v>
      </c>
      <c r="AI234" s="65"/>
      <c r="AJ234" s="65"/>
      <c r="AK234" s="65"/>
      <c r="AL234" s="65">
        <f>ROUND((Tabla122[[#This Row],[Columna36]]*0.4),0)</f>
        <v>70</v>
      </c>
      <c r="AM234" s="65">
        <v>176</v>
      </c>
      <c r="AN234" s="65"/>
      <c r="AO234" s="65"/>
      <c r="AP234" s="65"/>
      <c r="AQ234" s="65">
        <f>ROUND((Tabla122[[#This Row],[Columna41]]*0.4),0)</f>
        <v>27</v>
      </c>
      <c r="AR234" s="65">
        <v>68</v>
      </c>
      <c r="AS234" s="65"/>
      <c r="AT234" s="65"/>
      <c r="AU234" s="65"/>
      <c r="AV234" s="65">
        <f>ROUND((Tabla122[[#This Row],[Columna46]]*0.4),0)</f>
        <v>16</v>
      </c>
      <c r="AW234" s="65">
        <v>40</v>
      </c>
      <c r="AX234" s="65"/>
      <c r="AY234" s="65"/>
      <c r="AZ234" s="65"/>
      <c r="BA234" s="65">
        <f>ROUND((Tabla122[[#This Row],[Columna51]]*0.4),0)</f>
        <v>3</v>
      </c>
      <c r="BB234" s="65">
        <v>8</v>
      </c>
      <c r="BC234" s="65"/>
      <c r="BD234" s="65"/>
      <c r="BE234" s="65"/>
      <c r="BF234" s="65">
        <f>ROUND((Tabla122[[#This Row],[Columna56]]*0.4),0)</f>
        <v>2</v>
      </c>
      <c r="BG234" s="65">
        <v>4</v>
      </c>
      <c r="BH234" s="65"/>
      <c r="BI234" s="65"/>
      <c r="BJ234" s="65"/>
      <c r="BK234" s="65">
        <f>ROUND((Tabla122[[#This Row],[Columna61]]*0.4),0)</f>
        <v>18</v>
      </c>
      <c r="BL234" s="65">
        <v>44</v>
      </c>
      <c r="BM234" s="65"/>
      <c r="BN234" s="65"/>
      <c r="BO234" s="65"/>
      <c r="BP234" s="65">
        <f>ROUND((Tabla122[[#This Row],[Columna66]]*0.4),0)</f>
        <v>16</v>
      </c>
      <c r="BQ234" s="65">
        <v>40</v>
      </c>
      <c r="BR234" s="65"/>
      <c r="BS234" s="65"/>
      <c r="BT234" s="65"/>
      <c r="BU234" s="65">
        <f>ROUND((Tabla122[[#This Row],[Columna71]]*0.4),0)</f>
        <v>46</v>
      </c>
      <c r="BV234" s="65">
        <v>116</v>
      </c>
      <c r="BW234" s="65"/>
      <c r="BX234" s="65"/>
      <c r="BY234" s="65"/>
      <c r="BZ234" s="65">
        <f>ROUND((Tabla122[[#This Row],[Columna76]]*0.4),0)</f>
        <v>14</v>
      </c>
      <c r="CA234" s="65">
        <v>36</v>
      </c>
      <c r="CB234" s="65"/>
      <c r="CC234" s="65"/>
      <c r="CD234" s="65"/>
      <c r="CE234" s="65">
        <f>ROUND((Tabla122[[#This Row],[Columna81]]*0.4),0)</f>
        <v>14</v>
      </c>
      <c r="CF234" s="65">
        <v>36</v>
      </c>
      <c r="CG234" s="65"/>
      <c r="CH234" s="65"/>
      <c r="CI234" s="65"/>
      <c r="CJ234" s="65">
        <f>ROUND((Tabla122[[#This Row],[Columna86]]*0.4),0)</f>
        <v>6</v>
      </c>
      <c r="CK234" s="65">
        <v>16</v>
      </c>
      <c r="CL234" s="65"/>
      <c r="CM234" s="65"/>
      <c r="CN234" s="65"/>
      <c r="CO234" s="65">
        <f>ROUND((Tabla122[[#This Row],[Columna91]]*0.4),0)</f>
        <v>22</v>
      </c>
      <c r="CP234" s="65">
        <v>56</v>
      </c>
      <c r="CQ234" s="65"/>
      <c r="CR234" s="65"/>
      <c r="CS234" s="65"/>
      <c r="CT234" s="65">
        <f>ROUND((Tabla122[[#This Row],[Columna96]]*0.4),0)</f>
        <v>40</v>
      </c>
      <c r="CU234" s="65">
        <v>100</v>
      </c>
      <c r="CV234" s="65"/>
      <c r="CW234" s="65"/>
      <c r="CX234" s="65"/>
      <c r="CY234" s="65">
        <f>ROUND((Tabla122[[#This Row],[Columna101]]*0.4),0)</f>
        <v>10</v>
      </c>
      <c r="CZ234" s="65">
        <v>24</v>
      </c>
      <c r="DA234" s="65"/>
      <c r="DB234" s="65"/>
      <c r="DC234" s="65"/>
      <c r="DD234" s="65">
        <f>ROUND((Tabla122[[#This Row],[Columna106]]*0.4),0)</f>
        <v>8</v>
      </c>
      <c r="DE234" s="65">
        <v>20</v>
      </c>
      <c r="DF234" s="65"/>
      <c r="DG234" s="65"/>
      <c r="DH234" s="65"/>
      <c r="DI234" s="65">
        <f>ROUND((Tabla122[[#This Row],[Columna111]]*0.4),0)</f>
        <v>8</v>
      </c>
      <c r="DJ234" s="65">
        <v>20</v>
      </c>
      <c r="DK234" s="65"/>
      <c r="DL234" s="65"/>
      <c r="DM234" s="65"/>
      <c r="DN234" s="65">
        <f>ROUND((Tabla122[[#This Row],[Columna116]]*0.4),0)</f>
        <v>2</v>
      </c>
      <c r="DO234" s="65">
        <v>4</v>
      </c>
      <c r="DP234" s="71"/>
      <c r="DQ234" s="71"/>
      <c r="DR234" s="71"/>
      <c r="DS234" s="72"/>
      <c r="DT234" s="68"/>
      <c r="DU234" s="68"/>
      <c r="DV234" s="68"/>
      <c r="DW234" s="68"/>
      <c r="DX234" s="68"/>
      <c r="DY234" s="68"/>
      <c r="DZ234" s="68"/>
      <c r="EA234" s="68"/>
      <c r="EB234" s="68"/>
      <c r="EC234" s="68"/>
      <c r="ED234" s="68"/>
      <c r="EE234" s="68"/>
      <c r="EF234" s="68"/>
      <c r="EG234" s="68"/>
      <c r="EH234" s="68"/>
      <c r="EI234" s="68"/>
      <c r="EJ234" s="68"/>
      <c r="EK234" s="68"/>
      <c r="EL234" s="68"/>
      <c r="EM234" s="68"/>
      <c r="EN234" s="68"/>
      <c r="EO234" s="68"/>
      <c r="EP234" s="68"/>
      <c r="EQ234" s="68"/>
      <c r="ER234" s="68"/>
      <c r="ES234" s="68"/>
      <c r="ET234" s="68"/>
      <c r="EU234" s="68"/>
      <c r="EV234" s="68"/>
      <c r="EW234" s="68"/>
      <c r="EX234" s="68"/>
      <c r="EY234" s="68"/>
      <c r="EZ234" s="68"/>
      <c r="FA234" s="68"/>
      <c r="FB234" s="68"/>
      <c r="FC234" s="68"/>
      <c r="FD234" s="68"/>
      <c r="FE234" s="68"/>
      <c r="FF234" s="68"/>
      <c r="FG234" s="68"/>
      <c r="FH234" s="68"/>
      <c r="FI234" s="68"/>
      <c r="FJ234" s="68"/>
      <c r="FK234" s="68"/>
      <c r="FL234" s="68"/>
      <c r="FM234" s="68"/>
      <c r="FN234" s="68"/>
      <c r="FO234" s="68"/>
      <c r="FP234" s="68"/>
      <c r="FQ234" s="68"/>
      <c r="FR234" s="68"/>
      <c r="FS234" s="68"/>
      <c r="FT234" s="68"/>
      <c r="FU234" s="68"/>
      <c r="FV234" s="68"/>
      <c r="FW234" s="68"/>
      <c r="FX234" s="68"/>
      <c r="FY234" s="68"/>
      <c r="FZ234" s="68"/>
      <c r="GA234" s="68"/>
      <c r="GB234" s="68"/>
      <c r="GC234" s="68"/>
      <c r="GD234" s="68"/>
      <c r="GE234" s="68"/>
      <c r="GF234" s="68"/>
      <c r="GG234" s="68"/>
      <c r="GH234" s="68"/>
      <c r="GI234" s="68"/>
      <c r="GJ234" s="68"/>
      <c r="GK234" s="68"/>
      <c r="GL234" s="68"/>
      <c r="GM234" s="68"/>
      <c r="GN234" s="68"/>
      <c r="GO234" s="68"/>
      <c r="GP234" s="68"/>
      <c r="GQ234" s="68"/>
      <c r="GR234" s="68"/>
      <c r="GS234" s="68"/>
      <c r="GT234" s="68"/>
      <c r="GU234" s="68"/>
      <c r="GV234" s="68"/>
      <c r="GW234" s="68"/>
      <c r="GX234" s="68"/>
      <c r="GY234" s="68"/>
      <c r="GZ234" s="68"/>
      <c r="HA234" s="68"/>
      <c r="HB234" s="68"/>
      <c r="HC234" s="68"/>
      <c r="HD234" s="68"/>
      <c r="HE234" s="68"/>
      <c r="HF234" s="68"/>
      <c r="HG234" s="68"/>
      <c r="HH234" s="68"/>
      <c r="HI234" s="68"/>
      <c r="HJ234" s="68"/>
      <c r="HK234" s="68"/>
      <c r="HL234" s="68"/>
      <c r="HM234" s="68"/>
      <c r="HN234" s="68"/>
      <c r="HO234" s="68"/>
      <c r="HP234" s="68"/>
      <c r="HQ234" s="68"/>
      <c r="HR234" s="68"/>
      <c r="HS234" s="68"/>
      <c r="HT234" s="68"/>
      <c r="HU234" s="68"/>
      <c r="HV234" s="68"/>
      <c r="HW234" s="68"/>
      <c r="HX234" s="68"/>
      <c r="HY234" s="68"/>
      <c r="HZ234" s="68"/>
      <c r="IA234" s="68"/>
      <c r="IB234" s="68"/>
      <c r="IC234" s="68"/>
      <c r="ID234" s="68"/>
      <c r="IE234" s="68"/>
      <c r="IF234" s="68"/>
      <c r="IG234" s="68"/>
      <c r="IH234" s="68"/>
      <c r="II234" s="68"/>
      <c r="IJ234" s="68"/>
      <c r="IK234" s="68"/>
      <c r="IL234" s="68"/>
      <c r="IM234" s="68"/>
      <c r="IN234" s="68"/>
      <c r="IO234" s="68"/>
      <c r="IP234" s="68"/>
      <c r="IQ234" s="68"/>
      <c r="IR234" s="68"/>
      <c r="IS234" s="68"/>
      <c r="IT234" s="68"/>
      <c r="IU234" s="68"/>
      <c r="IV234" s="68"/>
      <c r="IW234" s="68"/>
      <c r="IX234" s="68"/>
      <c r="IY234" s="68"/>
      <c r="IZ234" s="68"/>
      <c r="JA234" s="68"/>
      <c r="JB234" s="68"/>
      <c r="JC234" s="68"/>
      <c r="JD234" s="68"/>
      <c r="JE234" s="68"/>
      <c r="JF234" s="68"/>
      <c r="JG234" s="68"/>
      <c r="JH234" s="68"/>
      <c r="JI234" s="68"/>
      <c r="JJ234" s="68"/>
      <c r="JK234" s="68"/>
      <c r="JL234" s="68"/>
      <c r="JM234" s="68"/>
      <c r="JN234" s="68"/>
      <c r="JO234" s="68"/>
      <c r="JP234" s="68"/>
      <c r="JQ234" s="68"/>
      <c r="JR234" s="68"/>
      <c r="JS234" s="68"/>
      <c r="JT234" s="68"/>
      <c r="JU234" s="68"/>
      <c r="JV234" s="68"/>
      <c r="JW234" s="68"/>
      <c r="JX234" s="68"/>
      <c r="JY234" s="68"/>
      <c r="JZ234" s="68"/>
      <c r="KA234" s="68"/>
      <c r="KB234" s="68"/>
      <c r="KC234" s="68"/>
      <c r="KD234" s="68"/>
      <c r="KE234" s="68"/>
      <c r="KF234" s="68"/>
      <c r="KG234" s="68"/>
      <c r="KH234" s="68"/>
      <c r="KI234" s="68"/>
      <c r="KJ234" s="68"/>
      <c r="KK234" s="68"/>
      <c r="KL234" s="68"/>
      <c r="KM234" s="68"/>
      <c r="KN234" s="68"/>
      <c r="KO234" s="68"/>
      <c r="KP234" s="68"/>
      <c r="KQ234" s="68"/>
      <c r="KR234" s="68"/>
      <c r="KS234" s="68"/>
      <c r="KT234" s="68"/>
      <c r="KU234" s="68"/>
      <c r="KV234" s="68"/>
      <c r="KW234" s="68"/>
      <c r="KX234" s="68"/>
      <c r="KY234" s="68"/>
      <c r="KZ234" s="68"/>
      <c r="LA234" s="68"/>
      <c r="LB234" s="68"/>
      <c r="LC234" s="68"/>
      <c r="LD234" s="68"/>
      <c r="LE234" s="68"/>
      <c r="LF234" s="68"/>
      <c r="LG234" s="68"/>
      <c r="LH234" s="68"/>
      <c r="LI234" s="68"/>
      <c r="LJ234" s="68"/>
      <c r="LK234" s="68"/>
      <c r="LL234" s="68"/>
      <c r="LM234" s="68"/>
      <c r="LN234" s="68"/>
      <c r="LO234" s="68"/>
      <c r="LP234" s="68"/>
      <c r="LQ234" s="68"/>
      <c r="LR234" s="68"/>
      <c r="LS234" s="68"/>
      <c r="LT234" s="68"/>
      <c r="LU234" s="68"/>
      <c r="LV234" s="68"/>
      <c r="LW234" s="68"/>
      <c r="LX234" s="68"/>
      <c r="LY234" s="68"/>
      <c r="LZ234" s="68"/>
      <c r="MA234" s="68"/>
      <c r="MB234" s="68"/>
      <c r="MC234" s="68"/>
      <c r="MD234" s="68"/>
      <c r="ME234" s="68"/>
      <c r="MF234" s="68"/>
      <c r="MG234" s="68"/>
      <c r="MH234" s="68"/>
      <c r="MI234" s="68"/>
      <c r="MJ234" s="68"/>
      <c r="MK234" s="68"/>
      <c r="ML234" s="68"/>
      <c r="MM234" s="68"/>
      <c r="MN234" s="68"/>
      <c r="MO234" s="68"/>
      <c r="MP234" s="68"/>
      <c r="MQ234" s="68"/>
      <c r="MR234" s="68"/>
      <c r="MS234" s="68"/>
      <c r="MT234" s="68"/>
      <c r="MU234" s="68"/>
      <c r="MV234" s="68"/>
      <c r="MW234" s="68"/>
      <c r="MX234" s="68"/>
      <c r="MY234" s="68"/>
      <c r="MZ234" s="68"/>
      <c r="NA234" s="68"/>
      <c r="NB234" s="68"/>
      <c r="NC234" s="68"/>
      <c r="ND234" s="68"/>
      <c r="NE234" s="68"/>
    </row>
    <row r="235" spans="1:369" s="75" customFormat="1" ht="13.5">
      <c r="C235" s="63">
        <v>35501</v>
      </c>
      <c r="D235" s="75" t="s">
        <v>316</v>
      </c>
      <c r="E235" s="65" t="s">
        <v>114</v>
      </c>
      <c r="F23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3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35" s="65">
        <f>ROUND((Tabla122[[#This Row],[Columna6]]*0.4),0)</f>
        <v>2</v>
      </c>
      <c r="I235" s="92">
        <v>4</v>
      </c>
      <c r="J235" s="92"/>
      <c r="K235" s="92"/>
      <c r="L235" s="92"/>
      <c r="M235" s="65">
        <f>ROUND((Tabla122[[#This Row],[Columna11]]*0.4),0)</f>
        <v>72</v>
      </c>
      <c r="N235" s="65">
        <v>180</v>
      </c>
      <c r="O235" s="65"/>
      <c r="P235" s="65"/>
      <c r="Q235" s="65"/>
      <c r="R235" s="65">
        <f>ROUND((Tabla122[[#This Row],[Columna16]]*0.4),0)</f>
        <v>6</v>
      </c>
      <c r="S235" s="65">
        <v>16</v>
      </c>
      <c r="T235" s="65"/>
      <c r="U235" s="65"/>
      <c r="V235" s="65"/>
      <c r="W235" s="65">
        <f>ROUND((Tabla122[[#This Row],[Columna21]]*0.4),0)</f>
        <v>3</v>
      </c>
      <c r="X235" s="65">
        <v>8</v>
      </c>
      <c r="Y235" s="65"/>
      <c r="Z235" s="65"/>
      <c r="AA235" s="65"/>
      <c r="AB235" s="65">
        <f>ROUND((Tabla122[[#This Row],[Columna26]]*0.4),0)</f>
        <v>24</v>
      </c>
      <c r="AC235" s="65">
        <v>60</v>
      </c>
      <c r="AD235" s="65"/>
      <c r="AE235" s="65"/>
      <c r="AF235" s="65"/>
      <c r="AG235" s="65">
        <f>ROUND((Tabla122[[#This Row],[Columna31]]*0.4),0)</f>
        <v>274</v>
      </c>
      <c r="AH235" s="65">
        <v>684</v>
      </c>
      <c r="AI235" s="65"/>
      <c r="AJ235" s="65"/>
      <c r="AK235" s="65"/>
      <c r="AL235" s="65">
        <f>ROUND((Tabla122[[#This Row],[Columna36]]*0.4),0)</f>
        <v>70</v>
      </c>
      <c r="AM235" s="65">
        <v>176</v>
      </c>
      <c r="AN235" s="65"/>
      <c r="AO235" s="65"/>
      <c r="AP235" s="65"/>
      <c r="AQ235" s="65">
        <f>ROUND((Tabla122[[#This Row],[Columna41]]*0.4),0)</f>
        <v>27</v>
      </c>
      <c r="AR235" s="65">
        <v>68</v>
      </c>
      <c r="AS235" s="65"/>
      <c r="AT235" s="65"/>
      <c r="AU235" s="65"/>
      <c r="AV235" s="65">
        <f>ROUND((Tabla122[[#This Row],[Columna46]]*0.4),0)</f>
        <v>16</v>
      </c>
      <c r="AW235" s="65">
        <v>40</v>
      </c>
      <c r="AX235" s="65"/>
      <c r="AY235" s="65"/>
      <c r="AZ235" s="65"/>
      <c r="BA235" s="65">
        <f>ROUND((Tabla122[[#This Row],[Columna51]]*0.4),0)</f>
        <v>3</v>
      </c>
      <c r="BB235" s="65">
        <v>8</v>
      </c>
      <c r="BC235" s="65"/>
      <c r="BD235" s="65"/>
      <c r="BE235" s="65"/>
      <c r="BF235" s="65">
        <f>ROUND((Tabla122[[#This Row],[Columna56]]*0.4),0)</f>
        <v>2</v>
      </c>
      <c r="BG235" s="65">
        <v>4</v>
      </c>
      <c r="BH235" s="65"/>
      <c r="BI235" s="65"/>
      <c r="BJ235" s="65"/>
      <c r="BK235" s="65">
        <f>ROUND((Tabla122[[#This Row],[Columna61]]*0.4),0)</f>
        <v>18</v>
      </c>
      <c r="BL235" s="65">
        <v>44</v>
      </c>
      <c r="BM235" s="65"/>
      <c r="BN235" s="65"/>
      <c r="BO235" s="65"/>
      <c r="BP235" s="65">
        <f>ROUND((Tabla122[[#This Row],[Columna66]]*0.4),0)</f>
        <v>16</v>
      </c>
      <c r="BQ235" s="65">
        <v>40</v>
      </c>
      <c r="BR235" s="65"/>
      <c r="BS235" s="65"/>
      <c r="BT235" s="65"/>
      <c r="BU235" s="65">
        <f>ROUND((Tabla122[[#This Row],[Columna71]]*0.4),0)</f>
        <v>46</v>
      </c>
      <c r="BV235" s="65">
        <v>116</v>
      </c>
      <c r="BW235" s="65"/>
      <c r="BX235" s="65"/>
      <c r="BY235" s="65"/>
      <c r="BZ235" s="65">
        <f>ROUND((Tabla122[[#This Row],[Columna76]]*0.4),0)</f>
        <v>14</v>
      </c>
      <c r="CA235" s="65">
        <v>36</v>
      </c>
      <c r="CB235" s="65"/>
      <c r="CC235" s="65"/>
      <c r="CD235" s="65"/>
      <c r="CE235" s="65">
        <f>ROUND((Tabla122[[#This Row],[Columna81]]*0.4),0)</f>
        <v>14</v>
      </c>
      <c r="CF235" s="65">
        <v>36</v>
      </c>
      <c r="CG235" s="65"/>
      <c r="CH235" s="65"/>
      <c r="CI235" s="65"/>
      <c r="CJ235" s="65">
        <f>ROUND((Tabla122[[#This Row],[Columna86]]*0.4),0)</f>
        <v>6</v>
      </c>
      <c r="CK235" s="65">
        <v>16</v>
      </c>
      <c r="CL235" s="65"/>
      <c r="CM235" s="65"/>
      <c r="CN235" s="65"/>
      <c r="CO235" s="65">
        <f>ROUND((Tabla122[[#This Row],[Columna91]]*0.4),0)</f>
        <v>22</v>
      </c>
      <c r="CP235" s="65">
        <v>56</v>
      </c>
      <c r="CQ235" s="65"/>
      <c r="CR235" s="65"/>
      <c r="CS235" s="65"/>
      <c r="CT235" s="65">
        <f>ROUND((Tabla122[[#This Row],[Columna96]]*0.4),0)</f>
        <v>40</v>
      </c>
      <c r="CU235" s="65">
        <v>100</v>
      </c>
      <c r="CV235" s="65"/>
      <c r="CW235" s="65"/>
      <c r="CX235" s="65"/>
      <c r="CY235" s="65">
        <f>ROUND((Tabla122[[#This Row],[Columna101]]*0.4),0)</f>
        <v>10</v>
      </c>
      <c r="CZ235" s="65">
        <v>24</v>
      </c>
      <c r="DA235" s="65"/>
      <c r="DB235" s="65"/>
      <c r="DC235" s="65"/>
      <c r="DD235" s="65">
        <f>ROUND((Tabla122[[#This Row],[Columna106]]*0.4),0)</f>
        <v>8</v>
      </c>
      <c r="DE235" s="65">
        <v>20</v>
      </c>
      <c r="DF235" s="65"/>
      <c r="DG235" s="65"/>
      <c r="DH235" s="65"/>
      <c r="DI235" s="65">
        <f>ROUND((Tabla122[[#This Row],[Columna111]]*0.4),0)</f>
        <v>8</v>
      </c>
      <c r="DJ235" s="65">
        <v>20</v>
      </c>
      <c r="DK235" s="65"/>
      <c r="DL235" s="65"/>
      <c r="DM235" s="65"/>
      <c r="DN235" s="65">
        <f>ROUND((Tabla122[[#This Row],[Columna116]]*0.4),0)</f>
        <v>2</v>
      </c>
      <c r="DO235" s="65">
        <v>4</v>
      </c>
      <c r="DP235" s="65"/>
      <c r="DQ235" s="65"/>
      <c r="DR235" s="65"/>
    </row>
    <row r="236" spans="1:369" s="75" customFormat="1" ht="13.5">
      <c r="C236" s="63">
        <v>35501</v>
      </c>
      <c r="D236" s="75" t="s">
        <v>317</v>
      </c>
      <c r="E236" s="65" t="s">
        <v>114</v>
      </c>
      <c r="F23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3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36" s="65">
        <f>ROUND((Tabla122[[#This Row],[Columna6]]*0.4),0)</f>
        <v>2</v>
      </c>
      <c r="I236" s="92">
        <v>4</v>
      </c>
      <c r="J236" s="92"/>
      <c r="K236" s="92"/>
      <c r="L236" s="92"/>
      <c r="M236" s="65">
        <f>ROUND((Tabla122[[#This Row],[Columna11]]*0.4),0)</f>
        <v>72</v>
      </c>
      <c r="N236" s="65">
        <v>180</v>
      </c>
      <c r="O236" s="65"/>
      <c r="P236" s="65"/>
      <c r="Q236" s="65"/>
      <c r="R236" s="65">
        <f>ROUND((Tabla122[[#This Row],[Columna16]]*0.4),0)</f>
        <v>6</v>
      </c>
      <c r="S236" s="65">
        <v>16</v>
      </c>
      <c r="T236" s="65"/>
      <c r="U236" s="65"/>
      <c r="V236" s="65"/>
      <c r="W236" s="65">
        <f>ROUND((Tabla122[[#This Row],[Columna21]]*0.4),0)</f>
        <v>3</v>
      </c>
      <c r="X236" s="65">
        <v>8</v>
      </c>
      <c r="Y236" s="65"/>
      <c r="Z236" s="65"/>
      <c r="AA236" s="65"/>
      <c r="AB236" s="65">
        <f>ROUND((Tabla122[[#This Row],[Columna26]]*0.4),0)</f>
        <v>24</v>
      </c>
      <c r="AC236" s="65">
        <v>60</v>
      </c>
      <c r="AD236" s="65"/>
      <c r="AE236" s="65"/>
      <c r="AF236" s="65"/>
      <c r="AG236" s="65">
        <f>ROUND((Tabla122[[#This Row],[Columna31]]*0.4),0)</f>
        <v>274</v>
      </c>
      <c r="AH236" s="65">
        <v>684</v>
      </c>
      <c r="AI236" s="65"/>
      <c r="AJ236" s="65"/>
      <c r="AK236" s="65"/>
      <c r="AL236" s="65">
        <f>ROUND((Tabla122[[#This Row],[Columna36]]*0.4),0)</f>
        <v>70</v>
      </c>
      <c r="AM236" s="65">
        <v>176</v>
      </c>
      <c r="AN236" s="65"/>
      <c r="AO236" s="65"/>
      <c r="AP236" s="65"/>
      <c r="AQ236" s="65">
        <f>ROUND((Tabla122[[#This Row],[Columna41]]*0.4),0)</f>
        <v>27</v>
      </c>
      <c r="AR236" s="65">
        <v>68</v>
      </c>
      <c r="AS236" s="65"/>
      <c r="AT236" s="65"/>
      <c r="AU236" s="65"/>
      <c r="AV236" s="65">
        <f>ROUND((Tabla122[[#This Row],[Columna46]]*0.4),0)</f>
        <v>16</v>
      </c>
      <c r="AW236" s="65">
        <v>40</v>
      </c>
      <c r="AX236" s="65"/>
      <c r="AY236" s="65"/>
      <c r="AZ236" s="65"/>
      <c r="BA236" s="65">
        <f>ROUND((Tabla122[[#This Row],[Columna51]]*0.4),0)</f>
        <v>3</v>
      </c>
      <c r="BB236" s="65">
        <v>8</v>
      </c>
      <c r="BC236" s="65"/>
      <c r="BD236" s="65"/>
      <c r="BE236" s="65"/>
      <c r="BF236" s="65">
        <f>ROUND((Tabla122[[#This Row],[Columna56]]*0.4),0)</f>
        <v>2</v>
      </c>
      <c r="BG236" s="65">
        <v>4</v>
      </c>
      <c r="BH236" s="65"/>
      <c r="BI236" s="65"/>
      <c r="BJ236" s="65"/>
      <c r="BK236" s="65">
        <f>ROUND((Tabla122[[#This Row],[Columna61]]*0.4),0)</f>
        <v>18</v>
      </c>
      <c r="BL236" s="65">
        <v>44</v>
      </c>
      <c r="BM236" s="65"/>
      <c r="BN236" s="65"/>
      <c r="BO236" s="65"/>
      <c r="BP236" s="65">
        <f>ROUND((Tabla122[[#This Row],[Columna66]]*0.4),0)</f>
        <v>16</v>
      </c>
      <c r="BQ236" s="65">
        <v>40</v>
      </c>
      <c r="BR236" s="65"/>
      <c r="BS236" s="65"/>
      <c r="BT236" s="65"/>
      <c r="BU236" s="65">
        <f>ROUND((Tabla122[[#This Row],[Columna71]]*0.4),0)</f>
        <v>46</v>
      </c>
      <c r="BV236" s="65">
        <v>116</v>
      </c>
      <c r="BW236" s="65"/>
      <c r="BX236" s="65"/>
      <c r="BY236" s="65"/>
      <c r="BZ236" s="65">
        <f>ROUND((Tabla122[[#This Row],[Columna76]]*0.4),0)</f>
        <v>14</v>
      </c>
      <c r="CA236" s="65">
        <v>36</v>
      </c>
      <c r="CB236" s="65"/>
      <c r="CC236" s="65"/>
      <c r="CD236" s="65"/>
      <c r="CE236" s="65">
        <f>ROUND((Tabla122[[#This Row],[Columna81]]*0.4),0)</f>
        <v>14</v>
      </c>
      <c r="CF236" s="65">
        <v>36</v>
      </c>
      <c r="CG236" s="65"/>
      <c r="CH236" s="65"/>
      <c r="CI236" s="65"/>
      <c r="CJ236" s="65">
        <f>ROUND((Tabla122[[#This Row],[Columna86]]*0.4),0)</f>
        <v>6</v>
      </c>
      <c r="CK236" s="65">
        <v>16</v>
      </c>
      <c r="CL236" s="65"/>
      <c r="CM236" s="65"/>
      <c r="CN236" s="65"/>
      <c r="CO236" s="65">
        <f>ROUND((Tabla122[[#This Row],[Columna91]]*0.4),0)</f>
        <v>22</v>
      </c>
      <c r="CP236" s="65">
        <v>56</v>
      </c>
      <c r="CQ236" s="65"/>
      <c r="CR236" s="65"/>
      <c r="CS236" s="65"/>
      <c r="CT236" s="65">
        <f>ROUND((Tabla122[[#This Row],[Columna96]]*0.4),0)</f>
        <v>40</v>
      </c>
      <c r="CU236" s="65">
        <v>100</v>
      </c>
      <c r="CV236" s="65"/>
      <c r="CW236" s="65"/>
      <c r="CX236" s="65"/>
      <c r="CY236" s="65">
        <f>ROUND((Tabla122[[#This Row],[Columna101]]*0.4),0)</f>
        <v>10</v>
      </c>
      <c r="CZ236" s="65">
        <v>24</v>
      </c>
      <c r="DA236" s="65"/>
      <c r="DB236" s="65"/>
      <c r="DC236" s="65"/>
      <c r="DD236" s="65">
        <f>ROUND((Tabla122[[#This Row],[Columna106]]*0.4),0)</f>
        <v>8</v>
      </c>
      <c r="DE236" s="65">
        <v>20</v>
      </c>
      <c r="DF236" s="65"/>
      <c r="DG236" s="65"/>
      <c r="DH236" s="65"/>
      <c r="DI236" s="65">
        <f>ROUND((Tabla122[[#This Row],[Columna111]]*0.4),0)</f>
        <v>8</v>
      </c>
      <c r="DJ236" s="65">
        <v>20</v>
      </c>
      <c r="DK236" s="65"/>
      <c r="DL236" s="65"/>
      <c r="DM236" s="65"/>
      <c r="DN236" s="65">
        <f>ROUND((Tabla122[[#This Row],[Columna116]]*0.4),0)</f>
        <v>2</v>
      </c>
      <c r="DO236" s="65">
        <v>4</v>
      </c>
      <c r="DP236" s="65"/>
      <c r="DQ236" s="65"/>
      <c r="DR236" s="65"/>
    </row>
    <row r="237" spans="1:369" s="82" customFormat="1" ht="13.5">
      <c r="B237" s="75"/>
      <c r="C237" s="63">
        <v>35501</v>
      </c>
      <c r="D237" s="85" t="s">
        <v>319</v>
      </c>
      <c r="E237" s="65" t="s">
        <v>114</v>
      </c>
      <c r="F23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3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37" s="65">
        <f>ROUND((Tabla122[[#This Row],[Columna6]]*0.4),0)</f>
        <v>2</v>
      </c>
      <c r="I237" s="91">
        <v>4</v>
      </c>
      <c r="J237" s="91"/>
      <c r="K237" s="91"/>
      <c r="L237" s="91"/>
      <c r="M237" s="65">
        <f>ROUND((Tabla122[[#This Row],[Columna11]]*0.4),0)</f>
        <v>72</v>
      </c>
      <c r="N237" s="65">
        <v>180</v>
      </c>
      <c r="O237" s="65"/>
      <c r="P237" s="65"/>
      <c r="Q237" s="65"/>
      <c r="R237" s="65">
        <f>ROUND((Tabla122[[#This Row],[Columna16]]*0.4),0)</f>
        <v>6</v>
      </c>
      <c r="S237" s="65">
        <v>16</v>
      </c>
      <c r="T237" s="65"/>
      <c r="U237" s="65"/>
      <c r="V237" s="65"/>
      <c r="W237" s="65">
        <f>ROUND((Tabla122[[#This Row],[Columna21]]*0.4),0)</f>
        <v>3</v>
      </c>
      <c r="X237" s="65">
        <v>8</v>
      </c>
      <c r="Y237" s="65"/>
      <c r="Z237" s="65"/>
      <c r="AA237" s="65"/>
      <c r="AB237" s="65">
        <f>ROUND((Tabla122[[#This Row],[Columna26]]*0.4),0)</f>
        <v>24</v>
      </c>
      <c r="AC237" s="65">
        <v>60</v>
      </c>
      <c r="AD237" s="65"/>
      <c r="AE237" s="65"/>
      <c r="AF237" s="65"/>
      <c r="AG237" s="65">
        <f>ROUND((Tabla122[[#This Row],[Columna31]]*0.4),0)</f>
        <v>274</v>
      </c>
      <c r="AH237" s="65">
        <v>684</v>
      </c>
      <c r="AI237" s="65"/>
      <c r="AJ237" s="65"/>
      <c r="AK237" s="65"/>
      <c r="AL237" s="65">
        <f>ROUND((Tabla122[[#This Row],[Columna36]]*0.4),0)</f>
        <v>70</v>
      </c>
      <c r="AM237" s="65">
        <v>176</v>
      </c>
      <c r="AN237" s="65"/>
      <c r="AO237" s="65"/>
      <c r="AP237" s="65"/>
      <c r="AQ237" s="65">
        <f>ROUND((Tabla122[[#This Row],[Columna41]]*0.4),0)</f>
        <v>27</v>
      </c>
      <c r="AR237" s="65">
        <v>68</v>
      </c>
      <c r="AS237" s="65"/>
      <c r="AT237" s="65"/>
      <c r="AU237" s="65"/>
      <c r="AV237" s="65">
        <f>ROUND((Tabla122[[#This Row],[Columna46]]*0.4),0)</f>
        <v>16</v>
      </c>
      <c r="AW237" s="65">
        <v>40</v>
      </c>
      <c r="AX237" s="65"/>
      <c r="AY237" s="65"/>
      <c r="AZ237" s="65"/>
      <c r="BA237" s="65">
        <f>ROUND((Tabla122[[#This Row],[Columna51]]*0.4),0)</f>
        <v>3</v>
      </c>
      <c r="BB237" s="65">
        <v>8</v>
      </c>
      <c r="BC237" s="65"/>
      <c r="BD237" s="65"/>
      <c r="BE237" s="65"/>
      <c r="BF237" s="65">
        <f>ROUND((Tabla122[[#This Row],[Columna56]]*0.4),0)</f>
        <v>2</v>
      </c>
      <c r="BG237" s="65">
        <v>4</v>
      </c>
      <c r="BH237" s="65"/>
      <c r="BI237" s="65"/>
      <c r="BJ237" s="65"/>
      <c r="BK237" s="65">
        <f>ROUND((Tabla122[[#This Row],[Columna61]]*0.4),0)</f>
        <v>18</v>
      </c>
      <c r="BL237" s="65">
        <v>44</v>
      </c>
      <c r="BM237" s="65"/>
      <c r="BN237" s="65"/>
      <c r="BO237" s="65"/>
      <c r="BP237" s="65">
        <f>ROUND((Tabla122[[#This Row],[Columna66]]*0.4),0)</f>
        <v>16</v>
      </c>
      <c r="BQ237" s="65">
        <v>40</v>
      </c>
      <c r="BR237" s="65"/>
      <c r="BS237" s="65"/>
      <c r="BT237" s="65"/>
      <c r="BU237" s="65">
        <f>ROUND((Tabla122[[#This Row],[Columna71]]*0.4),0)</f>
        <v>46</v>
      </c>
      <c r="BV237" s="65">
        <v>116</v>
      </c>
      <c r="BW237" s="65"/>
      <c r="BX237" s="65"/>
      <c r="BY237" s="65"/>
      <c r="BZ237" s="65">
        <f>ROUND((Tabla122[[#This Row],[Columna76]]*0.4),0)</f>
        <v>14</v>
      </c>
      <c r="CA237" s="65">
        <v>36</v>
      </c>
      <c r="CB237" s="65"/>
      <c r="CC237" s="65"/>
      <c r="CD237" s="65"/>
      <c r="CE237" s="65">
        <f>ROUND((Tabla122[[#This Row],[Columna81]]*0.4),0)</f>
        <v>14</v>
      </c>
      <c r="CF237" s="65">
        <v>36</v>
      </c>
      <c r="CG237" s="65"/>
      <c r="CH237" s="65"/>
      <c r="CI237" s="65"/>
      <c r="CJ237" s="65">
        <f>ROUND((Tabla122[[#This Row],[Columna86]]*0.4),0)</f>
        <v>6</v>
      </c>
      <c r="CK237" s="65">
        <v>16</v>
      </c>
      <c r="CL237" s="65"/>
      <c r="CM237" s="65"/>
      <c r="CN237" s="65"/>
      <c r="CO237" s="65">
        <f>ROUND((Tabla122[[#This Row],[Columna91]]*0.4),0)</f>
        <v>22</v>
      </c>
      <c r="CP237" s="65">
        <v>56</v>
      </c>
      <c r="CQ237" s="65"/>
      <c r="CR237" s="65"/>
      <c r="CS237" s="65"/>
      <c r="CT237" s="65">
        <f>ROUND((Tabla122[[#This Row],[Columna96]]*0.4),0)</f>
        <v>40</v>
      </c>
      <c r="CU237" s="65">
        <v>100</v>
      </c>
      <c r="CV237" s="65"/>
      <c r="CW237" s="65"/>
      <c r="CX237" s="65"/>
      <c r="CY237" s="65">
        <f>ROUND((Tabla122[[#This Row],[Columna101]]*0.4),0)</f>
        <v>10</v>
      </c>
      <c r="CZ237" s="65">
        <v>24</v>
      </c>
      <c r="DA237" s="65"/>
      <c r="DB237" s="65"/>
      <c r="DC237" s="65"/>
      <c r="DD237" s="65">
        <f>ROUND((Tabla122[[#This Row],[Columna106]]*0.4),0)</f>
        <v>8</v>
      </c>
      <c r="DE237" s="65">
        <v>20</v>
      </c>
      <c r="DF237" s="65"/>
      <c r="DG237" s="65"/>
      <c r="DH237" s="65"/>
      <c r="DI237" s="65">
        <f>ROUND((Tabla122[[#This Row],[Columna111]]*0.4),0)</f>
        <v>8</v>
      </c>
      <c r="DJ237" s="65">
        <v>20</v>
      </c>
      <c r="DK237" s="65"/>
      <c r="DL237" s="65"/>
      <c r="DM237" s="65"/>
      <c r="DN237" s="65">
        <f>ROUND((Tabla122[[#This Row],[Columna116]]*0.4),0)</f>
        <v>2</v>
      </c>
      <c r="DO237" s="65">
        <v>4</v>
      </c>
      <c r="DP237" s="71"/>
      <c r="DQ237" s="71"/>
      <c r="DR237" s="71"/>
      <c r="DS237" s="84"/>
    </row>
    <row r="238" spans="1:369" s="82" customFormat="1" ht="13.5">
      <c r="B238" s="75"/>
      <c r="C238" s="63">
        <v>35501</v>
      </c>
      <c r="D238" s="85" t="s">
        <v>322</v>
      </c>
      <c r="E238" s="65" t="s">
        <v>114</v>
      </c>
      <c r="F23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3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38" s="65">
        <f>ROUND((Tabla122[[#This Row],[Columna6]]*0.4),0)</f>
        <v>2</v>
      </c>
      <c r="I238" s="91">
        <v>4</v>
      </c>
      <c r="J238" s="91"/>
      <c r="K238" s="91"/>
      <c r="L238" s="91"/>
      <c r="M238" s="65">
        <f>ROUND((Tabla122[[#This Row],[Columna11]]*0.4),0)</f>
        <v>72</v>
      </c>
      <c r="N238" s="65">
        <v>180</v>
      </c>
      <c r="O238" s="65"/>
      <c r="P238" s="65"/>
      <c r="Q238" s="65"/>
      <c r="R238" s="65">
        <f>ROUND((Tabla122[[#This Row],[Columna16]]*0.4),0)</f>
        <v>6</v>
      </c>
      <c r="S238" s="65">
        <v>16</v>
      </c>
      <c r="T238" s="65"/>
      <c r="U238" s="65"/>
      <c r="V238" s="65"/>
      <c r="W238" s="65">
        <f>ROUND((Tabla122[[#This Row],[Columna21]]*0.4),0)</f>
        <v>3</v>
      </c>
      <c r="X238" s="65">
        <v>8</v>
      </c>
      <c r="Y238" s="65"/>
      <c r="Z238" s="65"/>
      <c r="AA238" s="65"/>
      <c r="AB238" s="65">
        <f>ROUND((Tabla122[[#This Row],[Columna26]]*0.4),0)</f>
        <v>24</v>
      </c>
      <c r="AC238" s="65">
        <v>60</v>
      </c>
      <c r="AD238" s="65"/>
      <c r="AE238" s="65"/>
      <c r="AF238" s="65"/>
      <c r="AG238" s="65">
        <f>ROUND((Tabla122[[#This Row],[Columna31]]*0.4),0)</f>
        <v>274</v>
      </c>
      <c r="AH238" s="65">
        <v>684</v>
      </c>
      <c r="AI238" s="65"/>
      <c r="AJ238" s="65"/>
      <c r="AK238" s="65"/>
      <c r="AL238" s="65">
        <f>ROUND((Tabla122[[#This Row],[Columna36]]*0.4),0)</f>
        <v>70</v>
      </c>
      <c r="AM238" s="65">
        <v>176</v>
      </c>
      <c r="AN238" s="65"/>
      <c r="AO238" s="65"/>
      <c r="AP238" s="65"/>
      <c r="AQ238" s="65">
        <f>ROUND((Tabla122[[#This Row],[Columna41]]*0.4),0)</f>
        <v>27</v>
      </c>
      <c r="AR238" s="65">
        <v>68</v>
      </c>
      <c r="AS238" s="65"/>
      <c r="AT238" s="65"/>
      <c r="AU238" s="65"/>
      <c r="AV238" s="65">
        <f>ROUND((Tabla122[[#This Row],[Columna46]]*0.4),0)</f>
        <v>16</v>
      </c>
      <c r="AW238" s="65">
        <v>40</v>
      </c>
      <c r="AX238" s="65"/>
      <c r="AY238" s="65"/>
      <c r="AZ238" s="65"/>
      <c r="BA238" s="65">
        <f>ROUND((Tabla122[[#This Row],[Columna51]]*0.4),0)</f>
        <v>3</v>
      </c>
      <c r="BB238" s="65">
        <v>8</v>
      </c>
      <c r="BC238" s="65"/>
      <c r="BD238" s="65"/>
      <c r="BE238" s="65"/>
      <c r="BF238" s="65">
        <f>ROUND((Tabla122[[#This Row],[Columna56]]*0.4),0)</f>
        <v>2</v>
      </c>
      <c r="BG238" s="65">
        <v>4</v>
      </c>
      <c r="BH238" s="65"/>
      <c r="BI238" s="65"/>
      <c r="BJ238" s="65"/>
      <c r="BK238" s="65">
        <f>ROUND((Tabla122[[#This Row],[Columna61]]*0.4),0)</f>
        <v>18</v>
      </c>
      <c r="BL238" s="65">
        <v>44</v>
      </c>
      <c r="BM238" s="65"/>
      <c r="BN238" s="65"/>
      <c r="BO238" s="65"/>
      <c r="BP238" s="65">
        <f>ROUND((Tabla122[[#This Row],[Columna66]]*0.4),0)</f>
        <v>16</v>
      </c>
      <c r="BQ238" s="65">
        <v>40</v>
      </c>
      <c r="BR238" s="65"/>
      <c r="BS238" s="65"/>
      <c r="BT238" s="65"/>
      <c r="BU238" s="65">
        <f>ROUND((Tabla122[[#This Row],[Columna71]]*0.4),0)</f>
        <v>46</v>
      </c>
      <c r="BV238" s="65">
        <v>116</v>
      </c>
      <c r="BW238" s="65"/>
      <c r="BX238" s="65"/>
      <c r="BY238" s="65"/>
      <c r="BZ238" s="65">
        <f>ROUND((Tabla122[[#This Row],[Columna76]]*0.4),0)</f>
        <v>14</v>
      </c>
      <c r="CA238" s="65">
        <v>36</v>
      </c>
      <c r="CB238" s="65"/>
      <c r="CC238" s="65"/>
      <c r="CD238" s="65"/>
      <c r="CE238" s="65">
        <f>ROUND((Tabla122[[#This Row],[Columna81]]*0.4),0)</f>
        <v>14</v>
      </c>
      <c r="CF238" s="65">
        <v>36</v>
      </c>
      <c r="CG238" s="65"/>
      <c r="CH238" s="65"/>
      <c r="CI238" s="65"/>
      <c r="CJ238" s="65">
        <f>ROUND((Tabla122[[#This Row],[Columna86]]*0.4),0)</f>
        <v>6</v>
      </c>
      <c r="CK238" s="65">
        <v>16</v>
      </c>
      <c r="CL238" s="65"/>
      <c r="CM238" s="65"/>
      <c r="CN238" s="65"/>
      <c r="CO238" s="65">
        <f>ROUND((Tabla122[[#This Row],[Columna91]]*0.4),0)</f>
        <v>22</v>
      </c>
      <c r="CP238" s="65">
        <v>56</v>
      </c>
      <c r="CQ238" s="65"/>
      <c r="CR238" s="65"/>
      <c r="CS238" s="65"/>
      <c r="CT238" s="65">
        <f>ROUND((Tabla122[[#This Row],[Columna96]]*0.4),0)</f>
        <v>40</v>
      </c>
      <c r="CU238" s="65">
        <v>100</v>
      </c>
      <c r="CV238" s="65"/>
      <c r="CW238" s="65"/>
      <c r="CX238" s="65"/>
      <c r="CY238" s="65">
        <f>ROUND((Tabla122[[#This Row],[Columna101]]*0.4),0)</f>
        <v>10</v>
      </c>
      <c r="CZ238" s="65">
        <v>24</v>
      </c>
      <c r="DA238" s="65"/>
      <c r="DB238" s="65"/>
      <c r="DC238" s="65"/>
      <c r="DD238" s="65">
        <f>ROUND((Tabla122[[#This Row],[Columna106]]*0.4),0)</f>
        <v>8</v>
      </c>
      <c r="DE238" s="65">
        <v>20</v>
      </c>
      <c r="DF238" s="65"/>
      <c r="DG238" s="65"/>
      <c r="DH238" s="65"/>
      <c r="DI238" s="65">
        <f>ROUND((Tabla122[[#This Row],[Columna111]]*0.4),0)</f>
        <v>8</v>
      </c>
      <c r="DJ238" s="65">
        <v>20</v>
      </c>
      <c r="DK238" s="65"/>
      <c r="DL238" s="65"/>
      <c r="DM238" s="65"/>
      <c r="DN238" s="65">
        <f>ROUND((Tabla122[[#This Row],[Columna116]]*0.4),0)</f>
        <v>2</v>
      </c>
      <c r="DO238" s="65">
        <v>4</v>
      </c>
      <c r="DP238" s="71"/>
      <c r="DQ238" s="71"/>
      <c r="DR238" s="71"/>
      <c r="DS238" s="84"/>
    </row>
    <row r="239" spans="1:369" s="82" customFormat="1" ht="13.5">
      <c r="B239" s="75"/>
      <c r="C239" s="63">
        <v>35501</v>
      </c>
      <c r="D239" s="85" t="s">
        <v>325</v>
      </c>
      <c r="E239" s="65" t="s">
        <v>114</v>
      </c>
      <c r="F23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3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39" s="65">
        <f>ROUND((Tabla122[[#This Row],[Columna6]]*0.4),0)</f>
        <v>2</v>
      </c>
      <c r="I239" s="91">
        <v>4</v>
      </c>
      <c r="J239" s="91"/>
      <c r="K239" s="91"/>
      <c r="L239" s="91"/>
      <c r="M239" s="65">
        <f>ROUND((Tabla122[[#This Row],[Columna11]]*0.4),0)</f>
        <v>72</v>
      </c>
      <c r="N239" s="65">
        <v>180</v>
      </c>
      <c r="O239" s="65"/>
      <c r="P239" s="65"/>
      <c r="Q239" s="65"/>
      <c r="R239" s="65">
        <f>ROUND((Tabla122[[#This Row],[Columna16]]*0.4),0)</f>
        <v>6</v>
      </c>
      <c r="S239" s="65">
        <v>16</v>
      </c>
      <c r="T239" s="65"/>
      <c r="U239" s="65"/>
      <c r="V239" s="65"/>
      <c r="W239" s="65">
        <f>ROUND((Tabla122[[#This Row],[Columna21]]*0.4),0)</f>
        <v>3</v>
      </c>
      <c r="X239" s="65">
        <v>8</v>
      </c>
      <c r="Y239" s="65"/>
      <c r="Z239" s="65"/>
      <c r="AA239" s="65"/>
      <c r="AB239" s="65">
        <f>ROUND((Tabla122[[#This Row],[Columna26]]*0.4),0)</f>
        <v>24</v>
      </c>
      <c r="AC239" s="65">
        <v>60</v>
      </c>
      <c r="AD239" s="65"/>
      <c r="AE239" s="65"/>
      <c r="AF239" s="65"/>
      <c r="AG239" s="65">
        <f>ROUND((Tabla122[[#This Row],[Columna31]]*0.4),0)</f>
        <v>274</v>
      </c>
      <c r="AH239" s="65">
        <v>684</v>
      </c>
      <c r="AI239" s="65"/>
      <c r="AJ239" s="65"/>
      <c r="AK239" s="65"/>
      <c r="AL239" s="65">
        <f>ROUND((Tabla122[[#This Row],[Columna36]]*0.4),0)</f>
        <v>70</v>
      </c>
      <c r="AM239" s="65">
        <v>176</v>
      </c>
      <c r="AN239" s="65"/>
      <c r="AO239" s="65"/>
      <c r="AP239" s="65"/>
      <c r="AQ239" s="65">
        <f>ROUND((Tabla122[[#This Row],[Columna41]]*0.4),0)</f>
        <v>27</v>
      </c>
      <c r="AR239" s="65">
        <v>68</v>
      </c>
      <c r="AS239" s="65"/>
      <c r="AT239" s="65"/>
      <c r="AU239" s="65"/>
      <c r="AV239" s="65">
        <f>ROUND((Tabla122[[#This Row],[Columna46]]*0.4),0)</f>
        <v>16</v>
      </c>
      <c r="AW239" s="65">
        <v>40</v>
      </c>
      <c r="AX239" s="65"/>
      <c r="AY239" s="65"/>
      <c r="AZ239" s="65"/>
      <c r="BA239" s="65">
        <f>ROUND((Tabla122[[#This Row],[Columna51]]*0.4),0)</f>
        <v>3</v>
      </c>
      <c r="BB239" s="65">
        <v>8</v>
      </c>
      <c r="BC239" s="65"/>
      <c r="BD239" s="65"/>
      <c r="BE239" s="65"/>
      <c r="BF239" s="65">
        <f>ROUND((Tabla122[[#This Row],[Columna56]]*0.4),0)</f>
        <v>2</v>
      </c>
      <c r="BG239" s="65">
        <v>4</v>
      </c>
      <c r="BH239" s="65"/>
      <c r="BI239" s="65"/>
      <c r="BJ239" s="65"/>
      <c r="BK239" s="65">
        <f>ROUND((Tabla122[[#This Row],[Columna61]]*0.4),0)</f>
        <v>18</v>
      </c>
      <c r="BL239" s="65">
        <v>44</v>
      </c>
      <c r="BM239" s="65"/>
      <c r="BN239" s="65"/>
      <c r="BO239" s="65"/>
      <c r="BP239" s="65">
        <f>ROUND((Tabla122[[#This Row],[Columna66]]*0.4),0)</f>
        <v>16</v>
      </c>
      <c r="BQ239" s="65">
        <v>40</v>
      </c>
      <c r="BR239" s="65"/>
      <c r="BS239" s="65"/>
      <c r="BT239" s="65"/>
      <c r="BU239" s="65">
        <f>ROUND((Tabla122[[#This Row],[Columna71]]*0.4),0)</f>
        <v>46</v>
      </c>
      <c r="BV239" s="65">
        <v>116</v>
      </c>
      <c r="BW239" s="65"/>
      <c r="BX239" s="65"/>
      <c r="BY239" s="65"/>
      <c r="BZ239" s="65">
        <f>ROUND((Tabla122[[#This Row],[Columna76]]*0.4),0)</f>
        <v>14</v>
      </c>
      <c r="CA239" s="65">
        <v>36</v>
      </c>
      <c r="CB239" s="65"/>
      <c r="CC239" s="65"/>
      <c r="CD239" s="65"/>
      <c r="CE239" s="65">
        <f>ROUND((Tabla122[[#This Row],[Columna81]]*0.4),0)</f>
        <v>14</v>
      </c>
      <c r="CF239" s="65">
        <v>36</v>
      </c>
      <c r="CG239" s="65"/>
      <c r="CH239" s="65"/>
      <c r="CI239" s="65"/>
      <c r="CJ239" s="65">
        <f>ROUND((Tabla122[[#This Row],[Columna86]]*0.4),0)</f>
        <v>6</v>
      </c>
      <c r="CK239" s="65">
        <v>16</v>
      </c>
      <c r="CL239" s="65"/>
      <c r="CM239" s="65"/>
      <c r="CN239" s="65"/>
      <c r="CO239" s="65">
        <f>ROUND((Tabla122[[#This Row],[Columna91]]*0.4),0)</f>
        <v>22</v>
      </c>
      <c r="CP239" s="65">
        <v>56</v>
      </c>
      <c r="CQ239" s="65"/>
      <c r="CR239" s="65"/>
      <c r="CS239" s="65"/>
      <c r="CT239" s="65">
        <f>ROUND((Tabla122[[#This Row],[Columna96]]*0.4),0)</f>
        <v>40</v>
      </c>
      <c r="CU239" s="65">
        <v>100</v>
      </c>
      <c r="CV239" s="65"/>
      <c r="CW239" s="65"/>
      <c r="CX239" s="65"/>
      <c r="CY239" s="65">
        <f>ROUND((Tabla122[[#This Row],[Columna101]]*0.4),0)</f>
        <v>10</v>
      </c>
      <c r="CZ239" s="65">
        <v>24</v>
      </c>
      <c r="DA239" s="65"/>
      <c r="DB239" s="65"/>
      <c r="DC239" s="65"/>
      <c r="DD239" s="65">
        <f>ROUND((Tabla122[[#This Row],[Columna106]]*0.4),0)</f>
        <v>8</v>
      </c>
      <c r="DE239" s="65">
        <v>20</v>
      </c>
      <c r="DF239" s="65"/>
      <c r="DG239" s="65"/>
      <c r="DH239" s="65"/>
      <c r="DI239" s="65">
        <f>ROUND((Tabla122[[#This Row],[Columna111]]*0.4),0)</f>
        <v>8</v>
      </c>
      <c r="DJ239" s="65">
        <v>20</v>
      </c>
      <c r="DK239" s="65"/>
      <c r="DL239" s="65"/>
      <c r="DM239" s="65"/>
      <c r="DN239" s="65">
        <f>ROUND((Tabla122[[#This Row],[Columna116]]*0.4),0)</f>
        <v>2</v>
      </c>
      <c r="DO239" s="65">
        <v>4</v>
      </c>
      <c r="DP239" s="71"/>
      <c r="DQ239" s="71"/>
      <c r="DR239" s="71"/>
      <c r="DS239" s="84"/>
    </row>
    <row r="240" spans="1:369" s="82" customFormat="1" ht="13.5">
      <c r="B240" s="75"/>
      <c r="C240" s="63">
        <v>35501</v>
      </c>
      <c r="D240" s="85" t="s">
        <v>326</v>
      </c>
      <c r="E240" s="65" t="s">
        <v>114</v>
      </c>
      <c r="F24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4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40" s="65">
        <f>ROUND((Tabla122[[#This Row],[Columna6]]*0.4),0)</f>
        <v>2</v>
      </c>
      <c r="I240" s="91">
        <v>4</v>
      </c>
      <c r="J240" s="91"/>
      <c r="K240" s="91"/>
      <c r="L240" s="91"/>
      <c r="M240" s="65">
        <f>ROUND((Tabla122[[#This Row],[Columna11]]*0.4),0)</f>
        <v>72</v>
      </c>
      <c r="N240" s="65">
        <v>180</v>
      </c>
      <c r="O240" s="65"/>
      <c r="P240" s="65"/>
      <c r="Q240" s="65"/>
      <c r="R240" s="65">
        <f>ROUND((Tabla122[[#This Row],[Columna16]]*0.4),0)</f>
        <v>6</v>
      </c>
      <c r="S240" s="65">
        <v>16</v>
      </c>
      <c r="T240" s="65"/>
      <c r="U240" s="65"/>
      <c r="V240" s="65"/>
      <c r="W240" s="65">
        <f>ROUND((Tabla122[[#This Row],[Columna21]]*0.4),0)</f>
        <v>3</v>
      </c>
      <c r="X240" s="65">
        <v>8</v>
      </c>
      <c r="Y240" s="65"/>
      <c r="Z240" s="65"/>
      <c r="AA240" s="65"/>
      <c r="AB240" s="65">
        <f>ROUND((Tabla122[[#This Row],[Columna26]]*0.4),0)</f>
        <v>24</v>
      </c>
      <c r="AC240" s="65">
        <v>60</v>
      </c>
      <c r="AD240" s="65"/>
      <c r="AE240" s="65"/>
      <c r="AF240" s="65"/>
      <c r="AG240" s="65">
        <f>ROUND((Tabla122[[#This Row],[Columna31]]*0.4),0)</f>
        <v>274</v>
      </c>
      <c r="AH240" s="65">
        <v>684</v>
      </c>
      <c r="AI240" s="65"/>
      <c r="AJ240" s="65"/>
      <c r="AK240" s="65"/>
      <c r="AL240" s="65">
        <f>ROUND((Tabla122[[#This Row],[Columna36]]*0.4),0)</f>
        <v>70</v>
      </c>
      <c r="AM240" s="65">
        <v>176</v>
      </c>
      <c r="AN240" s="65"/>
      <c r="AO240" s="65"/>
      <c r="AP240" s="65"/>
      <c r="AQ240" s="65">
        <f>ROUND((Tabla122[[#This Row],[Columna41]]*0.4),0)</f>
        <v>27</v>
      </c>
      <c r="AR240" s="65">
        <v>68</v>
      </c>
      <c r="AS240" s="65"/>
      <c r="AT240" s="65"/>
      <c r="AU240" s="65"/>
      <c r="AV240" s="65">
        <f>ROUND((Tabla122[[#This Row],[Columna46]]*0.4),0)</f>
        <v>16</v>
      </c>
      <c r="AW240" s="65">
        <v>40</v>
      </c>
      <c r="AX240" s="65"/>
      <c r="AY240" s="65"/>
      <c r="AZ240" s="65"/>
      <c r="BA240" s="65">
        <f>ROUND((Tabla122[[#This Row],[Columna51]]*0.4),0)</f>
        <v>3</v>
      </c>
      <c r="BB240" s="65">
        <v>8</v>
      </c>
      <c r="BC240" s="65"/>
      <c r="BD240" s="65"/>
      <c r="BE240" s="65"/>
      <c r="BF240" s="65">
        <f>ROUND((Tabla122[[#This Row],[Columna56]]*0.4),0)</f>
        <v>2</v>
      </c>
      <c r="BG240" s="65">
        <v>4</v>
      </c>
      <c r="BH240" s="65"/>
      <c r="BI240" s="65"/>
      <c r="BJ240" s="65"/>
      <c r="BK240" s="65">
        <f>ROUND((Tabla122[[#This Row],[Columna61]]*0.4),0)</f>
        <v>18</v>
      </c>
      <c r="BL240" s="65">
        <v>44</v>
      </c>
      <c r="BM240" s="65"/>
      <c r="BN240" s="65"/>
      <c r="BO240" s="65"/>
      <c r="BP240" s="65">
        <f>ROUND((Tabla122[[#This Row],[Columna66]]*0.4),0)</f>
        <v>16</v>
      </c>
      <c r="BQ240" s="65">
        <v>40</v>
      </c>
      <c r="BR240" s="65"/>
      <c r="BS240" s="65"/>
      <c r="BT240" s="65"/>
      <c r="BU240" s="65">
        <f>ROUND((Tabla122[[#This Row],[Columna71]]*0.4),0)</f>
        <v>46</v>
      </c>
      <c r="BV240" s="65">
        <v>116</v>
      </c>
      <c r="BW240" s="65"/>
      <c r="BX240" s="65"/>
      <c r="BY240" s="65"/>
      <c r="BZ240" s="65">
        <f>ROUND((Tabla122[[#This Row],[Columna76]]*0.4),0)</f>
        <v>14</v>
      </c>
      <c r="CA240" s="65">
        <v>36</v>
      </c>
      <c r="CB240" s="65"/>
      <c r="CC240" s="65"/>
      <c r="CD240" s="65"/>
      <c r="CE240" s="65">
        <f>ROUND((Tabla122[[#This Row],[Columna81]]*0.4),0)</f>
        <v>14</v>
      </c>
      <c r="CF240" s="65">
        <v>36</v>
      </c>
      <c r="CG240" s="65"/>
      <c r="CH240" s="65"/>
      <c r="CI240" s="65"/>
      <c r="CJ240" s="65">
        <f>ROUND((Tabla122[[#This Row],[Columna86]]*0.4),0)</f>
        <v>6</v>
      </c>
      <c r="CK240" s="65">
        <v>16</v>
      </c>
      <c r="CL240" s="65"/>
      <c r="CM240" s="65"/>
      <c r="CN240" s="65"/>
      <c r="CO240" s="65">
        <f>ROUND((Tabla122[[#This Row],[Columna91]]*0.4),0)</f>
        <v>22</v>
      </c>
      <c r="CP240" s="65">
        <v>56</v>
      </c>
      <c r="CQ240" s="65"/>
      <c r="CR240" s="65"/>
      <c r="CS240" s="65"/>
      <c r="CT240" s="65">
        <f>ROUND((Tabla122[[#This Row],[Columna96]]*0.4),0)</f>
        <v>40</v>
      </c>
      <c r="CU240" s="65">
        <v>100</v>
      </c>
      <c r="CV240" s="65"/>
      <c r="CW240" s="65"/>
      <c r="CX240" s="65"/>
      <c r="CY240" s="65">
        <f>ROUND((Tabla122[[#This Row],[Columna101]]*0.4),0)</f>
        <v>10</v>
      </c>
      <c r="CZ240" s="65">
        <v>24</v>
      </c>
      <c r="DA240" s="65"/>
      <c r="DB240" s="65"/>
      <c r="DC240" s="65"/>
      <c r="DD240" s="65">
        <f>ROUND((Tabla122[[#This Row],[Columna106]]*0.4),0)</f>
        <v>8</v>
      </c>
      <c r="DE240" s="65">
        <v>20</v>
      </c>
      <c r="DF240" s="65"/>
      <c r="DG240" s="65"/>
      <c r="DH240" s="65"/>
      <c r="DI240" s="65">
        <f>ROUND((Tabla122[[#This Row],[Columna111]]*0.4),0)</f>
        <v>8</v>
      </c>
      <c r="DJ240" s="65">
        <v>20</v>
      </c>
      <c r="DK240" s="65"/>
      <c r="DL240" s="65"/>
      <c r="DM240" s="65"/>
      <c r="DN240" s="65">
        <f>ROUND((Tabla122[[#This Row],[Columna116]]*0.4),0)</f>
        <v>2</v>
      </c>
      <c r="DO240" s="65">
        <v>4</v>
      </c>
      <c r="DP240" s="71"/>
      <c r="DQ240" s="71"/>
      <c r="DR240" s="71"/>
      <c r="DS240" s="84"/>
    </row>
    <row r="241" spans="2:123" s="82" customFormat="1" ht="13.5">
      <c r="B241" s="75"/>
      <c r="C241" s="63">
        <v>35501</v>
      </c>
      <c r="D241" s="85" t="s">
        <v>327</v>
      </c>
      <c r="E241" s="65" t="s">
        <v>114</v>
      </c>
      <c r="F24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4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41" s="65">
        <f>ROUND((Tabla122[[#This Row],[Columna6]]*0.4),0)</f>
        <v>2</v>
      </c>
      <c r="I241" s="91">
        <v>4</v>
      </c>
      <c r="J241" s="91"/>
      <c r="K241" s="91"/>
      <c r="L241" s="91"/>
      <c r="M241" s="65">
        <f>ROUND((Tabla122[[#This Row],[Columna11]]*0.4),0)</f>
        <v>72</v>
      </c>
      <c r="N241" s="65">
        <v>180</v>
      </c>
      <c r="O241" s="65"/>
      <c r="P241" s="65"/>
      <c r="Q241" s="65"/>
      <c r="R241" s="65">
        <f>ROUND((Tabla122[[#This Row],[Columna16]]*0.4),0)</f>
        <v>6</v>
      </c>
      <c r="S241" s="65">
        <v>16</v>
      </c>
      <c r="T241" s="65"/>
      <c r="U241" s="65"/>
      <c r="V241" s="65"/>
      <c r="W241" s="65">
        <f>ROUND((Tabla122[[#This Row],[Columna21]]*0.4),0)</f>
        <v>3</v>
      </c>
      <c r="X241" s="65">
        <v>8</v>
      </c>
      <c r="Y241" s="65"/>
      <c r="Z241" s="65"/>
      <c r="AA241" s="65"/>
      <c r="AB241" s="65">
        <f>ROUND((Tabla122[[#This Row],[Columna26]]*0.4),0)</f>
        <v>24</v>
      </c>
      <c r="AC241" s="65">
        <v>60</v>
      </c>
      <c r="AD241" s="65"/>
      <c r="AE241" s="65"/>
      <c r="AF241" s="65"/>
      <c r="AG241" s="65">
        <f>ROUND((Tabla122[[#This Row],[Columna31]]*0.4),0)</f>
        <v>274</v>
      </c>
      <c r="AH241" s="65">
        <v>684</v>
      </c>
      <c r="AI241" s="65"/>
      <c r="AJ241" s="65"/>
      <c r="AK241" s="65"/>
      <c r="AL241" s="65">
        <f>ROUND((Tabla122[[#This Row],[Columna36]]*0.4),0)</f>
        <v>70</v>
      </c>
      <c r="AM241" s="65">
        <v>176</v>
      </c>
      <c r="AN241" s="65"/>
      <c r="AO241" s="65"/>
      <c r="AP241" s="65"/>
      <c r="AQ241" s="65">
        <f>ROUND((Tabla122[[#This Row],[Columna41]]*0.4),0)</f>
        <v>27</v>
      </c>
      <c r="AR241" s="65">
        <v>68</v>
      </c>
      <c r="AS241" s="65"/>
      <c r="AT241" s="65"/>
      <c r="AU241" s="65"/>
      <c r="AV241" s="65">
        <f>ROUND((Tabla122[[#This Row],[Columna46]]*0.4),0)</f>
        <v>16</v>
      </c>
      <c r="AW241" s="65">
        <v>40</v>
      </c>
      <c r="AX241" s="65"/>
      <c r="AY241" s="65"/>
      <c r="AZ241" s="65"/>
      <c r="BA241" s="65">
        <f>ROUND((Tabla122[[#This Row],[Columna51]]*0.4),0)</f>
        <v>3</v>
      </c>
      <c r="BB241" s="65">
        <v>8</v>
      </c>
      <c r="BC241" s="65"/>
      <c r="BD241" s="65"/>
      <c r="BE241" s="65"/>
      <c r="BF241" s="65">
        <f>ROUND((Tabla122[[#This Row],[Columna56]]*0.4),0)</f>
        <v>2</v>
      </c>
      <c r="BG241" s="65">
        <v>4</v>
      </c>
      <c r="BH241" s="65"/>
      <c r="BI241" s="65"/>
      <c r="BJ241" s="65"/>
      <c r="BK241" s="65">
        <f>ROUND((Tabla122[[#This Row],[Columna61]]*0.4),0)</f>
        <v>18</v>
      </c>
      <c r="BL241" s="65">
        <v>44</v>
      </c>
      <c r="BM241" s="65"/>
      <c r="BN241" s="65"/>
      <c r="BO241" s="65"/>
      <c r="BP241" s="65">
        <f>ROUND((Tabla122[[#This Row],[Columna66]]*0.4),0)</f>
        <v>16</v>
      </c>
      <c r="BQ241" s="65">
        <v>40</v>
      </c>
      <c r="BR241" s="65"/>
      <c r="BS241" s="65"/>
      <c r="BT241" s="65"/>
      <c r="BU241" s="65">
        <f>ROUND((Tabla122[[#This Row],[Columna71]]*0.4),0)</f>
        <v>46</v>
      </c>
      <c r="BV241" s="65">
        <v>116</v>
      </c>
      <c r="BW241" s="65"/>
      <c r="BX241" s="65"/>
      <c r="BY241" s="65"/>
      <c r="BZ241" s="65">
        <f>ROUND((Tabla122[[#This Row],[Columna76]]*0.4),0)</f>
        <v>14</v>
      </c>
      <c r="CA241" s="65">
        <v>36</v>
      </c>
      <c r="CB241" s="65"/>
      <c r="CC241" s="65"/>
      <c r="CD241" s="65"/>
      <c r="CE241" s="65">
        <f>ROUND((Tabla122[[#This Row],[Columna81]]*0.4),0)</f>
        <v>14</v>
      </c>
      <c r="CF241" s="65">
        <v>36</v>
      </c>
      <c r="CG241" s="65"/>
      <c r="CH241" s="65"/>
      <c r="CI241" s="65"/>
      <c r="CJ241" s="65">
        <f>ROUND((Tabla122[[#This Row],[Columna86]]*0.4),0)</f>
        <v>6</v>
      </c>
      <c r="CK241" s="65">
        <v>16</v>
      </c>
      <c r="CL241" s="65"/>
      <c r="CM241" s="65"/>
      <c r="CN241" s="65"/>
      <c r="CO241" s="65">
        <f>ROUND((Tabla122[[#This Row],[Columna91]]*0.4),0)</f>
        <v>22</v>
      </c>
      <c r="CP241" s="65">
        <v>56</v>
      </c>
      <c r="CQ241" s="65"/>
      <c r="CR241" s="65"/>
      <c r="CS241" s="65"/>
      <c r="CT241" s="65">
        <f>ROUND((Tabla122[[#This Row],[Columna96]]*0.4),0)</f>
        <v>40</v>
      </c>
      <c r="CU241" s="65">
        <v>100</v>
      </c>
      <c r="CV241" s="65"/>
      <c r="CW241" s="65"/>
      <c r="CX241" s="65"/>
      <c r="CY241" s="65">
        <f>ROUND((Tabla122[[#This Row],[Columna101]]*0.4),0)</f>
        <v>10</v>
      </c>
      <c r="CZ241" s="65">
        <v>24</v>
      </c>
      <c r="DA241" s="65"/>
      <c r="DB241" s="65"/>
      <c r="DC241" s="65"/>
      <c r="DD241" s="65">
        <f>ROUND((Tabla122[[#This Row],[Columna106]]*0.4),0)</f>
        <v>8</v>
      </c>
      <c r="DE241" s="65">
        <v>20</v>
      </c>
      <c r="DF241" s="65"/>
      <c r="DG241" s="65"/>
      <c r="DH241" s="65"/>
      <c r="DI241" s="65">
        <f>ROUND((Tabla122[[#This Row],[Columna111]]*0.4),0)</f>
        <v>8</v>
      </c>
      <c r="DJ241" s="65">
        <v>20</v>
      </c>
      <c r="DK241" s="65"/>
      <c r="DL241" s="65"/>
      <c r="DM241" s="65"/>
      <c r="DN241" s="65">
        <f>ROUND((Tabla122[[#This Row],[Columna116]]*0.4),0)</f>
        <v>2</v>
      </c>
      <c r="DO241" s="65">
        <v>4</v>
      </c>
      <c r="DP241" s="71"/>
      <c r="DQ241" s="71"/>
      <c r="DR241" s="71"/>
      <c r="DS241" s="84"/>
    </row>
    <row r="242" spans="2:123" s="82" customFormat="1" ht="13.5">
      <c r="B242" s="75"/>
      <c r="C242" s="63">
        <v>35501</v>
      </c>
      <c r="D242" s="85" t="s">
        <v>328</v>
      </c>
      <c r="E242" s="65" t="s">
        <v>114</v>
      </c>
      <c r="F24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4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42" s="65">
        <f>ROUND((Tabla122[[#This Row],[Columna6]]*0.4),0)</f>
        <v>2</v>
      </c>
      <c r="I242" s="91">
        <v>4</v>
      </c>
      <c r="J242" s="91"/>
      <c r="K242" s="91"/>
      <c r="L242" s="91"/>
      <c r="M242" s="65">
        <f>ROUND((Tabla122[[#This Row],[Columna11]]*0.4),0)</f>
        <v>72</v>
      </c>
      <c r="N242" s="65">
        <v>180</v>
      </c>
      <c r="O242" s="65"/>
      <c r="P242" s="65"/>
      <c r="Q242" s="65"/>
      <c r="R242" s="65">
        <f>ROUND((Tabla122[[#This Row],[Columna16]]*0.4),0)</f>
        <v>6</v>
      </c>
      <c r="S242" s="65">
        <v>16</v>
      </c>
      <c r="T242" s="65"/>
      <c r="U242" s="65"/>
      <c r="V242" s="65"/>
      <c r="W242" s="65">
        <f>ROUND((Tabla122[[#This Row],[Columna21]]*0.4),0)</f>
        <v>3</v>
      </c>
      <c r="X242" s="65">
        <v>8</v>
      </c>
      <c r="Y242" s="65"/>
      <c r="Z242" s="65"/>
      <c r="AA242" s="65"/>
      <c r="AB242" s="65">
        <f>ROUND((Tabla122[[#This Row],[Columna26]]*0.4),0)</f>
        <v>24</v>
      </c>
      <c r="AC242" s="65">
        <v>60</v>
      </c>
      <c r="AD242" s="65"/>
      <c r="AE242" s="65"/>
      <c r="AF242" s="65"/>
      <c r="AG242" s="65">
        <f>ROUND((Tabla122[[#This Row],[Columna31]]*0.4),0)</f>
        <v>274</v>
      </c>
      <c r="AH242" s="65">
        <v>684</v>
      </c>
      <c r="AI242" s="65"/>
      <c r="AJ242" s="65"/>
      <c r="AK242" s="65"/>
      <c r="AL242" s="65">
        <f>ROUND((Tabla122[[#This Row],[Columna36]]*0.4),0)</f>
        <v>70</v>
      </c>
      <c r="AM242" s="65">
        <v>176</v>
      </c>
      <c r="AN242" s="65"/>
      <c r="AO242" s="65"/>
      <c r="AP242" s="65"/>
      <c r="AQ242" s="65">
        <f>ROUND((Tabla122[[#This Row],[Columna41]]*0.4),0)</f>
        <v>27</v>
      </c>
      <c r="AR242" s="65">
        <v>68</v>
      </c>
      <c r="AS242" s="65"/>
      <c r="AT242" s="65"/>
      <c r="AU242" s="65"/>
      <c r="AV242" s="65">
        <f>ROUND((Tabla122[[#This Row],[Columna46]]*0.4),0)</f>
        <v>16</v>
      </c>
      <c r="AW242" s="65">
        <v>40</v>
      </c>
      <c r="AX242" s="65"/>
      <c r="AY242" s="65"/>
      <c r="AZ242" s="65"/>
      <c r="BA242" s="65">
        <f>ROUND((Tabla122[[#This Row],[Columna51]]*0.4),0)</f>
        <v>3</v>
      </c>
      <c r="BB242" s="65">
        <v>8</v>
      </c>
      <c r="BC242" s="65"/>
      <c r="BD242" s="65"/>
      <c r="BE242" s="65"/>
      <c r="BF242" s="65">
        <f>ROUND((Tabla122[[#This Row],[Columna56]]*0.4),0)</f>
        <v>2</v>
      </c>
      <c r="BG242" s="65">
        <v>4</v>
      </c>
      <c r="BH242" s="65"/>
      <c r="BI242" s="65"/>
      <c r="BJ242" s="65"/>
      <c r="BK242" s="65">
        <f>ROUND((Tabla122[[#This Row],[Columna61]]*0.4),0)</f>
        <v>18</v>
      </c>
      <c r="BL242" s="65">
        <v>44</v>
      </c>
      <c r="BM242" s="65"/>
      <c r="BN242" s="65"/>
      <c r="BO242" s="65"/>
      <c r="BP242" s="65">
        <f>ROUND((Tabla122[[#This Row],[Columna66]]*0.4),0)</f>
        <v>16</v>
      </c>
      <c r="BQ242" s="65">
        <v>40</v>
      </c>
      <c r="BR242" s="65"/>
      <c r="BS242" s="65"/>
      <c r="BT242" s="65"/>
      <c r="BU242" s="65">
        <f>ROUND((Tabla122[[#This Row],[Columna71]]*0.4),0)</f>
        <v>46</v>
      </c>
      <c r="BV242" s="65">
        <v>116</v>
      </c>
      <c r="BW242" s="65"/>
      <c r="BX242" s="65"/>
      <c r="BY242" s="65"/>
      <c r="BZ242" s="65">
        <f>ROUND((Tabla122[[#This Row],[Columna76]]*0.4),0)</f>
        <v>14</v>
      </c>
      <c r="CA242" s="65">
        <v>36</v>
      </c>
      <c r="CB242" s="65"/>
      <c r="CC242" s="65"/>
      <c r="CD242" s="65"/>
      <c r="CE242" s="65">
        <f>ROUND((Tabla122[[#This Row],[Columna81]]*0.4),0)</f>
        <v>14</v>
      </c>
      <c r="CF242" s="65">
        <v>36</v>
      </c>
      <c r="CG242" s="65"/>
      <c r="CH242" s="65"/>
      <c r="CI242" s="65"/>
      <c r="CJ242" s="65">
        <f>ROUND((Tabla122[[#This Row],[Columna86]]*0.4),0)</f>
        <v>6</v>
      </c>
      <c r="CK242" s="65">
        <v>16</v>
      </c>
      <c r="CL242" s="65"/>
      <c r="CM242" s="65"/>
      <c r="CN242" s="65"/>
      <c r="CO242" s="65">
        <f>ROUND((Tabla122[[#This Row],[Columna91]]*0.4),0)</f>
        <v>22</v>
      </c>
      <c r="CP242" s="65">
        <v>56</v>
      </c>
      <c r="CQ242" s="65"/>
      <c r="CR242" s="65"/>
      <c r="CS242" s="65"/>
      <c r="CT242" s="65">
        <f>ROUND((Tabla122[[#This Row],[Columna96]]*0.4),0)</f>
        <v>40</v>
      </c>
      <c r="CU242" s="65">
        <v>100</v>
      </c>
      <c r="CV242" s="65"/>
      <c r="CW242" s="65"/>
      <c r="CX242" s="65"/>
      <c r="CY242" s="65">
        <f>ROUND((Tabla122[[#This Row],[Columna101]]*0.4),0)</f>
        <v>10</v>
      </c>
      <c r="CZ242" s="65">
        <v>24</v>
      </c>
      <c r="DA242" s="65"/>
      <c r="DB242" s="65"/>
      <c r="DC242" s="65"/>
      <c r="DD242" s="65">
        <f>ROUND((Tabla122[[#This Row],[Columna106]]*0.4),0)</f>
        <v>8</v>
      </c>
      <c r="DE242" s="65">
        <v>20</v>
      </c>
      <c r="DF242" s="65"/>
      <c r="DG242" s="65"/>
      <c r="DH242" s="65"/>
      <c r="DI242" s="65">
        <f>ROUND((Tabla122[[#This Row],[Columna111]]*0.4),0)</f>
        <v>8</v>
      </c>
      <c r="DJ242" s="65">
        <v>20</v>
      </c>
      <c r="DK242" s="65"/>
      <c r="DL242" s="65"/>
      <c r="DM242" s="65"/>
      <c r="DN242" s="65">
        <f>ROUND((Tabla122[[#This Row],[Columna116]]*0.4),0)</f>
        <v>2</v>
      </c>
      <c r="DO242" s="65">
        <v>4</v>
      </c>
      <c r="DP242" s="71"/>
      <c r="DQ242" s="71"/>
      <c r="DR242" s="71"/>
      <c r="DS242" s="84"/>
    </row>
    <row r="243" spans="2:123" s="82" customFormat="1" ht="13.5">
      <c r="B243" s="75"/>
      <c r="C243" s="63">
        <v>35501</v>
      </c>
      <c r="D243" s="85" t="s">
        <v>329</v>
      </c>
      <c r="E243" s="65" t="s">
        <v>114</v>
      </c>
      <c r="F24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4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43" s="65">
        <f>ROUND((Tabla122[[#This Row],[Columna6]]*0.4),0)</f>
        <v>2</v>
      </c>
      <c r="I243" s="91">
        <v>4</v>
      </c>
      <c r="J243" s="91"/>
      <c r="K243" s="91"/>
      <c r="L243" s="91"/>
      <c r="M243" s="65">
        <f>ROUND((Tabla122[[#This Row],[Columna11]]*0.4),0)</f>
        <v>72</v>
      </c>
      <c r="N243" s="65">
        <v>180</v>
      </c>
      <c r="O243" s="65"/>
      <c r="P243" s="65"/>
      <c r="Q243" s="65"/>
      <c r="R243" s="65">
        <f>ROUND((Tabla122[[#This Row],[Columna16]]*0.4),0)</f>
        <v>6</v>
      </c>
      <c r="S243" s="65">
        <v>16</v>
      </c>
      <c r="T243" s="65"/>
      <c r="U243" s="65"/>
      <c r="V243" s="65"/>
      <c r="W243" s="65">
        <f>ROUND((Tabla122[[#This Row],[Columna21]]*0.4),0)</f>
        <v>3</v>
      </c>
      <c r="X243" s="65">
        <v>8</v>
      </c>
      <c r="Y243" s="65"/>
      <c r="Z243" s="65"/>
      <c r="AA243" s="65"/>
      <c r="AB243" s="65">
        <f>ROUND((Tabla122[[#This Row],[Columna26]]*0.4),0)</f>
        <v>24</v>
      </c>
      <c r="AC243" s="65">
        <v>60</v>
      </c>
      <c r="AD243" s="65"/>
      <c r="AE243" s="65"/>
      <c r="AF243" s="65"/>
      <c r="AG243" s="65">
        <f>ROUND((Tabla122[[#This Row],[Columna31]]*0.4),0)</f>
        <v>274</v>
      </c>
      <c r="AH243" s="65">
        <v>684</v>
      </c>
      <c r="AI243" s="65"/>
      <c r="AJ243" s="65"/>
      <c r="AK243" s="65"/>
      <c r="AL243" s="65">
        <f>ROUND((Tabla122[[#This Row],[Columna36]]*0.4),0)</f>
        <v>70</v>
      </c>
      <c r="AM243" s="65">
        <v>176</v>
      </c>
      <c r="AN243" s="65"/>
      <c r="AO243" s="65"/>
      <c r="AP243" s="65"/>
      <c r="AQ243" s="65">
        <f>ROUND((Tabla122[[#This Row],[Columna41]]*0.4),0)</f>
        <v>27</v>
      </c>
      <c r="AR243" s="65">
        <v>68</v>
      </c>
      <c r="AS243" s="65"/>
      <c r="AT243" s="65"/>
      <c r="AU243" s="65"/>
      <c r="AV243" s="65">
        <f>ROUND((Tabla122[[#This Row],[Columna46]]*0.4),0)</f>
        <v>16</v>
      </c>
      <c r="AW243" s="65">
        <v>40</v>
      </c>
      <c r="AX243" s="65"/>
      <c r="AY243" s="65"/>
      <c r="AZ243" s="65"/>
      <c r="BA243" s="65">
        <f>ROUND((Tabla122[[#This Row],[Columna51]]*0.4),0)</f>
        <v>3</v>
      </c>
      <c r="BB243" s="65">
        <v>8</v>
      </c>
      <c r="BC243" s="65"/>
      <c r="BD243" s="65"/>
      <c r="BE243" s="65"/>
      <c r="BF243" s="65">
        <f>ROUND((Tabla122[[#This Row],[Columna56]]*0.4),0)</f>
        <v>2</v>
      </c>
      <c r="BG243" s="65">
        <v>4</v>
      </c>
      <c r="BH243" s="65"/>
      <c r="BI243" s="65"/>
      <c r="BJ243" s="65"/>
      <c r="BK243" s="65">
        <f>ROUND((Tabla122[[#This Row],[Columna61]]*0.4),0)</f>
        <v>18</v>
      </c>
      <c r="BL243" s="65">
        <v>44</v>
      </c>
      <c r="BM243" s="65"/>
      <c r="BN243" s="65"/>
      <c r="BO243" s="65"/>
      <c r="BP243" s="65">
        <f>ROUND((Tabla122[[#This Row],[Columna66]]*0.4),0)</f>
        <v>16</v>
      </c>
      <c r="BQ243" s="65">
        <v>40</v>
      </c>
      <c r="BR243" s="65"/>
      <c r="BS243" s="65"/>
      <c r="BT243" s="65"/>
      <c r="BU243" s="65">
        <f>ROUND((Tabla122[[#This Row],[Columna71]]*0.4),0)</f>
        <v>46</v>
      </c>
      <c r="BV243" s="65">
        <v>116</v>
      </c>
      <c r="BW243" s="65"/>
      <c r="BX243" s="65"/>
      <c r="BY243" s="65"/>
      <c r="BZ243" s="65">
        <f>ROUND((Tabla122[[#This Row],[Columna76]]*0.4),0)</f>
        <v>14</v>
      </c>
      <c r="CA243" s="65">
        <v>36</v>
      </c>
      <c r="CB243" s="65"/>
      <c r="CC243" s="65"/>
      <c r="CD243" s="65"/>
      <c r="CE243" s="65">
        <f>ROUND((Tabla122[[#This Row],[Columna81]]*0.4),0)</f>
        <v>14</v>
      </c>
      <c r="CF243" s="65">
        <v>36</v>
      </c>
      <c r="CG243" s="65"/>
      <c r="CH243" s="65"/>
      <c r="CI243" s="65"/>
      <c r="CJ243" s="65">
        <f>ROUND((Tabla122[[#This Row],[Columna86]]*0.4),0)</f>
        <v>6</v>
      </c>
      <c r="CK243" s="65">
        <v>16</v>
      </c>
      <c r="CL243" s="65"/>
      <c r="CM243" s="65"/>
      <c r="CN243" s="65"/>
      <c r="CO243" s="65">
        <f>ROUND((Tabla122[[#This Row],[Columna91]]*0.4),0)</f>
        <v>22</v>
      </c>
      <c r="CP243" s="65">
        <v>56</v>
      </c>
      <c r="CQ243" s="65"/>
      <c r="CR243" s="65"/>
      <c r="CS243" s="65"/>
      <c r="CT243" s="65">
        <f>ROUND((Tabla122[[#This Row],[Columna96]]*0.4),0)</f>
        <v>40</v>
      </c>
      <c r="CU243" s="65">
        <v>100</v>
      </c>
      <c r="CV243" s="65"/>
      <c r="CW243" s="65"/>
      <c r="CX243" s="65"/>
      <c r="CY243" s="65">
        <f>ROUND((Tabla122[[#This Row],[Columna101]]*0.4),0)</f>
        <v>10</v>
      </c>
      <c r="CZ243" s="65">
        <v>24</v>
      </c>
      <c r="DA243" s="65"/>
      <c r="DB243" s="65"/>
      <c r="DC243" s="65"/>
      <c r="DD243" s="65">
        <f>ROUND((Tabla122[[#This Row],[Columna106]]*0.4),0)</f>
        <v>8</v>
      </c>
      <c r="DE243" s="65">
        <v>20</v>
      </c>
      <c r="DF243" s="65"/>
      <c r="DG243" s="65"/>
      <c r="DH243" s="65"/>
      <c r="DI243" s="65">
        <f>ROUND((Tabla122[[#This Row],[Columna111]]*0.4),0)</f>
        <v>8</v>
      </c>
      <c r="DJ243" s="65">
        <v>20</v>
      </c>
      <c r="DK243" s="65"/>
      <c r="DL243" s="65"/>
      <c r="DM243" s="65"/>
      <c r="DN243" s="65">
        <f>ROUND((Tabla122[[#This Row],[Columna116]]*0.4),0)</f>
        <v>2</v>
      </c>
      <c r="DO243" s="65">
        <v>4</v>
      </c>
      <c r="DP243" s="71"/>
      <c r="DQ243" s="71"/>
      <c r="DR243" s="71"/>
      <c r="DS243" s="84"/>
    </row>
    <row r="244" spans="2:123" s="82" customFormat="1" ht="13.5">
      <c r="B244" s="75"/>
      <c r="C244" s="63">
        <v>35501</v>
      </c>
      <c r="D244" s="85" t="s">
        <v>330</v>
      </c>
      <c r="E244" s="65" t="s">
        <v>114</v>
      </c>
      <c r="F24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4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44" s="65">
        <f>ROUND((Tabla122[[#This Row],[Columna6]]*0.4),0)</f>
        <v>2</v>
      </c>
      <c r="I244" s="91">
        <v>4</v>
      </c>
      <c r="J244" s="91"/>
      <c r="K244" s="91"/>
      <c r="L244" s="91"/>
      <c r="M244" s="65">
        <f>ROUND((Tabla122[[#This Row],[Columna11]]*0.4),0)</f>
        <v>72</v>
      </c>
      <c r="N244" s="65">
        <v>180</v>
      </c>
      <c r="O244" s="65"/>
      <c r="P244" s="65"/>
      <c r="Q244" s="65"/>
      <c r="R244" s="65">
        <f>ROUND((Tabla122[[#This Row],[Columna16]]*0.4),0)</f>
        <v>6</v>
      </c>
      <c r="S244" s="65">
        <v>16</v>
      </c>
      <c r="T244" s="65"/>
      <c r="U244" s="65"/>
      <c r="V244" s="65"/>
      <c r="W244" s="65">
        <f>ROUND((Tabla122[[#This Row],[Columna21]]*0.4),0)</f>
        <v>3</v>
      </c>
      <c r="X244" s="65">
        <v>8</v>
      </c>
      <c r="Y244" s="65"/>
      <c r="Z244" s="65"/>
      <c r="AA244" s="65"/>
      <c r="AB244" s="65">
        <f>ROUND((Tabla122[[#This Row],[Columna26]]*0.4),0)</f>
        <v>24</v>
      </c>
      <c r="AC244" s="65">
        <v>60</v>
      </c>
      <c r="AD244" s="65"/>
      <c r="AE244" s="65"/>
      <c r="AF244" s="65"/>
      <c r="AG244" s="65">
        <f>ROUND((Tabla122[[#This Row],[Columna31]]*0.4),0)</f>
        <v>274</v>
      </c>
      <c r="AH244" s="65">
        <v>684</v>
      </c>
      <c r="AI244" s="65"/>
      <c r="AJ244" s="65"/>
      <c r="AK244" s="65"/>
      <c r="AL244" s="65">
        <f>ROUND((Tabla122[[#This Row],[Columna36]]*0.4),0)</f>
        <v>70</v>
      </c>
      <c r="AM244" s="65">
        <v>176</v>
      </c>
      <c r="AN244" s="65"/>
      <c r="AO244" s="65"/>
      <c r="AP244" s="65"/>
      <c r="AQ244" s="65">
        <f>ROUND((Tabla122[[#This Row],[Columna41]]*0.4),0)</f>
        <v>27</v>
      </c>
      <c r="AR244" s="65">
        <v>68</v>
      </c>
      <c r="AS244" s="65"/>
      <c r="AT244" s="65"/>
      <c r="AU244" s="65"/>
      <c r="AV244" s="65">
        <f>ROUND((Tabla122[[#This Row],[Columna46]]*0.4),0)</f>
        <v>16</v>
      </c>
      <c r="AW244" s="65">
        <v>40</v>
      </c>
      <c r="AX244" s="65"/>
      <c r="AY244" s="65"/>
      <c r="AZ244" s="65"/>
      <c r="BA244" s="65">
        <f>ROUND((Tabla122[[#This Row],[Columna51]]*0.4),0)</f>
        <v>3</v>
      </c>
      <c r="BB244" s="65">
        <v>8</v>
      </c>
      <c r="BC244" s="65"/>
      <c r="BD244" s="65"/>
      <c r="BE244" s="65"/>
      <c r="BF244" s="65">
        <f>ROUND((Tabla122[[#This Row],[Columna56]]*0.4),0)</f>
        <v>2</v>
      </c>
      <c r="BG244" s="65">
        <v>4</v>
      </c>
      <c r="BH244" s="65"/>
      <c r="BI244" s="65"/>
      <c r="BJ244" s="65"/>
      <c r="BK244" s="65">
        <f>ROUND((Tabla122[[#This Row],[Columna61]]*0.4),0)</f>
        <v>18</v>
      </c>
      <c r="BL244" s="65">
        <v>44</v>
      </c>
      <c r="BM244" s="65"/>
      <c r="BN244" s="65"/>
      <c r="BO244" s="65"/>
      <c r="BP244" s="65">
        <f>ROUND((Tabla122[[#This Row],[Columna66]]*0.4),0)</f>
        <v>16</v>
      </c>
      <c r="BQ244" s="65">
        <v>40</v>
      </c>
      <c r="BR244" s="65"/>
      <c r="BS244" s="65"/>
      <c r="BT244" s="65"/>
      <c r="BU244" s="65">
        <f>ROUND((Tabla122[[#This Row],[Columna71]]*0.4),0)</f>
        <v>46</v>
      </c>
      <c r="BV244" s="65">
        <v>116</v>
      </c>
      <c r="BW244" s="65"/>
      <c r="BX244" s="65"/>
      <c r="BY244" s="65"/>
      <c r="BZ244" s="65">
        <f>ROUND((Tabla122[[#This Row],[Columna76]]*0.4),0)</f>
        <v>14</v>
      </c>
      <c r="CA244" s="65">
        <v>36</v>
      </c>
      <c r="CB244" s="65"/>
      <c r="CC244" s="65"/>
      <c r="CD244" s="65"/>
      <c r="CE244" s="65">
        <f>ROUND((Tabla122[[#This Row],[Columna81]]*0.4),0)</f>
        <v>14</v>
      </c>
      <c r="CF244" s="65">
        <v>36</v>
      </c>
      <c r="CG244" s="65"/>
      <c r="CH244" s="65"/>
      <c r="CI244" s="65"/>
      <c r="CJ244" s="65">
        <f>ROUND((Tabla122[[#This Row],[Columna86]]*0.4),0)</f>
        <v>6</v>
      </c>
      <c r="CK244" s="65">
        <v>16</v>
      </c>
      <c r="CL244" s="65"/>
      <c r="CM244" s="65"/>
      <c r="CN244" s="65"/>
      <c r="CO244" s="65">
        <f>ROUND((Tabla122[[#This Row],[Columna91]]*0.4),0)</f>
        <v>22</v>
      </c>
      <c r="CP244" s="65">
        <v>56</v>
      </c>
      <c r="CQ244" s="65"/>
      <c r="CR244" s="65"/>
      <c r="CS244" s="65"/>
      <c r="CT244" s="65">
        <f>ROUND((Tabla122[[#This Row],[Columna96]]*0.4),0)</f>
        <v>40</v>
      </c>
      <c r="CU244" s="65">
        <v>100</v>
      </c>
      <c r="CV244" s="65"/>
      <c r="CW244" s="65"/>
      <c r="CX244" s="65"/>
      <c r="CY244" s="65">
        <f>ROUND((Tabla122[[#This Row],[Columna101]]*0.4),0)</f>
        <v>10</v>
      </c>
      <c r="CZ244" s="65">
        <v>24</v>
      </c>
      <c r="DA244" s="65"/>
      <c r="DB244" s="65"/>
      <c r="DC244" s="65"/>
      <c r="DD244" s="65">
        <f>ROUND((Tabla122[[#This Row],[Columna106]]*0.4),0)</f>
        <v>8</v>
      </c>
      <c r="DE244" s="65">
        <v>20</v>
      </c>
      <c r="DF244" s="65"/>
      <c r="DG244" s="65"/>
      <c r="DH244" s="65"/>
      <c r="DI244" s="65">
        <f>ROUND((Tabla122[[#This Row],[Columna111]]*0.4),0)</f>
        <v>8</v>
      </c>
      <c r="DJ244" s="65">
        <v>20</v>
      </c>
      <c r="DK244" s="65"/>
      <c r="DL244" s="65"/>
      <c r="DM244" s="65"/>
      <c r="DN244" s="65">
        <f>ROUND((Tabla122[[#This Row],[Columna116]]*0.4),0)</f>
        <v>2</v>
      </c>
      <c r="DO244" s="65">
        <v>4</v>
      </c>
      <c r="DP244" s="71"/>
      <c r="DQ244" s="71"/>
      <c r="DR244" s="71"/>
      <c r="DS244" s="84"/>
    </row>
    <row r="245" spans="2:123" s="82" customFormat="1" ht="13.5">
      <c r="B245" s="75"/>
      <c r="C245" s="63">
        <v>35501</v>
      </c>
      <c r="D245" s="85" t="s">
        <v>331</v>
      </c>
      <c r="E245" s="65" t="s">
        <v>114</v>
      </c>
      <c r="F24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4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45" s="65">
        <f>ROUND((Tabla122[[#This Row],[Columna6]]*0.4),0)</f>
        <v>2</v>
      </c>
      <c r="I245" s="91">
        <v>4</v>
      </c>
      <c r="J245" s="91"/>
      <c r="K245" s="91"/>
      <c r="L245" s="91"/>
      <c r="M245" s="65">
        <f>ROUND((Tabla122[[#This Row],[Columna11]]*0.4),0)</f>
        <v>72</v>
      </c>
      <c r="N245" s="65">
        <v>180</v>
      </c>
      <c r="O245" s="65"/>
      <c r="P245" s="65"/>
      <c r="Q245" s="65"/>
      <c r="R245" s="65">
        <f>ROUND((Tabla122[[#This Row],[Columna16]]*0.4),0)</f>
        <v>6</v>
      </c>
      <c r="S245" s="65">
        <v>16</v>
      </c>
      <c r="T245" s="65"/>
      <c r="U245" s="65"/>
      <c r="V245" s="65"/>
      <c r="W245" s="65">
        <f>ROUND((Tabla122[[#This Row],[Columna21]]*0.4),0)</f>
        <v>3</v>
      </c>
      <c r="X245" s="65">
        <v>8</v>
      </c>
      <c r="Y245" s="65"/>
      <c r="Z245" s="65"/>
      <c r="AA245" s="65"/>
      <c r="AB245" s="65">
        <f>ROUND((Tabla122[[#This Row],[Columna26]]*0.4),0)</f>
        <v>24</v>
      </c>
      <c r="AC245" s="65">
        <v>60</v>
      </c>
      <c r="AD245" s="65"/>
      <c r="AE245" s="65"/>
      <c r="AF245" s="65"/>
      <c r="AG245" s="65">
        <f>ROUND((Tabla122[[#This Row],[Columna31]]*0.4),0)</f>
        <v>274</v>
      </c>
      <c r="AH245" s="65">
        <v>684</v>
      </c>
      <c r="AI245" s="65"/>
      <c r="AJ245" s="65"/>
      <c r="AK245" s="65"/>
      <c r="AL245" s="65">
        <f>ROUND((Tabla122[[#This Row],[Columna36]]*0.4),0)</f>
        <v>70</v>
      </c>
      <c r="AM245" s="65">
        <v>176</v>
      </c>
      <c r="AN245" s="65"/>
      <c r="AO245" s="65"/>
      <c r="AP245" s="65"/>
      <c r="AQ245" s="65">
        <f>ROUND((Tabla122[[#This Row],[Columna41]]*0.4),0)</f>
        <v>27</v>
      </c>
      <c r="AR245" s="65">
        <v>68</v>
      </c>
      <c r="AS245" s="65"/>
      <c r="AT245" s="65"/>
      <c r="AU245" s="65"/>
      <c r="AV245" s="65">
        <f>ROUND((Tabla122[[#This Row],[Columna46]]*0.4),0)</f>
        <v>16</v>
      </c>
      <c r="AW245" s="65">
        <v>40</v>
      </c>
      <c r="AX245" s="65"/>
      <c r="AY245" s="65"/>
      <c r="AZ245" s="65"/>
      <c r="BA245" s="65">
        <f>ROUND((Tabla122[[#This Row],[Columna51]]*0.4),0)</f>
        <v>3</v>
      </c>
      <c r="BB245" s="65">
        <v>8</v>
      </c>
      <c r="BC245" s="65"/>
      <c r="BD245" s="65"/>
      <c r="BE245" s="65"/>
      <c r="BF245" s="65">
        <f>ROUND((Tabla122[[#This Row],[Columna56]]*0.4),0)</f>
        <v>2</v>
      </c>
      <c r="BG245" s="65">
        <v>4</v>
      </c>
      <c r="BH245" s="65"/>
      <c r="BI245" s="65"/>
      <c r="BJ245" s="65"/>
      <c r="BK245" s="65">
        <f>ROUND((Tabla122[[#This Row],[Columna61]]*0.4),0)</f>
        <v>18</v>
      </c>
      <c r="BL245" s="65">
        <v>44</v>
      </c>
      <c r="BM245" s="65"/>
      <c r="BN245" s="65"/>
      <c r="BO245" s="65"/>
      <c r="BP245" s="65">
        <f>ROUND((Tabla122[[#This Row],[Columna66]]*0.4),0)</f>
        <v>16</v>
      </c>
      <c r="BQ245" s="65">
        <v>40</v>
      </c>
      <c r="BR245" s="65"/>
      <c r="BS245" s="65"/>
      <c r="BT245" s="65"/>
      <c r="BU245" s="65">
        <f>ROUND((Tabla122[[#This Row],[Columna71]]*0.4),0)</f>
        <v>46</v>
      </c>
      <c r="BV245" s="65">
        <v>116</v>
      </c>
      <c r="BW245" s="65"/>
      <c r="BX245" s="65"/>
      <c r="BY245" s="65"/>
      <c r="BZ245" s="65">
        <f>ROUND((Tabla122[[#This Row],[Columna76]]*0.4),0)</f>
        <v>14</v>
      </c>
      <c r="CA245" s="65">
        <v>36</v>
      </c>
      <c r="CB245" s="65"/>
      <c r="CC245" s="65"/>
      <c r="CD245" s="65"/>
      <c r="CE245" s="65">
        <f>ROUND((Tabla122[[#This Row],[Columna81]]*0.4),0)</f>
        <v>14</v>
      </c>
      <c r="CF245" s="65">
        <v>36</v>
      </c>
      <c r="CG245" s="65"/>
      <c r="CH245" s="65"/>
      <c r="CI245" s="65"/>
      <c r="CJ245" s="65">
        <f>ROUND((Tabla122[[#This Row],[Columna86]]*0.4),0)</f>
        <v>6</v>
      </c>
      <c r="CK245" s="65">
        <v>16</v>
      </c>
      <c r="CL245" s="65"/>
      <c r="CM245" s="65"/>
      <c r="CN245" s="65"/>
      <c r="CO245" s="65">
        <f>ROUND((Tabla122[[#This Row],[Columna91]]*0.4),0)</f>
        <v>22</v>
      </c>
      <c r="CP245" s="65">
        <v>56</v>
      </c>
      <c r="CQ245" s="65"/>
      <c r="CR245" s="65"/>
      <c r="CS245" s="65"/>
      <c r="CT245" s="65">
        <f>ROUND((Tabla122[[#This Row],[Columna96]]*0.4),0)</f>
        <v>40</v>
      </c>
      <c r="CU245" s="65">
        <v>100</v>
      </c>
      <c r="CV245" s="65"/>
      <c r="CW245" s="65"/>
      <c r="CX245" s="65"/>
      <c r="CY245" s="65">
        <f>ROUND((Tabla122[[#This Row],[Columna101]]*0.4),0)</f>
        <v>10</v>
      </c>
      <c r="CZ245" s="65">
        <v>24</v>
      </c>
      <c r="DA245" s="65"/>
      <c r="DB245" s="65"/>
      <c r="DC245" s="65"/>
      <c r="DD245" s="65">
        <f>ROUND((Tabla122[[#This Row],[Columna106]]*0.4),0)</f>
        <v>8</v>
      </c>
      <c r="DE245" s="65">
        <v>20</v>
      </c>
      <c r="DF245" s="65"/>
      <c r="DG245" s="65"/>
      <c r="DH245" s="65"/>
      <c r="DI245" s="65">
        <f>ROUND((Tabla122[[#This Row],[Columna111]]*0.4),0)</f>
        <v>8</v>
      </c>
      <c r="DJ245" s="65">
        <v>20</v>
      </c>
      <c r="DK245" s="65"/>
      <c r="DL245" s="65"/>
      <c r="DM245" s="65"/>
      <c r="DN245" s="65">
        <f>ROUND((Tabla122[[#This Row],[Columna116]]*0.4),0)</f>
        <v>2</v>
      </c>
      <c r="DO245" s="65">
        <v>4</v>
      </c>
      <c r="DP245" s="71"/>
      <c r="DQ245" s="71"/>
      <c r="DR245" s="71"/>
      <c r="DS245" s="84"/>
    </row>
    <row r="246" spans="2:123" s="82" customFormat="1" ht="13.5">
      <c r="B246" s="75"/>
      <c r="C246" s="63">
        <v>35501</v>
      </c>
      <c r="D246" s="85" t="s">
        <v>332</v>
      </c>
      <c r="E246" s="65" t="s">
        <v>114</v>
      </c>
      <c r="F24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4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46" s="65">
        <f>ROUND((Tabla122[[#This Row],[Columna6]]*0.4),0)</f>
        <v>2</v>
      </c>
      <c r="I246" s="91">
        <v>4</v>
      </c>
      <c r="J246" s="91"/>
      <c r="K246" s="91"/>
      <c r="L246" s="91"/>
      <c r="M246" s="65">
        <f>ROUND((Tabla122[[#This Row],[Columna11]]*0.4),0)</f>
        <v>72</v>
      </c>
      <c r="N246" s="65">
        <v>180</v>
      </c>
      <c r="O246" s="65"/>
      <c r="P246" s="65"/>
      <c r="Q246" s="65"/>
      <c r="R246" s="65">
        <f>ROUND((Tabla122[[#This Row],[Columna16]]*0.4),0)</f>
        <v>6</v>
      </c>
      <c r="S246" s="65">
        <v>16</v>
      </c>
      <c r="T246" s="65"/>
      <c r="U246" s="65"/>
      <c r="V246" s="65"/>
      <c r="W246" s="65">
        <f>ROUND((Tabla122[[#This Row],[Columna21]]*0.4),0)</f>
        <v>3</v>
      </c>
      <c r="X246" s="65">
        <v>8</v>
      </c>
      <c r="Y246" s="65"/>
      <c r="Z246" s="65"/>
      <c r="AA246" s="65"/>
      <c r="AB246" s="65">
        <f>ROUND((Tabla122[[#This Row],[Columna26]]*0.4),0)</f>
        <v>24</v>
      </c>
      <c r="AC246" s="65">
        <v>60</v>
      </c>
      <c r="AD246" s="65"/>
      <c r="AE246" s="65"/>
      <c r="AF246" s="65"/>
      <c r="AG246" s="65">
        <f>ROUND((Tabla122[[#This Row],[Columna31]]*0.4),0)</f>
        <v>274</v>
      </c>
      <c r="AH246" s="65">
        <v>684</v>
      </c>
      <c r="AI246" s="65"/>
      <c r="AJ246" s="65"/>
      <c r="AK246" s="65"/>
      <c r="AL246" s="65">
        <f>ROUND((Tabla122[[#This Row],[Columna36]]*0.4),0)</f>
        <v>70</v>
      </c>
      <c r="AM246" s="65">
        <v>176</v>
      </c>
      <c r="AN246" s="65"/>
      <c r="AO246" s="65"/>
      <c r="AP246" s="65"/>
      <c r="AQ246" s="65">
        <f>ROUND((Tabla122[[#This Row],[Columna41]]*0.4),0)</f>
        <v>27</v>
      </c>
      <c r="AR246" s="65">
        <v>68</v>
      </c>
      <c r="AS246" s="65"/>
      <c r="AT246" s="65"/>
      <c r="AU246" s="65"/>
      <c r="AV246" s="65">
        <f>ROUND((Tabla122[[#This Row],[Columna46]]*0.4),0)</f>
        <v>16</v>
      </c>
      <c r="AW246" s="65">
        <v>40</v>
      </c>
      <c r="AX246" s="65"/>
      <c r="AY246" s="65"/>
      <c r="AZ246" s="65"/>
      <c r="BA246" s="65">
        <f>ROUND((Tabla122[[#This Row],[Columna51]]*0.4),0)</f>
        <v>3</v>
      </c>
      <c r="BB246" s="65">
        <v>8</v>
      </c>
      <c r="BC246" s="65"/>
      <c r="BD246" s="65"/>
      <c r="BE246" s="65"/>
      <c r="BF246" s="65">
        <f>ROUND((Tabla122[[#This Row],[Columna56]]*0.4),0)</f>
        <v>2</v>
      </c>
      <c r="BG246" s="65">
        <v>4</v>
      </c>
      <c r="BH246" s="65"/>
      <c r="BI246" s="65"/>
      <c r="BJ246" s="65"/>
      <c r="BK246" s="65">
        <f>ROUND((Tabla122[[#This Row],[Columna61]]*0.4),0)</f>
        <v>18</v>
      </c>
      <c r="BL246" s="65">
        <v>44</v>
      </c>
      <c r="BM246" s="65"/>
      <c r="BN246" s="65"/>
      <c r="BO246" s="65"/>
      <c r="BP246" s="65">
        <f>ROUND((Tabla122[[#This Row],[Columna66]]*0.4),0)</f>
        <v>16</v>
      </c>
      <c r="BQ246" s="65">
        <v>40</v>
      </c>
      <c r="BR246" s="65"/>
      <c r="BS246" s="65"/>
      <c r="BT246" s="65"/>
      <c r="BU246" s="65">
        <f>ROUND((Tabla122[[#This Row],[Columna71]]*0.4),0)</f>
        <v>46</v>
      </c>
      <c r="BV246" s="65">
        <v>116</v>
      </c>
      <c r="BW246" s="65"/>
      <c r="BX246" s="65"/>
      <c r="BY246" s="65"/>
      <c r="BZ246" s="65">
        <f>ROUND((Tabla122[[#This Row],[Columna76]]*0.4),0)</f>
        <v>14</v>
      </c>
      <c r="CA246" s="65">
        <v>36</v>
      </c>
      <c r="CB246" s="65"/>
      <c r="CC246" s="65"/>
      <c r="CD246" s="65"/>
      <c r="CE246" s="65">
        <f>ROUND((Tabla122[[#This Row],[Columna81]]*0.4),0)</f>
        <v>14</v>
      </c>
      <c r="CF246" s="65">
        <v>36</v>
      </c>
      <c r="CG246" s="65"/>
      <c r="CH246" s="65"/>
      <c r="CI246" s="65"/>
      <c r="CJ246" s="65">
        <f>ROUND((Tabla122[[#This Row],[Columna86]]*0.4),0)</f>
        <v>6</v>
      </c>
      <c r="CK246" s="65">
        <v>16</v>
      </c>
      <c r="CL246" s="65"/>
      <c r="CM246" s="65"/>
      <c r="CN246" s="65"/>
      <c r="CO246" s="65">
        <f>ROUND((Tabla122[[#This Row],[Columna91]]*0.4),0)</f>
        <v>22</v>
      </c>
      <c r="CP246" s="65">
        <v>56</v>
      </c>
      <c r="CQ246" s="65"/>
      <c r="CR246" s="65"/>
      <c r="CS246" s="65"/>
      <c r="CT246" s="65">
        <f>ROUND((Tabla122[[#This Row],[Columna96]]*0.4),0)</f>
        <v>40</v>
      </c>
      <c r="CU246" s="65">
        <v>100</v>
      </c>
      <c r="CV246" s="65"/>
      <c r="CW246" s="65"/>
      <c r="CX246" s="65"/>
      <c r="CY246" s="65">
        <f>ROUND((Tabla122[[#This Row],[Columna101]]*0.4),0)</f>
        <v>10</v>
      </c>
      <c r="CZ246" s="65">
        <v>24</v>
      </c>
      <c r="DA246" s="65"/>
      <c r="DB246" s="65"/>
      <c r="DC246" s="65"/>
      <c r="DD246" s="65">
        <f>ROUND((Tabla122[[#This Row],[Columna106]]*0.4),0)</f>
        <v>8</v>
      </c>
      <c r="DE246" s="65">
        <v>20</v>
      </c>
      <c r="DF246" s="65"/>
      <c r="DG246" s="65"/>
      <c r="DH246" s="65"/>
      <c r="DI246" s="65">
        <f>ROUND((Tabla122[[#This Row],[Columna111]]*0.4),0)</f>
        <v>8</v>
      </c>
      <c r="DJ246" s="65">
        <v>20</v>
      </c>
      <c r="DK246" s="65"/>
      <c r="DL246" s="65"/>
      <c r="DM246" s="65"/>
      <c r="DN246" s="65">
        <f>ROUND((Tabla122[[#This Row],[Columna116]]*0.4),0)</f>
        <v>2</v>
      </c>
      <c r="DO246" s="65">
        <v>4</v>
      </c>
      <c r="DP246" s="71"/>
      <c r="DQ246" s="71"/>
      <c r="DR246" s="71"/>
      <c r="DS246" s="84"/>
    </row>
    <row r="247" spans="2:123" s="82" customFormat="1" ht="13.5">
      <c r="B247" s="75"/>
      <c r="C247" s="63">
        <v>35501</v>
      </c>
      <c r="D247" s="79" t="s">
        <v>354</v>
      </c>
      <c r="E247" s="65" t="s">
        <v>114</v>
      </c>
      <c r="F24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4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47" s="65">
        <f>ROUND((Tabla122[[#This Row],[Columna6]]*0.4),0)</f>
        <v>2</v>
      </c>
      <c r="I247" s="91">
        <v>4</v>
      </c>
      <c r="J247" s="91"/>
      <c r="K247" s="91"/>
      <c r="L247" s="91"/>
      <c r="M247" s="65">
        <f>ROUND((Tabla122[[#This Row],[Columna11]]*0.4),0)</f>
        <v>72</v>
      </c>
      <c r="N247" s="65">
        <v>180</v>
      </c>
      <c r="O247" s="65"/>
      <c r="P247" s="65"/>
      <c r="Q247" s="65"/>
      <c r="R247" s="65">
        <f>ROUND((Tabla122[[#This Row],[Columna16]]*0.4),0)</f>
        <v>6</v>
      </c>
      <c r="S247" s="65">
        <v>16</v>
      </c>
      <c r="T247" s="65"/>
      <c r="U247" s="65"/>
      <c r="V247" s="65"/>
      <c r="W247" s="65">
        <f>ROUND((Tabla122[[#This Row],[Columna21]]*0.4),0)</f>
        <v>3</v>
      </c>
      <c r="X247" s="65">
        <v>8</v>
      </c>
      <c r="Y247" s="65"/>
      <c r="Z247" s="65"/>
      <c r="AA247" s="65"/>
      <c r="AB247" s="65">
        <f>ROUND((Tabla122[[#This Row],[Columna26]]*0.4),0)</f>
        <v>24</v>
      </c>
      <c r="AC247" s="65">
        <v>60</v>
      </c>
      <c r="AD247" s="65"/>
      <c r="AE247" s="65"/>
      <c r="AF247" s="65"/>
      <c r="AG247" s="65">
        <f>ROUND((Tabla122[[#This Row],[Columna31]]*0.4),0)</f>
        <v>274</v>
      </c>
      <c r="AH247" s="65">
        <v>684</v>
      </c>
      <c r="AI247" s="65"/>
      <c r="AJ247" s="65"/>
      <c r="AK247" s="65"/>
      <c r="AL247" s="65">
        <f>ROUND((Tabla122[[#This Row],[Columna36]]*0.4),0)</f>
        <v>70</v>
      </c>
      <c r="AM247" s="65">
        <v>176</v>
      </c>
      <c r="AN247" s="65"/>
      <c r="AO247" s="65"/>
      <c r="AP247" s="65"/>
      <c r="AQ247" s="65">
        <f>ROUND((Tabla122[[#This Row],[Columna41]]*0.4),0)</f>
        <v>27</v>
      </c>
      <c r="AR247" s="65">
        <v>68</v>
      </c>
      <c r="AS247" s="65"/>
      <c r="AT247" s="65"/>
      <c r="AU247" s="65"/>
      <c r="AV247" s="65">
        <f>ROUND((Tabla122[[#This Row],[Columna46]]*0.4),0)</f>
        <v>16</v>
      </c>
      <c r="AW247" s="65">
        <v>40</v>
      </c>
      <c r="AX247" s="65"/>
      <c r="AY247" s="65"/>
      <c r="AZ247" s="65"/>
      <c r="BA247" s="65">
        <f>ROUND((Tabla122[[#This Row],[Columna51]]*0.4),0)</f>
        <v>3</v>
      </c>
      <c r="BB247" s="65">
        <v>8</v>
      </c>
      <c r="BC247" s="65"/>
      <c r="BD247" s="65"/>
      <c r="BE247" s="65"/>
      <c r="BF247" s="65">
        <f>ROUND((Tabla122[[#This Row],[Columna56]]*0.4),0)</f>
        <v>2</v>
      </c>
      <c r="BG247" s="65">
        <v>4</v>
      </c>
      <c r="BH247" s="65"/>
      <c r="BI247" s="65"/>
      <c r="BJ247" s="65"/>
      <c r="BK247" s="65">
        <f>ROUND((Tabla122[[#This Row],[Columna61]]*0.4),0)</f>
        <v>18</v>
      </c>
      <c r="BL247" s="65">
        <v>44</v>
      </c>
      <c r="BM247" s="65"/>
      <c r="BN247" s="65"/>
      <c r="BO247" s="65"/>
      <c r="BP247" s="65">
        <f>ROUND((Tabla122[[#This Row],[Columna66]]*0.4),0)</f>
        <v>16</v>
      </c>
      <c r="BQ247" s="65">
        <v>40</v>
      </c>
      <c r="BR247" s="65"/>
      <c r="BS247" s="65"/>
      <c r="BT247" s="65"/>
      <c r="BU247" s="65">
        <f>ROUND((Tabla122[[#This Row],[Columna71]]*0.4),0)</f>
        <v>46</v>
      </c>
      <c r="BV247" s="65">
        <v>116</v>
      </c>
      <c r="BW247" s="65"/>
      <c r="BX247" s="65"/>
      <c r="BY247" s="65"/>
      <c r="BZ247" s="65">
        <f>ROUND((Tabla122[[#This Row],[Columna76]]*0.4),0)</f>
        <v>14</v>
      </c>
      <c r="CA247" s="65">
        <v>36</v>
      </c>
      <c r="CB247" s="65"/>
      <c r="CC247" s="65"/>
      <c r="CD247" s="65"/>
      <c r="CE247" s="65">
        <f>ROUND((Tabla122[[#This Row],[Columna81]]*0.4),0)</f>
        <v>14</v>
      </c>
      <c r="CF247" s="65">
        <v>36</v>
      </c>
      <c r="CG247" s="65"/>
      <c r="CH247" s="65"/>
      <c r="CI247" s="65"/>
      <c r="CJ247" s="65">
        <f>ROUND((Tabla122[[#This Row],[Columna86]]*0.4),0)</f>
        <v>6</v>
      </c>
      <c r="CK247" s="65">
        <v>16</v>
      </c>
      <c r="CL247" s="65"/>
      <c r="CM247" s="65"/>
      <c r="CN247" s="65"/>
      <c r="CO247" s="65">
        <f>ROUND((Tabla122[[#This Row],[Columna91]]*0.4),0)</f>
        <v>22</v>
      </c>
      <c r="CP247" s="65">
        <v>56</v>
      </c>
      <c r="CQ247" s="65"/>
      <c r="CR247" s="65"/>
      <c r="CS247" s="65"/>
      <c r="CT247" s="65">
        <f>ROUND((Tabla122[[#This Row],[Columna96]]*0.4),0)</f>
        <v>40</v>
      </c>
      <c r="CU247" s="65">
        <v>100</v>
      </c>
      <c r="CV247" s="65"/>
      <c r="CW247" s="65"/>
      <c r="CX247" s="65"/>
      <c r="CY247" s="65">
        <f>ROUND((Tabla122[[#This Row],[Columna101]]*0.4),0)</f>
        <v>10</v>
      </c>
      <c r="CZ247" s="65">
        <v>24</v>
      </c>
      <c r="DA247" s="65"/>
      <c r="DB247" s="65"/>
      <c r="DC247" s="65"/>
      <c r="DD247" s="65">
        <f>ROUND((Tabla122[[#This Row],[Columna106]]*0.4),0)</f>
        <v>8</v>
      </c>
      <c r="DE247" s="65">
        <v>20</v>
      </c>
      <c r="DF247" s="65"/>
      <c r="DG247" s="65"/>
      <c r="DH247" s="65"/>
      <c r="DI247" s="65">
        <f>ROUND((Tabla122[[#This Row],[Columna111]]*0.4),0)</f>
        <v>8</v>
      </c>
      <c r="DJ247" s="65">
        <v>20</v>
      </c>
      <c r="DK247" s="65"/>
      <c r="DL247" s="65"/>
      <c r="DM247" s="65"/>
      <c r="DN247" s="65">
        <f>ROUND((Tabla122[[#This Row],[Columna116]]*0.4),0)</f>
        <v>2</v>
      </c>
      <c r="DO247" s="65">
        <v>4</v>
      </c>
      <c r="DP247" s="65"/>
      <c r="DQ247" s="65"/>
      <c r="DR247" s="65"/>
      <c r="DS247" s="84"/>
    </row>
    <row r="248" spans="2:123" s="82" customFormat="1" ht="13.5">
      <c r="B248" s="75"/>
      <c r="C248" s="63">
        <v>35501</v>
      </c>
      <c r="D248" s="85" t="s">
        <v>333</v>
      </c>
      <c r="E248" s="65" t="s">
        <v>114</v>
      </c>
      <c r="F24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4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48" s="65">
        <f>ROUND((Tabla122[[#This Row],[Columna6]]*0.4),0)</f>
        <v>2</v>
      </c>
      <c r="I248" s="91">
        <v>4</v>
      </c>
      <c r="J248" s="91"/>
      <c r="K248" s="91"/>
      <c r="L248" s="91"/>
      <c r="M248" s="65">
        <f>ROUND((Tabla122[[#This Row],[Columna11]]*0.4),0)</f>
        <v>72</v>
      </c>
      <c r="N248" s="65">
        <v>180</v>
      </c>
      <c r="O248" s="65"/>
      <c r="P248" s="65"/>
      <c r="Q248" s="65"/>
      <c r="R248" s="65">
        <f>ROUND((Tabla122[[#This Row],[Columna16]]*0.4),0)</f>
        <v>6</v>
      </c>
      <c r="S248" s="65">
        <v>16</v>
      </c>
      <c r="T248" s="65"/>
      <c r="U248" s="65"/>
      <c r="V248" s="65"/>
      <c r="W248" s="65">
        <f>ROUND((Tabla122[[#This Row],[Columna21]]*0.4),0)</f>
        <v>3</v>
      </c>
      <c r="X248" s="65">
        <v>8</v>
      </c>
      <c r="Y248" s="65"/>
      <c r="Z248" s="65"/>
      <c r="AA248" s="65"/>
      <c r="AB248" s="65">
        <f>ROUND((Tabla122[[#This Row],[Columna26]]*0.4),0)</f>
        <v>24</v>
      </c>
      <c r="AC248" s="65">
        <v>60</v>
      </c>
      <c r="AD248" s="65"/>
      <c r="AE248" s="65"/>
      <c r="AF248" s="65"/>
      <c r="AG248" s="65">
        <f>ROUND((Tabla122[[#This Row],[Columna31]]*0.4),0)</f>
        <v>274</v>
      </c>
      <c r="AH248" s="65">
        <v>684</v>
      </c>
      <c r="AI248" s="65"/>
      <c r="AJ248" s="65"/>
      <c r="AK248" s="65"/>
      <c r="AL248" s="65">
        <f>ROUND((Tabla122[[#This Row],[Columna36]]*0.4),0)</f>
        <v>70</v>
      </c>
      <c r="AM248" s="65">
        <v>176</v>
      </c>
      <c r="AN248" s="65"/>
      <c r="AO248" s="65"/>
      <c r="AP248" s="65"/>
      <c r="AQ248" s="65">
        <f>ROUND((Tabla122[[#This Row],[Columna41]]*0.4),0)</f>
        <v>27</v>
      </c>
      <c r="AR248" s="65">
        <v>68</v>
      </c>
      <c r="AS248" s="65"/>
      <c r="AT248" s="65"/>
      <c r="AU248" s="65"/>
      <c r="AV248" s="65">
        <f>ROUND((Tabla122[[#This Row],[Columna46]]*0.4),0)</f>
        <v>16</v>
      </c>
      <c r="AW248" s="65">
        <v>40</v>
      </c>
      <c r="AX248" s="65"/>
      <c r="AY248" s="65"/>
      <c r="AZ248" s="65"/>
      <c r="BA248" s="65">
        <f>ROUND((Tabla122[[#This Row],[Columna51]]*0.4),0)</f>
        <v>3</v>
      </c>
      <c r="BB248" s="65">
        <v>8</v>
      </c>
      <c r="BC248" s="65"/>
      <c r="BD248" s="65"/>
      <c r="BE248" s="65"/>
      <c r="BF248" s="65">
        <f>ROUND((Tabla122[[#This Row],[Columna56]]*0.4),0)</f>
        <v>2</v>
      </c>
      <c r="BG248" s="65">
        <v>4</v>
      </c>
      <c r="BH248" s="65"/>
      <c r="BI248" s="65"/>
      <c r="BJ248" s="65"/>
      <c r="BK248" s="65">
        <f>ROUND((Tabla122[[#This Row],[Columna61]]*0.4),0)</f>
        <v>18</v>
      </c>
      <c r="BL248" s="65">
        <v>44</v>
      </c>
      <c r="BM248" s="65"/>
      <c r="BN248" s="65"/>
      <c r="BO248" s="65"/>
      <c r="BP248" s="65">
        <f>ROUND((Tabla122[[#This Row],[Columna66]]*0.4),0)</f>
        <v>16</v>
      </c>
      <c r="BQ248" s="65">
        <v>40</v>
      </c>
      <c r="BR248" s="65"/>
      <c r="BS248" s="65"/>
      <c r="BT248" s="65"/>
      <c r="BU248" s="65">
        <f>ROUND((Tabla122[[#This Row],[Columna71]]*0.4),0)</f>
        <v>46</v>
      </c>
      <c r="BV248" s="65">
        <v>116</v>
      </c>
      <c r="BW248" s="65"/>
      <c r="BX248" s="65"/>
      <c r="BY248" s="65"/>
      <c r="BZ248" s="65">
        <f>ROUND((Tabla122[[#This Row],[Columna76]]*0.4),0)</f>
        <v>14</v>
      </c>
      <c r="CA248" s="65">
        <v>36</v>
      </c>
      <c r="CB248" s="65"/>
      <c r="CC248" s="65"/>
      <c r="CD248" s="65"/>
      <c r="CE248" s="65">
        <f>ROUND((Tabla122[[#This Row],[Columna81]]*0.4),0)</f>
        <v>14</v>
      </c>
      <c r="CF248" s="65">
        <v>36</v>
      </c>
      <c r="CG248" s="65"/>
      <c r="CH248" s="65"/>
      <c r="CI248" s="65"/>
      <c r="CJ248" s="65">
        <f>ROUND((Tabla122[[#This Row],[Columna86]]*0.4),0)</f>
        <v>6</v>
      </c>
      <c r="CK248" s="65">
        <v>16</v>
      </c>
      <c r="CL248" s="65"/>
      <c r="CM248" s="65"/>
      <c r="CN248" s="65"/>
      <c r="CO248" s="65">
        <f>ROUND((Tabla122[[#This Row],[Columna91]]*0.4),0)</f>
        <v>22</v>
      </c>
      <c r="CP248" s="65">
        <v>56</v>
      </c>
      <c r="CQ248" s="65"/>
      <c r="CR248" s="65"/>
      <c r="CS248" s="65"/>
      <c r="CT248" s="65">
        <f>ROUND((Tabla122[[#This Row],[Columna96]]*0.4),0)</f>
        <v>40</v>
      </c>
      <c r="CU248" s="65">
        <v>100</v>
      </c>
      <c r="CV248" s="65"/>
      <c r="CW248" s="65"/>
      <c r="CX248" s="65"/>
      <c r="CY248" s="65">
        <f>ROUND((Tabla122[[#This Row],[Columna101]]*0.4),0)</f>
        <v>10</v>
      </c>
      <c r="CZ248" s="65">
        <v>24</v>
      </c>
      <c r="DA248" s="65"/>
      <c r="DB248" s="65"/>
      <c r="DC248" s="65"/>
      <c r="DD248" s="65">
        <f>ROUND((Tabla122[[#This Row],[Columna106]]*0.4),0)</f>
        <v>8</v>
      </c>
      <c r="DE248" s="65">
        <v>20</v>
      </c>
      <c r="DF248" s="65"/>
      <c r="DG248" s="65"/>
      <c r="DH248" s="65"/>
      <c r="DI248" s="65">
        <f>ROUND((Tabla122[[#This Row],[Columna111]]*0.4),0)</f>
        <v>8</v>
      </c>
      <c r="DJ248" s="65">
        <v>20</v>
      </c>
      <c r="DK248" s="65"/>
      <c r="DL248" s="65"/>
      <c r="DM248" s="65"/>
      <c r="DN248" s="65">
        <f>ROUND((Tabla122[[#This Row],[Columna116]]*0.4),0)</f>
        <v>2</v>
      </c>
      <c r="DO248" s="65">
        <v>4</v>
      </c>
      <c r="DP248" s="71"/>
      <c r="DQ248" s="71"/>
      <c r="DR248" s="71"/>
      <c r="DS248" s="84"/>
    </row>
    <row r="249" spans="2:123" s="82" customFormat="1" ht="13.5">
      <c r="B249" s="75"/>
      <c r="C249" s="63">
        <v>35501</v>
      </c>
      <c r="D249" s="85" t="s">
        <v>334</v>
      </c>
      <c r="E249" s="65" t="s">
        <v>114</v>
      </c>
      <c r="F24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4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49" s="65">
        <f>ROUND((Tabla122[[#This Row],[Columna6]]*0.4),0)</f>
        <v>2</v>
      </c>
      <c r="I249" s="91">
        <v>4</v>
      </c>
      <c r="J249" s="91"/>
      <c r="K249" s="91"/>
      <c r="L249" s="91"/>
      <c r="M249" s="65">
        <f>ROUND((Tabla122[[#This Row],[Columna11]]*0.4),0)</f>
        <v>72</v>
      </c>
      <c r="N249" s="65">
        <v>180</v>
      </c>
      <c r="O249" s="65"/>
      <c r="P249" s="65"/>
      <c r="Q249" s="65"/>
      <c r="R249" s="65">
        <f>ROUND((Tabla122[[#This Row],[Columna16]]*0.4),0)</f>
        <v>6</v>
      </c>
      <c r="S249" s="65">
        <v>16</v>
      </c>
      <c r="T249" s="65"/>
      <c r="U249" s="65"/>
      <c r="V249" s="65"/>
      <c r="W249" s="65">
        <f>ROUND((Tabla122[[#This Row],[Columna21]]*0.4),0)</f>
        <v>3</v>
      </c>
      <c r="X249" s="65">
        <v>8</v>
      </c>
      <c r="Y249" s="65"/>
      <c r="Z249" s="65"/>
      <c r="AA249" s="65"/>
      <c r="AB249" s="65">
        <f>ROUND((Tabla122[[#This Row],[Columna26]]*0.4),0)</f>
        <v>24</v>
      </c>
      <c r="AC249" s="65">
        <v>60</v>
      </c>
      <c r="AD249" s="65"/>
      <c r="AE249" s="65"/>
      <c r="AF249" s="65"/>
      <c r="AG249" s="65">
        <f>ROUND((Tabla122[[#This Row],[Columna31]]*0.4),0)</f>
        <v>274</v>
      </c>
      <c r="AH249" s="65">
        <v>684</v>
      </c>
      <c r="AI249" s="65"/>
      <c r="AJ249" s="65"/>
      <c r="AK249" s="65"/>
      <c r="AL249" s="65">
        <f>ROUND((Tabla122[[#This Row],[Columna36]]*0.4),0)</f>
        <v>70</v>
      </c>
      <c r="AM249" s="65">
        <v>176</v>
      </c>
      <c r="AN249" s="65"/>
      <c r="AO249" s="65"/>
      <c r="AP249" s="65"/>
      <c r="AQ249" s="65">
        <f>ROUND((Tabla122[[#This Row],[Columna41]]*0.4),0)</f>
        <v>27</v>
      </c>
      <c r="AR249" s="65">
        <v>68</v>
      </c>
      <c r="AS249" s="65"/>
      <c r="AT249" s="65"/>
      <c r="AU249" s="65"/>
      <c r="AV249" s="65">
        <f>ROUND((Tabla122[[#This Row],[Columna46]]*0.4),0)</f>
        <v>16</v>
      </c>
      <c r="AW249" s="65">
        <v>40</v>
      </c>
      <c r="AX249" s="65"/>
      <c r="AY249" s="65"/>
      <c r="AZ249" s="65"/>
      <c r="BA249" s="65">
        <f>ROUND((Tabla122[[#This Row],[Columna51]]*0.4),0)</f>
        <v>3</v>
      </c>
      <c r="BB249" s="65">
        <v>8</v>
      </c>
      <c r="BC249" s="65"/>
      <c r="BD249" s="65"/>
      <c r="BE249" s="65"/>
      <c r="BF249" s="65">
        <f>ROUND((Tabla122[[#This Row],[Columna56]]*0.4),0)</f>
        <v>2</v>
      </c>
      <c r="BG249" s="65">
        <v>4</v>
      </c>
      <c r="BH249" s="65"/>
      <c r="BI249" s="65"/>
      <c r="BJ249" s="65"/>
      <c r="BK249" s="65">
        <f>ROUND((Tabla122[[#This Row],[Columna61]]*0.4),0)</f>
        <v>18</v>
      </c>
      <c r="BL249" s="65">
        <v>44</v>
      </c>
      <c r="BM249" s="65"/>
      <c r="BN249" s="65"/>
      <c r="BO249" s="65"/>
      <c r="BP249" s="65">
        <f>ROUND((Tabla122[[#This Row],[Columna66]]*0.4),0)</f>
        <v>16</v>
      </c>
      <c r="BQ249" s="65">
        <v>40</v>
      </c>
      <c r="BR249" s="65"/>
      <c r="BS249" s="65"/>
      <c r="BT249" s="65"/>
      <c r="BU249" s="65">
        <f>ROUND((Tabla122[[#This Row],[Columna71]]*0.4),0)</f>
        <v>46</v>
      </c>
      <c r="BV249" s="65">
        <v>116</v>
      </c>
      <c r="BW249" s="65"/>
      <c r="BX249" s="65"/>
      <c r="BY249" s="65"/>
      <c r="BZ249" s="65">
        <f>ROUND((Tabla122[[#This Row],[Columna76]]*0.4),0)</f>
        <v>14</v>
      </c>
      <c r="CA249" s="65">
        <v>36</v>
      </c>
      <c r="CB249" s="65"/>
      <c r="CC249" s="65"/>
      <c r="CD249" s="65"/>
      <c r="CE249" s="65">
        <f>ROUND((Tabla122[[#This Row],[Columna81]]*0.4),0)</f>
        <v>14</v>
      </c>
      <c r="CF249" s="65">
        <v>36</v>
      </c>
      <c r="CG249" s="65"/>
      <c r="CH249" s="65"/>
      <c r="CI249" s="65"/>
      <c r="CJ249" s="65">
        <f>ROUND((Tabla122[[#This Row],[Columna86]]*0.4),0)</f>
        <v>6</v>
      </c>
      <c r="CK249" s="65">
        <v>16</v>
      </c>
      <c r="CL249" s="65"/>
      <c r="CM249" s="65"/>
      <c r="CN249" s="65"/>
      <c r="CO249" s="65">
        <f>ROUND((Tabla122[[#This Row],[Columna91]]*0.4),0)</f>
        <v>22</v>
      </c>
      <c r="CP249" s="65">
        <v>56</v>
      </c>
      <c r="CQ249" s="65"/>
      <c r="CR249" s="65"/>
      <c r="CS249" s="65"/>
      <c r="CT249" s="65">
        <f>ROUND((Tabla122[[#This Row],[Columna96]]*0.4),0)</f>
        <v>40</v>
      </c>
      <c r="CU249" s="65">
        <v>100</v>
      </c>
      <c r="CV249" s="65"/>
      <c r="CW249" s="65"/>
      <c r="CX249" s="65"/>
      <c r="CY249" s="65">
        <f>ROUND((Tabla122[[#This Row],[Columna101]]*0.4),0)</f>
        <v>10</v>
      </c>
      <c r="CZ249" s="65">
        <v>24</v>
      </c>
      <c r="DA249" s="65"/>
      <c r="DB249" s="65"/>
      <c r="DC249" s="65"/>
      <c r="DD249" s="65">
        <f>ROUND((Tabla122[[#This Row],[Columna106]]*0.4),0)</f>
        <v>8</v>
      </c>
      <c r="DE249" s="65">
        <v>20</v>
      </c>
      <c r="DF249" s="65"/>
      <c r="DG249" s="65"/>
      <c r="DH249" s="65"/>
      <c r="DI249" s="65">
        <f>ROUND((Tabla122[[#This Row],[Columna111]]*0.4),0)</f>
        <v>8</v>
      </c>
      <c r="DJ249" s="65">
        <v>20</v>
      </c>
      <c r="DK249" s="65"/>
      <c r="DL249" s="65"/>
      <c r="DM249" s="65"/>
      <c r="DN249" s="65">
        <f>ROUND((Tabla122[[#This Row],[Columna116]]*0.4),0)</f>
        <v>2</v>
      </c>
      <c r="DO249" s="65">
        <v>4</v>
      </c>
      <c r="DP249" s="71"/>
      <c r="DQ249" s="71"/>
      <c r="DR249" s="71"/>
      <c r="DS249" s="84"/>
    </row>
    <row r="250" spans="2:123" s="82" customFormat="1" ht="13.5">
      <c r="B250" s="75"/>
      <c r="C250" s="63">
        <v>35501</v>
      </c>
      <c r="D250" s="85" t="s">
        <v>335</v>
      </c>
      <c r="E250" s="65" t="s">
        <v>114</v>
      </c>
      <c r="F25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5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50" s="65">
        <f>ROUND((Tabla122[[#This Row],[Columna6]]*0.4),0)</f>
        <v>2</v>
      </c>
      <c r="I250" s="91">
        <v>4</v>
      </c>
      <c r="J250" s="91"/>
      <c r="K250" s="91"/>
      <c r="L250" s="91"/>
      <c r="M250" s="65">
        <f>ROUND((Tabla122[[#This Row],[Columna11]]*0.4),0)</f>
        <v>72</v>
      </c>
      <c r="N250" s="65">
        <v>180</v>
      </c>
      <c r="O250" s="65"/>
      <c r="P250" s="65"/>
      <c r="Q250" s="65"/>
      <c r="R250" s="65">
        <f>ROUND((Tabla122[[#This Row],[Columna16]]*0.4),0)</f>
        <v>6</v>
      </c>
      <c r="S250" s="65">
        <v>16</v>
      </c>
      <c r="T250" s="65"/>
      <c r="U250" s="65"/>
      <c r="V250" s="65"/>
      <c r="W250" s="65">
        <f>ROUND((Tabla122[[#This Row],[Columna21]]*0.4),0)</f>
        <v>3</v>
      </c>
      <c r="X250" s="65">
        <v>8</v>
      </c>
      <c r="Y250" s="65"/>
      <c r="Z250" s="65"/>
      <c r="AA250" s="65"/>
      <c r="AB250" s="65">
        <f>ROUND((Tabla122[[#This Row],[Columna26]]*0.4),0)</f>
        <v>24</v>
      </c>
      <c r="AC250" s="65">
        <v>60</v>
      </c>
      <c r="AD250" s="65"/>
      <c r="AE250" s="65"/>
      <c r="AF250" s="65"/>
      <c r="AG250" s="65">
        <f>ROUND((Tabla122[[#This Row],[Columna31]]*0.4),0)</f>
        <v>274</v>
      </c>
      <c r="AH250" s="65">
        <v>684</v>
      </c>
      <c r="AI250" s="65"/>
      <c r="AJ250" s="65"/>
      <c r="AK250" s="65"/>
      <c r="AL250" s="65">
        <f>ROUND((Tabla122[[#This Row],[Columna36]]*0.4),0)</f>
        <v>70</v>
      </c>
      <c r="AM250" s="65">
        <v>176</v>
      </c>
      <c r="AN250" s="65"/>
      <c r="AO250" s="65"/>
      <c r="AP250" s="65"/>
      <c r="AQ250" s="65">
        <f>ROUND((Tabla122[[#This Row],[Columna41]]*0.4),0)</f>
        <v>27</v>
      </c>
      <c r="AR250" s="65">
        <v>68</v>
      </c>
      <c r="AS250" s="65"/>
      <c r="AT250" s="65"/>
      <c r="AU250" s="65"/>
      <c r="AV250" s="65">
        <f>ROUND((Tabla122[[#This Row],[Columna46]]*0.4),0)</f>
        <v>16</v>
      </c>
      <c r="AW250" s="65">
        <v>40</v>
      </c>
      <c r="AX250" s="65"/>
      <c r="AY250" s="65"/>
      <c r="AZ250" s="65"/>
      <c r="BA250" s="65">
        <f>ROUND((Tabla122[[#This Row],[Columna51]]*0.4),0)</f>
        <v>3</v>
      </c>
      <c r="BB250" s="65">
        <v>8</v>
      </c>
      <c r="BC250" s="65"/>
      <c r="BD250" s="65"/>
      <c r="BE250" s="65"/>
      <c r="BF250" s="65">
        <f>ROUND((Tabla122[[#This Row],[Columna56]]*0.4),0)</f>
        <v>2</v>
      </c>
      <c r="BG250" s="65">
        <v>4</v>
      </c>
      <c r="BH250" s="65"/>
      <c r="BI250" s="65"/>
      <c r="BJ250" s="65"/>
      <c r="BK250" s="65">
        <f>ROUND((Tabla122[[#This Row],[Columna61]]*0.4),0)</f>
        <v>18</v>
      </c>
      <c r="BL250" s="65">
        <v>44</v>
      </c>
      <c r="BM250" s="65"/>
      <c r="BN250" s="65"/>
      <c r="BO250" s="65"/>
      <c r="BP250" s="65">
        <f>ROUND((Tabla122[[#This Row],[Columna66]]*0.4),0)</f>
        <v>16</v>
      </c>
      <c r="BQ250" s="65">
        <v>40</v>
      </c>
      <c r="BR250" s="65"/>
      <c r="BS250" s="65"/>
      <c r="BT250" s="65"/>
      <c r="BU250" s="65">
        <f>ROUND((Tabla122[[#This Row],[Columna71]]*0.4),0)</f>
        <v>46</v>
      </c>
      <c r="BV250" s="65">
        <v>116</v>
      </c>
      <c r="BW250" s="65"/>
      <c r="BX250" s="65"/>
      <c r="BY250" s="65"/>
      <c r="BZ250" s="65">
        <f>ROUND((Tabla122[[#This Row],[Columna76]]*0.4),0)</f>
        <v>14</v>
      </c>
      <c r="CA250" s="65">
        <v>36</v>
      </c>
      <c r="CB250" s="65"/>
      <c r="CC250" s="65"/>
      <c r="CD250" s="65"/>
      <c r="CE250" s="65">
        <f>ROUND((Tabla122[[#This Row],[Columna81]]*0.4),0)</f>
        <v>14</v>
      </c>
      <c r="CF250" s="65">
        <v>36</v>
      </c>
      <c r="CG250" s="65"/>
      <c r="CH250" s="65"/>
      <c r="CI250" s="65"/>
      <c r="CJ250" s="65">
        <f>ROUND((Tabla122[[#This Row],[Columna86]]*0.4),0)</f>
        <v>6</v>
      </c>
      <c r="CK250" s="65">
        <v>16</v>
      </c>
      <c r="CL250" s="65"/>
      <c r="CM250" s="65"/>
      <c r="CN250" s="65"/>
      <c r="CO250" s="65">
        <f>ROUND((Tabla122[[#This Row],[Columna91]]*0.4),0)</f>
        <v>22</v>
      </c>
      <c r="CP250" s="65">
        <v>56</v>
      </c>
      <c r="CQ250" s="65"/>
      <c r="CR250" s="65"/>
      <c r="CS250" s="65"/>
      <c r="CT250" s="65">
        <f>ROUND((Tabla122[[#This Row],[Columna96]]*0.4),0)</f>
        <v>40</v>
      </c>
      <c r="CU250" s="65">
        <v>100</v>
      </c>
      <c r="CV250" s="65"/>
      <c r="CW250" s="65"/>
      <c r="CX250" s="65"/>
      <c r="CY250" s="65">
        <f>ROUND((Tabla122[[#This Row],[Columna101]]*0.4),0)</f>
        <v>10</v>
      </c>
      <c r="CZ250" s="65">
        <v>24</v>
      </c>
      <c r="DA250" s="65"/>
      <c r="DB250" s="65"/>
      <c r="DC250" s="65"/>
      <c r="DD250" s="65">
        <f>ROUND((Tabla122[[#This Row],[Columna106]]*0.4),0)</f>
        <v>8</v>
      </c>
      <c r="DE250" s="65">
        <v>20</v>
      </c>
      <c r="DF250" s="65"/>
      <c r="DG250" s="65"/>
      <c r="DH250" s="65"/>
      <c r="DI250" s="65">
        <f>ROUND((Tabla122[[#This Row],[Columna111]]*0.4),0)</f>
        <v>8</v>
      </c>
      <c r="DJ250" s="65">
        <v>20</v>
      </c>
      <c r="DK250" s="65"/>
      <c r="DL250" s="65"/>
      <c r="DM250" s="65"/>
      <c r="DN250" s="65">
        <f>ROUND((Tabla122[[#This Row],[Columna116]]*0.4),0)</f>
        <v>2</v>
      </c>
      <c r="DO250" s="65">
        <v>4</v>
      </c>
      <c r="DP250" s="71"/>
      <c r="DQ250" s="71"/>
      <c r="DR250" s="71"/>
      <c r="DS250" s="84"/>
    </row>
    <row r="251" spans="2:123" s="82" customFormat="1" ht="13.5">
      <c r="B251" s="75"/>
      <c r="C251" s="63">
        <v>35501</v>
      </c>
      <c r="D251" s="85" t="s">
        <v>387</v>
      </c>
      <c r="E251" s="65" t="s">
        <v>114</v>
      </c>
      <c r="F25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5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51" s="65">
        <f>ROUND((Tabla122[[#This Row],[Columna6]]*0.4),0)</f>
        <v>2</v>
      </c>
      <c r="I251" s="91">
        <v>4</v>
      </c>
      <c r="J251" s="91"/>
      <c r="K251" s="91"/>
      <c r="L251" s="91"/>
      <c r="M251" s="65">
        <f>ROUND((Tabla122[[#This Row],[Columna11]]*0.4),0)</f>
        <v>72</v>
      </c>
      <c r="N251" s="65">
        <v>180</v>
      </c>
      <c r="O251" s="65"/>
      <c r="P251" s="65"/>
      <c r="Q251" s="65"/>
      <c r="R251" s="65">
        <f>ROUND((Tabla122[[#This Row],[Columna16]]*0.4),0)</f>
        <v>6</v>
      </c>
      <c r="S251" s="65">
        <v>16</v>
      </c>
      <c r="T251" s="65"/>
      <c r="U251" s="65"/>
      <c r="V251" s="65"/>
      <c r="W251" s="65">
        <f>ROUND((Tabla122[[#This Row],[Columna21]]*0.4),0)</f>
        <v>3</v>
      </c>
      <c r="X251" s="65">
        <v>8</v>
      </c>
      <c r="Y251" s="65"/>
      <c r="Z251" s="65"/>
      <c r="AA251" s="65"/>
      <c r="AB251" s="65">
        <f>ROUND((Tabla122[[#This Row],[Columna26]]*0.4),0)</f>
        <v>24</v>
      </c>
      <c r="AC251" s="65">
        <v>60</v>
      </c>
      <c r="AD251" s="65"/>
      <c r="AE251" s="65"/>
      <c r="AF251" s="65"/>
      <c r="AG251" s="65">
        <f>ROUND((Tabla122[[#This Row],[Columna31]]*0.4),0)</f>
        <v>274</v>
      </c>
      <c r="AH251" s="65">
        <v>684</v>
      </c>
      <c r="AI251" s="65"/>
      <c r="AJ251" s="65"/>
      <c r="AK251" s="65"/>
      <c r="AL251" s="65">
        <f>ROUND((Tabla122[[#This Row],[Columna36]]*0.4),0)</f>
        <v>70</v>
      </c>
      <c r="AM251" s="65">
        <v>176</v>
      </c>
      <c r="AN251" s="65"/>
      <c r="AO251" s="65"/>
      <c r="AP251" s="65"/>
      <c r="AQ251" s="65">
        <f>ROUND((Tabla122[[#This Row],[Columna41]]*0.4),0)</f>
        <v>27</v>
      </c>
      <c r="AR251" s="65">
        <v>68</v>
      </c>
      <c r="AS251" s="65"/>
      <c r="AT251" s="65"/>
      <c r="AU251" s="65"/>
      <c r="AV251" s="65">
        <f>ROUND((Tabla122[[#This Row],[Columna46]]*0.4),0)</f>
        <v>16</v>
      </c>
      <c r="AW251" s="65">
        <v>40</v>
      </c>
      <c r="AX251" s="65"/>
      <c r="AY251" s="65"/>
      <c r="AZ251" s="65"/>
      <c r="BA251" s="65">
        <f>ROUND((Tabla122[[#This Row],[Columna51]]*0.4),0)</f>
        <v>3</v>
      </c>
      <c r="BB251" s="65">
        <v>8</v>
      </c>
      <c r="BC251" s="65"/>
      <c r="BD251" s="65"/>
      <c r="BE251" s="65"/>
      <c r="BF251" s="65">
        <f>ROUND((Tabla122[[#This Row],[Columna56]]*0.4),0)</f>
        <v>2</v>
      </c>
      <c r="BG251" s="65">
        <v>4</v>
      </c>
      <c r="BH251" s="65"/>
      <c r="BI251" s="65"/>
      <c r="BJ251" s="65"/>
      <c r="BK251" s="65">
        <f>ROUND((Tabla122[[#This Row],[Columna61]]*0.4),0)</f>
        <v>18</v>
      </c>
      <c r="BL251" s="65">
        <v>44</v>
      </c>
      <c r="BM251" s="65"/>
      <c r="BN251" s="65"/>
      <c r="BO251" s="65"/>
      <c r="BP251" s="65">
        <f>ROUND((Tabla122[[#This Row],[Columna66]]*0.4),0)</f>
        <v>16</v>
      </c>
      <c r="BQ251" s="65">
        <v>40</v>
      </c>
      <c r="BR251" s="65"/>
      <c r="BS251" s="65"/>
      <c r="BT251" s="65"/>
      <c r="BU251" s="65">
        <f>ROUND((Tabla122[[#This Row],[Columna71]]*0.4),0)</f>
        <v>46</v>
      </c>
      <c r="BV251" s="65">
        <v>116</v>
      </c>
      <c r="BW251" s="65"/>
      <c r="BX251" s="65"/>
      <c r="BY251" s="65"/>
      <c r="BZ251" s="65">
        <f>ROUND((Tabla122[[#This Row],[Columna76]]*0.4),0)</f>
        <v>14</v>
      </c>
      <c r="CA251" s="65">
        <v>36</v>
      </c>
      <c r="CB251" s="65"/>
      <c r="CC251" s="65"/>
      <c r="CD251" s="65"/>
      <c r="CE251" s="65">
        <f>ROUND((Tabla122[[#This Row],[Columna81]]*0.4),0)</f>
        <v>14</v>
      </c>
      <c r="CF251" s="65">
        <v>36</v>
      </c>
      <c r="CG251" s="65"/>
      <c r="CH251" s="65"/>
      <c r="CI251" s="65"/>
      <c r="CJ251" s="65">
        <f>ROUND((Tabla122[[#This Row],[Columna86]]*0.4),0)</f>
        <v>6</v>
      </c>
      <c r="CK251" s="65">
        <v>16</v>
      </c>
      <c r="CL251" s="65"/>
      <c r="CM251" s="65"/>
      <c r="CN251" s="65"/>
      <c r="CO251" s="65">
        <f>ROUND((Tabla122[[#This Row],[Columna91]]*0.4),0)</f>
        <v>22</v>
      </c>
      <c r="CP251" s="65">
        <v>56</v>
      </c>
      <c r="CQ251" s="65"/>
      <c r="CR251" s="65"/>
      <c r="CS251" s="65"/>
      <c r="CT251" s="65">
        <f>ROUND((Tabla122[[#This Row],[Columna96]]*0.4),0)</f>
        <v>40</v>
      </c>
      <c r="CU251" s="65">
        <v>100</v>
      </c>
      <c r="CV251" s="65"/>
      <c r="CW251" s="65"/>
      <c r="CX251" s="65"/>
      <c r="CY251" s="65">
        <f>ROUND((Tabla122[[#This Row],[Columna101]]*0.4),0)</f>
        <v>10</v>
      </c>
      <c r="CZ251" s="65">
        <v>24</v>
      </c>
      <c r="DA251" s="65"/>
      <c r="DB251" s="65"/>
      <c r="DC251" s="65"/>
      <c r="DD251" s="65">
        <f>ROUND((Tabla122[[#This Row],[Columna106]]*0.4),0)</f>
        <v>8</v>
      </c>
      <c r="DE251" s="65">
        <v>20</v>
      </c>
      <c r="DF251" s="65"/>
      <c r="DG251" s="65"/>
      <c r="DH251" s="65"/>
      <c r="DI251" s="65">
        <f>ROUND((Tabla122[[#This Row],[Columna111]]*0.4),0)</f>
        <v>8</v>
      </c>
      <c r="DJ251" s="65">
        <v>20</v>
      </c>
      <c r="DK251" s="65"/>
      <c r="DL251" s="65"/>
      <c r="DM251" s="65"/>
      <c r="DN251" s="65">
        <f>ROUND((Tabla122[[#This Row],[Columna116]]*0.4),0)</f>
        <v>2</v>
      </c>
      <c r="DO251" s="65">
        <v>4</v>
      </c>
      <c r="DP251" s="65"/>
      <c r="DQ251" s="65"/>
      <c r="DR251" s="65"/>
      <c r="DS251" s="84"/>
    </row>
    <row r="252" spans="2:123" s="82" customFormat="1" ht="13.5">
      <c r="B252" s="75"/>
      <c r="C252" s="63">
        <v>35501</v>
      </c>
      <c r="D252" s="85" t="s">
        <v>338</v>
      </c>
      <c r="E252" s="65" t="s">
        <v>114</v>
      </c>
      <c r="F25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5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52" s="65">
        <f>ROUND((Tabla122[[#This Row],[Columna6]]*0.4),0)</f>
        <v>2</v>
      </c>
      <c r="I252" s="91">
        <v>4</v>
      </c>
      <c r="J252" s="91"/>
      <c r="K252" s="91"/>
      <c r="L252" s="91"/>
      <c r="M252" s="65">
        <f>ROUND((Tabla122[[#This Row],[Columna11]]*0.4),0)</f>
        <v>72</v>
      </c>
      <c r="N252" s="65">
        <v>180</v>
      </c>
      <c r="O252" s="65"/>
      <c r="P252" s="65"/>
      <c r="Q252" s="65"/>
      <c r="R252" s="65">
        <f>ROUND((Tabla122[[#This Row],[Columna16]]*0.4),0)</f>
        <v>6</v>
      </c>
      <c r="S252" s="65">
        <v>16</v>
      </c>
      <c r="T252" s="65"/>
      <c r="U252" s="65"/>
      <c r="V252" s="65"/>
      <c r="W252" s="65">
        <f>ROUND((Tabla122[[#This Row],[Columna21]]*0.4),0)</f>
        <v>3</v>
      </c>
      <c r="X252" s="65">
        <v>8</v>
      </c>
      <c r="Y252" s="65"/>
      <c r="Z252" s="65"/>
      <c r="AA252" s="65"/>
      <c r="AB252" s="65">
        <f>ROUND((Tabla122[[#This Row],[Columna26]]*0.4),0)</f>
        <v>24</v>
      </c>
      <c r="AC252" s="65">
        <v>60</v>
      </c>
      <c r="AD252" s="65"/>
      <c r="AE252" s="65"/>
      <c r="AF252" s="65"/>
      <c r="AG252" s="65">
        <f>ROUND((Tabla122[[#This Row],[Columna31]]*0.4),0)</f>
        <v>274</v>
      </c>
      <c r="AH252" s="65">
        <v>684</v>
      </c>
      <c r="AI252" s="65"/>
      <c r="AJ252" s="65"/>
      <c r="AK252" s="65"/>
      <c r="AL252" s="65">
        <f>ROUND((Tabla122[[#This Row],[Columna36]]*0.4),0)</f>
        <v>70</v>
      </c>
      <c r="AM252" s="65">
        <v>176</v>
      </c>
      <c r="AN252" s="65"/>
      <c r="AO252" s="65"/>
      <c r="AP252" s="65"/>
      <c r="AQ252" s="65">
        <f>ROUND((Tabla122[[#This Row],[Columna41]]*0.4),0)</f>
        <v>27</v>
      </c>
      <c r="AR252" s="65">
        <v>68</v>
      </c>
      <c r="AS252" s="65"/>
      <c r="AT252" s="65"/>
      <c r="AU252" s="65"/>
      <c r="AV252" s="65">
        <f>ROUND((Tabla122[[#This Row],[Columna46]]*0.4),0)</f>
        <v>16</v>
      </c>
      <c r="AW252" s="65">
        <v>40</v>
      </c>
      <c r="AX252" s="65"/>
      <c r="AY252" s="65"/>
      <c r="AZ252" s="65"/>
      <c r="BA252" s="65">
        <f>ROUND((Tabla122[[#This Row],[Columna51]]*0.4),0)</f>
        <v>3</v>
      </c>
      <c r="BB252" s="65">
        <v>8</v>
      </c>
      <c r="BC252" s="65"/>
      <c r="BD252" s="65"/>
      <c r="BE252" s="65"/>
      <c r="BF252" s="65">
        <f>ROUND((Tabla122[[#This Row],[Columna56]]*0.4),0)</f>
        <v>2</v>
      </c>
      <c r="BG252" s="65">
        <v>4</v>
      </c>
      <c r="BH252" s="65"/>
      <c r="BI252" s="65"/>
      <c r="BJ252" s="65"/>
      <c r="BK252" s="65">
        <f>ROUND((Tabla122[[#This Row],[Columna61]]*0.4),0)</f>
        <v>18</v>
      </c>
      <c r="BL252" s="65">
        <v>44</v>
      </c>
      <c r="BM252" s="65"/>
      <c r="BN252" s="65"/>
      <c r="BO252" s="65"/>
      <c r="BP252" s="65">
        <f>ROUND((Tabla122[[#This Row],[Columna66]]*0.4),0)</f>
        <v>16</v>
      </c>
      <c r="BQ252" s="65">
        <v>40</v>
      </c>
      <c r="BR252" s="65"/>
      <c r="BS252" s="65"/>
      <c r="BT252" s="65"/>
      <c r="BU252" s="65">
        <f>ROUND((Tabla122[[#This Row],[Columna71]]*0.4),0)</f>
        <v>46</v>
      </c>
      <c r="BV252" s="65">
        <v>116</v>
      </c>
      <c r="BW252" s="65"/>
      <c r="BX252" s="65"/>
      <c r="BY252" s="65"/>
      <c r="BZ252" s="65">
        <f>ROUND((Tabla122[[#This Row],[Columna76]]*0.4),0)</f>
        <v>14</v>
      </c>
      <c r="CA252" s="65">
        <v>36</v>
      </c>
      <c r="CB252" s="65"/>
      <c r="CC252" s="65"/>
      <c r="CD252" s="65"/>
      <c r="CE252" s="65">
        <f>ROUND((Tabla122[[#This Row],[Columna81]]*0.4),0)</f>
        <v>14</v>
      </c>
      <c r="CF252" s="65">
        <v>36</v>
      </c>
      <c r="CG252" s="65"/>
      <c r="CH252" s="65"/>
      <c r="CI252" s="65"/>
      <c r="CJ252" s="65">
        <f>ROUND((Tabla122[[#This Row],[Columna86]]*0.4),0)</f>
        <v>6</v>
      </c>
      <c r="CK252" s="65">
        <v>16</v>
      </c>
      <c r="CL252" s="65"/>
      <c r="CM252" s="65"/>
      <c r="CN252" s="65"/>
      <c r="CO252" s="65">
        <f>ROUND((Tabla122[[#This Row],[Columna91]]*0.4),0)</f>
        <v>22</v>
      </c>
      <c r="CP252" s="65">
        <v>56</v>
      </c>
      <c r="CQ252" s="65"/>
      <c r="CR252" s="65"/>
      <c r="CS252" s="65"/>
      <c r="CT252" s="65">
        <f>ROUND((Tabla122[[#This Row],[Columna96]]*0.4),0)</f>
        <v>40</v>
      </c>
      <c r="CU252" s="65">
        <v>100</v>
      </c>
      <c r="CV252" s="65"/>
      <c r="CW252" s="65"/>
      <c r="CX252" s="65"/>
      <c r="CY252" s="65">
        <f>ROUND((Tabla122[[#This Row],[Columna101]]*0.4),0)</f>
        <v>10</v>
      </c>
      <c r="CZ252" s="65">
        <v>24</v>
      </c>
      <c r="DA252" s="65"/>
      <c r="DB252" s="65"/>
      <c r="DC252" s="65"/>
      <c r="DD252" s="65">
        <f>ROUND((Tabla122[[#This Row],[Columna106]]*0.4),0)</f>
        <v>8</v>
      </c>
      <c r="DE252" s="65">
        <v>20</v>
      </c>
      <c r="DF252" s="65"/>
      <c r="DG252" s="65"/>
      <c r="DH252" s="65"/>
      <c r="DI252" s="65">
        <f>ROUND((Tabla122[[#This Row],[Columna111]]*0.4),0)</f>
        <v>8</v>
      </c>
      <c r="DJ252" s="65">
        <v>20</v>
      </c>
      <c r="DK252" s="65"/>
      <c r="DL252" s="65"/>
      <c r="DM252" s="65"/>
      <c r="DN252" s="65">
        <f>ROUND((Tabla122[[#This Row],[Columna116]]*0.4),0)</f>
        <v>2</v>
      </c>
      <c r="DO252" s="65">
        <v>4</v>
      </c>
      <c r="DP252" s="71"/>
      <c r="DQ252" s="71"/>
      <c r="DR252" s="71"/>
      <c r="DS252" s="84"/>
    </row>
    <row r="253" spans="2:123" s="82" customFormat="1" ht="13.5">
      <c r="B253" s="75"/>
      <c r="C253" s="63">
        <v>35501</v>
      </c>
      <c r="D253" s="85" t="s">
        <v>339</v>
      </c>
      <c r="E253" s="65" t="s">
        <v>114</v>
      </c>
      <c r="F25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5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53" s="65">
        <f>ROUND((Tabla122[[#This Row],[Columna6]]*0.4),0)</f>
        <v>2</v>
      </c>
      <c r="I253" s="91">
        <v>4</v>
      </c>
      <c r="J253" s="91"/>
      <c r="K253" s="91"/>
      <c r="L253" s="91"/>
      <c r="M253" s="65">
        <f>ROUND((Tabla122[[#This Row],[Columna11]]*0.4),0)</f>
        <v>72</v>
      </c>
      <c r="N253" s="65">
        <v>180</v>
      </c>
      <c r="O253" s="65"/>
      <c r="P253" s="65"/>
      <c r="Q253" s="65"/>
      <c r="R253" s="65">
        <f>ROUND((Tabla122[[#This Row],[Columna16]]*0.4),0)</f>
        <v>6</v>
      </c>
      <c r="S253" s="65">
        <v>16</v>
      </c>
      <c r="T253" s="65"/>
      <c r="U253" s="65"/>
      <c r="V253" s="65"/>
      <c r="W253" s="65">
        <f>ROUND((Tabla122[[#This Row],[Columna21]]*0.4),0)</f>
        <v>3</v>
      </c>
      <c r="X253" s="65">
        <v>8</v>
      </c>
      <c r="Y253" s="65"/>
      <c r="Z253" s="65"/>
      <c r="AA253" s="65"/>
      <c r="AB253" s="65">
        <f>ROUND((Tabla122[[#This Row],[Columna26]]*0.4),0)</f>
        <v>24</v>
      </c>
      <c r="AC253" s="65">
        <v>60</v>
      </c>
      <c r="AD253" s="65"/>
      <c r="AE253" s="65"/>
      <c r="AF253" s="65"/>
      <c r="AG253" s="65">
        <f>ROUND((Tabla122[[#This Row],[Columna31]]*0.4),0)</f>
        <v>274</v>
      </c>
      <c r="AH253" s="65">
        <v>684</v>
      </c>
      <c r="AI253" s="65"/>
      <c r="AJ253" s="65"/>
      <c r="AK253" s="65"/>
      <c r="AL253" s="65">
        <f>ROUND((Tabla122[[#This Row],[Columna36]]*0.4),0)</f>
        <v>70</v>
      </c>
      <c r="AM253" s="65">
        <v>176</v>
      </c>
      <c r="AN253" s="65"/>
      <c r="AO253" s="65"/>
      <c r="AP253" s="65"/>
      <c r="AQ253" s="65">
        <f>ROUND((Tabla122[[#This Row],[Columna41]]*0.4),0)</f>
        <v>27</v>
      </c>
      <c r="AR253" s="65">
        <v>68</v>
      </c>
      <c r="AS253" s="65"/>
      <c r="AT253" s="65"/>
      <c r="AU253" s="65"/>
      <c r="AV253" s="65">
        <f>ROUND((Tabla122[[#This Row],[Columna46]]*0.4),0)</f>
        <v>16</v>
      </c>
      <c r="AW253" s="65">
        <v>40</v>
      </c>
      <c r="AX253" s="65"/>
      <c r="AY253" s="65"/>
      <c r="AZ253" s="65"/>
      <c r="BA253" s="65">
        <f>ROUND((Tabla122[[#This Row],[Columna51]]*0.4),0)</f>
        <v>3</v>
      </c>
      <c r="BB253" s="65">
        <v>8</v>
      </c>
      <c r="BC253" s="65"/>
      <c r="BD253" s="65"/>
      <c r="BE253" s="65"/>
      <c r="BF253" s="65">
        <f>ROUND((Tabla122[[#This Row],[Columna56]]*0.4),0)</f>
        <v>2</v>
      </c>
      <c r="BG253" s="65">
        <v>4</v>
      </c>
      <c r="BH253" s="65"/>
      <c r="BI253" s="65"/>
      <c r="BJ253" s="65"/>
      <c r="BK253" s="65">
        <f>ROUND((Tabla122[[#This Row],[Columna61]]*0.4),0)</f>
        <v>18</v>
      </c>
      <c r="BL253" s="65">
        <v>44</v>
      </c>
      <c r="BM253" s="65"/>
      <c r="BN253" s="65"/>
      <c r="BO253" s="65"/>
      <c r="BP253" s="65">
        <f>ROUND((Tabla122[[#This Row],[Columna66]]*0.4),0)</f>
        <v>16</v>
      </c>
      <c r="BQ253" s="65">
        <v>40</v>
      </c>
      <c r="BR253" s="65"/>
      <c r="BS253" s="65"/>
      <c r="BT253" s="65"/>
      <c r="BU253" s="65">
        <f>ROUND((Tabla122[[#This Row],[Columna71]]*0.4),0)</f>
        <v>46</v>
      </c>
      <c r="BV253" s="65">
        <v>116</v>
      </c>
      <c r="BW253" s="65"/>
      <c r="BX253" s="65"/>
      <c r="BY253" s="65"/>
      <c r="BZ253" s="65">
        <f>ROUND((Tabla122[[#This Row],[Columna76]]*0.4),0)</f>
        <v>14</v>
      </c>
      <c r="CA253" s="65">
        <v>36</v>
      </c>
      <c r="CB253" s="65"/>
      <c r="CC253" s="65"/>
      <c r="CD253" s="65"/>
      <c r="CE253" s="65">
        <f>ROUND((Tabla122[[#This Row],[Columna81]]*0.4),0)</f>
        <v>14</v>
      </c>
      <c r="CF253" s="65">
        <v>36</v>
      </c>
      <c r="CG253" s="65"/>
      <c r="CH253" s="65"/>
      <c r="CI253" s="65"/>
      <c r="CJ253" s="65">
        <f>ROUND((Tabla122[[#This Row],[Columna86]]*0.4),0)</f>
        <v>6</v>
      </c>
      <c r="CK253" s="65">
        <v>16</v>
      </c>
      <c r="CL253" s="65"/>
      <c r="CM253" s="65"/>
      <c r="CN253" s="65"/>
      <c r="CO253" s="65">
        <f>ROUND((Tabla122[[#This Row],[Columna91]]*0.4),0)</f>
        <v>22</v>
      </c>
      <c r="CP253" s="65">
        <v>56</v>
      </c>
      <c r="CQ253" s="65"/>
      <c r="CR253" s="65"/>
      <c r="CS253" s="65"/>
      <c r="CT253" s="65">
        <f>ROUND((Tabla122[[#This Row],[Columna96]]*0.4),0)</f>
        <v>40</v>
      </c>
      <c r="CU253" s="65">
        <v>100</v>
      </c>
      <c r="CV253" s="65"/>
      <c r="CW253" s="65"/>
      <c r="CX253" s="65"/>
      <c r="CY253" s="65">
        <f>ROUND((Tabla122[[#This Row],[Columna101]]*0.4),0)</f>
        <v>10</v>
      </c>
      <c r="CZ253" s="65">
        <v>24</v>
      </c>
      <c r="DA253" s="65"/>
      <c r="DB253" s="65"/>
      <c r="DC253" s="65"/>
      <c r="DD253" s="65">
        <f>ROUND((Tabla122[[#This Row],[Columna106]]*0.4),0)</f>
        <v>8</v>
      </c>
      <c r="DE253" s="65">
        <v>20</v>
      </c>
      <c r="DF253" s="65"/>
      <c r="DG253" s="65"/>
      <c r="DH253" s="65"/>
      <c r="DI253" s="65">
        <f>ROUND((Tabla122[[#This Row],[Columna111]]*0.4),0)</f>
        <v>8</v>
      </c>
      <c r="DJ253" s="65">
        <v>20</v>
      </c>
      <c r="DK253" s="65"/>
      <c r="DL253" s="65"/>
      <c r="DM253" s="65"/>
      <c r="DN253" s="65">
        <f>ROUND((Tabla122[[#This Row],[Columna116]]*0.4),0)</f>
        <v>2</v>
      </c>
      <c r="DO253" s="65">
        <v>4</v>
      </c>
      <c r="DP253" s="71"/>
      <c r="DQ253" s="71"/>
      <c r="DR253" s="71"/>
      <c r="DS253" s="84"/>
    </row>
    <row r="254" spans="2:123" s="82" customFormat="1" ht="13.5">
      <c r="B254" s="75"/>
      <c r="C254" s="63">
        <v>35501</v>
      </c>
      <c r="D254" s="85" t="s">
        <v>342</v>
      </c>
      <c r="E254" s="65" t="s">
        <v>114</v>
      </c>
      <c r="F25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5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54" s="65">
        <f>ROUND((Tabla122[[#This Row],[Columna6]]*0.4),0)</f>
        <v>2</v>
      </c>
      <c r="I254" s="91">
        <v>4</v>
      </c>
      <c r="J254" s="91"/>
      <c r="K254" s="91"/>
      <c r="L254" s="91"/>
      <c r="M254" s="65">
        <f>ROUND((Tabla122[[#This Row],[Columna11]]*0.4),0)</f>
        <v>72</v>
      </c>
      <c r="N254" s="65">
        <v>180</v>
      </c>
      <c r="O254" s="65"/>
      <c r="P254" s="65"/>
      <c r="Q254" s="65"/>
      <c r="R254" s="65">
        <f>ROUND((Tabla122[[#This Row],[Columna16]]*0.4),0)</f>
        <v>6</v>
      </c>
      <c r="S254" s="65">
        <v>16</v>
      </c>
      <c r="T254" s="65"/>
      <c r="U254" s="65"/>
      <c r="V254" s="65"/>
      <c r="W254" s="65">
        <f>ROUND((Tabla122[[#This Row],[Columna21]]*0.4),0)</f>
        <v>3</v>
      </c>
      <c r="X254" s="65">
        <v>8</v>
      </c>
      <c r="Y254" s="65"/>
      <c r="Z254" s="65"/>
      <c r="AA254" s="65"/>
      <c r="AB254" s="65">
        <f>ROUND((Tabla122[[#This Row],[Columna26]]*0.4),0)</f>
        <v>24</v>
      </c>
      <c r="AC254" s="65">
        <v>60</v>
      </c>
      <c r="AD254" s="65"/>
      <c r="AE254" s="65"/>
      <c r="AF254" s="65"/>
      <c r="AG254" s="65">
        <f>ROUND((Tabla122[[#This Row],[Columna31]]*0.4),0)</f>
        <v>274</v>
      </c>
      <c r="AH254" s="65">
        <v>684</v>
      </c>
      <c r="AI254" s="65"/>
      <c r="AJ254" s="65"/>
      <c r="AK254" s="65"/>
      <c r="AL254" s="65">
        <f>ROUND((Tabla122[[#This Row],[Columna36]]*0.4),0)</f>
        <v>70</v>
      </c>
      <c r="AM254" s="65">
        <v>176</v>
      </c>
      <c r="AN254" s="65"/>
      <c r="AO254" s="65"/>
      <c r="AP254" s="65"/>
      <c r="AQ254" s="65">
        <f>ROUND((Tabla122[[#This Row],[Columna41]]*0.4),0)</f>
        <v>27</v>
      </c>
      <c r="AR254" s="65">
        <v>68</v>
      </c>
      <c r="AS254" s="65"/>
      <c r="AT254" s="65"/>
      <c r="AU254" s="65"/>
      <c r="AV254" s="65">
        <f>ROUND((Tabla122[[#This Row],[Columna46]]*0.4),0)</f>
        <v>16</v>
      </c>
      <c r="AW254" s="65">
        <v>40</v>
      </c>
      <c r="AX254" s="65"/>
      <c r="AY254" s="65"/>
      <c r="AZ254" s="65"/>
      <c r="BA254" s="65">
        <f>ROUND((Tabla122[[#This Row],[Columna51]]*0.4),0)</f>
        <v>3</v>
      </c>
      <c r="BB254" s="65">
        <v>8</v>
      </c>
      <c r="BC254" s="65"/>
      <c r="BD254" s="65"/>
      <c r="BE254" s="65"/>
      <c r="BF254" s="65">
        <f>ROUND((Tabla122[[#This Row],[Columna56]]*0.4),0)</f>
        <v>2</v>
      </c>
      <c r="BG254" s="65">
        <v>4</v>
      </c>
      <c r="BH254" s="65"/>
      <c r="BI254" s="65"/>
      <c r="BJ254" s="65"/>
      <c r="BK254" s="65">
        <f>ROUND((Tabla122[[#This Row],[Columna61]]*0.4),0)</f>
        <v>18</v>
      </c>
      <c r="BL254" s="65">
        <v>44</v>
      </c>
      <c r="BM254" s="65"/>
      <c r="BN254" s="65"/>
      <c r="BO254" s="65"/>
      <c r="BP254" s="65">
        <f>ROUND((Tabla122[[#This Row],[Columna66]]*0.4),0)</f>
        <v>16</v>
      </c>
      <c r="BQ254" s="65">
        <v>40</v>
      </c>
      <c r="BR254" s="65"/>
      <c r="BS254" s="65"/>
      <c r="BT254" s="65"/>
      <c r="BU254" s="65">
        <f>ROUND((Tabla122[[#This Row],[Columna71]]*0.4),0)</f>
        <v>46</v>
      </c>
      <c r="BV254" s="65">
        <v>116</v>
      </c>
      <c r="BW254" s="65"/>
      <c r="BX254" s="65"/>
      <c r="BY254" s="65"/>
      <c r="BZ254" s="65">
        <f>ROUND((Tabla122[[#This Row],[Columna76]]*0.4),0)</f>
        <v>14</v>
      </c>
      <c r="CA254" s="65">
        <v>36</v>
      </c>
      <c r="CB254" s="65"/>
      <c r="CC254" s="65"/>
      <c r="CD254" s="65"/>
      <c r="CE254" s="65">
        <f>ROUND((Tabla122[[#This Row],[Columna81]]*0.4),0)</f>
        <v>14</v>
      </c>
      <c r="CF254" s="65">
        <v>36</v>
      </c>
      <c r="CG254" s="65"/>
      <c r="CH254" s="65"/>
      <c r="CI254" s="65"/>
      <c r="CJ254" s="65">
        <f>ROUND((Tabla122[[#This Row],[Columna86]]*0.4),0)</f>
        <v>6</v>
      </c>
      <c r="CK254" s="65">
        <v>16</v>
      </c>
      <c r="CL254" s="65"/>
      <c r="CM254" s="65"/>
      <c r="CN254" s="65"/>
      <c r="CO254" s="65">
        <f>ROUND((Tabla122[[#This Row],[Columna91]]*0.4),0)</f>
        <v>22</v>
      </c>
      <c r="CP254" s="65">
        <v>56</v>
      </c>
      <c r="CQ254" s="65"/>
      <c r="CR254" s="65"/>
      <c r="CS254" s="65"/>
      <c r="CT254" s="65">
        <f>ROUND((Tabla122[[#This Row],[Columna96]]*0.4),0)</f>
        <v>40</v>
      </c>
      <c r="CU254" s="65">
        <v>100</v>
      </c>
      <c r="CV254" s="65"/>
      <c r="CW254" s="65"/>
      <c r="CX254" s="65"/>
      <c r="CY254" s="65">
        <f>ROUND((Tabla122[[#This Row],[Columna101]]*0.4),0)</f>
        <v>10</v>
      </c>
      <c r="CZ254" s="65">
        <v>24</v>
      </c>
      <c r="DA254" s="65"/>
      <c r="DB254" s="65"/>
      <c r="DC254" s="65"/>
      <c r="DD254" s="65">
        <f>ROUND((Tabla122[[#This Row],[Columna106]]*0.4),0)</f>
        <v>8</v>
      </c>
      <c r="DE254" s="65">
        <v>20</v>
      </c>
      <c r="DF254" s="65"/>
      <c r="DG254" s="65"/>
      <c r="DH254" s="65"/>
      <c r="DI254" s="65">
        <f>ROUND((Tabla122[[#This Row],[Columna111]]*0.4),0)</f>
        <v>8</v>
      </c>
      <c r="DJ254" s="65">
        <v>20</v>
      </c>
      <c r="DK254" s="65"/>
      <c r="DL254" s="65"/>
      <c r="DM254" s="65"/>
      <c r="DN254" s="65">
        <f>ROUND((Tabla122[[#This Row],[Columna116]]*0.4),0)</f>
        <v>2</v>
      </c>
      <c r="DO254" s="65">
        <v>4</v>
      </c>
      <c r="DP254" s="71"/>
      <c r="DQ254" s="71"/>
      <c r="DR254" s="71"/>
      <c r="DS254" s="84"/>
    </row>
    <row r="255" spans="2:123" s="82" customFormat="1" ht="13.5">
      <c r="B255" s="75"/>
      <c r="C255" s="63">
        <v>35501</v>
      </c>
      <c r="D255" s="85" t="s">
        <v>343</v>
      </c>
      <c r="E255" s="65" t="s">
        <v>114</v>
      </c>
      <c r="F25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5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55" s="65">
        <f>ROUND((Tabla122[[#This Row],[Columna6]]*0.4),0)</f>
        <v>2</v>
      </c>
      <c r="I255" s="91">
        <v>4</v>
      </c>
      <c r="J255" s="91"/>
      <c r="K255" s="91"/>
      <c r="L255" s="91"/>
      <c r="M255" s="65">
        <f>ROUND((Tabla122[[#This Row],[Columna11]]*0.4),0)</f>
        <v>72</v>
      </c>
      <c r="N255" s="65">
        <v>180</v>
      </c>
      <c r="O255" s="65"/>
      <c r="P255" s="65"/>
      <c r="Q255" s="65"/>
      <c r="R255" s="65">
        <f>ROUND((Tabla122[[#This Row],[Columna16]]*0.4),0)</f>
        <v>6</v>
      </c>
      <c r="S255" s="65">
        <v>16</v>
      </c>
      <c r="T255" s="65"/>
      <c r="U255" s="65"/>
      <c r="V255" s="65"/>
      <c r="W255" s="65">
        <f>ROUND((Tabla122[[#This Row],[Columna21]]*0.4),0)</f>
        <v>3</v>
      </c>
      <c r="X255" s="65">
        <v>8</v>
      </c>
      <c r="Y255" s="65"/>
      <c r="Z255" s="65"/>
      <c r="AA255" s="65"/>
      <c r="AB255" s="65">
        <f>ROUND((Tabla122[[#This Row],[Columna26]]*0.4),0)</f>
        <v>24</v>
      </c>
      <c r="AC255" s="65">
        <v>60</v>
      </c>
      <c r="AD255" s="65"/>
      <c r="AE255" s="65"/>
      <c r="AF255" s="65"/>
      <c r="AG255" s="65">
        <f>ROUND((Tabla122[[#This Row],[Columna31]]*0.4),0)</f>
        <v>274</v>
      </c>
      <c r="AH255" s="65">
        <v>684</v>
      </c>
      <c r="AI255" s="65"/>
      <c r="AJ255" s="65"/>
      <c r="AK255" s="65"/>
      <c r="AL255" s="65">
        <f>ROUND((Tabla122[[#This Row],[Columna36]]*0.4),0)</f>
        <v>70</v>
      </c>
      <c r="AM255" s="65">
        <v>176</v>
      </c>
      <c r="AN255" s="65"/>
      <c r="AO255" s="65"/>
      <c r="AP255" s="65"/>
      <c r="AQ255" s="65">
        <f>ROUND((Tabla122[[#This Row],[Columna41]]*0.4),0)</f>
        <v>27</v>
      </c>
      <c r="AR255" s="65">
        <v>68</v>
      </c>
      <c r="AS255" s="65"/>
      <c r="AT255" s="65"/>
      <c r="AU255" s="65"/>
      <c r="AV255" s="65">
        <f>ROUND((Tabla122[[#This Row],[Columna46]]*0.4),0)</f>
        <v>16</v>
      </c>
      <c r="AW255" s="65">
        <v>40</v>
      </c>
      <c r="AX255" s="65"/>
      <c r="AY255" s="65"/>
      <c r="AZ255" s="65"/>
      <c r="BA255" s="65">
        <f>ROUND((Tabla122[[#This Row],[Columna51]]*0.4),0)</f>
        <v>3</v>
      </c>
      <c r="BB255" s="65">
        <v>8</v>
      </c>
      <c r="BC255" s="65"/>
      <c r="BD255" s="65"/>
      <c r="BE255" s="65"/>
      <c r="BF255" s="65">
        <f>ROUND((Tabla122[[#This Row],[Columna56]]*0.4),0)</f>
        <v>2</v>
      </c>
      <c r="BG255" s="65">
        <v>4</v>
      </c>
      <c r="BH255" s="65"/>
      <c r="BI255" s="65"/>
      <c r="BJ255" s="65"/>
      <c r="BK255" s="65">
        <f>ROUND((Tabla122[[#This Row],[Columna61]]*0.4),0)</f>
        <v>18</v>
      </c>
      <c r="BL255" s="65">
        <v>44</v>
      </c>
      <c r="BM255" s="65"/>
      <c r="BN255" s="65"/>
      <c r="BO255" s="65"/>
      <c r="BP255" s="65">
        <f>ROUND((Tabla122[[#This Row],[Columna66]]*0.4),0)</f>
        <v>16</v>
      </c>
      <c r="BQ255" s="65">
        <v>40</v>
      </c>
      <c r="BR255" s="65"/>
      <c r="BS255" s="65"/>
      <c r="BT255" s="65"/>
      <c r="BU255" s="65">
        <f>ROUND((Tabla122[[#This Row],[Columna71]]*0.4),0)</f>
        <v>46</v>
      </c>
      <c r="BV255" s="65">
        <v>116</v>
      </c>
      <c r="BW255" s="65"/>
      <c r="BX255" s="65"/>
      <c r="BY255" s="65"/>
      <c r="BZ255" s="65">
        <f>ROUND((Tabla122[[#This Row],[Columna76]]*0.4),0)</f>
        <v>14</v>
      </c>
      <c r="CA255" s="65">
        <v>36</v>
      </c>
      <c r="CB255" s="65"/>
      <c r="CC255" s="65"/>
      <c r="CD255" s="65"/>
      <c r="CE255" s="65">
        <f>ROUND((Tabla122[[#This Row],[Columna81]]*0.4),0)</f>
        <v>14</v>
      </c>
      <c r="CF255" s="65">
        <v>36</v>
      </c>
      <c r="CG255" s="65"/>
      <c r="CH255" s="65"/>
      <c r="CI255" s="65"/>
      <c r="CJ255" s="65">
        <f>ROUND((Tabla122[[#This Row],[Columna86]]*0.4),0)</f>
        <v>6</v>
      </c>
      <c r="CK255" s="65">
        <v>16</v>
      </c>
      <c r="CL255" s="65"/>
      <c r="CM255" s="65"/>
      <c r="CN255" s="65"/>
      <c r="CO255" s="65">
        <f>ROUND((Tabla122[[#This Row],[Columna91]]*0.4),0)</f>
        <v>22</v>
      </c>
      <c r="CP255" s="65">
        <v>56</v>
      </c>
      <c r="CQ255" s="65"/>
      <c r="CR255" s="65"/>
      <c r="CS255" s="65"/>
      <c r="CT255" s="65">
        <f>ROUND((Tabla122[[#This Row],[Columna96]]*0.4),0)</f>
        <v>40</v>
      </c>
      <c r="CU255" s="65">
        <v>100</v>
      </c>
      <c r="CV255" s="65"/>
      <c r="CW255" s="65"/>
      <c r="CX255" s="65"/>
      <c r="CY255" s="65">
        <f>ROUND((Tabla122[[#This Row],[Columna101]]*0.4),0)</f>
        <v>10</v>
      </c>
      <c r="CZ255" s="65">
        <v>24</v>
      </c>
      <c r="DA255" s="65"/>
      <c r="DB255" s="65"/>
      <c r="DC255" s="65"/>
      <c r="DD255" s="65">
        <f>ROUND((Tabla122[[#This Row],[Columna106]]*0.4),0)</f>
        <v>8</v>
      </c>
      <c r="DE255" s="65">
        <v>20</v>
      </c>
      <c r="DF255" s="65"/>
      <c r="DG255" s="65"/>
      <c r="DH255" s="65"/>
      <c r="DI255" s="65">
        <f>ROUND((Tabla122[[#This Row],[Columna111]]*0.4),0)</f>
        <v>8</v>
      </c>
      <c r="DJ255" s="65">
        <v>20</v>
      </c>
      <c r="DK255" s="65"/>
      <c r="DL255" s="65"/>
      <c r="DM255" s="65"/>
      <c r="DN255" s="65">
        <f>ROUND((Tabla122[[#This Row],[Columna116]]*0.4),0)</f>
        <v>2</v>
      </c>
      <c r="DO255" s="65">
        <v>4</v>
      </c>
      <c r="DP255" s="71"/>
      <c r="DQ255" s="71"/>
      <c r="DR255" s="71"/>
      <c r="DS255" s="84"/>
    </row>
    <row r="256" spans="2:123" s="82" customFormat="1" ht="13.5">
      <c r="B256" s="75"/>
      <c r="C256" s="63">
        <v>35501</v>
      </c>
      <c r="D256" s="85" t="s">
        <v>347</v>
      </c>
      <c r="E256" s="65" t="s">
        <v>114</v>
      </c>
      <c r="F25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5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56" s="65">
        <f>ROUND((Tabla122[[#This Row],[Columna6]]*0.4),0)</f>
        <v>2</v>
      </c>
      <c r="I256" s="91">
        <v>4</v>
      </c>
      <c r="J256" s="91"/>
      <c r="K256" s="91"/>
      <c r="L256" s="91"/>
      <c r="M256" s="65">
        <f>ROUND((Tabla122[[#This Row],[Columna11]]*0.4),0)</f>
        <v>72</v>
      </c>
      <c r="N256" s="65">
        <v>180</v>
      </c>
      <c r="O256" s="65"/>
      <c r="P256" s="65"/>
      <c r="Q256" s="65"/>
      <c r="R256" s="65">
        <f>ROUND((Tabla122[[#This Row],[Columna16]]*0.4),0)</f>
        <v>6</v>
      </c>
      <c r="S256" s="65">
        <v>16</v>
      </c>
      <c r="T256" s="65"/>
      <c r="U256" s="65"/>
      <c r="V256" s="65"/>
      <c r="W256" s="65">
        <f>ROUND((Tabla122[[#This Row],[Columna21]]*0.4),0)</f>
        <v>3</v>
      </c>
      <c r="X256" s="65">
        <v>8</v>
      </c>
      <c r="Y256" s="65"/>
      <c r="Z256" s="65"/>
      <c r="AA256" s="65"/>
      <c r="AB256" s="65">
        <f>ROUND((Tabla122[[#This Row],[Columna26]]*0.4),0)</f>
        <v>24</v>
      </c>
      <c r="AC256" s="65">
        <v>60</v>
      </c>
      <c r="AD256" s="65"/>
      <c r="AE256" s="65"/>
      <c r="AF256" s="65"/>
      <c r="AG256" s="65">
        <f>ROUND((Tabla122[[#This Row],[Columna31]]*0.4),0)</f>
        <v>274</v>
      </c>
      <c r="AH256" s="65">
        <v>684</v>
      </c>
      <c r="AI256" s="65"/>
      <c r="AJ256" s="65"/>
      <c r="AK256" s="65"/>
      <c r="AL256" s="65">
        <f>ROUND((Tabla122[[#This Row],[Columna36]]*0.4),0)</f>
        <v>70</v>
      </c>
      <c r="AM256" s="65">
        <v>176</v>
      </c>
      <c r="AN256" s="65"/>
      <c r="AO256" s="65"/>
      <c r="AP256" s="65"/>
      <c r="AQ256" s="65">
        <f>ROUND((Tabla122[[#This Row],[Columna41]]*0.4),0)</f>
        <v>27</v>
      </c>
      <c r="AR256" s="65">
        <v>68</v>
      </c>
      <c r="AS256" s="65"/>
      <c r="AT256" s="65"/>
      <c r="AU256" s="65"/>
      <c r="AV256" s="65">
        <f>ROUND((Tabla122[[#This Row],[Columna46]]*0.4),0)</f>
        <v>16</v>
      </c>
      <c r="AW256" s="65">
        <v>40</v>
      </c>
      <c r="AX256" s="65"/>
      <c r="AY256" s="65"/>
      <c r="AZ256" s="65"/>
      <c r="BA256" s="65">
        <f>ROUND((Tabla122[[#This Row],[Columna51]]*0.4),0)</f>
        <v>3</v>
      </c>
      <c r="BB256" s="65">
        <v>8</v>
      </c>
      <c r="BC256" s="65"/>
      <c r="BD256" s="65"/>
      <c r="BE256" s="65"/>
      <c r="BF256" s="65">
        <f>ROUND((Tabla122[[#This Row],[Columna56]]*0.4),0)</f>
        <v>2</v>
      </c>
      <c r="BG256" s="65">
        <v>4</v>
      </c>
      <c r="BH256" s="65"/>
      <c r="BI256" s="65"/>
      <c r="BJ256" s="65"/>
      <c r="BK256" s="65">
        <f>ROUND((Tabla122[[#This Row],[Columna61]]*0.4),0)</f>
        <v>18</v>
      </c>
      <c r="BL256" s="65">
        <v>44</v>
      </c>
      <c r="BM256" s="65"/>
      <c r="BN256" s="65"/>
      <c r="BO256" s="65"/>
      <c r="BP256" s="65">
        <f>ROUND((Tabla122[[#This Row],[Columna66]]*0.4),0)</f>
        <v>16</v>
      </c>
      <c r="BQ256" s="65">
        <v>40</v>
      </c>
      <c r="BR256" s="65"/>
      <c r="BS256" s="65"/>
      <c r="BT256" s="65"/>
      <c r="BU256" s="65">
        <f>ROUND((Tabla122[[#This Row],[Columna71]]*0.4),0)</f>
        <v>46</v>
      </c>
      <c r="BV256" s="65">
        <v>116</v>
      </c>
      <c r="BW256" s="65"/>
      <c r="BX256" s="65"/>
      <c r="BY256" s="65"/>
      <c r="BZ256" s="65">
        <f>ROUND((Tabla122[[#This Row],[Columna76]]*0.4),0)</f>
        <v>14</v>
      </c>
      <c r="CA256" s="65">
        <v>36</v>
      </c>
      <c r="CB256" s="65"/>
      <c r="CC256" s="65"/>
      <c r="CD256" s="65"/>
      <c r="CE256" s="65">
        <f>ROUND((Tabla122[[#This Row],[Columna81]]*0.4),0)</f>
        <v>14</v>
      </c>
      <c r="CF256" s="65">
        <v>36</v>
      </c>
      <c r="CG256" s="65"/>
      <c r="CH256" s="65"/>
      <c r="CI256" s="65"/>
      <c r="CJ256" s="65">
        <f>ROUND((Tabla122[[#This Row],[Columna86]]*0.4),0)</f>
        <v>6</v>
      </c>
      <c r="CK256" s="65">
        <v>16</v>
      </c>
      <c r="CL256" s="65"/>
      <c r="CM256" s="65"/>
      <c r="CN256" s="65"/>
      <c r="CO256" s="65">
        <f>ROUND((Tabla122[[#This Row],[Columna91]]*0.4),0)</f>
        <v>22</v>
      </c>
      <c r="CP256" s="65">
        <v>56</v>
      </c>
      <c r="CQ256" s="65"/>
      <c r="CR256" s="65"/>
      <c r="CS256" s="65"/>
      <c r="CT256" s="65">
        <f>ROUND((Tabla122[[#This Row],[Columna96]]*0.4),0)</f>
        <v>40</v>
      </c>
      <c r="CU256" s="65">
        <v>100</v>
      </c>
      <c r="CV256" s="65"/>
      <c r="CW256" s="65"/>
      <c r="CX256" s="65"/>
      <c r="CY256" s="65">
        <f>ROUND((Tabla122[[#This Row],[Columna101]]*0.4),0)</f>
        <v>10</v>
      </c>
      <c r="CZ256" s="65">
        <v>24</v>
      </c>
      <c r="DA256" s="65"/>
      <c r="DB256" s="65"/>
      <c r="DC256" s="65"/>
      <c r="DD256" s="65">
        <f>ROUND((Tabla122[[#This Row],[Columna106]]*0.4),0)</f>
        <v>8</v>
      </c>
      <c r="DE256" s="65">
        <v>20</v>
      </c>
      <c r="DF256" s="65"/>
      <c r="DG256" s="65"/>
      <c r="DH256" s="65"/>
      <c r="DI256" s="65">
        <f>ROUND((Tabla122[[#This Row],[Columna111]]*0.4),0)</f>
        <v>8</v>
      </c>
      <c r="DJ256" s="65">
        <v>20</v>
      </c>
      <c r="DK256" s="65"/>
      <c r="DL256" s="65"/>
      <c r="DM256" s="65"/>
      <c r="DN256" s="65">
        <f>ROUND((Tabla122[[#This Row],[Columna116]]*0.4),0)</f>
        <v>2</v>
      </c>
      <c r="DO256" s="65">
        <v>4</v>
      </c>
      <c r="DP256" s="71"/>
      <c r="DQ256" s="71"/>
      <c r="DR256" s="71"/>
      <c r="DS256" s="84"/>
    </row>
    <row r="257" spans="2:123" s="82" customFormat="1" ht="13.5">
      <c r="B257" s="75"/>
      <c r="C257" s="63">
        <v>35501</v>
      </c>
      <c r="D257" s="85" t="s">
        <v>348</v>
      </c>
      <c r="E257" s="65" t="s">
        <v>114</v>
      </c>
      <c r="F25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5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57" s="65">
        <f>ROUND((Tabla122[[#This Row],[Columna6]]*0.4),0)</f>
        <v>2</v>
      </c>
      <c r="I257" s="91">
        <v>4</v>
      </c>
      <c r="J257" s="91"/>
      <c r="K257" s="91"/>
      <c r="L257" s="91"/>
      <c r="M257" s="65">
        <f>ROUND((Tabla122[[#This Row],[Columna11]]*0.4),0)</f>
        <v>72</v>
      </c>
      <c r="N257" s="65">
        <v>180</v>
      </c>
      <c r="O257" s="65"/>
      <c r="P257" s="65"/>
      <c r="Q257" s="65"/>
      <c r="R257" s="65">
        <f>ROUND((Tabla122[[#This Row],[Columna16]]*0.4),0)</f>
        <v>6</v>
      </c>
      <c r="S257" s="65">
        <v>16</v>
      </c>
      <c r="T257" s="65"/>
      <c r="U257" s="65"/>
      <c r="V257" s="65"/>
      <c r="W257" s="65">
        <f>ROUND((Tabla122[[#This Row],[Columna21]]*0.4),0)</f>
        <v>3</v>
      </c>
      <c r="X257" s="65">
        <v>8</v>
      </c>
      <c r="Y257" s="65"/>
      <c r="Z257" s="65"/>
      <c r="AA257" s="65"/>
      <c r="AB257" s="65">
        <f>ROUND((Tabla122[[#This Row],[Columna26]]*0.4),0)</f>
        <v>24</v>
      </c>
      <c r="AC257" s="65">
        <v>60</v>
      </c>
      <c r="AD257" s="65"/>
      <c r="AE257" s="65"/>
      <c r="AF257" s="65"/>
      <c r="AG257" s="65">
        <f>ROUND((Tabla122[[#This Row],[Columna31]]*0.4),0)</f>
        <v>274</v>
      </c>
      <c r="AH257" s="65">
        <v>684</v>
      </c>
      <c r="AI257" s="65"/>
      <c r="AJ257" s="65"/>
      <c r="AK257" s="65"/>
      <c r="AL257" s="65">
        <f>ROUND((Tabla122[[#This Row],[Columna36]]*0.4),0)</f>
        <v>70</v>
      </c>
      <c r="AM257" s="65">
        <v>176</v>
      </c>
      <c r="AN257" s="65"/>
      <c r="AO257" s="65"/>
      <c r="AP257" s="65"/>
      <c r="AQ257" s="65">
        <f>ROUND((Tabla122[[#This Row],[Columna41]]*0.4),0)</f>
        <v>27</v>
      </c>
      <c r="AR257" s="65">
        <v>68</v>
      </c>
      <c r="AS257" s="65"/>
      <c r="AT257" s="65"/>
      <c r="AU257" s="65"/>
      <c r="AV257" s="65">
        <f>ROUND((Tabla122[[#This Row],[Columna46]]*0.4),0)</f>
        <v>16</v>
      </c>
      <c r="AW257" s="65">
        <v>40</v>
      </c>
      <c r="AX257" s="65"/>
      <c r="AY257" s="65"/>
      <c r="AZ257" s="65"/>
      <c r="BA257" s="65">
        <f>ROUND((Tabla122[[#This Row],[Columna51]]*0.4),0)</f>
        <v>3</v>
      </c>
      <c r="BB257" s="65">
        <v>8</v>
      </c>
      <c r="BC257" s="65"/>
      <c r="BD257" s="65"/>
      <c r="BE257" s="65"/>
      <c r="BF257" s="65">
        <f>ROUND((Tabla122[[#This Row],[Columna56]]*0.4),0)</f>
        <v>2</v>
      </c>
      <c r="BG257" s="65">
        <v>4</v>
      </c>
      <c r="BH257" s="65"/>
      <c r="BI257" s="65"/>
      <c r="BJ257" s="65"/>
      <c r="BK257" s="65">
        <f>ROUND((Tabla122[[#This Row],[Columna61]]*0.4),0)</f>
        <v>18</v>
      </c>
      <c r="BL257" s="65">
        <v>44</v>
      </c>
      <c r="BM257" s="65"/>
      <c r="BN257" s="65"/>
      <c r="BO257" s="65"/>
      <c r="BP257" s="65">
        <f>ROUND((Tabla122[[#This Row],[Columna66]]*0.4),0)</f>
        <v>16</v>
      </c>
      <c r="BQ257" s="65">
        <v>40</v>
      </c>
      <c r="BR257" s="65"/>
      <c r="BS257" s="65"/>
      <c r="BT257" s="65"/>
      <c r="BU257" s="65">
        <f>ROUND((Tabla122[[#This Row],[Columna71]]*0.4),0)</f>
        <v>46</v>
      </c>
      <c r="BV257" s="65">
        <v>116</v>
      </c>
      <c r="BW257" s="65"/>
      <c r="BX257" s="65"/>
      <c r="BY257" s="65"/>
      <c r="BZ257" s="65">
        <f>ROUND((Tabla122[[#This Row],[Columna76]]*0.4),0)</f>
        <v>14</v>
      </c>
      <c r="CA257" s="65">
        <v>36</v>
      </c>
      <c r="CB257" s="65"/>
      <c r="CC257" s="65"/>
      <c r="CD257" s="65"/>
      <c r="CE257" s="65">
        <f>ROUND((Tabla122[[#This Row],[Columna81]]*0.4),0)</f>
        <v>14</v>
      </c>
      <c r="CF257" s="65">
        <v>36</v>
      </c>
      <c r="CG257" s="65"/>
      <c r="CH257" s="65"/>
      <c r="CI257" s="65"/>
      <c r="CJ257" s="65">
        <f>ROUND((Tabla122[[#This Row],[Columna86]]*0.4),0)</f>
        <v>6</v>
      </c>
      <c r="CK257" s="65">
        <v>16</v>
      </c>
      <c r="CL257" s="65"/>
      <c r="CM257" s="65"/>
      <c r="CN257" s="65"/>
      <c r="CO257" s="65">
        <f>ROUND((Tabla122[[#This Row],[Columna91]]*0.4),0)</f>
        <v>22</v>
      </c>
      <c r="CP257" s="65">
        <v>56</v>
      </c>
      <c r="CQ257" s="65"/>
      <c r="CR257" s="65"/>
      <c r="CS257" s="65"/>
      <c r="CT257" s="65">
        <f>ROUND((Tabla122[[#This Row],[Columna96]]*0.4),0)</f>
        <v>40</v>
      </c>
      <c r="CU257" s="65">
        <v>100</v>
      </c>
      <c r="CV257" s="65"/>
      <c r="CW257" s="65"/>
      <c r="CX257" s="65"/>
      <c r="CY257" s="65">
        <f>ROUND((Tabla122[[#This Row],[Columna101]]*0.4),0)</f>
        <v>10</v>
      </c>
      <c r="CZ257" s="65">
        <v>24</v>
      </c>
      <c r="DA257" s="65"/>
      <c r="DB257" s="65"/>
      <c r="DC257" s="65"/>
      <c r="DD257" s="65">
        <f>ROUND((Tabla122[[#This Row],[Columna106]]*0.4),0)</f>
        <v>8</v>
      </c>
      <c r="DE257" s="65">
        <v>20</v>
      </c>
      <c r="DF257" s="65"/>
      <c r="DG257" s="65"/>
      <c r="DH257" s="65"/>
      <c r="DI257" s="65">
        <f>ROUND((Tabla122[[#This Row],[Columna111]]*0.4),0)</f>
        <v>8</v>
      </c>
      <c r="DJ257" s="65">
        <v>20</v>
      </c>
      <c r="DK257" s="65"/>
      <c r="DL257" s="65"/>
      <c r="DM257" s="65"/>
      <c r="DN257" s="65">
        <f>ROUND((Tabla122[[#This Row],[Columna116]]*0.4),0)</f>
        <v>2</v>
      </c>
      <c r="DO257" s="65">
        <v>4</v>
      </c>
      <c r="DP257" s="71"/>
      <c r="DQ257" s="71"/>
      <c r="DR257" s="71"/>
      <c r="DS257" s="84"/>
    </row>
    <row r="258" spans="2:123" s="82" customFormat="1" ht="13.5">
      <c r="B258" s="75"/>
      <c r="C258" s="63">
        <v>35501</v>
      </c>
      <c r="D258" s="85" t="s">
        <v>349</v>
      </c>
      <c r="E258" s="65" t="s">
        <v>114</v>
      </c>
      <c r="F25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5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58" s="65">
        <f>ROUND((Tabla122[[#This Row],[Columna6]]*0.4),0)</f>
        <v>2</v>
      </c>
      <c r="I258" s="91">
        <v>4</v>
      </c>
      <c r="J258" s="91"/>
      <c r="K258" s="91"/>
      <c r="L258" s="91"/>
      <c r="M258" s="65">
        <f>ROUND((Tabla122[[#This Row],[Columna11]]*0.4),0)</f>
        <v>72</v>
      </c>
      <c r="N258" s="65">
        <v>180</v>
      </c>
      <c r="O258" s="65"/>
      <c r="P258" s="65"/>
      <c r="Q258" s="65"/>
      <c r="R258" s="65">
        <f>ROUND((Tabla122[[#This Row],[Columna16]]*0.4),0)</f>
        <v>6</v>
      </c>
      <c r="S258" s="65">
        <v>16</v>
      </c>
      <c r="T258" s="65"/>
      <c r="U258" s="65"/>
      <c r="V258" s="65"/>
      <c r="W258" s="65">
        <f>ROUND((Tabla122[[#This Row],[Columna21]]*0.4),0)</f>
        <v>3</v>
      </c>
      <c r="X258" s="65">
        <v>8</v>
      </c>
      <c r="Y258" s="65"/>
      <c r="Z258" s="65"/>
      <c r="AA258" s="65"/>
      <c r="AB258" s="65">
        <f>ROUND((Tabla122[[#This Row],[Columna26]]*0.4),0)</f>
        <v>24</v>
      </c>
      <c r="AC258" s="65">
        <v>60</v>
      </c>
      <c r="AD258" s="65"/>
      <c r="AE258" s="65"/>
      <c r="AF258" s="65"/>
      <c r="AG258" s="65">
        <f>ROUND((Tabla122[[#This Row],[Columna31]]*0.4),0)</f>
        <v>274</v>
      </c>
      <c r="AH258" s="65">
        <v>684</v>
      </c>
      <c r="AI258" s="65"/>
      <c r="AJ258" s="65"/>
      <c r="AK258" s="65"/>
      <c r="AL258" s="65">
        <f>ROUND((Tabla122[[#This Row],[Columna36]]*0.4),0)</f>
        <v>70</v>
      </c>
      <c r="AM258" s="65">
        <v>176</v>
      </c>
      <c r="AN258" s="65"/>
      <c r="AO258" s="65"/>
      <c r="AP258" s="65"/>
      <c r="AQ258" s="65">
        <f>ROUND((Tabla122[[#This Row],[Columna41]]*0.4),0)</f>
        <v>27</v>
      </c>
      <c r="AR258" s="65">
        <v>68</v>
      </c>
      <c r="AS258" s="65"/>
      <c r="AT258" s="65"/>
      <c r="AU258" s="65"/>
      <c r="AV258" s="65">
        <f>ROUND((Tabla122[[#This Row],[Columna46]]*0.4),0)</f>
        <v>16</v>
      </c>
      <c r="AW258" s="65">
        <v>40</v>
      </c>
      <c r="AX258" s="65"/>
      <c r="AY258" s="65"/>
      <c r="AZ258" s="65"/>
      <c r="BA258" s="65">
        <f>ROUND((Tabla122[[#This Row],[Columna51]]*0.4),0)</f>
        <v>3</v>
      </c>
      <c r="BB258" s="65">
        <v>8</v>
      </c>
      <c r="BC258" s="65"/>
      <c r="BD258" s="65"/>
      <c r="BE258" s="65"/>
      <c r="BF258" s="65">
        <f>ROUND((Tabla122[[#This Row],[Columna56]]*0.4),0)</f>
        <v>2</v>
      </c>
      <c r="BG258" s="65">
        <v>4</v>
      </c>
      <c r="BH258" s="65"/>
      <c r="BI258" s="65"/>
      <c r="BJ258" s="65"/>
      <c r="BK258" s="65">
        <f>ROUND((Tabla122[[#This Row],[Columna61]]*0.4),0)</f>
        <v>18</v>
      </c>
      <c r="BL258" s="65">
        <v>44</v>
      </c>
      <c r="BM258" s="65"/>
      <c r="BN258" s="65"/>
      <c r="BO258" s="65"/>
      <c r="BP258" s="65">
        <f>ROUND((Tabla122[[#This Row],[Columna66]]*0.4),0)</f>
        <v>16</v>
      </c>
      <c r="BQ258" s="65">
        <v>40</v>
      </c>
      <c r="BR258" s="65"/>
      <c r="BS258" s="65"/>
      <c r="BT258" s="65"/>
      <c r="BU258" s="65">
        <f>ROUND((Tabla122[[#This Row],[Columna71]]*0.4),0)</f>
        <v>46</v>
      </c>
      <c r="BV258" s="65">
        <v>116</v>
      </c>
      <c r="BW258" s="65"/>
      <c r="BX258" s="65"/>
      <c r="BY258" s="65"/>
      <c r="BZ258" s="65">
        <f>ROUND((Tabla122[[#This Row],[Columna76]]*0.4),0)</f>
        <v>14</v>
      </c>
      <c r="CA258" s="65">
        <v>36</v>
      </c>
      <c r="CB258" s="65"/>
      <c r="CC258" s="65"/>
      <c r="CD258" s="65"/>
      <c r="CE258" s="65">
        <f>ROUND((Tabla122[[#This Row],[Columna81]]*0.4),0)</f>
        <v>14</v>
      </c>
      <c r="CF258" s="65">
        <v>36</v>
      </c>
      <c r="CG258" s="65"/>
      <c r="CH258" s="65"/>
      <c r="CI258" s="65"/>
      <c r="CJ258" s="65">
        <f>ROUND((Tabla122[[#This Row],[Columna86]]*0.4),0)</f>
        <v>6</v>
      </c>
      <c r="CK258" s="65">
        <v>16</v>
      </c>
      <c r="CL258" s="65"/>
      <c r="CM258" s="65"/>
      <c r="CN258" s="65"/>
      <c r="CO258" s="65">
        <f>ROUND((Tabla122[[#This Row],[Columna91]]*0.4),0)</f>
        <v>22</v>
      </c>
      <c r="CP258" s="65">
        <v>56</v>
      </c>
      <c r="CQ258" s="65"/>
      <c r="CR258" s="65"/>
      <c r="CS258" s="65"/>
      <c r="CT258" s="65">
        <f>ROUND((Tabla122[[#This Row],[Columna96]]*0.4),0)</f>
        <v>40</v>
      </c>
      <c r="CU258" s="65">
        <v>100</v>
      </c>
      <c r="CV258" s="65"/>
      <c r="CW258" s="65"/>
      <c r="CX258" s="65"/>
      <c r="CY258" s="65">
        <f>ROUND((Tabla122[[#This Row],[Columna101]]*0.4),0)</f>
        <v>10</v>
      </c>
      <c r="CZ258" s="65">
        <v>24</v>
      </c>
      <c r="DA258" s="65"/>
      <c r="DB258" s="65"/>
      <c r="DC258" s="65"/>
      <c r="DD258" s="65">
        <f>ROUND((Tabla122[[#This Row],[Columna106]]*0.4),0)</f>
        <v>8</v>
      </c>
      <c r="DE258" s="65">
        <v>20</v>
      </c>
      <c r="DF258" s="65"/>
      <c r="DG258" s="65"/>
      <c r="DH258" s="65"/>
      <c r="DI258" s="65">
        <f>ROUND((Tabla122[[#This Row],[Columna111]]*0.4),0)</f>
        <v>8</v>
      </c>
      <c r="DJ258" s="65">
        <v>20</v>
      </c>
      <c r="DK258" s="65"/>
      <c r="DL258" s="65"/>
      <c r="DM258" s="65"/>
      <c r="DN258" s="65">
        <f>ROUND((Tabla122[[#This Row],[Columna116]]*0.4),0)</f>
        <v>2</v>
      </c>
      <c r="DO258" s="65">
        <v>4</v>
      </c>
      <c r="DP258" s="71"/>
      <c r="DQ258" s="71"/>
      <c r="DR258" s="71"/>
      <c r="DS258" s="84"/>
    </row>
    <row r="259" spans="2:123" s="82" customFormat="1" ht="13.5">
      <c r="B259" s="75"/>
      <c r="C259" s="63">
        <v>35501</v>
      </c>
      <c r="D259" s="85" t="s">
        <v>350</v>
      </c>
      <c r="E259" s="65" t="s">
        <v>114</v>
      </c>
      <c r="F25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5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59" s="65">
        <f>ROUND((Tabla122[[#This Row],[Columna6]]*0.4),0)</f>
        <v>2</v>
      </c>
      <c r="I259" s="91">
        <v>4</v>
      </c>
      <c r="J259" s="91"/>
      <c r="K259" s="91"/>
      <c r="L259" s="91"/>
      <c r="M259" s="65">
        <f>ROUND((Tabla122[[#This Row],[Columna11]]*0.4),0)</f>
        <v>72</v>
      </c>
      <c r="N259" s="65">
        <v>180</v>
      </c>
      <c r="O259" s="65"/>
      <c r="P259" s="65"/>
      <c r="Q259" s="65"/>
      <c r="R259" s="65">
        <f>ROUND((Tabla122[[#This Row],[Columna16]]*0.4),0)</f>
        <v>6</v>
      </c>
      <c r="S259" s="65">
        <v>16</v>
      </c>
      <c r="T259" s="65"/>
      <c r="U259" s="65"/>
      <c r="V259" s="65"/>
      <c r="W259" s="65">
        <f>ROUND((Tabla122[[#This Row],[Columna21]]*0.4),0)</f>
        <v>3</v>
      </c>
      <c r="X259" s="65">
        <v>8</v>
      </c>
      <c r="Y259" s="65"/>
      <c r="Z259" s="65"/>
      <c r="AA259" s="65"/>
      <c r="AB259" s="65">
        <f>ROUND((Tabla122[[#This Row],[Columna26]]*0.4),0)</f>
        <v>24</v>
      </c>
      <c r="AC259" s="65">
        <v>60</v>
      </c>
      <c r="AD259" s="65"/>
      <c r="AE259" s="65"/>
      <c r="AF259" s="65"/>
      <c r="AG259" s="65">
        <f>ROUND((Tabla122[[#This Row],[Columna31]]*0.4),0)</f>
        <v>274</v>
      </c>
      <c r="AH259" s="65">
        <v>684</v>
      </c>
      <c r="AI259" s="65"/>
      <c r="AJ259" s="65"/>
      <c r="AK259" s="65"/>
      <c r="AL259" s="65">
        <f>ROUND((Tabla122[[#This Row],[Columna36]]*0.4),0)</f>
        <v>70</v>
      </c>
      <c r="AM259" s="65">
        <v>176</v>
      </c>
      <c r="AN259" s="65"/>
      <c r="AO259" s="65"/>
      <c r="AP259" s="65"/>
      <c r="AQ259" s="65">
        <f>ROUND((Tabla122[[#This Row],[Columna41]]*0.4),0)</f>
        <v>27</v>
      </c>
      <c r="AR259" s="65">
        <v>68</v>
      </c>
      <c r="AS259" s="65"/>
      <c r="AT259" s="65"/>
      <c r="AU259" s="65"/>
      <c r="AV259" s="65">
        <f>ROUND((Tabla122[[#This Row],[Columna46]]*0.4),0)</f>
        <v>16</v>
      </c>
      <c r="AW259" s="65">
        <v>40</v>
      </c>
      <c r="AX259" s="65"/>
      <c r="AY259" s="65"/>
      <c r="AZ259" s="65"/>
      <c r="BA259" s="65">
        <f>ROUND((Tabla122[[#This Row],[Columna51]]*0.4),0)</f>
        <v>3</v>
      </c>
      <c r="BB259" s="65">
        <v>8</v>
      </c>
      <c r="BC259" s="65"/>
      <c r="BD259" s="65"/>
      <c r="BE259" s="65"/>
      <c r="BF259" s="65">
        <f>ROUND((Tabla122[[#This Row],[Columna56]]*0.4),0)</f>
        <v>2</v>
      </c>
      <c r="BG259" s="65">
        <v>4</v>
      </c>
      <c r="BH259" s="65"/>
      <c r="BI259" s="65"/>
      <c r="BJ259" s="65"/>
      <c r="BK259" s="65">
        <f>ROUND((Tabla122[[#This Row],[Columna61]]*0.4),0)</f>
        <v>18</v>
      </c>
      <c r="BL259" s="65">
        <v>44</v>
      </c>
      <c r="BM259" s="65"/>
      <c r="BN259" s="65"/>
      <c r="BO259" s="65"/>
      <c r="BP259" s="65">
        <f>ROUND((Tabla122[[#This Row],[Columna66]]*0.4),0)</f>
        <v>16</v>
      </c>
      <c r="BQ259" s="65">
        <v>40</v>
      </c>
      <c r="BR259" s="65"/>
      <c r="BS259" s="65"/>
      <c r="BT259" s="65"/>
      <c r="BU259" s="65">
        <f>ROUND((Tabla122[[#This Row],[Columna71]]*0.4),0)</f>
        <v>46</v>
      </c>
      <c r="BV259" s="65">
        <v>116</v>
      </c>
      <c r="BW259" s="65"/>
      <c r="BX259" s="65"/>
      <c r="BY259" s="65"/>
      <c r="BZ259" s="65">
        <f>ROUND((Tabla122[[#This Row],[Columna76]]*0.4),0)</f>
        <v>14</v>
      </c>
      <c r="CA259" s="65">
        <v>36</v>
      </c>
      <c r="CB259" s="65"/>
      <c r="CC259" s="65"/>
      <c r="CD259" s="65"/>
      <c r="CE259" s="65">
        <f>ROUND((Tabla122[[#This Row],[Columna81]]*0.4),0)</f>
        <v>14</v>
      </c>
      <c r="CF259" s="65">
        <v>36</v>
      </c>
      <c r="CG259" s="65"/>
      <c r="CH259" s="65"/>
      <c r="CI259" s="65"/>
      <c r="CJ259" s="65">
        <f>ROUND((Tabla122[[#This Row],[Columna86]]*0.4),0)</f>
        <v>6</v>
      </c>
      <c r="CK259" s="65">
        <v>16</v>
      </c>
      <c r="CL259" s="65"/>
      <c r="CM259" s="65"/>
      <c r="CN259" s="65"/>
      <c r="CO259" s="65">
        <f>ROUND((Tabla122[[#This Row],[Columna91]]*0.4),0)</f>
        <v>22</v>
      </c>
      <c r="CP259" s="65">
        <v>56</v>
      </c>
      <c r="CQ259" s="65"/>
      <c r="CR259" s="65"/>
      <c r="CS259" s="65"/>
      <c r="CT259" s="65">
        <f>ROUND((Tabla122[[#This Row],[Columna96]]*0.4),0)</f>
        <v>40</v>
      </c>
      <c r="CU259" s="65">
        <v>100</v>
      </c>
      <c r="CV259" s="65"/>
      <c r="CW259" s="65"/>
      <c r="CX259" s="65"/>
      <c r="CY259" s="65">
        <f>ROUND((Tabla122[[#This Row],[Columna101]]*0.4),0)</f>
        <v>10</v>
      </c>
      <c r="CZ259" s="65">
        <v>24</v>
      </c>
      <c r="DA259" s="65"/>
      <c r="DB259" s="65"/>
      <c r="DC259" s="65"/>
      <c r="DD259" s="65">
        <f>ROUND((Tabla122[[#This Row],[Columna106]]*0.4),0)</f>
        <v>8</v>
      </c>
      <c r="DE259" s="65">
        <v>20</v>
      </c>
      <c r="DF259" s="65"/>
      <c r="DG259" s="65"/>
      <c r="DH259" s="65"/>
      <c r="DI259" s="65">
        <f>ROUND((Tabla122[[#This Row],[Columna111]]*0.4),0)</f>
        <v>8</v>
      </c>
      <c r="DJ259" s="65">
        <v>20</v>
      </c>
      <c r="DK259" s="65"/>
      <c r="DL259" s="65"/>
      <c r="DM259" s="65"/>
      <c r="DN259" s="65">
        <f>ROUND((Tabla122[[#This Row],[Columna116]]*0.4),0)</f>
        <v>2</v>
      </c>
      <c r="DO259" s="65">
        <v>4</v>
      </c>
      <c r="DP259" s="71"/>
      <c r="DQ259" s="71"/>
      <c r="DR259" s="71"/>
      <c r="DS259" s="84"/>
    </row>
    <row r="260" spans="2:123" s="82" customFormat="1" ht="13.5">
      <c r="B260" s="75"/>
      <c r="C260" s="63">
        <v>35501</v>
      </c>
      <c r="D260" s="85" t="s">
        <v>351</v>
      </c>
      <c r="E260" s="65" t="s">
        <v>114</v>
      </c>
      <c r="F26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6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60" s="65">
        <f>ROUND((Tabla122[[#This Row],[Columna6]]*0.4),0)</f>
        <v>2</v>
      </c>
      <c r="I260" s="91">
        <v>4</v>
      </c>
      <c r="J260" s="91"/>
      <c r="K260" s="91"/>
      <c r="L260" s="91"/>
      <c r="M260" s="65">
        <f>ROUND((Tabla122[[#This Row],[Columna11]]*0.4),0)</f>
        <v>72</v>
      </c>
      <c r="N260" s="65">
        <v>180</v>
      </c>
      <c r="O260" s="65"/>
      <c r="P260" s="65"/>
      <c r="Q260" s="65"/>
      <c r="R260" s="65">
        <f>ROUND((Tabla122[[#This Row],[Columna16]]*0.4),0)</f>
        <v>6</v>
      </c>
      <c r="S260" s="65">
        <v>16</v>
      </c>
      <c r="T260" s="65"/>
      <c r="U260" s="65"/>
      <c r="V260" s="65"/>
      <c r="W260" s="65">
        <f>ROUND((Tabla122[[#This Row],[Columna21]]*0.4),0)</f>
        <v>3</v>
      </c>
      <c r="X260" s="65">
        <v>8</v>
      </c>
      <c r="Y260" s="65"/>
      <c r="Z260" s="65"/>
      <c r="AA260" s="65"/>
      <c r="AB260" s="65">
        <f>ROUND((Tabla122[[#This Row],[Columna26]]*0.4),0)</f>
        <v>24</v>
      </c>
      <c r="AC260" s="65">
        <v>60</v>
      </c>
      <c r="AD260" s="65"/>
      <c r="AE260" s="65"/>
      <c r="AF260" s="65"/>
      <c r="AG260" s="65">
        <f>ROUND((Tabla122[[#This Row],[Columna31]]*0.4),0)</f>
        <v>274</v>
      </c>
      <c r="AH260" s="65">
        <v>684</v>
      </c>
      <c r="AI260" s="65"/>
      <c r="AJ260" s="65"/>
      <c r="AK260" s="65"/>
      <c r="AL260" s="65">
        <f>ROUND((Tabla122[[#This Row],[Columna36]]*0.4),0)</f>
        <v>70</v>
      </c>
      <c r="AM260" s="65">
        <v>176</v>
      </c>
      <c r="AN260" s="65"/>
      <c r="AO260" s="65"/>
      <c r="AP260" s="65"/>
      <c r="AQ260" s="65">
        <f>ROUND((Tabla122[[#This Row],[Columna41]]*0.4),0)</f>
        <v>27</v>
      </c>
      <c r="AR260" s="65">
        <v>68</v>
      </c>
      <c r="AS260" s="65"/>
      <c r="AT260" s="65"/>
      <c r="AU260" s="65"/>
      <c r="AV260" s="65">
        <f>ROUND((Tabla122[[#This Row],[Columna46]]*0.4),0)</f>
        <v>16</v>
      </c>
      <c r="AW260" s="65">
        <v>40</v>
      </c>
      <c r="AX260" s="65"/>
      <c r="AY260" s="65"/>
      <c r="AZ260" s="65"/>
      <c r="BA260" s="65">
        <f>ROUND((Tabla122[[#This Row],[Columna51]]*0.4),0)</f>
        <v>3</v>
      </c>
      <c r="BB260" s="65">
        <v>8</v>
      </c>
      <c r="BC260" s="65"/>
      <c r="BD260" s="65"/>
      <c r="BE260" s="65"/>
      <c r="BF260" s="65">
        <f>ROUND((Tabla122[[#This Row],[Columna56]]*0.4),0)</f>
        <v>2</v>
      </c>
      <c r="BG260" s="65">
        <v>4</v>
      </c>
      <c r="BH260" s="65"/>
      <c r="BI260" s="65"/>
      <c r="BJ260" s="65"/>
      <c r="BK260" s="65">
        <f>ROUND((Tabla122[[#This Row],[Columna61]]*0.4),0)</f>
        <v>18</v>
      </c>
      <c r="BL260" s="65">
        <v>44</v>
      </c>
      <c r="BM260" s="65"/>
      <c r="BN260" s="65"/>
      <c r="BO260" s="65"/>
      <c r="BP260" s="65">
        <f>ROUND((Tabla122[[#This Row],[Columna66]]*0.4),0)</f>
        <v>16</v>
      </c>
      <c r="BQ260" s="65">
        <v>40</v>
      </c>
      <c r="BR260" s="65"/>
      <c r="BS260" s="65"/>
      <c r="BT260" s="65"/>
      <c r="BU260" s="65">
        <f>ROUND((Tabla122[[#This Row],[Columna71]]*0.4),0)</f>
        <v>46</v>
      </c>
      <c r="BV260" s="65">
        <v>116</v>
      </c>
      <c r="BW260" s="65"/>
      <c r="BX260" s="65"/>
      <c r="BY260" s="65"/>
      <c r="BZ260" s="65">
        <f>ROUND((Tabla122[[#This Row],[Columna76]]*0.4),0)</f>
        <v>14</v>
      </c>
      <c r="CA260" s="65">
        <v>36</v>
      </c>
      <c r="CB260" s="65"/>
      <c r="CC260" s="65"/>
      <c r="CD260" s="65"/>
      <c r="CE260" s="65">
        <f>ROUND((Tabla122[[#This Row],[Columna81]]*0.4),0)</f>
        <v>14</v>
      </c>
      <c r="CF260" s="65">
        <v>36</v>
      </c>
      <c r="CG260" s="65"/>
      <c r="CH260" s="65"/>
      <c r="CI260" s="65"/>
      <c r="CJ260" s="65">
        <f>ROUND((Tabla122[[#This Row],[Columna86]]*0.4),0)</f>
        <v>6</v>
      </c>
      <c r="CK260" s="65">
        <v>16</v>
      </c>
      <c r="CL260" s="65"/>
      <c r="CM260" s="65"/>
      <c r="CN260" s="65"/>
      <c r="CO260" s="65">
        <f>ROUND((Tabla122[[#This Row],[Columna91]]*0.4),0)</f>
        <v>22</v>
      </c>
      <c r="CP260" s="65">
        <v>56</v>
      </c>
      <c r="CQ260" s="65"/>
      <c r="CR260" s="65"/>
      <c r="CS260" s="65"/>
      <c r="CT260" s="65">
        <f>ROUND((Tabla122[[#This Row],[Columna96]]*0.4),0)</f>
        <v>40</v>
      </c>
      <c r="CU260" s="65">
        <v>100</v>
      </c>
      <c r="CV260" s="65"/>
      <c r="CW260" s="65"/>
      <c r="CX260" s="65"/>
      <c r="CY260" s="65">
        <f>ROUND((Tabla122[[#This Row],[Columna101]]*0.4),0)</f>
        <v>10</v>
      </c>
      <c r="CZ260" s="65">
        <v>24</v>
      </c>
      <c r="DA260" s="65"/>
      <c r="DB260" s="65"/>
      <c r="DC260" s="65"/>
      <c r="DD260" s="65">
        <f>ROUND((Tabla122[[#This Row],[Columna106]]*0.4),0)</f>
        <v>8</v>
      </c>
      <c r="DE260" s="65">
        <v>20</v>
      </c>
      <c r="DF260" s="65"/>
      <c r="DG260" s="65"/>
      <c r="DH260" s="65"/>
      <c r="DI260" s="65">
        <f>ROUND((Tabla122[[#This Row],[Columna111]]*0.4),0)</f>
        <v>8</v>
      </c>
      <c r="DJ260" s="65">
        <v>20</v>
      </c>
      <c r="DK260" s="65"/>
      <c r="DL260" s="65"/>
      <c r="DM260" s="65"/>
      <c r="DN260" s="65">
        <f>ROUND((Tabla122[[#This Row],[Columna116]]*0.4),0)</f>
        <v>2</v>
      </c>
      <c r="DO260" s="65">
        <v>4</v>
      </c>
      <c r="DP260" s="71"/>
      <c r="DQ260" s="71"/>
      <c r="DR260" s="71"/>
      <c r="DS260" s="84"/>
    </row>
    <row r="261" spans="2:123" s="82" customFormat="1" ht="13.5">
      <c r="B261" s="75"/>
      <c r="C261" s="63">
        <v>35501</v>
      </c>
      <c r="D261" s="85" t="s">
        <v>352</v>
      </c>
      <c r="E261" s="65" t="s">
        <v>114</v>
      </c>
      <c r="F26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6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61" s="65">
        <f>ROUND((Tabla122[[#This Row],[Columna6]]*0.4),0)</f>
        <v>2</v>
      </c>
      <c r="I261" s="91">
        <v>4</v>
      </c>
      <c r="J261" s="91"/>
      <c r="K261" s="91"/>
      <c r="L261" s="91"/>
      <c r="M261" s="65">
        <f>ROUND((Tabla122[[#This Row],[Columna11]]*0.4),0)</f>
        <v>72</v>
      </c>
      <c r="N261" s="65">
        <v>180</v>
      </c>
      <c r="O261" s="65"/>
      <c r="P261" s="65"/>
      <c r="Q261" s="65"/>
      <c r="R261" s="65">
        <f>ROUND((Tabla122[[#This Row],[Columna16]]*0.4),0)</f>
        <v>6</v>
      </c>
      <c r="S261" s="65">
        <v>16</v>
      </c>
      <c r="T261" s="65"/>
      <c r="U261" s="65"/>
      <c r="V261" s="65"/>
      <c r="W261" s="65">
        <f>ROUND((Tabla122[[#This Row],[Columna21]]*0.4),0)</f>
        <v>3</v>
      </c>
      <c r="X261" s="65">
        <v>8</v>
      </c>
      <c r="Y261" s="65"/>
      <c r="Z261" s="65"/>
      <c r="AA261" s="65"/>
      <c r="AB261" s="65">
        <f>ROUND((Tabla122[[#This Row],[Columna26]]*0.4),0)</f>
        <v>24</v>
      </c>
      <c r="AC261" s="65">
        <v>60</v>
      </c>
      <c r="AD261" s="65"/>
      <c r="AE261" s="65"/>
      <c r="AF261" s="65"/>
      <c r="AG261" s="65">
        <f>ROUND((Tabla122[[#This Row],[Columna31]]*0.4),0)</f>
        <v>274</v>
      </c>
      <c r="AH261" s="65">
        <v>684</v>
      </c>
      <c r="AI261" s="65"/>
      <c r="AJ261" s="65"/>
      <c r="AK261" s="65"/>
      <c r="AL261" s="65">
        <f>ROUND((Tabla122[[#This Row],[Columna36]]*0.4),0)</f>
        <v>70</v>
      </c>
      <c r="AM261" s="65">
        <v>176</v>
      </c>
      <c r="AN261" s="65"/>
      <c r="AO261" s="65"/>
      <c r="AP261" s="65"/>
      <c r="AQ261" s="65">
        <f>ROUND((Tabla122[[#This Row],[Columna41]]*0.4),0)</f>
        <v>27</v>
      </c>
      <c r="AR261" s="65">
        <v>68</v>
      </c>
      <c r="AS261" s="65"/>
      <c r="AT261" s="65"/>
      <c r="AU261" s="65"/>
      <c r="AV261" s="65">
        <f>ROUND((Tabla122[[#This Row],[Columna46]]*0.4),0)</f>
        <v>16</v>
      </c>
      <c r="AW261" s="65">
        <v>40</v>
      </c>
      <c r="AX261" s="65"/>
      <c r="AY261" s="65"/>
      <c r="AZ261" s="65"/>
      <c r="BA261" s="65">
        <f>ROUND((Tabla122[[#This Row],[Columna51]]*0.4),0)</f>
        <v>3</v>
      </c>
      <c r="BB261" s="65">
        <v>8</v>
      </c>
      <c r="BC261" s="65"/>
      <c r="BD261" s="65"/>
      <c r="BE261" s="65"/>
      <c r="BF261" s="65">
        <f>ROUND((Tabla122[[#This Row],[Columna56]]*0.4),0)</f>
        <v>2</v>
      </c>
      <c r="BG261" s="65">
        <v>4</v>
      </c>
      <c r="BH261" s="65"/>
      <c r="BI261" s="65"/>
      <c r="BJ261" s="65"/>
      <c r="BK261" s="65">
        <f>ROUND((Tabla122[[#This Row],[Columna61]]*0.4),0)</f>
        <v>18</v>
      </c>
      <c r="BL261" s="65">
        <v>44</v>
      </c>
      <c r="BM261" s="65"/>
      <c r="BN261" s="65"/>
      <c r="BO261" s="65"/>
      <c r="BP261" s="65">
        <f>ROUND((Tabla122[[#This Row],[Columna66]]*0.4),0)</f>
        <v>16</v>
      </c>
      <c r="BQ261" s="65">
        <v>40</v>
      </c>
      <c r="BR261" s="65"/>
      <c r="BS261" s="65"/>
      <c r="BT261" s="65"/>
      <c r="BU261" s="65">
        <f>ROUND((Tabla122[[#This Row],[Columna71]]*0.4),0)</f>
        <v>46</v>
      </c>
      <c r="BV261" s="65">
        <v>116</v>
      </c>
      <c r="BW261" s="65"/>
      <c r="BX261" s="65"/>
      <c r="BY261" s="65"/>
      <c r="BZ261" s="65">
        <f>ROUND((Tabla122[[#This Row],[Columna76]]*0.4),0)</f>
        <v>14</v>
      </c>
      <c r="CA261" s="65">
        <v>36</v>
      </c>
      <c r="CB261" s="65"/>
      <c r="CC261" s="65"/>
      <c r="CD261" s="65"/>
      <c r="CE261" s="65">
        <f>ROUND((Tabla122[[#This Row],[Columna81]]*0.4),0)</f>
        <v>14</v>
      </c>
      <c r="CF261" s="65">
        <v>36</v>
      </c>
      <c r="CG261" s="65"/>
      <c r="CH261" s="65"/>
      <c r="CI261" s="65"/>
      <c r="CJ261" s="65">
        <f>ROUND((Tabla122[[#This Row],[Columna86]]*0.4),0)</f>
        <v>6</v>
      </c>
      <c r="CK261" s="65">
        <v>16</v>
      </c>
      <c r="CL261" s="65"/>
      <c r="CM261" s="65"/>
      <c r="CN261" s="65"/>
      <c r="CO261" s="65">
        <f>ROUND((Tabla122[[#This Row],[Columna91]]*0.4),0)</f>
        <v>22</v>
      </c>
      <c r="CP261" s="65">
        <v>56</v>
      </c>
      <c r="CQ261" s="65"/>
      <c r="CR261" s="65"/>
      <c r="CS261" s="65"/>
      <c r="CT261" s="65">
        <f>ROUND((Tabla122[[#This Row],[Columna96]]*0.4),0)</f>
        <v>40</v>
      </c>
      <c r="CU261" s="65">
        <v>100</v>
      </c>
      <c r="CV261" s="65"/>
      <c r="CW261" s="65"/>
      <c r="CX261" s="65"/>
      <c r="CY261" s="65">
        <f>ROUND((Tabla122[[#This Row],[Columna101]]*0.4),0)</f>
        <v>10</v>
      </c>
      <c r="CZ261" s="65">
        <v>24</v>
      </c>
      <c r="DA261" s="65"/>
      <c r="DB261" s="65"/>
      <c r="DC261" s="65"/>
      <c r="DD261" s="65">
        <f>ROUND((Tabla122[[#This Row],[Columna106]]*0.4),0)</f>
        <v>8</v>
      </c>
      <c r="DE261" s="65">
        <v>20</v>
      </c>
      <c r="DF261" s="65"/>
      <c r="DG261" s="65"/>
      <c r="DH261" s="65"/>
      <c r="DI261" s="65">
        <f>ROUND((Tabla122[[#This Row],[Columna111]]*0.4),0)</f>
        <v>8</v>
      </c>
      <c r="DJ261" s="65">
        <v>20</v>
      </c>
      <c r="DK261" s="65"/>
      <c r="DL261" s="65"/>
      <c r="DM261" s="65"/>
      <c r="DN261" s="65">
        <f>ROUND((Tabla122[[#This Row],[Columna116]]*0.4),0)</f>
        <v>2</v>
      </c>
      <c r="DO261" s="65">
        <v>4</v>
      </c>
      <c r="DP261" s="71"/>
      <c r="DQ261" s="71"/>
      <c r="DR261" s="71"/>
      <c r="DS261" s="84"/>
    </row>
    <row r="262" spans="2:123" s="82" customFormat="1" ht="13.5">
      <c r="B262" s="75"/>
      <c r="C262" s="63">
        <v>35501</v>
      </c>
      <c r="D262" s="85" t="s">
        <v>355</v>
      </c>
      <c r="E262" s="65" t="s">
        <v>114</v>
      </c>
      <c r="F26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6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62" s="65">
        <f>ROUND((Tabla122[[#This Row],[Columna6]]*0.4),0)</f>
        <v>2</v>
      </c>
      <c r="I262" s="91">
        <v>4</v>
      </c>
      <c r="J262" s="91"/>
      <c r="K262" s="91"/>
      <c r="L262" s="91"/>
      <c r="M262" s="65">
        <f>ROUND((Tabla122[[#This Row],[Columna11]]*0.4),0)</f>
        <v>72</v>
      </c>
      <c r="N262" s="65">
        <v>180</v>
      </c>
      <c r="O262" s="65"/>
      <c r="P262" s="65"/>
      <c r="Q262" s="65"/>
      <c r="R262" s="65">
        <f>ROUND((Tabla122[[#This Row],[Columna16]]*0.4),0)</f>
        <v>6</v>
      </c>
      <c r="S262" s="65">
        <v>16</v>
      </c>
      <c r="T262" s="65"/>
      <c r="U262" s="65"/>
      <c r="V262" s="65"/>
      <c r="W262" s="65">
        <f>ROUND((Tabla122[[#This Row],[Columna21]]*0.4),0)</f>
        <v>3</v>
      </c>
      <c r="X262" s="65">
        <v>8</v>
      </c>
      <c r="Y262" s="65"/>
      <c r="Z262" s="65"/>
      <c r="AA262" s="65"/>
      <c r="AB262" s="65">
        <f>ROUND((Tabla122[[#This Row],[Columna26]]*0.4),0)</f>
        <v>24</v>
      </c>
      <c r="AC262" s="65">
        <v>60</v>
      </c>
      <c r="AD262" s="65"/>
      <c r="AE262" s="65"/>
      <c r="AF262" s="65"/>
      <c r="AG262" s="65">
        <f>ROUND((Tabla122[[#This Row],[Columna31]]*0.4),0)</f>
        <v>274</v>
      </c>
      <c r="AH262" s="65">
        <v>684</v>
      </c>
      <c r="AI262" s="65"/>
      <c r="AJ262" s="65"/>
      <c r="AK262" s="65"/>
      <c r="AL262" s="65">
        <f>ROUND((Tabla122[[#This Row],[Columna36]]*0.4),0)</f>
        <v>70</v>
      </c>
      <c r="AM262" s="65">
        <v>176</v>
      </c>
      <c r="AN262" s="65"/>
      <c r="AO262" s="65"/>
      <c r="AP262" s="65"/>
      <c r="AQ262" s="65">
        <f>ROUND((Tabla122[[#This Row],[Columna41]]*0.4),0)</f>
        <v>27</v>
      </c>
      <c r="AR262" s="65">
        <v>68</v>
      </c>
      <c r="AS262" s="65"/>
      <c r="AT262" s="65"/>
      <c r="AU262" s="65"/>
      <c r="AV262" s="65">
        <f>ROUND((Tabla122[[#This Row],[Columna46]]*0.4),0)</f>
        <v>16</v>
      </c>
      <c r="AW262" s="65">
        <v>40</v>
      </c>
      <c r="AX262" s="65"/>
      <c r="AY262" s="65"/>
      <c r="AZ262" s="65"/>
      <c r="BA262" s="65">
        <f>ROUND((Tabla122[[#This Row],[Columna51]]*0.4),0)</f>
        <v>3</v>
      </c>
      <c r="BB262" s="65">
        <v>8</v>
      </c>
      <c r="BC262" s="65"/>
      <c r="BD262" s="65"/>
      <c r="BE262" s="65"/>
      <c r="BF262" s="65">
        <f>ROUND((Tabla122[[#This Row],[Columna56]]*0.4),0)</f>
        <v>2</v>
      </c>
      <c r="BG262" s="65">
        <v>4</v>
      </c>
      <c r="BH262" s="65"/>
      <c r="BI262" s="65"/>
      <c r="BJ262" s="65"/>
      <c r="BK262" s="65">
        <f>ROUND((Tabla122[[#This Row],[Columna61]]*0.4),0)</f>
        <v>18</v>
      </c>
      <c r="BL262" s="65">
        <v>44</v>
      </c>
      <c r="BM262" s="65"/>
      <c r="BN262" s="65"/>
      <c r="BO262" s="65"/>
      <c r="BP262" s="65">
        <f>ROUND((Tabla122[[#This Row],[Columna66]]*0.4),0)</f>
        <v>16</v>
      </c>
      <c r="BQ262" s="65">
        <v>40</v>
      </c>
      <c r="BR262" s="65"/>
      <c r="BS262" s="65"/>
      <c r="BT262" s="65"/>
      <c r="BU262" s="65">
        <f>ROUND((Tabla122[[#This Row],[Columna71]]*0.4),0)</f>
        <v>46</v>
      </c>
      <c r="BV262" s="65">
        <v>116</v>
      </c>
      <c r="BW262" s="65"/>
      <c r="BX262" s="65"/>
      <c r="BY262" s="65"/>
      <c r="BZ262" s="65">
        <f>ROUND((Tabla122[[#This Row],[Columna76]]*0.4),0)</f>
        <v>14</v>
      </c>
      <c r="CA262" s="65">
        <v>36</v>
      </c>
      <c r="CB262" s="65"/>
      <c r="CC262" s="65"/>
      <c r="CD262" s="65"/>
      <c r="CE262" s="65">
        <f>ROUND((Tabla122[[#This Row],[Columna81]]*0.4),0)</f>
        <v>14</v>
      </c>
      <c r="CF262" s="65">
        <v>36</v>
      </c>
      <c r="CG262" s="65"/>
      <c r="CH262" s="65"/>
      <c r="CI262" s="65"/>
      <c r="CJ262" s="65">
        <f>ROUND((Tabla122[[#This Row],[Columna86]]*0.4),0)</f>
        <v>6</v>
      </c>
      <c r="CK262" s="65">
        <v>16</v>
      </c>
      <c r="CL262" s="65"/>
      <c r="CM262" s="65"/>
      <c r="CN262" s="65"/>
      <c r="CO262" s="65">
        <f>ROUND((Tabla122[[#This Row],[Columna91]]*0.4),0)</f>
        <v>22</v>
      </c>
      <c r="CP262" s="65">
        <v>56</v>
      </c>
      <c r="CQ262" s="65"/>
      <c r="CR262" s="65"/>
      <c r="CS262" s="65"/>
      <c r="CT262" s="65">
        <f>ROUND((Tabla122[[#This Row],[Columna96]]*0.4),0)</f>
        <v>40</v>
      </c>
      <c r="CU262" s="65">
        <v>100</v>
      </c>
      <c r="CV262" s="65"/>
      <c r="CW262" s="65"/>
      <c r="CX262" s="65"/>
      <c r="CY262" s="65">
        <f>ROUND((Tabla122[[#This Row],[Columna101]]*0.4),0)</f>
        <v>10</v>
      </c>
      <c r="CZ262" s="65">
        <v>24</v>
      </c>
      <c r="DA262" s="65"/>
      <c r="DB262" s="65"/>
      <c r="DC262" s="65"/>
      <c r="DD262" s="65">
        <f>ROUND((Tabla122[[#This Row],[Columna106]]*0.4),0)</f>
        <v>8</v>
      </c>
      <c r="DE262" s="65">
        <v>20</v>
      </c>
      <c r="DF262" s="65"/>
      <c r="DG262" s="65"/>
      <c r="DH262" s="65"/>
      <c r="DI262" s="65">
        <f>ROUND((Tabla122[[#This Row],[Columna111]]*0.4),0)</f>
        <v>8</v>
      </c>
      <c r="DJ262" s="65">
        <v>20</v>
      </c>
      <c r="DK262" s="65"/>
      <c r="DL262" s="65"/>
      <c r="DM262" s="65"/>
      <c r="DN262" s="65">
        <f>ROUND((Tabla122[[#This Row],[Columna116]]*0.4),0)</f>
        <v>2</v>
      </c>
      <c r="DO262" s="65">
        <v>4</v>
      </c>
      <c r="DP262" s="71"/>
      <c r="DQ262" s="71"/>
      <c r="DR262" s="71"/>
      <c r="DS262" s="84"/>
    </row>
    <row r="263" spans="2:123" s="82" customFormat="1" ht="13.5">
      <c r="B263" s="75"/>
      <c r="C263" s="63">
        <v>35501</v>
      </c>
      <c r="D263" s="85" t="s">
        <v>356</v>
      </c>
      <c r="E263" s="65" t="s">
        <v>114</v>
      </c>
      <c r="F26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6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63" s="65">
        <f>ROUND((Tabla122[[#This Row],[Columna6]]*0.4),0)</f>
        <v>2</v>
      </c>
      <c r="I263" s="91">
        <v>4</v>
      </c>
      <c r="J263" s="91"/>
      <c r="K263" s="91"/>
      <c r="L263" s="91"/>
      <c r="M263" s="65">
        <f>ROUND((Tabla122[[#This Row],[Columna11]]*0.4),0)</f>
        <v>72</v>
      </c>
      <c r="N263" s="65">
        <v>180</v>
      </c>
      <c r="O263" s="65"/>
      <c r="P263" s="65"/>
      <c r="Q263" s="65"/>
      <c r="R263" s="65">
        <f>ROUND((Tabla122[[#This Row],[Columna16]]*0.4),0)</f>
        <v>6</v>
      </c>
      <c r="S263" s="65">
        <v>16</v>
      </c>
      <c r="T263" s="65"/>
      <c r="U263" s="65"/>
      <c r="V263" s="65"/>
      <c r="W263" s="65">
        <f>ROUND((Tabla122[[#This Row],[Columna21]]*0.4),0)</f>
        <v>3</v>
      </c>
      <c r="X263" s="65">
        <v>8</v>
      </c>
      <c r="Y263" s="65"/>
      <c r="Z263" s="65"/>
      <c r="AA263" s="65"/>
      <c r="AB263" s="65">
        <f>ROUND((Tabla122[[#This Row],[Columna26]]*0.4),0)</f>
        <v>24</v>
      </c>
      <c r="AC263" s="65">
        <v>60</v>
      </c>
      <c r="AD263" s="65"/>
      <c r="AE263" s="65"/>
      <c r="AF263" s="65"/>
      <c r="AG263" s="65">
        <f>ROUND((Tabla122[[#This Row],[Columna31]]*0.4),0)</f>
        <v>274</v>
      </c>
      <c r="AH263" s="65">
        <v>684</v>
      </c>
      <c r="AI263" s="65"/>
      <c r="AJ263" s="65"/>
      <c r="AK263" s="65"/>
      <c r="AL263" s="65">
        <f>ROUND((Tabla122[[#This Row],[Columna36]]*0.4),0)</f>
        <v>70</v>
      </c>
      <c r="AM263" s="65">
        <v>176</v>
      </c>
      <c r="AN263" s="65"/>
      <c r="AO263" s="65"/>
      <c r="AP263" s="65"/>
      <c r="AQ263" s="65">
        <f>ROUND((Tabla122[[#This Row],[Columna41]]*0.4),0)</f>
        <v>27</v>
      </c>
      <c r="AR263" s="65">
        <v>68</v>
      </c>
      <c r="AS263" s="65"/>
      <c r="AT263" s="65"/>
      <c r="AU263" s="65"/>
      <c r="AV263" s="65">
        <f>ROUND((Tabla122[[#This Row],[Columna46]]*0.4),0)</f>
        <v>16</v>
      </c>
      <c r="AW263" s="65">
        <v>40</v>
      </c>
      <c r="AX263" s="65"/>
      <c r="AY263" s="65"/>
      <c r="AZ263" s="65"/>
      <c r="BA263" s="65">
        <f>ROUND((Tabla122[[#This Row],[Columna51]]*0.4),0)</f>
        <v>3</v>
      </c>
      <c r="BB263" s="65">
        <v>8</v>
      </c>
      <c r="BC263" s="65"/>
      <c r="BD263" s="65"/>
      <c r="BE263" s="65"/>
      <c r="BF263" s="65">
        <f>ROUND((Tabla122[[#This Row],[Columna56]]*0.4),0)</f>
        <v>2</v>
      </c>
      <c r="BG263" s="65">
        <v>4</v>
      </c>
      <c r="BH263" s="65"/>
      <c r="BI263" s="65"/>
      <c r="BJ263" s="65"/>
      <c r="BK263" s="65">
        <f>ROUND((Tabla122[[#This Row],[Columna61]]*0.4),0)</f>
        <v>18</v>
      </c>
      <c r="BL263" s="65">
        <v>44</v>
      </c>
      <c r="BM263" s="65"/>
      <c r="BN263" s="65"/>
      <c r="BO263" s="65"/>
      <c r="BP263" s="65">
        <f>ROUND((Tabla122[[#This Row],[Columna66]]*0.4),0)</f>
        <v>16</v>
      </c>
      <c r="BQ263" s="65">
        <v>40</v>
      </c>
      <c r="BR263" s="65"/>
      <c r="BS263" s="65"/>
      <c r="BT263" s="65"/>
      <c r="BU263" s="65">
        <f>ROUND((Tabla122[[#This Row],[Columna71]]*0.4),0)</f>
        <v>46</v>
      </c>
      <c r="BV263" s="65">
        <v>116</v>
      </c>
      <c r="BW263" s="65"/>
      <c r="BX263" s="65"/>
      <c r="BY263" s="65"/>
      <c r="BZ263" s="65">
        <f>ROUND((Tabla122[[#This Row],[Columna76]]*0.4),0)</f>
        <v>14</v>
      </c>
      <c r="CA263" s="65">
        <v>36</v>
      </c>
      <c r="CB263" s="65"/>
      <c r="CC263" s="65"/>
      <c r="CD263" s="65"/>
      <c r="CE263" s="65">
        <f>ROUND((Tabla122[[#This Row],[Columna81]]*0.4),0)</f>
        <v>14</v>
      </c>
      <c r="CF263" s="65">
        <v>36</v>
      </c>
      <c r="CG263" s="65"/>
      <c r="CH263" s="65"/>
      <c r="CI263" s="65"/>
      <c r="CJ263" s="65">
        <f>ROUND((Tabla122[[#This Row],[Columna86]]*0.4),0)</f>
        <v>6</v>
      </c>
      <c r="CK263" s="65">
        <v>16</v>
      </c>
      <c r="CL263" s="65"/>
      <c r="CM263" s="65"/>
      <c r="CN263" s="65"/>
      <c r="CO263" s="65">
        <f>ROUND((Tabla122[[#This Row],[Columna91]]*0.4),0)</f>
        <v>22</v>
      </c>
      <c r="CP263" s="65">
        <v>56</v>
      </c>
      <c r="CQ263" s="65"/>
      <c r="CR263" s="65"/>
      <c r="CS263" s="65"/>
      <c r="CT263" s="65">
        <f>ROUND((Tabla122[[#This Row],[Columna96]]*0.4),0)</f>
        <v>40</v>
      </c>
      <c r="CU263" s="65">
        <v>100</v>
      </c>
      <c r="CV263" s="65"/>
      <c r="CW263" s="65"/>
      <c r="CX263" s="65"/>
      <c r="CY263" s="65">
        <f>ROUND((Tabla122[[#This Row],[Columna101]]*0.4),0)</f>
        <v>10</v>
      </c>
      <c r="CZ263" s="65">
        <v>24</v>
      </c>
      <c r="DA263" s="65"/>
      <c r="DB263" s="65"/>
      <c r="DC263" s="65"/>
      <c r="DD263" s="65">
        <f>ROUND((Tabla122[[#This Row],[Columna106]]*0.4),0)</f>
        <v>8</v>
      </c>
      <c r="DE263" s="65">
        <v>20</v>
      </c>
      <c r="DF263" s="65"/>
      <c r="DG263" s="65"/>
      <c r="DH263" s="65"/>
      <c r="DI263" s="65">
        <f>ROUND((Tabla122[[#This Row],[Columna111]]*0.4),0)</f>
        <v>8</v>
      </c>
      <c r="DJ263" s="65">
        <v>20</v>
      </c>
      <c r="DK263" s="65"/>
      <c r="DL263" s="65"/>
      <c r="DM263" s="65"/>
      <c r="DN263" s="65">
        <f>ROUND((Tabla122[[#This Row],[Columna116]]*0.4),0)</f>
        <v>2</v>
      </c>
      <c r="DO263" s="65">
        <v>4</v>
      </c>
      <c r="DP263" s="71"/>
      <c r="DQ263" s="71"/>
      <c r="DR263" s="71"/>
      <c r="DS263" s="84"/>
    </row>
    <row r="264" spans="2:123" s="82" customFormat="1" ht="13.5">
      <c r="B264" s="75"/>
      <c r="C264" s="63">
        <v>35501</v>
      </c>
      <c r="D264" s="85" t="s">
        <v>357</v>
      </c>
      <c r="E264" s="65" t="s">
        <v>114</v>
      </c>
      <c r="F26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6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64" s="65">
        <f>ROUND((Tabla122[[#This Row],[Columna6]]*0.4),0)</f>
        <v>2</v>
      </c>
      <c r="I264" s="91">
        <v>4</v>
      </c>
      <c r="J264" s="91"/>
      <c r="K264" s="91"/>
      <c r="L264" s="91"/>
      <c r="M264" s="65">
        <f>ROUND((Tabla122[[#This Row],[Columna11]]*0.4),0)</f>
        <v>72</v>
      </c>
      <c r="N264" s="65">
        <v>180</v>
      </c>
      <c r="O264" s="65"/>
      <c r="P264" s="65"/>
      <c r="Q264" s="65"/>
      <c r="R264" s="65">
        <f>ROUND((Tabla122[[#This Row],[Columna16]]*0.4),0)</f>
        <v>6</v>
      </c>
      <c r="S264" s="65">
        <v>16</v>
      </c>
      <c r="T264" s="65"/>
      <c r="U264" s="65"/>
      <c r="V264" s="65"/>
      <c r="W264" s="65">
        <f>ROUND((Tabla122[[#This Row],[Columna21]]*0.4),0)</f>
        <v>3</v>
      </c>
      <c r="X264" s="65">
        <v>8</v>
      </c>
      <c r="Y264" s="65"/>
      <c r="Z264" s="65"/>
      <c r="AA264" s="65"/>
      <c r="AB264" s="65">
        <f>ROUND((Tabla122[[#This Row],[Columna26]]*0.4),0)</f>
        <v>24</v>
      </c>
      <c r="AC264" s="65">
        <v>60</v>
      </c>
      <c r="AD264" s="65"/>
      <c r="AE264" s="65"/>
      <c r="AF264" s="65"/>
      <c r="AG264" s="65">
        <f>ROUND((Tabla122[[#This Row],[Columna31]]*0.4),0)</f>
        <v>274</v>
      </c>
      <c r="AH264" s="65">
        <v>684</v>
      </c>
      <c r="AI264" s="65"/>
      <c r="AJ264" s="65"/>
      <c r="AK264" s="65"/>
      <c r="AL264" s="65">
        <f>ROUND((Tabla122[[#This Row],[Columna36]]*0.4),0)</f>
        <v>70</v>
      </c>
      <c r="AM264" s="65">
        <v>176</v>
      </c>
      <c r="AN264" s="65"/>
      <c r="AO264" s="65"/>
      <c r="AP264" s="65"/>
      <c r="AQ264" s="65">
        <f>ROUND((Tabla122[[#This Row],[Columna41]]*0.4),0)</f>
        <v>27</v>
      </c>
      <c r="AR264" s="65">
        <v>68</v>
      </c>
      <c r="AS264" s="65"/>
      <c r="AT264" s="65"/>
      <c r="AU264" s="65"/>
      <c r="AV264" s="65">
        <f>ROUND((Tabla122[[#This Row],[Columna46]]*0.4),0)</f>
        <v>16</v>
      </c>
      <c r="AW264" s="65">
        <v>40</v>
      </c>
      <c r="AX264" s="65"/>
      <c r="AY264" s="65"/>
      <c r="AZ264" s="65"/>
      <c r="BA264" s="65">
        <f>ROUND((Tabla122[[#This Row],[Columna51]]*0.4),0)</f>
        <v>3</v>
      </c>
      <c r="BB264" s="65">
        <v>8</v>
      </c>
      <c r="BC264" s="65"/>
      <c r="BD264" s="65"/>
      <c r="BE264" s="65"/>
      <c r="BF264" s="65">
        <f>ROUND((Tabla122[[#This Row],[Columna56]]*0.4),0)</f>
        <v>2</v>
      </c>
      <c r="BG264" s="65">
        <v>4</v>
      </c>
      <c r="BH264" s="65"/>
      <c r="BI264" s="65"/>
      <c r="BJ264" s="65"/>
      <c r="BK264" s="65">
        <f>ROUND((Tabla122[[#This Row],[Columna61]]*0.4),0)</f>
        <v>18</v>
      </c>
      <c r="BL264" s="65">
        <v>44</v>
      </c>
      <c r="BM264" s="65"/>
      <c r="BN264" s="65"/>
      <c r="BO264" s="65"/>
      <c r="BP264" s="65">
        <f>ROUND((Tabla122[[#This Row],[Columna66]]*0.4),0)</f>
        <v>16</v>
      </c>
      <c r="BQ264" s="65">
        <v>40</v>
      </c>
      <c r="BR264" s="65"/>
      <c r="BS264" s="65"/>
      <c r="BT264" s="65"/>
      <c r="BU264" s="65">
        <f>ROUND((Tabla122[[#This Row],[Columna71]]*0.4),0)</f>
        <v>46</v>
      </c>
      <c r="BV264" s="65">
        <v>116</v>
      </c>
      <c r="BW264" s="65"/>
      <c r="BX264" s="65"/>
      <c r="BY264" s="65"/>
      <c r="BZ264" s="65">
        <f>ROUND((Tabla122[[#This Row],[Columna76]]*0.4),0)</f>
        <v>14</v>
      </c>
      <c r="CA264" s="65">
        <v>36</v>
      </c>
      <c r="CB264" s="65"/>
      <c r="CC264" s="65"/>
      <c r="CD264" s="65"/>
      <c r="CE264" s="65">
        <f>ROUND((Tabla122[[#This Row],[Columna81]]*0.4),0)</f>
        <v>14</v>
      </c>
      <c r="CF264" s="65">
        <v>36</v>
      </c>
      <c r="CG264" s="65"/>
      <c r="CH264" s="65"/>
      <c r="CI264" s="65"/>
      <c r="CJ264" s="65">
        <f>ROUND((Tabla122[[#This Row],[Columna86]]*0.4),0)</f>
        <v>6</v>
      </c>
      <c r="CK264" s="65">
        <v>16</v>
      </c>
      <c r="CL264" s="65"/>
      <c r="CM264" s="65"/>
      <c r="CN264" s="65"/>
      <c r="CO264" s="65">
        <f>ROUND((Tabla122[[#This Row],[Columna91]]*0.4),0)</f>
        <v>22</v>
      </c>
      <c r="CP264" s="65">
        <v>56</v>
      </c>
      <c r="CQ264" s="65"/>
      <c r="CR264" s="65"/>
      <c r="CS264" s="65"/>
      <c r="CT264" s="65">
        <f>ROUND((Tabla122[[#This Row],[Columna96]]*0.4),0)</f>
        <v>40</v>
      </c>
      <c r="CU264" s="65">
        <v>100</v>
      </c>
      <c r="CV264" s="65"/>
      <c r="CW264" s="65"/>
      <c r="CX264" s="65"/>
      <c r="CY264" s="65">
        <f>ROUND((Tabla122[[#This Row],[Columna101]]*0.4),0)</f>
        <v>10</v>
      </c>
      <c r="CZ264" s="65">
        <v>24</v>
      </c>
      <c r="DA264" s="65"/>
      <c r="DB264" s="65"/>
      <c r="DC264" s="65"/>
      <c r="DD264" s="65">
        <f>ROUND((Tabla122[[#This Row],[Columna106]]*0.4),0)</f>
        <v>8</v>
      </c>
      <c r="DE264" s="65">
        <v>20</v>
      </c>
      <c r="DF264" s="65"/>
      <c r="DG264" s="65"/>
      <c r="DH264" s="65"/>
      <c r="DI264" s="65">
        <f>ROUND((Tabla122[[#This Row],[Columna111]]*0.4),0)</f>
        <v>8</v>
      </c>
      <c r="DJ264" s="65">
        <v>20</v>
      </c>
      <c r="DK264" s="65"/>
      <c r="DL264" s="65"/>
      <c r="DM264" s="65"/>
      <c r="DN264" s="65">
        <f>ROUND((Tabla122[[#This Row],[Columna116]]*0.4),0)</f>
        <v>2</v>
      </c>
      <c r="DO264" s="65">
        <v>4</v>
      </c>
      <c r="DP264" s="71"/>
      <c r="DQ264" s="71"/>
      <c r="DR264" s="71"/>
      <c r="DS264" s="84"/>
    </row>
    <row r="265" spans="2:123" s="82" customFormat="1" ht="13.5">
      <c r="B265" s="75"/>
      <c r="C265" s="63">
        <v>35501</v>
      </c>
      <c r="D265" s="85" t="s">
        <v>358</v>
      </c>
      <c r="E265" s="65" t="s">
        <v>114</v>
      </c>
      <c r="F26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6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65" s="65">
        <f>ROUND((Tabla122[[#This Row],[Columna6]]*0.4),0)</f>
        <v>2</v>
      </c>
      <c r="I265" s="91">
        <v>4</v>
      </c>
      <c r="J265" s="91"/>
      <c r="K265" s="91"/>
      <c r="L265" s="91"/>
      <c r="M265" s="65">
        <f>ROUND((Tabla122[[#This Row],[Columna11]]*0.4),0)</f>
        <v>72</v>
      </c>
      <c r="N265" s="65">
        <v>180</v>
      </c>
      <c r="O265" s="65"/>
      <c r="P265" s="65"/>
      <c r="Q265" s="65"/>
      <c r="R265" s="65">
        <f>ROUND((Tabla122[[#This Row],[Columna16]]*0.4),0)</f>
        <v>6</v>
      </c>
      <c r="S265" s="65">
        <v>16</v>
      </c>
      <c r="T265" s="65"/>
      <c r="U265" s="65"/>
      <c r="V265" s="65"/>
      <c r="W265" s="65">
        <f>ROUND((Tabla122[[#This Row],[Columna21]]*0.4),0)</f>
        <v>3</v>
      </c>
      <c r="X265" s="65">
        <v>8</v>
      </c>
      <c r="Y265" s="65"/>
      <c r="Z265" s="65"/>
      <c r="AA265" s="65"/>
      <c r="AB265" s="65">
        <f>ROUND((Tabla122[[#This Row],[Columna26]]*0.4),0)</f>
        <v>24</v>
      </c>
      <c r="AC265" s="65">
        <v>60</v>
      </c>
      <c r="AD265" s="65"/>
      <c r="AE265" s="65"/>
      <c r="AF265" s="65"/>
      <c r="AG265" s="65">
        <f>ROUND((Tabla122[[#This Row],[Columna31]]*0.4),0)</f>
        <v>274</v>
      </c>
      <c r="AH265" s="65">
        <v>684</v>
      </c>
      <c r="AI265" s="65"/>
      <c r="AJ265" s="65"/>
      <c r="AK265" s="65"/>
      <c r="AL265" s="65">
        <f>ROUND((Tabla122[[#This Row],[Columna36]]*0.4),0)</f>
        <v>70</v>
      </c>
      <c r="AM265" s="65">
        <v>176</v>
      </c>
      <c r="AN265" s="65"/>
      <c r="AO265" s="65"/>
      <c r="AP265" s="65"/>
      <c r="AQ265" s="65">
        <f>ROUND((Tabla122[[#This Row],[Columna41]]*0.4),0)</f>
        <v>27</v>
      </c>
      <c r="AR265" s="65">
        <v>68</v>
      </c>
      <c r="AS265" s="65"/>
      <c r="AT265" s="65"/>
      <c r="AU265" s="65"/>
      <c r="AV265" s="65">
        <f>ROUND((Tabla122[[#This Row],[Columna46]]*0.4),0)</f>
        <v>16</v>
      </c>
      <c r="AW265" s="65">
        <v>40</v>
      </c>
      <c r="AX265" s="65"/>
      <c r="AY265" s="65"/>
      <c r="AZ265" s="65"/>
      <c r="BA265" s="65">
        <f>ROUND((Tabla122[[#This Row],[Columna51]]*0.4),0)</f>
        <v>3</v>
      </c>
      <c r="BB265" s="65">
        <v>8</v>
      </c>
      <c r="BC265" s="65"/>
      <c r="BD265" s="65"/>
      <c r="BE265" s="65"/>
      <c r="BF265" s="65">
        <f>ROUND((Tabla122[[#This Row],[Columna56]]*0.4),0)</f>
        <v>2</v>
      </c>
      <c r="BG265" s="65">
        <v>4</v>
      </c>
      <c r="BH265" s="65"/>
      <c r="BI265" s="65"/>
      <c r="BJ265" s="65"/>
      <c r="BK265" s="65">
        <f>ROUND((Tabla122[[#This Row],[Columna61]]*0.4),0)</f>
        <v>18</v>
      </c>
      <c r="BL265" s="65">
        <v>44</v>
      </c>
      <c r="BM265" s="65"/>
      <c r="BN265" s="65"/>
      <c r="BO265" s="65"/>
      <c r="BP265" s="65">
        <f>ROUND((Tabla122[[#This Row],[Columna66]]*0.4),0)</f>
        <v>16</v>
      </c>
      <c r="BQ265" s="65">
        <v>40</v>
      </c>
      <c r="BR265" s="65"/>
      <c r="BS265" s="65"/>
      <c r="BT265" s="65"/>
      <c r="BU265" s="65">
        <f>ROUND((Tabla122[[#This Row],[Columna71]]*0.4),0)</f>
        <v>46</v>
      </c>
      <c r="BV265" s="65">
        <v>116</v>
      </c>
      <c r="BW265" s="65"/>
      <c r="BX265" s="65"/>
      <c r="BY265" s="65"/>
      <c r="BZ265" s="65">
        <f>ROUND((Tabla122[[#This Row],[Columna76]]*0.4),0)</f>
        <v>14</v>
      </c>
      <c r="CA265" s="65">
        <v>36</v>
      </c>
      <c r="CB265" s="65"/>
      <c r="CC265" s="65"/>
      <c r="CD265" s="65"/>
      <c r="CE265" s="65">
        <f>ROUND((Tabla122[[#This Row],[Columna81]]*0.4),0)</f>
        <v>14</v>
      </c>
      <c r="CF265" s="65">
        <v>36</v>
      </c>
      <c r="CG265" s="65"/>
      <c r="CH265" s="65"/>
      <c r="CI265" s="65"/>
      <c r="CJ265" s="65">
        <f>ROUND((Tabla122[[#This Row],[Columna86]]*0.4),0)</f>
        <v>6</v>
      </c>
      <c r="CK265" s="65">
        <v>16</v>
      </c>
      <c r="CL265" s="65"/>
      <c r="CM265" s="65"/>
      <c r="CN265" s="65"/>
      <c r="CO265" s="65">
        <f>ROUND((Tabla122[[#This Row],[Columna91]]*0.4),0)</f>
        <v>22</v>
      </c>
      <c r="CP265" s="65">
        <v>56</v>
      </c>
      <c r="CQ265" s="65"/>
      <c r="CR265" s="65"/>
      <c r="CS265" s="65"/>
      <c r="CT265" s="65">
        <f>ROUND((Tabla122[[#This Row],[Columna96]]*0.4),0)</f>
        <v>40</v>
      </c>
      <c r="CU265" s="65">
        <v>100</v>
      </c>
      <c r="CV265" s="65"/>
      <c r="CW265" s="65"/>
      <c r="CX265" s="65"/>
      <c r="CY265" s="65">
        <f>ROUND((Tabla122[[#This Row],[Columna101]]*0.4),0)</f>
        <v>10</v>
      </c>
      <c r="CZ265" s="65">
        <v>24</v>
      </c>
      <c r="DA265" s="65"/>
      <c r="DB265" s="65"/>
      <c r="DC265" s="65"/>
      <c r="DD265" s="65">
        <f>ROUND((Tabla122[[#This Row],[Columna106]]*0.4),0)</f>
        <v>8</v>
      </c>
      <c r="DE265" s="65">
        <v>20</v>
      </c>
      <c r="DF265" s="65"/>
      <c r="DG265" s="65"/>
      <c r="DH265" s="65"/>
      <c r="DI265" s="65">
        <f>ROUND((Tabla122[[#This Row],[Columna111]]*0.4),0)</f>
        <v>8</v>
      </c>
      <c r="DJ265" s="65">
        <v>20</v>
      </c>
      <c r="DK265" s="65"/>
      <c r="DL265" s="65"/>
      <c r="DM265" s="65"/>
      <c r="DN265" s="65">
        <f>ROUND((Tabla122[[#This Row],[Columna116]]*0.4),0)</f>
        <v>2</v>
      </c>
      <c r="DO265" s="65">
        <v>4</v>
      </c>
      <c r="DP265" s="71"/>
      <c r="DQ265" s="71"/>
      <c r="DR265" s="71"/>
      <c r="DS265" s="84"/>
    </row>
    <row r="266" spans="2:123" s="82" customFormat="1" ht="27">
      <c r="B266" s="75"/>
      <c r="C266" s="63">
        <v>35501</v>
      </c>
      <c r="D266" s="85" t="s">
        <v>359</v>
      </c>
      <c r="E266" s="65" t="s">
        <v>114</v>
      </c>
      <c r="F26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6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66" s="65">
        <f>ROUND((Tabla122[[#This Row],[Columna6]]*0.4),0)</f>
        <v>2</v>
      </c>
      <c r="I266" s="91">
        <v>4</v>
      </c>
      <c r="J266" s="91"/>
      <c r="K266" s="91"/>
      <c r="L266" s="91"/>
      <c r="M266" s="65">
        <f>ROUND((Tabla122[[#This Row],[Columna11]]*0.4),0)</f>
        <v>72</v>
      </c>
      <c r="N266" s="65">
        <v>180</v>
      </c>
      <c r="O266" s="65"/>
      <c r="P266" s="65"/>
      <c r="Q266" s="65"/>
      <c r="R266" s="65">
        <f>ROUND((Tabla122[[#This Row],[Columna16]]*0.4),0)</f>
        <v>6</v>
      </c>
      <c r="S266" s="65">
        <v>16</v>
      </c>
      <c r="T266" s="65"/>
      <c r="U266" s="65"/>
      <c r="V266" s="65"/>
      <c r="W266" s="65">
        <f>ROUND((Tabla122[[#This Row],[Columna21]]*0.4),0)</f>
        <v>3</v>
      </c>
      <c r="X266" s="65">
        <v>8</v>
      </c>
      <c r="Y266" s="65"/>
      <c r="Z266" s="65"/>
      <c r="AA266" s="65"/>
      <c r="AB266" s="65">
        <f>ROUND((Tabla122[[#This Row],[Columna26]]*0.4),0)</f>
        <v>24</v>
      </c>
      <c r="AC266" s="65">
        <v>60</v>
      </c>
      <c r="AD266" s="65"/>
      <c r="AE266" s="65"/>
      <c r="AF266" s="65"/>
      <c r="AG266" s="65">
        <f>ROUND((Tabla122[[#This Row],[Columna31]]*0.4),0)</f>
        <v>274</v>
      </c>
      <c r="AH266" s="65">
        <v>684</v>
      </c>
      <c r="AI266" s="65"/>
      <c r="AJ266" s="65"/>
      <c r="AK266" s="65"/>
      <c r="AL266" s="65">
        <f>ROUND((Tabla122[[#This Row],[Columna36]]*0.4),0)</f>
        <v>70</v>
      </c>
      <c r="AM266" s="65">
        <v>176</v>
      </c>
      <c r="AN266" s="65"/>
      <c r="AO266" s="65"/>
      <c r="AP266" s="65"/>
      <c r="AQ266" s="65">
        <f>ROUND((Tabla122[[#This Row],[Columna41]]*0.4),0)</f>
        <v>27</v>
      </c>
      <c r="AR266" s="65">
        <v>68</v>
      </c>
      <c r="AS266" s="65"/>
      <c r="AT266" s="65"/>
      <c r="AU266" s="65"/>
      <c r="AV266" s="65">
        <f>ROUND((Tabla122[[#This Row],[Columna46]]*0.4),0)</f>
        <v>16</v>
      </c>
      <c r="AW266" s="65">
        <v>40</v>
      </c>
      <c r="AX266" s="65"/>
      <c r="AY266" s="65"/>
      <c r="AZ266" s="65"/>
      <c r="BA266" s="65">
        <f>ROUND((Tabla122[[#This Row],[Columna51]]*0.4),0)</f>
        <v>3</v>
      </c>
      <c r="BB266" s="65">
        <v>8</v>
      </c>
      <c r="BC266" s="65"/>
      <c r="BD266" s="65"/>
      <c r="BE266" s="65"/>
      <c r="BF266" s="65">
        <f>ROUND((Tabla122[[#This Row],[Columna56]]*0.4),0)</f>
        <v>2</v>
      </c>
      <c r="BG266" s="65">
        <v>4</v>
      </c>
      <c r="BH266" s="65"/>
      <c r="BI266" s="65"/>
      <c r="BJ266" s="65"/>
      <c r="BK266" s="65">
        <f>ROUND((Tabla122[[#This Row],[Columna61]]*0.4),0)</f>
        <v>18</v>
      </c>
      <c r="BL266" s="65">
        <v>44</v>
      </c>
      <c r="BM266" s="65"/>
      <c r="BN266" s="65"/>
      <c r="BO266" s="65"/>
      <c r="BP266" s="65">
        <f>ROUND((Tabla122[[#This Row],[Columna66]]*0.4),0)</f>
        <v>16</v>
      </c>
      <c r="BQ266" s="65">
        <v>40</v>
      </c>
      <c r="BR266" s="65"/>
      <c r="BS266" s="65"/>
      <c r="BT266" s="65"/>
      <c r="BU266" s="65">
        <f>ROUND((Tabla122[[#This Row],[Columna71]]*0.4),0)</f>
        <v>46</v>
      </c>
      <c r="BV266" s="65">
        <v>116</v>
      </c>
      <c r="BW266" s="65"/>
      <c r="BX266" s="65"/>
      <c r="BY266" s="65"/>
      <c r="BZ266" s="65">
        <f>ROUND((Tabla122[[#This Row],[Columna76]]*0.4),0)</f>
        <v>14</v>
      </c>
      <c r="CA266" s="65">
        <v>36</v>
      </c>
      <c r="CB266" s="65"/>
      <c r="CC266" s="65"/>
      <c r="CD266" s="65"/>
      <c r="CE266" s="65">
        <f>ROUND((Tabla122[[#This Row],[Columna81]]*0.4),0)</f>
        <v>14</v>
      </c>
      <c r="CF266" s="65">
        <v>36</v>
      </c>
      <c r="CG266" s="65"/>
      <c r="CH266" s="65"/>
      <c r="CI266" s="65"/>
      <c r="CJ266" s="65">
        <f>ROUND((Tabla122[[#This Row],[Columna86]]*0.4),0)</f>
        <v>6</v>
      </c>
      <c r="CK266" s="65">
        <v>16</v>
      </c>
      <c r="CL266" s="65"/>
      <c r="CM266" s="65"/>
      <c r="CN266" s="65"/>
      <c r="CO266" s="65">
        <f>ROUND((Tabla122[[#This Row],[Columna91]]*0.4),0)</f>
        <v>22</v>
      </c>
      <c r="CP266" s="65">
        <v>56</v>
      </c>
      <c r="CQ266" s="65"/>
      <c r="CR266" s="65"/>
      <c r="CS266" s="65"/>
      <c r="CT266" s="65">
        <f>ROUND((Tabla122[[#This Row],[Columna96]]*0.4),0)</f>
        <v>40</v>
      </c>
      <c r="CU266" s="65">
        <v>100</v>
      </c>
      <c r="CV266" s="65"/>
      <c r="CW266" s="65"/>
      <c r="CX266" s="65"/>
      <c r="CY266" s="65">
        <f>ROUND((Tabla122[[#This Row],[Columna101]]*0.4),0)</f>
        <v>10</v>
      </c>
      <c r="CZ266" s="65">
        <v>24</v>
      </c>
      <c r="DA266" s="65"/>
      <c r="DB266" s="65"/>
      <c r="DC266" s="65"/>
      <c r="DD266" s="65">
        <f>ROUND((Tabla122[[#This Row],[Columna106]]*0.4),0)</f>
        <v>8</v>
      </c>
      <c r="DE266" s="65">
        <v>20</v>
      </c>
      <c r="DF266" s="65"/>
      <c r="DG266" s="65"/>
      <c r="DH266" s="65"/>
      <c r="DI266" s="65">
        <f>ROUND((Tabla122[[#This Row],[Columna111]]*0.4),0)</f>
        <v>8</v>
      </c>
      <c r="DJ266" s="65">
        <v>20</v>
      </c>
      <c r="DK266" s="65"/>
      <c r="DL266" s="65"/>
      <c r="DM266" s="65"/>
      <c r="DN266" s="65">
        <f>ROUND((Tabla122[[#This Row],[Columna116]]*0.4),0)</f>
        <v>2</v>
      </c>
      <c r="DO266" s="65">
        <v>4</v>
      </c>
      <c r="DP266" s="71"/>
      <c r="DQ266" s="71"/>
      <c r="DR266" s="71"/>
      <c r="DS266" s="84"/>
    </row>
    <row r="267" spans="2:123" s="82" customFormat="1" ht="13.5">
      <c r="B267" s="75"/>
      <c r="C267" s="63">
        <v>35501</v>
      </c>
      <c r="D267" s="85" t="s">
        <v>360</v>
      </c>
      <c r="E267" s="65" t="s">
        <v>114</v>
      </c>
      <c r="F26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6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67" s="65">
        <f>ROUND((Tabla122[[#This Row],[Columna6]]*0.4),0)</f>
        <v>2</v>
      </c>
      <c r="I267" s="91">
        <v>4</v>
      </c>
      <c r="J267" s="91"/>
      <c r="K267" s="91"/>
      <c r="L267" s="91"/>
      <c r="M267" s="65">
        <f>ROUND((Tabla122[[#This Row],[Columna11]]*0.4),0)</f>
        <v>72</v>
      </c>
      <c r="N267" s="65">
        <v>180</v>
      </c>
      <c r="O267" s="65"/>
      <c r="P267" s="65"/>
      <c r="Q267" s="65"/>
      <c r="R267" s="65">
        <f>ROUND((Tabla122[[#This Row],[Columna16]]*0.4),0)</f>
        <v>6</v>
      </c>
      <c r="S267" s="65">
        <v>16</v>
      </c>
      <c r="T267" s="65"/>
      <c r="U267" s="65"/>
      <c r="V267" s="65"/>
      <c r="W267" s="65">
        <f>ROUND((Tabla122[[#This Row],[Columna21]]*0.4),0)</f>
        <v>3</v>
      </c>
      <c r="X267" s="65">
        <v>8</v>
      </c>
      <c r="Y267" s="65"/>
      <c r="Z267" s="65"/>
      <c r="AA267" s="65"/>
      <c r="AB267" s="65">
        <f>ROUND((Tabla122[[#This Row],[Columna26]]*0.4),0)</f>
        <v>24</v>
      </c>
      <c r="AC267" s="65">
        <v>60</v>
      </c>
      <c r="AD267" s="65"/>
      <c r="AE267" s="65"/>
      <c r="AF267" s="65"/>
      <c r="AG267" s="65">
        <f>ROUND((Tabla122[[#This Row],[Columna31]]*0.4),0)</f>
        <v>274</v>
      </c>
      <c r="AH267" s="65">
        <v>684</v>
      </c>
      <c r="AI267" s="65"/>
      <c r="AJ267" s="65"/>
      <c r="AK267" s="65"/>
      <c r="AL267" s="65">
        <f>ROUND((Tabla122[[#This Row],[Columna36]]*0.4),0)</f>
        <v>70</v>
      </c>
      <c r="AM267" s="65">
        <v>176</v>
      </c>
      <c r="AN267" s="65"/>
      <c r="AO267" s="65"/>
      <c r="AP267" s="65"/>
      <c r="AQ267" s="65">
        <f>ROUND((Tabla122[[#This Row],[Columna41]]*0.4),0)</f>
        <v>27</v>
      </c>
      <c r="AR267" s="65">
        <v>68</v>
      </c>
      <c r="AS267" s="65"/>
      <c r="AT267" s="65"/>
      <c r="AU267" s="65"/>
      <c r="AV267" s="65">
        <f>ROUND((Tabla122[[#This Row],[Columna46]]*0.4),0)</f>
        <v>16</v>
      </c>
      <c r="AW267" s="65">
        <v>40</v>
      </c>
      <c r="AX267" s="65"/>
      <c r="AY267" s="65"/>
      <c r="AZ267" s="65"/>
      <c r="BA267" s="65">
        <f>ROUND((Tabla122[[#This Row],[Columna51]]*0.4),0)</f>
        <v>3</v>
      </c>
      <c r="BB267" s="65">
        <v>8</v>
      </c>
      <c r="BC267" s="65"/>
      <c r="BD267" s="65"/>
      <c r="BE267" s="65"/>
      <c r="BF267" s="65">
        <f>ROUND((Tabla122[[#This Row],[Columna56]]*0.4),0)</f>
        <v>2</v>
      </c>
      <c r="BG267" s="65">
        <v>4</v>
      </c>
      <c r="BH267" s="65"/>
      <c r="BI267" s="65"/>
      <c r="BJ267" s="65"/>
      <c r="BK267" s="65">
        <f>ROUND((Tabla122[[#This Row],[Columna61]]*0.4),0)</f>
        <v>18</v>
      </c>
      <c r="BL267" s="65">
        <v>44</v>
      </c>
      <c r="BM267" s="65"/>
      <c r="BN267" s="65"/>
      <c r="BO267" s="65"/>
      <c r="BP267" s="65">
        <f>ROUND((Tabla122[[#This Row],[Columna66]]*0.4),0)</f>
        <v>16</v>
      </c>
      <c r="BQ267" s="65">
        <v>40</v>
      </c>
      <c r="BR267" s="65"/>
      <c r="BS267" s="65"/>
      <c r="BT267" s="65"/>
      <c r="BU267" s="65">
        <f>ROUND((Tabla122[[#This Row],[Columna71]]*0.4),0)</f>
        <v>46</v>
      </c>
      <c r="BV267" s="65">
        <v>116</v>
      </c>
      <c r="BW267" s="65"/>
      <c r="BX267" s="65"/>
      <c r="BY267" s="65"/>
      <c r="BZ267" s="65">
        <f>ROUND((Tabla122[[#This Row],[Columna76]]*0.4),0)</f>
        <v>14</v>
      </c>
      <c r="CA267" s="65">
        <v>36</v>
      </c>
      <c r="CB267" s="65"/>
      <c r="CC267" s="65"/>
      <c r="CD267" s="65"/>
      <c r="CE267" s="65">
        <f>ROUND((Tabla122[[#This Row],[Columna81]]*0.4),0)</f>
        <v>14</v>
      </c>
      <c r="CF267" s="65">
        <v>36</v>
      </c>
      <c r="CG267" s="65"/>
      <c r="CH267" s="65"/>
      <c r="CI267" s="65"/>
      <c r="CJ267" s="65">
        <f>ROUND((Tabla122[[#This Row],[Columna86]]*0.4),0)</f>
        <v>6</v>
      </c>
      <c r="CK267" s="65">
        <v>16</v>
      </c>
      <c r="CL267" s="65"/>
      <c r="CM267" s="65"/>
      <c r="CN267" s="65"/>
      <c r="CO267" s="65">
        <f>ROUND((Tabla122[[#This Row],[Columna91]]*0.4),0)</f>
        <v>22</v>
      </c>
      <c r="CP267" s="65">
        <v>56</v>
      </c>
      <c r="CQ267" s="65"/>
      <c r="CR267" s="65"/>
      <c r="CS267" s="65"/>
      <c r="CT267" s="65">
        <f>ROUND((Tabla122[[#This Row],[Columna96]]*0.4),0)</f>
        <v>40</v>
      </c>
      <c r="CU267" s="65">
        <v>100</v>
      </c>
      <c r="CV267" s="65"/>
      <c r="CW267" s="65"/>
      <c r="CX267" s="65"/>
      <c r="CY267" s="65">
        <f>ROUND((Tabla122[[#This Row],[Columna101]]*0.4),0)</f>
        <v>10</v>
      </c>
      <c r="CZ267" s="65">
        <v>24</v>
      </c>
      <c r="DA267" s="65"/>
      <c r="DB267" s="65"/>
      <c r="DC267" s="65"/>
      <c r="DD267" s="65">
        <f>ROUND((Tabla122[[#This Row],[Columna106]]*0.4),0)</f>
        <v>8</v>
      </c>
      <c r="DE267" s="65">
        <v>20</v>
      </c>
      <c r="DF267" s="65"/>
      <c r="DG267" s="65"/>
      <c r="DH267" s="65"/>
      <c r="DI267" s="65">
        <f>ROUND((Tabla122[[#This Row],[Columna111]]*0.4),0)</f>
        <v>8</v>
      </c>
      <c r="DJ267" s="65">
        <v>20</v>
      </c>
      <c r="DK267" s="65"/>
      <c r="DL267" s="65"/>
      <c r="DM267" s="65"/>
      <c r="DN267" s="65">
        <f>ROUND((Tabla122[[#This Row],[Columna116]]*0.4),0)</f>
        <v>2</v>
      </c>
      <c r="DO267" s="65">
        <v>4</v>
      </c>
      <c r="DP267" s="71"/>
      <c r="DQ267" s="71"/>
      <c r="DR267" s="71"/>
      <c r="DS267" s="84"/>
    </row>
    <row r="268" spans="2:123" s="82" customFormat="1" ht="13.5">
      <c r="B268" s="75"/>
      <c r="C268" s="63">
        <v>35501</v>
      </c>
      <c r="D268" s="85" t="s">
        <v>371</v>
      </c>
      <c r="E268" s="65" t="s">
        <v>114</v>
      </c>
      <c r="F26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6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68" s="65">
        <f>ROUND((Tabla122[[#This Row],[Columna6]]*0.4),0)</f>
        <v>2</v>
      </c>
      <c r="I268" s="91">
        <v>4</v>
      </c>
      <c r="J268" s="91"/>
      <c r="K268" s="91"/>
      <c r="L268" s="91"/>
      <c r="M268" s="65">
        <f>ROUND((Tabla122[[#This Row],[Columna11]]*0.4),0)</f>
        <v>72</v>
      </c>
      <c r="N268" s="65">
        <v>180</v>
      </c>
      <c r="O268" s="65"/>
      <c r="P268" s="65"/>
      <c r="Q268" s="65"/>
      <c r="R268" s="65">
        <f>ROUND((Tabla122[[#This Row],[Columna16]]*0.4),0)</f>
        <v>6</v>
      </c>
      <c r="S268" s="65">
        <v>16</v>
      </c>
      <c r="T268" s="65"/>
      <c r="U268" s="65"/>
      <c r="V268" s="65"/>
      <c r="W268" s="65">
        <f>ROUND((Tabla122[[#This Row],[Columna21]]*0.4),0)</f>
        <v>3</v>
      </c>
      <c r="X268" s="65">
        <v>8</v>
      </c>
      <c r="Y268" s="65"/>
      <c r="Z268" s="65"/>
      <c r="AA268" s="65"/>
      <c r="AB268" s="65">
        <f>ROUND((Tabla122[[#This Row],[Columna26]]*0.4),0)</f>
        <v>24</v>
      </c>
      <c r="AC268" s="65">
        <v>60</v>
      </c>
      <c r="AD268" s="65"/>
      <c r="AE268" s="65"/>
      <c r="AF268" s="65"/>
      <c r="AG268" s="65">
        <f>ROUND((Tabla122[[#This Row],[Columna31]]*0.4),0)</f>
        <v>274</v>
      </c>
      <c r="AH268" s="65">
        <v>684</v>
      </c>
      <c r="AI268" s="65"/>
      <c r="AJ268" s="65"/>
      <c r="AK268" s="65"/>
      <c r="AL268" s="65">
        <f>ROUND((Tabla122[[#This Row],[Columna36]]*0.4),0)</f>
        <v>70</v>
      </c>
      <c r="AM268" s="65">
        <v>176</v>
      </c>
      <c r="AN268" s="65"/>
      <c r="AO268" s="65"/>
      <c r="AP268" s="65"/>
      <c r="AQ268" s="65">
        <f>ROUND((Tabla122[[#This Row],[Columna41]]*0.4),0)</f>
        <v>27</v>
      </c>
      <c r="AR268" s="65">
        <v>68</v>
      </c>
      <c r="AS268" s="65"/>
      <c r="AT268" s="65"/>
      <c r="AU268" s="65"/>
      <c r="AV268" s="65">
        <f>ROUND((Tabla122[[#This Row],[Columna46]]*0.4),0)</f>
        <v>16</v>
      </c>
      <c r="AW268" s="65">
        <v>40</v>
      </c>
      <c r="AX268" s="65"/>
      <c r="AY268" s="65"/>
      <c r="AZ268" s="65"/>
      <c r="BA268" s="65">
        <f>ROUND((Tabla122[[#This Row],[Columna51]]*0.4),0)</f>
        <v>3</v>
      </c>
      <c r="BB268" s="65">
        <v>8</v>
      </c>
      <c r="BC268" s="65"/>
      <c r="BD268" s="65"/>
      <c r="BE268" s="65"/>
      <c r="BF268" s="65">
        <f>ROUND((Tabla122[[#This Row],[Columna56]]*0.4),0)</f>
        <v>2</v>
      </c>
      <c r="BG268" s="65">
        <v>4</v>
      </c>
      <c r="BH268" s="65"/>
      <c r="BI268" s="65"/>
      <c r="BJ268" s="65"/>
      <c r="BK268" s="65">
        <f>ROUND((Tabla122[[#This Row],[Columna61]]*0.4),0)</f>
        <v>18</v>
      </c>
      <c r="BL268" s="65">
        <v>44</v>
      </c>
      <c r="BM268" s="65"/>
      <c r="BN268" s="65"/>
      <c r="BO268" s="65"/>
      <c r="BP268" s="65">
        <f>ROUND((Tabla122[[#This Row],[Columna66]]*0.4),0)</f>
        <v>16</v>
      </c>
      <c r="BQ268" s="65">
        <v>40</v>
      </c>
      <c r="BR268" s="65"/>
      <c r="BS268" s="65"/>
      <c r="BT268" s="65"/>
      <c r="BU268" s="65">
        <f>ROUND((Tabla122[[#This Row],[Columna71]]*0.4),0)</f>
        <v>46</v>
      </c>
      <c r="BV268" s="65">
        <v>116</v>
      </c>
      <c r="BW268" s="65"/>
      <c r="BX268" s="65"/>
      <c r="BY268" s="65"/>
      <c r="BZ268" s="65">
        <f>ROUND((Tabla122[[#This Row],[Columna76]]*0.4),0)</f>
        <v>14</v>
      </c>
      <c r="CA268" s="65">
        <v>36</v>
      </c>
      <c r="CB268" s="65"/>
      <c r="CC268" s="65"/>
      <c r="CD268" s="65"/>
      <c r="CE268" s="65">
        <f>ROUND((Tabla122[[#This Row],[Columna81]]*0.4),0)</f>
        <v>14</v>
      </c>
      <c r="CF268" s="65">
        <v>36</v>
      </c>
      <c r="CG268" s="65"/>
      <c r="CH268" s="65"/>
      <c r="CI268" s="65"/>
      <c r="CJ268" s="65">
        <f>ROUND((Tabla122[[#This Row],[Columna86]]*0.4),0)</f>
        <v>6</v>
      </c>
      <c r="CK268" s="65">
        <v>16</v>
      </c>
      <c r="CL268" s="65"/>
      <c r="CM268" s="65"/>
      <c r="CN268" s="65"/>
      <c r="CO268" s="65">
        <f>ROUND((Tabla122[[#This Row],[Columna91]]*0.4),0)</f>
        <v>22</v>
      </c>
      <c r="CP268" s="65">
        <v>56</v>
      </c>
      <c r="CQ268" s="65"/>
      <c r="CR268" s="65"/>
      <c r="CS268" s="65"/>
      <c r="CT268" s="65">
        <f>ROUND((Tabla122[[#This Row],[Columna96]]*0.4),0)</f>
        <v>40</v>
      </c>
      <c r="CU268" s="65">
        <v>100</v>
      </c>
      <c r="CV268" s="65"/>
      <c r="CW268" s="65"/>
      <c r="CX268" s="65"/>
      <c r="CY268" s="65">
        <f>ROUND((Tabla122[[#This Row],[Columna101]]*0.4),0)</f>
        <v>10</v>
      </c>
      <c r="CZ268" s="65">
        <v>24</v>
      </c>
      <c r="DA268" s="65"/>
      <c r="DB268" s="65"/>
      <c r="DC268" s="65"/>
      <c r="DD268" s="65">
        <f>ROUND((Tabla122[[#This Row],[Columna106]]*0.4),0)</f>
        <v>8</v>
      </c>
      <c r="DE268" s="65">
        <v>20</v>
      </c>
      <c r="DF268" s="65"/>
      <c r="DG268" s="65"/>
      <c r="DH268" s="65"/>
      <c r="DI268" s="65">
        <f>ROUND((Tabla122[[#This Row],[Columna111]]*0.4),0)</f>
        <v>8</v>
      </c>
      <c r="DJ268" s="65">
        <v>20</v>
      </c>
      <c r="DK268" s="65"/>
      <c r="DL268" s="65"/>
      <c r="DM268" s="65"/>
      <c r="DN268" s="65">
        <f>ROUND((Tabla122[[#This Row],[Columna116]]*0.4),0)</f>
        <v>2</v>
      </c>
      <c r="DO268" s="65">
        <v>4</v>
      </c>
      <c r="DP268" s="71"/>
      <c r="DQ268" s="71"/>
      <c r="DR268" s="71"/>
      <c r="DS268" s="84"/>
    </row>
    <row r="269" spans="2:123" s="82" customFormat="1" ht="13.5">
      <c r="B269" s="75"/>
      <c r="C269" s="63">
        <v>35501</v>
      </c>
      <c r="D269" s="85" t="s">
        <v>362</v>
      </c>
      <c r="E269" s="65" t="s">
        <v>114</v>
      </c>
      <c r="F26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6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69" s="65">
        <f>ROUND((Tabla122[[#This Row],[Columna6]]*0.4),0)</f>
        <v>2</v>
      </c>
      <c r="I269" s="91">
        <v>4</v>
      </c>
      <c r="J269" s="91"/>
      <c r="K269" s="91"/>
      <c r="L269" s="91"/>
      <c r="M269" s="65">
        <f>ROUND((Tabla122[[#This Row],[Columna11]]*0.4),0)</f>
        <v>72</v>
      </c>
      <c r="N269" s="65">
        <v>180</v>
      </c>
      <c r="O269" s="65"/>
      <c r="P269" s="65"/>
      <c r="Q269" s="65"/>
      <c r="R269" s="65">
        <f>ROUND((Tabla122[[#This Row],[Columna16]]*0.4),0)</f>
        <v>6</v>
      </c>
      <c r="S269" s="65">
        <v>16</v>
      </c>
      <c r="T269" s="65"/>
      <c r="U269" s="65"/>
      <c r="V269" s="65"/>
      <c r="W269" s="65">
        <f>ROUND((Tabla122[[#This Row],[Columna21]]*0.4),0)</f>
        <v>3</v>
      </c>
      <c r="X269" s="65">
        <v>8</v>
      </c>
      <c r="Y269" s="65"/>
      <c r="Z269" s="65"/>
      <c r="AA269" s="65"/>
      <c r="AB269" s="65">
        <f>ROUND((Tabla122[[#This Row],[Columna26]]*0.4),0)</f>
        <v>24</v>
      </c>
      <c r="AC269" s="65">
        <v>60</v>
      </c>
      <c r="AD269" s="65"/>
      <c r="AE269" s="65"/>
      <c r="AF269" s="65"/>
      <c r="AG269" s="65">
        <f>ROUND((Tabla122[[#This Row],[Columna31]]*0.4),0)</f>
        <v>274</v>
      </c>
      <c r="AH269" s="65">
        <v>684</v>
      </c>
      <c r="AI269" s="65"/>
      <c r="AJ269" s="65"/>
      <c r="AK269" s="65"/>
      <c r="AL269" s="65">
        <f>ROUND((Tabla122[[#This Row],[Columna36]]*0.4),0)</f>
        <v>70</v>
      </c>
      <c r="AM269" s="65">
        <v>176</v>
      </c>
      <c r="AN269" s="65"/>
      <c r="AO269" s="65"/>
      <c r="AP269" s="65"/>
      <c r="AQ269" s="65">
        <f>ROUND((Tabla122[[#This Row],[Columna41]]*0.4),0)</f>
        <v>27</v>
      </c>
      <c r="AR269" s="65">
        <v>68</v>
      </c>
      <c r="AS269" s="65"/>
      <c r="AT269" s="65"/>
      <c r="AU269" s="65"/>
      <c r="AV269" s="65">
        <f>ROUND((Tabla122[[#This Row],[Columna46]]*0.4),0)</f>
        <v>16</v>
      </c>
      <c r="AW269" s="65">
        <v>40</v>
      </c>
      <c r="AX269" s="65"/>
      <c r="AY269" s="65"/>
      <c r="AZ269" s="65"/>
      <c r="BA269" s="65">
        <f>ROUND((Tabla122[[#This Row],[Columna51]]*0.4),0)</f>
        <v>3</v>
      </c>
      <c r="BB269" s="65">
        <v>8</v>
      </c>
      <c r="BC269" s="65"/>
      <c r="BD269" s="65"/>
      <c r="BE269" s="65"/>
      <c r="BF269" s="65">
        <f>ROUND((Tabla122[[#This Row],[Columna56]]*0.4),0)</f>
        <v>2</v>
      </c>
      <c r="BG269" s="65">
        <v>4</v>
      </c>
      <c r="BH269" s="65"/>
      <c r="BI269" s="65"/>
      <c r="BJ269" s="65"/>
      <c r="BK269" s="65">
        <f>ROUND((Tabla122[[#This Row],[Columna61]]*0.4),0)</f>
        <v>18</v>
      </c>
      <c r="BL269" s="65">
        <v>44</v>
      </c>
      <c r="BM269" s="65"/>
      <c r="BN269" s="65"/>
      <c r="BO269" s="65"/>
      <c r="BP269" s="65">
        <f>ROUND((Tabla122[[#This Row],[Columna66]]*0.4),0)</f>
        <v>16</v>
      </c>
      <c r="BQ269" s="65">
        <v>40</v>
      </c>
      <c r="BR269" s="65"/>
      <c r="BS269" s="65"/>
      <c r="BT269" s="65"/>
      <c r="BU269" s="65">
        <f>ROUND((Tabla122[[#This Row],[Columna71]]*0.4),0)</f>
        <v>46</v>
      </c>
      <c r="BV269" s="65">
        <v>116</v>
      </c>
      <c r="BW269" s="65"/>
      <c r="BX269" s="65"/>
      <c r="BY269" s="65"/>
      <c r="BZ269" s="65">
        <f>ROUND((Tabla122[[#This Row],[Columna76]]*0.4),0)</f>
        <v>14</v>
      </c>
      <c r="CA269" s="65">
        <v>36</v>
      </c>
      <c r="CB269" s="65"/>
      <c r="CC269" s="65"/>
      <c r="CD269" s="65"/>
      <c r="CE269" s="65">
        <f>ROUND((Tabla122[[#This Row],[Columna81]]*0.4),0)</f>
        <v>14</v>
      </c>
      <c r="CF269" s="65">
        <v>36</v>
      </c>
      <c r="CG269" s="65"/>
      <c r="CH269" s="65"/>
      <c r="CI269" s="65"/>
      <c r="CJ269" s="65">
        <f>ROUND((Tabla122[[#This Row],[Columna86]]*0.4),0)</f>
        <v>6</v>
      </c>
      <c r="CK269" s="65">
        <v>16</v>
      </c>
      <c r="CL269" s="65"/>
      <c r="CM269" s="65"/>
      <c r="CN269" s="65"/>
      <c r="CO269" s="65">
        <f>ROUND((Tabla122[[#This Row],[Columna91]]*0.4),0)</f>
        <v>22</v>
      </c>
      <c r="CP269" s="65">
        <v>56</v>
      </c>
      <c r="CQ269" s="65"/>
      <c r="CR269" s="65"/>
      <c r="CS269" s="65"/>
      <c r="CT269" s="65">
        <f>ROUND((Tabla122[[#This Row],[Columna96]]*0.4),0)</f>
        <v>40</v>
      </c>
      <c r="CU269" s="65">
        <v>100</v>
      </c>
      <c r="CV269" s="65"/>
      <c r="CW269" s="65"/>
      <c r="CX269" s="65"/>
      <c r="CY269" s="65">
        <f>ROUND((Tabla122[[#This Row],[Columna101]]*0.4),0)</f>
        <v>10</v>
      </c>
      <c r="CZ269" s="65">
        <v>24</v>
      </c>
      <c r="DA269" s="65"/>
      <c r="DB269" s="65"/>
      <c r="DC269" s="65"/>
      <c r="DD269" s="65">
        <f>ROUND((Tabla122[[#This Row],[Columna106]]*0.4),0)</f>
        <v>8</v>
      </c>
      <c r="DE269" s="65">
        <v>20</v>
      </c>
      <c r="DF269" s="65"/>
      <c r="DG269" s="65"/>
      <c r="DH269" s="65"/>
      <c r="DI269" s="65">
        <f>ROUND((Tabla122[[#This Row],[Columna111]]*0.4),0)</f>
        <v>8</v>
      </c>
      <c r="DJ269" s="65">
        <v>20</v>
      </c>
      <c r="DK269" s="65"/>
      <c r="DL269" s="65"/>
      <c r="DM269" s="65"/>
      <c r="DN269" s="65">
        <f>ROUND((Tabla122[[#This Row],[Columna116]]*0.4),0)</f>
        <v>2</v>
      </c>
      <c r="DO269" s="65">
        <v>4</v>
      </c>
      <c r="DP269" s="71"/>
      <c r="DQ269" s="71"/>
      <c r="DR269" s="71"/>
      <c r="DS269" s="84"/>
    </row>
    <row r="270" spans="2:123" s="82" customFormat="1" ht="13.5">
      <c r="B270" s="75"/>
      <c r="C270" s="63">
        <v>35501</v>
      </c>
      <c r="D270" s="85" t="s">
        <v>363</v>
      </c>
      <c r="E270" s="65" t="s">
        <v>114</v>
      </c>
      <c r="F27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7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70" s="65">
        <f>ROUND((Tabla122[[#This Row],[Columna6]]*0.4),0)</f>
        <v>2</v>
      </c>
      <c r="I270" s="91">
        <v>4</v>
      </c>
      <c r="J270" s="91"/>
      <c r="K270" s="91"/>
      <c r="L270" s="91"/>
      <c r="M270" s="65">
        <f>ROUND((Tabla122[[#This Row],[Columna11]]*0.4),0)</f>
        <v>72</v>
      </c>
      <c r="N270" s="65">
        <v>180</v>
      </c>
      <c r="O270" s="65"/>
      <c r="P270" s="65"/>
      <c r="Q270" s="65"/>
      <c r="R270" s="65">
        <f>ROUND((Tabla122[[#This Row],[Columna16]]*0.4),0)</f>
        <v>6</v>
      </c>
      <c r="S270" s="65">
        <v>16</v>
      </c>
      <c r="T270" s="65"/>
      <c r="U270" s="65"/>
      <c r="V270" s="65"/>
      <c r="W270" s="65">
        <f>ROUND((Tabla122[[#This Row],[Columna21]]*0.4),0)</f>
        <v>3</v>
      </c>
      <c r="X270" s="65">
        <v>8</v>
      </c>
      <c r="Y270" s="65"/>
      <c r="Z270" s="65"/>
      <c r="AA270" s="65"/>
      <c r="AB270" s="65">
        <f>ROUND((Tabla122[[#This Row],[Columna26]]*0.4),0)</f>
        <v>24</v>
      </c>
      <c r="AC270" s="65">
        <v>60</v>
      </c>
      <c r="AD270" s="65"/>
      <c r="AE270" s="65"/>
      <c r="AF270" s="65"/>
      <c r="AG270" s="65">
        <f>ROUND((Tabla122[[#This Row],[Columna31]]*0.4),0)</f>
        <v>274</v>
      </c>
      <c r="AH270" s="65">
        <v>684</v>
      </c>
      <c r="AI270" s="65"/>
      <c r="AJ270" s="65"/>
      <c r="AK270" s="65"/>
      <c r="AL270" s="65">
        <f>ROUND((Tabla122[[#This Row],[Columna36]]*0.4),0)</f>
        <v>70</v>
      </c>
      <c r="AM270" s="65">
        <v>176</v>
      </c>
      <c r="AN270" s="65"/>
      <c r="AO270" s="65"/>
      <c r="AP270" s="65"/>
      <c r="AQ270" s="65">
        <f>ROUND((Tabla122[[#This Row],[Columna41]]*0.4),0)</f>
        <v>27</v>
      </c>
      <c r="AR270" s="65">
        <v>68</v>
      </c>
      <c r="AS270" s="65"/>
      <c r="AT270" s="65"/>
      <c r="AU270" s="65"/>
      <c r="AV270" s="65">
        <f>ROUND((Tabla122[[#This Row],[Columna46]]*0.4),0)</f>
        <v>16</v>
      </c>
      <c r="AW270" s="65">
        <v>40</v>
      </c>
      <c r="AX270" s="65"/>
      <c r="AY270" s="65"/>
      <c r="AZ270" s="65"/>
      <c r="BA270" s="65">
        <f>ROUND((Tabla122[[#This Row],[Columna51]]*0.4),0)</f>
        <v>3</v>
      </c>
      <c r="BB270" s="65">
        <v>8</v>
      </c>
      <c r="BC270" s="65"/>
      <c r="BD270" s="65"/>
      <c r="BE270" s="65"/>
      <c r="BF270" s="65">
        <f>ROUND((Tabla122[[#This Row],[Columna56]]*0.4),0)</f>
        <v>2</v>
      </c>
      <c r="BG270" s="65">
        <v>4</v>
      </c>
      <c r="BH270" s="65"/>
      <c r="BI270" s="65"/>
      <c r="BJ270" s="65"/>
      <c r="BK270" s="65">
        <f>ROUND((Tabla122[[#This Row],[Columna61]]*0.4),0)</f>
        <v>18</v>
      </c>
      <c r="BL270" s="65">
        <v>44</v>
      </c>
      <c r="BM270" s="65"/>
      <c r="BN270" s="65"/>
      <c r="BO270" s="65"/>
      <c r="BP270" s="65">
        <f>ROUND((Tabla122[[#This Row],[Columna66]]*0.4),0)</f>
        <v>16</v>
      </c>
      <c r="BQ270" s="65">
        <v>40</v>
      </c>
      <c r="BR270" s="65"/>
      <c r="BS270" s="65"/>
      <c r="BT270" s="65"/>
      <c r="BU270" s="65">
        <f>ROUND((Tabla122[[#This Row],[Columna71]]*0.4),0)</f>
        <v>46</v>
      </c>
      <c r="BV270" s="65">
        <v>116</v>
      </c>
      <c r="BW270" s="65"/>
      <c r="BX270" s="65"/>
      <c r="BY270" s="65"/>
      <c r="BZ270" s="65">
        <f>ROUND((Tabla122[[#This Row],[Columna76]]*0.4),0)</f>
        <v>14</v>
      </c>
      <c r="CA270" s="65">
        <v>36</v>
      </c>
      <c r="CB270" s="65"/>
      <c r="CC270" s="65"/>
      <c r="CD270" s="65"/>
      <c r="CE270" s="65">
        <f>ROUND((Tabla122[[#This Row],[Columna81]]*0.4),0)</f>
        <v>14</v>
      </c>
      <c r="CF270" s="65">
        <v>36</v>
      </c>
      <c r="CG270" s="65"/>
      <c r="CH270" s="65"/>
      <c r="CI270" s="65"/>
      <c r="CJ270" s="65">
        <f>ROUND((Tabla122[[#This Row],[Columna86]]*0.4),0)</f>
        <v>6</v>
      </c>
      <c r="CK270" s="65">
        <v>16</v>
      </c>
      <c r="CL270" s="65"/>
      <c r="CM270" s="65"/>
      <c r="CN270" s="65"/>
      <c r="CO270" s="65">
        <f>ROUND((Tabla122[[#This Row],[Columna91]]*0.4),0)</f>
        <v>22</v>
      </c>
      <c r="CP270" s="65">
        <v>56</v>
      </c>
      <c r="CQ270" s="65"/>
      <c r="CR270" s="65"/>
      <c r="CS270" s="65"/>
      <c r="CT270" s="65">
        <f>ROUND((Tabla122[[#This Row],[Columna96]]*0.4),0)</f>
        <v>40</v>
      </c>
      <c r="CU270" s="65">
        <v>100</v>
      </c>
      <c r="CV270" s="65"/>
      <c r="CW270" s="65"/>
      <c r="CX270" s="65"/>
      <c r="CY270" s="65">
        <f>ROUND((Tabla122[[#This Row],[Columna101]]*0.4),0)</f>
        <v>10</v>
      </c>
      <c r="CZ270" s="65">
        <v>24</v>
      </c>
      <c r="DA270" s="65"/>
      <c r="DB270" s="65"/>
      <c r="DC270" s="65"/>
      <c r="DD270" s="65">
        <f>ROUND((Tabla122[[#This Row],[Columna106]]*0.4),0)</f>
        <v>8</v>
      </c>
      <c r="DE270" s="65">
        <v>20</v>
      </c>
      <c r="DF270" s="65"/>
      <c r="DG270" s="65"/>
      <c r="DH270" s="65"/>
      <c r="DI270" s="65">
        <f>ROUND((Tabla122[[#This Row],[Columna111]]*0.4),0)</f>
        <v>8</v>
      </c>
      <c r="DJ270" s="65">
        <v>20</v>
      </c>
      <c r="DK270" s="65"/>
      <c r="DL270" s="65"/>
      <c r="DM270" s="65"/>
      <c r="DN270" s="65">
        <f>ROUND((Tabla122[[#This Row],[Columna116]]*0.4),0)</f>
        <v>2</v>
      </c>
      <c r="DO270" s="65">
        <v>4</v>
      </c>
      <c r="DP270" s="71"/>
      <c r="DQ270" s="71"/>
      <c r="DR270" s="71"/>
      <c r="DS270" s="84"/>
    </row>
    <row r="271" spans="2:123" s="82" customFormat="1" ht="27">
      <c r="B271" s="75"/>
      <c r="C271" s="63">
        <v>35501</v>
      </c>
      <c r="D271" s="85" t="s">
        <v>364</v>
      </c>
      <c r="E271" s="65" t="s">
        <v>114</v>
      </c>
      <c r="F27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7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71" s="65">
        <f>ROUND((Tabla122[[#This Row],[Columna6]]*0.4),0)</f>
        <v>2</v>
      </c>
      <c r="I271" s="91">
        <v>4</v>
      </c>
      <c r="J271" s="91"/>
      <c r="K271" s="91"/>
      <c r="L271" s="91"/>
      <c r="M271" s="65">
        <f>ROUND((Tabla122[[#This Row],[Columna11]]*0.4),0)</f>
        <v>72</v>
      </c>
      <c r="N271" s="65">
        <v>180</v>
      </c>
      <c r="O271" s="65"/>
      <c r="P271" s="65"/>
      <c r="Q271" s="65"/>
      <c r="R271" s="65">
        <f>ROUND((Tabla122[[#This Row],[Columna16]]*0.4),0)</f>
        <v>6</v>
      </c>
      <c r="S271" s="65">
        <v>16</v>
      </c>
      <c r="T271" s="65"/>
      <c r="U271" s="65"/>
      <c r="V271" s="65"/>
      <c r="W271" s="65">
        <f>ROUND((Tabla122[[#This Row],[Columna21]]*0.4),0)</f>
        <v>3</v>
      </c>
      <c r="X271" s="65">
        <v>8</v>
      </c>
      <c r="Y271" s="65"/>
      <c r="Z271" s="65"/>
      <c r="AA271" s="65"/>
      <c r="AB271" s="65">
        <f>ROUND((Tabla122[[#This Row],[Columna26]]*0.4),0)</f>
        <v>24</v>
      </c>
      <c r="AC271" s="65">
        <v>60</v>
      </c>
      <c r="AD271" s="65"/>
      <c r="AE271" s="65"/>
      <c r="AF271" s="65"/>
      <c r="AG271" s="65">
        <f>ROUND((Tabla122[[#This Row],[Columna31]]*0.4),0)</f>
        <v>274</v>
      </c>
      <c r="AH271" s="65">
        <v>684</v>
      </c>
      <c r="AI271" s="65"/>
      <c r="AJ271" s="65"/>
      <c r="AK271" s="65"/>
      <c r="AL271" s="65">
        <f>ROUND((Tabla122[[#This Row],[Columna36]]*0.4),0)</f>
        <v>70</v>
      </c>
      <c r="AM271" s="65">
        <v>176</v>
      </c>
      <c r="AN271" s="65"/>
      <c r="AO271" s="65"/>
      <c r="AP271" s="65"/>
      <c r="AQ271" s="65">
        <f>ROUND((Tabla122[[#This Row],[Columna41]]*0.4),0)</f>
        <v>27</v>
      </c>
      <c r="AR271" s="65">
        <v>68</v>
      </c>
      <c r="AS271" s="65"/>
      <c r="AT271" s="65"/>
      <c r="AU271" s="65"/>
      <c r="AV271" s="65">
        <f>ROUND((Tabla122[[#This Row],[Columna46]]*0.4),0)</f>
        <v>16</v>
      </c>
      <c r="AW271" s="65">
        <v>40</v>
      </c>
      <c r="AX271" s="65"/>
      <c r="AY271" s="65"/>
      <c r="AZ271" s="65"/>
      <c r="BA271" s="65">
        <f>ROUND((Tabla122[[#This Row],[Columna51]]*0.4),0)</f>
        <v>3</v>
      </c>
      <c r="BB271" s="65">
        <v>8</v>
      </c>
      <c r="BC271" s="65"/>
      <c r="BD271" s="65"/>
      <c r="BE271" s="65"/>
      <c r="BF271" s="65">
        <f>ROUND((Tabla122[[#This Row],[Columna56]]*0.4),0)</f>
        <v>2</v>
      </c>
      <c r="BG271" s="65">
        <v>4</v>
      </c>
      <c r="BH271" s="65"/>
      <c r="BI271" s="65"/>
      <c r="BJ271" s="65"/>
      <c r="BK271" s="65">
        <f>ROUND((Tabla122[[#This Row],[Columna61]]*0.4),0)</f>
        <v>18</v>
      </c>
      <c r="BL271" s="65">
        <v>44</v>
      </c>
      <c r="BM271" s="65"/>
      <c r="BN271" s="65"/>
      <c r="BO271" s="65"/>
      <c r="BP271" s="65">
        <f>ROUND((Tabla122[[#This Row],[Columna66]]*0.4),0)</f>
        <v>16</v>
      </c>
      <c r="BQ271" s="65">
        <v>40</v>
      </c>
      <c r="BR271" s="65"/>
      <c r="BS271" s="65"/>
      <c r="BT271" s="65"/>
      <c r="BU271" s="65">
        <f>ROUND((Tabla122[[#This Row],[Columna71]]*0.4),0)</f>
        <v>46</v>
      </c>
      <c r="BV271" s="65">
        <v>116</v>
      </c>
      <c r="BW271" s="65"/>
      <c r="BX271" s="65"/>
      <c r="BY271" s="65"/>
      <c r="BZ271" s="65">
        <f>ROUND((Tabla122[[#This Row],[Columna76]]*0.4),0)</f>
        <v>14</v>
      </c>
      <c r="CA271" s="65">
        <v>36</v>
      </c>
      <c r="CB271" s="65"/>
      <c r="CC271" s="65"/>
      <c r="CD271" s="65"/>
      <c r="CE271" s="65">
        <f>ROUND((Tabla122[[#This Row],[Columna81]]*0.4),0)</f>
        <v>14</v>
      </c>
      <c r="CF271" s="65">
        <v>36</v>
      </c>
      <c r="CG271" s="65"/>
      <c r="CH271" s="65"/>
      <c r="CI271" s="65"/>
      <c r="CJ271" s="65">
        <f>ROUND((Tabla122[[#This Row],[Columna86]]*0.4),0)</f>
        <v>6</v>
      </c>
      <c r="CK271" s="65">
        <v>16</v>
      </c>
      <c r="CL271" s="65"/>
      <c r="CM271" s="65"/>
      <c r="CN271" s="65"/>
      <c r="CO271" s="65">
        <f>ROUND((Tabla122[[#This Row],[Columna91]]*0.4),0)</f>
        <v>22</v>
      </c>
      <c r="CP271" s="65">
        <v>56</v>
      </c>
      <c r="CQ271" s="65"/>
      <c r="CR271" s="65"/>
      <c r="CS271" s="65"/>
      <c r="CT271" s="65">
        <f>ROUND((Tabla122[[#This Row],[Columna96]]*0.4),0)</f>
        <v>40</v>
      </c>
      <c r="CU271" s="65">
        <v>100</v>
      </c>
      <c r="CV271" s="65"/>
      <c r="CW271" s="65"/>
      <c r="CX271" s="65"/>
      <c r="CY271" s="65">
        <f>ROUND((Tabla122[[#This Row],[Columna101]]*0.4),0)</f>
        <v>10</v>
      </c>
      <c r="CZ271" s="65">
        <v>24</v>
      </c>
      <c r="DA271" s="65"/>
      <c r="DB271" s="65"/>
      <c r="DC271" s="65"/>
      <c r="DD271" s="65">
        <f>ROUND((Tabla122[[#This Row],[Columna106]]*0.4),0)</f>
        <v>8</v>
      </c>
      <c r="DE271" s="65">
        <v>20</v>
      </c>
      <c r="DF271" s="65"/>
      <c r="DG271" s="65"/>
      <c r="DH271" s="65"/>
      <c r="DI271" s="65">
        <f>ROUND((Tabla122[[#This Row],[Columna111]]*0.4),0)</f>
        <v>8</v>
      </c>
      <c r="DJ271" s="65">
        <v>20</v>
      </c>
      <c r="DK271" s="65"/>
      <c r="DL271" s="65"/>
      <c r="DM271" s="65"/>
      <c r="DN271" s="65">
        <f>ROUND((Tabla122[[#This Row],[Columna116]]*0.4),0)</f>
        <v>2</v>
      </c>
      <c r="DO271" s="65">
        <v>4</v>
      </c>
      <c r="DP271" s="71"/>
      <c r="DQ271" s="71"/>
      <c r="DR271" s="71"/>
      <c r="DS271" s="84"/>
    </row>
    <row r="272" spans="2:123" s="82" customFormat="1" ht="13.5">
      <c r="B272" s="75"/>
      <c r="C272" s="63">
        <v>35501</v>
      </c>
      <c r="D272" s="85" t="s">
        <v>366</v>
      </c>
      <c r="E272" s="65" t="s">
        <v>114</v>
      </c>
      <c r="F27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7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72" s="65">
        <f>ROUND((Tabla122[[#This Row],[Columna6]]*0.4),0)</f>
        <v>2</v>
      </c>
      <c r="I272" s="91">
        <v>4</v>
      </c>
      <c r="J272" s="91"/>
      <c r="K272" s="91"/>
      <c r="L272" s="91"/>
      <c r="M272" s="65">
        <f>ROUND((Tabla122[[#This Row],[Columna11]]*0.4),0)</f>
        <v>72</v>
      </c>
      <c r="N272" s="65">
        <v>180</v>
      </c>
      <c r="O272" s="65"/>
      <c r="P272" s="65"/>
      <c r="Q272" s="65"/>
      <c r="R272" s="65">
        <f>ROUND((Tabla122[[#This Row],[Columna16]]*0.4),0)</f>
        <v>6</v>
      </c>
      <c r="S272" s="65">
        <v>16</v>
      </c>
      <c r="T272" s="65"/>
      <c r="U272" s="65"/>
      <c r="V272" s="65"/>
      <c r="W272" s="65">
        <f>ROUND((Tabla122[[#This Row],[Columna21]]*0.4),0)</f>
        <v>3</v>
      </c>
      <c r="X272" s="65">
        <v>8</v>
      </c>
      <c r="Y272" s="65"/>
      <c r="Z272" s="65"/>
      <c r="AA272" s="65"/>
      <c r="AB272" s="65">
        <f>ROUND((Tabla122[[#This Row],[Columna26]]*0.4),0)</f>
        <v>24</v>
      </c>
      <c r="AC272" s="65">
        <v>60</v>
      </c>
      <c r="AD272" s="65"/>
      <c r="AE272" s="65"/>
      <c r="AF272" s="65"/>
      <c r="AG272" s="65">
        <f>ROUND((Tabla122[[#This Row],[Columna31]]*0.4),0)</f>
        <v>274</v>
      </c>
      <c r="AH272" s="65">
        <v>684</v>
      </c>
      <c r="AI272" s="65"/>
      <c r="AJ272" s="65"/>
      <c r="AK272" s="65"/>
      <c r="AL272" s="65">
        <f>ROUND((Tabla122[[#This Row],[Columna36]]*0.4),0)</f>
        <v>70</v>
      </c>
      <c r="AM272" s="65">
        <v>176</v>
      </c>
      <c r="AN272" s="65"/>
      <c r="AO272" s="65"/>
      <c r="AP272" s="65"/>
      <c r="AQ272" s="65">
        <f>ROUND((Tabla122[[#This Row],[Columna41]]*0.4),0)</f>
        <v>27</v>
      </c>
      <c r="AR272" s="65">
        <v>68</v>
      </c>
      <c r="AS272" s="65"/>
      <c r="AT272" s="65"/>
      <c r="AU272" s="65"/>
      <c r="AV272" s="65">
        <f>ROUND((Tabla122[[#This Row],[Columna46]]*0.4),0)</f>
        <v>16</v>
      </c>
      <c r="AW272" s="65">
        <v>40</v>
      </c>
      <c r="AX272" s="65"/>
      <c r="AY272" s="65"/>
      <c r="AZ272" s="65"/>
      <c r="BA272" s="65">
        <f>ROUND((Tabla122[[#This Row],[Columna51]]*0.4),0)</f>
        <v>3</v>
      </c>
      <c r="BB272" s="65">
        <v>8</v>
      </c>
      <c r="BC272" s="65"/>
      <c r="BD272" s="65"/>
      <c r="BE272" s="65"/>
      <c r="BF272" s="65">
        <f>ROUND((Tabla122[[#This Row],[Columna56]]*0.4),0)</f>
        <v>2</v>
      </c>
      <c r="BG272" s="65">
        <v>4</v>
      </c>
      <c r="BH272" s="65"/>
      <c r="BI272" s="65"/>
      <c r="BJ272" s="65"/>
      <c r="BK272" s="65">
        <f>ROUND((Tabla122[[#This Row],[Columna61]]*0.4),0)</f>
        <v>18</v>
      </c>
      <c r="BL272" s="65">
        <v>44</v>
      </c>
      <c r="BM272" s="65"/>
      <c r="BN272" s="65"/>
      <c r="BO272" s="65"/>
      <c r="BP272" s="65">
        <f>ROUND((Tabla122[[#This Row],[Columna66]]*0.4),0)</f>
        <v>16</v>
      </c>
      <c r="BQ272" s="65">
        <v>40</v>
      </c>
      <c r="BR272" s="65"/>
      <c r="BS272" s="65"/>
      <c r="BT272" s="65"/>
      <c r="BU272" s="65">
        <f>ROUND((Tabla122[[#This Row],[Columna71]]*0.4),0)</f>
        <v>46</v>
      </c>
      <c r="BV272" s="65">
        <v>116</v>
      </c>
      <c r="BW272" s="65"/>
      <c r="BX272" s="65"/>
      <c r="BY272" s="65"/>
      <c r="BZ272" s="65">
        <f>ROUND((Tabla122[[#This Row],[Columna76]]*0.4),0)</f>
        <v>14</v>
      </c>
      <c r="CA272" s="65">
        <v>36</v>
      </c>
      <c r="CB272" s="65"/>
      <c r="CC272" s="65"/>
      <c r="CD272" s="65"/>
      <c r="CE272" s="65">
        <f>ROUND((Tabla122[[#This Row],[Columna81]]*0.4),0)</f>
        <v>14</v>
      </c>
      <c r="CF272" s="65">
        <v>36</v>
      </c>
      <c r="CG272" s="65"/>
      <c r="CH272" s="65"/>
      <c r="CI272" s="65"/>
      <c r="CJ272" s="65">
        <f>ROUND((Tabla122[[#This Row],[Columna86]]*0.4),0)</f>
        <v>6</v>
      </c>
      <c r="CK272" s="65">
        <v>16</v>
      </c>
      <c r="CL272" s="65"/>
      <c r="CM272" s="65"/>
      <c r="CN272" s="65"/>
      <c r="CO272" s="65">
        <f>ROUND((Tabla122[[#This Row],[Columna91]]*0.4),0)</f>
        <v>22</v>
      </c>
      <c r="CP272" s="65">
        <v>56</v>
      </c>
      <c r="CQ272" s="65"/>
      <c r="CR272" s="65"/>
      <c r="CS272" s="65"/>
      <c r="CT272" s="65">
        <f>ROUND((Tabla122[[#This Row],[Columna96]]*0.4),0)</f>
        <v>40</v>
      </c>
      <c r="CU272" s="65">
        <v>100</v>
      </c>
      <c r="CV272" s="65"/>
      <c r="CW272" s="65"/>
      <c r="CX272" s="65"/>
      <c r="CY272" s="65">
        <f>ROUND((Tabla122[[#This Row],[Columna101]]*0.4),0)</f>
        <v>10</v>
      </c>
      <c r="CZ272" s="65">
        <v>24</v>
      </c>
      <c r="DA272" s="65"/>
      <c r="DB272" s="65"/>
      <c r="DC272" s="65"/>
      <c r="DD272" s="65">
        <f>ROUND((Tabla122[[#This Row],[Columna106]]*0.4),0)</f>
        <v>8</v>
      </c>
      <c r="DE272" s="65">
        <v>20</v>
      </c>
      <c r="DF272" s="65"/>
      <c r="DG272" s="65"/>
      <c r="DH272" s="65"/>
      <c r="DI272" s="65">
        <f>ROUND((Tabla122[[#This Row],[Columna111]]*0.4),0)</f>
        <v>8</v>
      </c>
      <c r="DJ272" s="65">
        <v>20</v>
      </c>
      <c r="DK272" s="65"/>
      <c r="DL272" s="65"/>
      <c r="DM272" s="65"/>
      <c r="DN272" s="65">
        <f>ROUND((Tabla122[[#This Row],[Columna116]]*0.4),0)</f>
        <v>2</v>
      </c>
      <c r="DO272" s="65">
        <v>4</v>
      </c>
      <c r="DP272" s="71"/>
      <c r="DQ272" s="71"/>
      <c r="DR272" s="71"/>
      <c r="DS272" s="84"/>
    </row>
    <row r="273" spans="2:123" s="82" customFormat="1" ht="13.5">
      <c r="B273" s="75"/>
      <c r="C273" s="63">
        <v>35501</v>
      </c>
      <c r="D273" s="85" t="s">
        <v>389</v>
      </c>
      <c r="E273" s="65" t="s">
        <v>114</v>
      </c>
      <c r="F27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7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73" s="65">
        <f>ROUND((Tabla122[[#This Row],[Columna6]]*0.4),0)</f>
        <v>2</v>
      </c>
      <c r="I273" s="91">
        <v>4</v>
      </c>
      <c r="J273" s="91"/>
      <c r="K273" s="91"/>
      <c r="L273" s="91"/>
      <c r="M273" s="65">
        <f>ROUND((Tabla122[[#This Row],[Columna11]]*0.4),0)</f>
        <v>72</v>
      </c>
      <c r="N273" s="65">
        <v>180</v>
      </c>
      <c r="O273" s="65"/>
      <c r="P273" s="65"/>
      <c r="Q273" s="65"/>
      <c r="R273" s="65">
        <f>ROUND((Tabla122[[#This Row],[Columna16]]*0.4),0)</f>
        <v>6</v>
      </c>
      <c r="S273" s="65">
        <v>16</v>
      </c>
      <c r="T273" s="65"/>
      <c r="U273" s="65"/>
      <c r="V273" s="65"/>
      <c r="W273" s="65">
        <f>ROUND((Tabla122[[#This Row],[Columna21]]*0.4),0)</f>
        <v>3</v>
      </c>
      <c r="X273" s="65">
        <v>8</v>
      </c>
      <c r="Y273" s="65"/>
      <c r="Z273" s="65"/>
      <c r="AA273" s="65"/>
      <c r="AB273" s="65">
        <f>ROUND((Tabla122[[#This Row],[Columna26]]*0.4),0)</f>
        <v>24</v>
      </c>
      <c r="AC273" s="65">
        <v>60</v>
      </c>
      <c r="AD273" s="65"/>
      <c r="AE273" s="65"/>
      <c r="AF273" s="65"/>
      <c r="AG273" s="65">
        <f>ROUND((Tabla122[[#This Row],[Columna31]]*0.4),0)</f>
        <v>274</v>
      </c>
      <c r="AH273" s="65">
        <v>684</v>
      </c>
      <c r="AI273" s="65"/>
      <c r="AJ273" s="65"/>
      <c r="AK273" s="65"/>
      <c r="AL273" s="65">
        <f>ROUND((Tabla122[[#This Row],[Columna36]]*0.4),0)</f>
        <v>70</v>
      </c>
      <c r="AM273" s="65">
        <v>176</v>
      </c>
      <c r="AN273" s="65"/>
      <c r="AO273" s="65"/>
      <c r="AP273" s="65"/>
      <c r="AQ273" s="65">
        <f>ROUND((Tabla122[[#This Row],[Columna41]]*0.4),0)</f>
        <v>27</v>
      </c>
      <c r="AR273" s="65">
        <v>68</v>
      </c>
      <c r="AS273" s="65"/>
      <c r="AT273" s="65"/>
      <c r="AU273" s="65"/>
      <c r="AV273" s="65">
        <f>ROUND((Tabla122[[#This Row],[Columna46]]*0.4),0)</f>
        <v>16</v>
      </c>
      <c r="AW273" s="65">
        <v>40</v>
      </c>
      <c r="AX273" s="65"/>
      <c r="AY273" s="65"/>
      <c r="AZ273" s="65"/>
      <c r="BA273" s="65">
        <f>ROUND((Tabla122[[#This Row],[Columna51]]*0.4),0)</f>
        <v>3</v>
      </c>
      <c r="BB273" s="65">
        <v>8</v>
      </c>
      <c r="BC273" s="65"/>
      <c r="BD273" s="65"/>
      <c r="BE273" s="65"/>
      <c r="BF273" s="65">
        <f>ROUND((Tabla122[[#This Row],[Columna56]]*0.4),0)</f>
        <v>2</v>
      </c>
      <c r="BG273" s="65">
        <v>4</v>
      </c>
      <c r="BH273" s="65"/>
      <c r="BI273" s="65"/>
      <c r="BJ273" s="65"/>
      <c r="BK273" s="65">
        <f>ROUND((Tabla122[[#This Row],[Columna61]]*0.4),0)</f>
        <v>18</v>
      </c>
      <c r="BL273" s="65">
        <v>44</v>
      </c>
      <c r="BM273" s="65"/>
      <c r="BN273" s="65"/>
      <c r="BO273" s="65"/>
      <c r="BP273" s="65">
        <f>ROUND((Tabla122[[#This Row],[Columna66]]*0.4),0)</f>
        <v>16</v>
      </c>
      <c r="BQ273" s="65">
        <v>40</v>
      </c>
      <c r="BR273" s="65"/>
      <c r="BS273" s="65"/>
      <c r="BT273" s="65"/>
      <c r="BU273" s="65">
        <f>ROUND((Tabla122[[#This Row],[Columna71]]*0.4),0)</f>
        <v>46</v>
      </c>
      <c r="BV273" s="65">
        <v>116</v>
      </c>
      <c r="BW273" s="65"/>
      <c r="BX273" s="65"/>
      <c r="BY273" s="65"/>
      <c r="BZ273" s="65">
        <f>ROUND((Tabla122[[#This Row],[Columna76]]*0.4),0)</f>
        <v>14</v>
      </c>
      <c r="CA273" s="65">
        <v>36</v>
      </c>
      <c r="CB273" s="65"/>
      <c r="CC273" s="65"/>
      <c r="CD273" s="65"/>
      <c r="CE273" s="65">
        <f>ROUND((Tabla122[[#This Row],[Columna81]]*0.4),0)</f>
        <v>14</v>
      </c>
      <c r="CF273" s="65">
        <v>36</v>
      </c>
      <c r="CG273" s="65"/>
      <c r="CH273" s="65"/>
      <c r="CI273" s="65"/>
      <c r="CJ273" s="65">
        <f>ROUND((Tabla122[[#This Row],[Columna86]]*0.4),0)</f>
        <v>6</v>
      </c>
      <c r="CK273" s="65">
        <v>16</v>
      </c>
      <c r="CL273" s="65"/>
      <c r="CM273" s="65"/>
      <c r="CN273" s="65"/>
      <c r="CO273" s="65">
        <f>ROUND((Tabla122[[#This Row],[Columna91]]*0.4),0)</f>
        <v>22</v>
      </c>
      <c r="CP273" s="65">
        <v>56</v>
      </c>
      <c r="CQ273" s="65"/>
      <c r="CR273" s="65"/>
      <c r="CS273" s="65"/>
      <c r="CT273" s="65">
        <f>ROUND((Tabla122[[#This Row],[Columna96]]*0.4),0)</f>
        <v>40</v>
      </c>
      <c r="CU273" s="65">
        <v>100</v>
      </c>
      <c r="CV273" s="65"/>
      <c r="CW273" s="65"/>
      <c r="CX273" s="65"/>
      <c r="CY273" s="65">
        <f>ROUND((Tabla122[[#This Row],[Columna101]]*0.4),0)</f>
        <v>10</v>
      </c>
      <c r="CZ273" s="65">
        <v>24</v>
      </c>
      <c r="DA273" s="65"/>
      <c r="DB273" s="65"/>
      <c r="DC273" s="65"/>
      <c r="DD273" s="65">
        <f>ROUND((Tabla122[[#This Row],[Columna106]]*0.4),0)</f>
        <v>8</v>
      </c>
      <c r="DE273" s="65">
        <v>20</v>
      </c>
      <c r="DF273" s="65"/>
      <c r="DG273" s="65"/>
      <c r="DH273" s="65"/>
      <c r="DI273" s="65">
        <f>ROUND((Tabla122[[#This Row],[Columna111]]*0.4),0)</f>
        <v>8</v>
      </c>
      <c r="DJ273" s="65">
        <v>20</v>
      </c>
      <c r="DK273" s="65"/>
      <c r="DL273" s="65"/>
      <c r="DM273" s="65"/>
      <c r="DN273" s="65">
        <f>ROUND((Tabla122[[#This Row],[Columna116]]*0.4),0)</f>
        <v>2</v>
      </c>
      <c r="DO273" s="65">
        <v>4</v>
      </c>
      <c r="DP273" s="71"/>
      <c r="DQ273" s="71"/>
      <c r="DR273" s="71"/>
      <c r="DS273" s="84"/>
    </row>
    <row r="274" spans="2:123" s="82" customFormat="1" ht="13.5">
      <c r="B274" s="75"/>
      <c r="C274" s="63">
        <v>35501</v>
      </c>
      <c r="D274" s="85" t="s">
        <v>365</v>
      </c>
      <c r="E274" s="65" t="s">
        <v>114</v>
      </c>
      <c r="F27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7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74" s="65">
        <f>ROUND((Tabla122[[#This Row],[Columna6]]*0.4),0)</f>
        <v>2</v>
      </c>
      <c r="I274" s="91">
        <v>4</v>
      </c>
      <c r="J274" s="91"/>
      <c r="K274" s="91"/>
      <c r="L274" s="91"/>
      <c r="M274" s="65">
        <f>ROUND((Tabla122[[#This Row],[Columna11]]*0.4),0)</f>
        <v>72</v>
      </c>
      <c r="N274" s="65">
        <v>180</v>
      </c>
      <c r="O274" s="65"/>
      <c r="P274" s="65"/>
      <c r="Q274" s="65"/>
      <c r="R274" s="65">
        <f>ROUND((Tabla122[[#This Row],[Columna16]]*0.4),0)</f>
        <v>6</v>
      </c>
      <c r="S274" s="65">
        <v>16</v>
      </c>
      <c r="T274" s="65"/>
      <c r="U274" s="65"/>
      <c r="V274" s="65"/>
      <c r="W274" s="65">
        <f>ROUND((Tabla122[[#This Row],[Columna21]]*0.4),0)</f>
        <v>3</v>
      </c>
      <c r="X274" s="65">
        <v>8</v>
      </c>
      <c r="Y274" s="65"/>
      <c r="Z274" s="65"/>
      <c r="AA274" s="65"/>
      <c r="AB274" s="65">
        <f>ROUND((Tabla122[[#This Row],[Columna26]]*0.4),0)</f>
        <v>24</v>
      </c>
      <c r="AC274" s="65">
        <v>60</v>
      </c>
      <c r="AD274" s="65"/>
      <c r="AE274" s="65"/>
      <c r="AF274" s="65"/>
      <c r="AG274" s="65">
        <f>ROUND((Tabla122[[#This Row],[Columna31]]*0.4),0)</f>
        <v>274</v>
      </c>
      <c r="AH274" s="65">
        <v>684</v>
      </c>
      <c r="AI274" s="65"/>
      <c r="AJ274" s="65"/>
      <c r="AK274" s="65"/>
      <c r="AL274" s="65">
        <f>ROUND((Tabla122[[#This Row],[Columna36]]*0.4),0)</f>
        <v>70</v>
      </c>
      <c r="AM274" s="65">
        <v>176</v>
      </c>
      <c r="AN274" s="65"/>
      <c r="AO274" s="65"/>
      <c r="AP274" s="65"/>
      <c r="AQ274" s="65">
        <f>ROUND((Tabla122[[#This Row],[Columna41]]*0.4),0)</f>
        <v>27</v>
      </c>
      <c r="AR274" s="65">
        <v>68</v>
      </c>
      <c r="AS274" s="65"/>
      <c r="AT274" s="65"/>
      <c r="AU274" s="65"/>
      <c r="AV274" s="65">
        <f>ROUND((Tabla122[[#This Row],[Columna46]]*0.4),0)</f>
        <v>16</v>
      </c>
      <c r="AW274" s="65">
        <v>40</v>
      </c>
      <c r="AX274" s="65"/>
      <c r="AY274" s="65"/>
      <c r="AZ274" s="65"/>
      <c r="BA274" s="65">
        <f>ROUND((Tabla122[[#This Row],[Columna51]]*0.4),0)</f>
        <v>3</v>
      </c>
      <c r="BB274" s="65">
        <v>8</v>
      </c>
      <c r="BC274" s="65"/>
      <c r="BD274" s="65"/>
      <c r="BE274" s="65"/>
      <c r="BF274" s="65">
        <f>ROUND((Tabla122[[#This Row],[Columna56]]*0.4),0)</f>
        <v>2</v>
      </c>
      <c r="BG274" s="65">
        <v>4</v>
      </c>
      <c r="BH274" s="65"/>
      <c r="BI274" s="65"/>
      <c r="BJ274" s="65"/>
      <c r="BK274" s="65">
        <f>ROUND((Tabla122[[#This Row],[Columna61]]*0.4),0)</f>
        <v>18</v>
      </c>
      <c r="BL274" s="65">
        <v>44</v>
      </c>
      <c r="BM274" s="65"/>
      <c r="BN274" s="65"/>
      <c r="BO274" s="65"/>
      <c r="BP274" s="65">
        <f>ROUND((Tabla122[[#This Row],[Columna66]]*0.4),0)</f>
        <v>16</v>
      </c>
      <c r="BQ274" s="65">
        <v>40</v>
      </c>
      <c r="BR274" s="65"/>
      <c r="BS274" s="65"/>
      <c r="BT274" s="65"/>
      <c r="BU274" s="65">
        <f>ROUND((Tabla122[[#This Row],[Columna71]]*0.4),0)</f>
        <v>46</v>
      </c>
      <c r="BV274" s="65">
        <v>116</v>
      </c>
      <c r="BW274" s="65"/>
      <c r="BX274" s="65"/>
      <c r="BY274" s="65"/>
      <c r="BZ274" s="65">
        <f>ROUND((Tabla122[[#This Row],[Columna76]]*0.4),0)</f>
        <v>14</v>
      </c>
      <c r="CA274" s="65">
        <v>36</v>
      </c>
      <c r="CB274" s="65"/>
      <c r="CC274" s="65"/>
      <c r="CD274" s="65"/>
      <c r="CE274" s="65">
        <f>ROUND((Tabla122[[#This Row],[Columna81]]*0.4),0)</f>
        <v>14</v>
      </c>
      <c r="CF274" s="65">
        <v>36</v>
      </c>
      <c r="CG274" s="65"/>
      <c r="CH274" s="65"/>
      <c r="CI274" s="65"/>
      <c r="CJ274" s="65">
        <f>ROUND((Tabla122[[#This Row],[Columna86]]*0.4),0)</f>
        <v>6</v>
      </c>
      <c r="CK274" s="65">
        <v>16</v>
      </c>
      <c r="CL274" s="65"/>
      <c r="CM274" s="65"/>
      <c r="CN274" s="65"/>
      <c r="CO274" s="65">
        <f>ROUND((Tabla122[[#This Row],[Columna91]]*0.4),0)</f>
        <v>22</v>
      </c>
      <c r="CP274" s="65">
        <v>56</v>
      </c>
      <c r="CQ274" s="65"/>
      <c r="CR274" s="65"/>
      <c r="CS274" s="65"/>
      <c r="CT274" s="65">
        <f>ROUND((Tabla122[[#This Row],[Columna96]]*0.4),0)</f>
        <v>40</v>
      </c>
      <c r="CU274" s="65">
        <v>100</v>
      </c>
      <c r="CV274" s="65"/>
      <c r="CW274" s="65"/>
      <c r="CX274" s="65"/>
      <c r="CY274" s="65">
        <f>ROUND((Tabla122[[#This Row],[Columna101]]*0.4),0)</f>
        <v>10</v>
      </c>
      <c r="CZ274" s="65">
        <v>24</v>
      </c>
      <c r="DA274" s="65"/>
      <c r="DB274" s="65"/>
      <c r="DC274" s="65"/>
      <c r="DD274" s="65">
        <f>ROUND((Tabla122[[#This Row],[Columna106]]*0.4),0)</f>
        <v>8</v>
      </c>
      <c r="DE274" s="65">
        <v>20</v>
      </c>
      <c r="DF274" s="65"/>
      <c r="DG274" s="65"/>
      <c r="DH274" s="65"/>
      <c r="DI274" s="65">
        <f>ROUND((Tabla122[[#This Row],[Columna111]]*0.4),0)</f>
        <v>8</v>
      </c>
      <c r="DJ274" s="65">
        <v>20</v>
      </c>
      <c r="DK274" s="65"/>
      <c r="DL274" s="65"/>
      <c r="DM274" s="65"/>
      <c r="DN274" s="65">
        <f>ROUND((Tabla122[[#This Row],[Columna116]]*0.4),0)</f>
        <v>2</v>
      </c>
      <c r="DO274" s="65">
        <v>4</v>
      </c>
      <c r="DP274" s="71"/>
      <c r="DQ274" s="71"/>
      <c r="DR274" s="71"/>
      <c r="DS274" s="84"/>
    </row>
    <row r="275" spans="2:123" s="82" customFormat="1" ht="13.5">
      <c r="B275" s="75"/>
      <c r="C275" s="63">
        <v>35501</v>
      </c>
      <c r="D275" s="85" t="s">
        <v>367</v>
      </c>
      <c r="E275" s="65" t="s">
        <v>114</v>
      </c>
      <c r="F27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7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75" s="65">
        <f>ROUND((Tabla122[[#This Row],[Columna6]]*0.4),0)</f>
        <v>2</v>
      </c>
      <c r="I275" s="91">
        <v>4</v>
      </c>
      <c r="J275" s="91"/>
      <c r="K275" s="91"/>
      <c r="L275" s="91"/>
      <c r="M275" s="65">
        <f>ROUND((Tabla122[[#This Row],[Columna11]]*0.4),0)</f>
        <v>72</v>
      </c>
      <c r="N275" s="65">
        <v>180</v>
      </c>
      <c r="O275" s="65"/>
      <c r="P275" s="65"/>
      <c r="Q275" s="65"/>
      <c r="R275" s="65">
        <f>ROUND((Tabla122[[#This Row],[Columna16]]*0.4),0)</f>
        <v>6</v>
      </c>
      <c r="S275" s="65">
        <v>16</v>
      </c>
      <c r="T275" s="65"/>
      <c r="U275" s="65"/>
      <c r="V275" s="65"/>
      <c r="W275" s="65">
        <f>ROUND((Tabla122[[#This Row],[Columna21]]*0.4),0)</f>
        <v>3</v>
      </c>
      <c r="X275" s="65">
        <v>8</v>
      </c>
      <c r="Y275" s="65"/>
      <c r="Z275" s="65"/>
      <c r="AA275" s="65"/>
      <c r="AB275" s="65">
        <f>ROUND((Tabla122[[#This Row],[Columna26]]*0.4),0)</f>
        <v>24</v>
      </c>
      <c r="AC275" s="65">
        <v>60</v>
      </c>
      <c r="AD275" s="65"/>
      <c r="AE275" s="65"/>
      <c r="AF275" s="65"/>
      <c r="AG275" s="65">
        <f>ROUND((Tabla122[[#This Row],[Columna31]]*0.4),0)</f>
        <v>274</v>
      </c>
      <c r="AH275" s="65">
        <v>684</v>
      </c>
      <c r="AI275" s="65"/>
      <c r="AJ275" s="65"/>
      <c r="AK275" s="65"/>
      <c r="AL275" s="65">
        <f>ROUND((Tabla122[[#This Row],[Columna36]]*0.4),0)</f>
        <v>70</v>
      </c>
      <c r="AM275" s="65">
        <v>176</v>
      </c>
      <c r="AN275" s="65"/>
      <c r="AO275" s="65"/>
      <c r="AP275" s="65"/>
      <c r="AQ275" s="65">
        <f>ROUND((Tabla122[[#This Row],[Columna41]]*0.4),0)</f>
        <v>27</v>
      </c>
      <c r="AR275" s="65">
        <v>68</v>
      </c>
      <c r="AS275" s="65"/>
      <c r="AT275" s="65"/>
      <c r="AU275" s="65"/>
      <c r="AV275" s="65">
        <f>ROUND((Tabla122[[#This Row],[Columna46]]*0.4),0)</f>
        <v>16</v>
      </c>
      <c r="AW275" s="65">
        <v>40</v>
      </c>
      <c r="AX275" s="65"/>
      <c r="AY275" s="65"/>
      <c r="AZ275" s="65"/>
      <c r="BA275" s="65">
        <f>ROUND((Tabla122[[#This Row],[Columna51]]*0.4),0)</f>
        <v>3</v>
      </c>
      <c r="BB275" s="65">
        <v>8</v>
      </c>
      <c r="BC275" s="65"/>
      <c r="BD275" s="65"/>
      <c r="BE275" s="65"/>
      <c r="BF275" s="65">
        <f>ROUND((Tabla122[[#This Row],[Columna56]]*0.4),0)</f>
        <v>2</v>
      </c>
      <c r="BG275" s="65">
        <v>4</v>
      </c>
      <c r="BH275" s="65"/>
      <c r="BI275" s="65"/>
      <c r="BJ275" s="65"/>
      <c r="BK275" s="65">
        <f>ROUND((Tabla122[[#This Row],[Columna61]]*0.4),0)</f>
        <v>18</v>
      </c>
      <c r="BL275" s="65">
        <v>44</v>
      </c>
      <c r="BM275" s="65"/>
      <c r="BN275" s="65"/>
      <c r="BO275" s="65"/>
      <c r="BP275" s="65">
        <f>ROUND((Tabla122[[#This Row],[Columna66]]*0.4),0)</f>
        <v>16</v>
      </c>
      <c r="BQ275" s="65">
        <v>40</v>
      </c>
      <c r="BR275" s="65"/>
      <c r="BS275" s="65"/>
      <c r="BT275" s="65"/>
      <c r="BU275" s="65">
        <f>ROUND((Tabla122[[#This Row],[Columna71]]*0.4),0)</f>
        <v>46</v>
      </c>
      <c r="BV275" s="65">
        <v>116</v>
      </c>
      <c r="BW275" s="65"/>
      <c r="BX275" s="65"/>
      <c r="BY275" s="65"/>
      <c r="BZ275" s="65">
        <f>ROUND((Tabla122[[#This Row],[Columna76]]*0.4),0)</f>
        <v>14</v>
      </c>
      <c r="CA275" s="65">
        <v>36</v>
      </c>
      <c r="CB275" s="65"/>
      <c r="CC275" s="65"/>
      <c r="CD275" s="65"/>
      <c r="CE275" s="65">
        <f>ROUND((Tabla122[[#This Row],[Columna81]]*0.4),0)</f>
        <v>14</v>
      </c>
      <c r="CF275" s="65">
        <v>36</v>
      </c>
      <c r="CG275" s="65"/>
      <c r="CH275" s="65"/>
      <c r="CI275" s="65"/>
      <c r="CJ275" s="65">
        <f>ROUND((Tabla122[[#This Row],[Columna86]]*0.4),0)</f>
        <v>6</v>
      </c>
      <c r="CK275" s="65">
        <v>16</v>
      </c>
      <c r="CL275" s="65"/>
      <c r="CM275" s="65"/>
      <c r="CN275" s="65"/>
      <c r="CO275" s="65">
        <f>ROUND((Tabla122[[#This Row],[Columna91]]*0.4),0)</f>
        <v>22</v>
      </c>
      <c r="CP275" s="65">
        <v>56</v>
      </c>
      <c r="CQ275" s="65"/>
      <c r="CR275" s="65"/>
      <c r="CS275" s="65"/>
      <c r="CT275" s="65">
        <f>ROUND((Tabla122[[#This Row],[Columna96]]*0.4),0)</f>
        <v>40</v>
      </c>
      <c r="CU275" s="65">
        <v>100</v>
      </c>
      <c r="CV275" s="65"/>
      <c r="CW275" s="65"/>
      <c r="CX275" s="65"/>
      <c r="CY275" s="65">
        <f>ROUND((Tabla122[[#This Row],[Columna101]]*0.4),0)</f>
        <v>10</v>
      </c>
      <c r="CZ275" s="65">
        <v>24</v>
      </c>
      <c r="DA275" s="65"/>
      <c r="DB275" s="65"/>
      <c r="DC275" s="65"/>
      <c r="DD275" s="65">
        <f>ROUND((Tabla122[[#This Row],[Columna106]]*0.4),0)</f>
        <v>8</v>
      </c>
      <c r="DE275" s="65">
        <v>20</v>
      </c>
      <c r="DF275" s="65"/>
      <c r="DG275" s="65"/>
      <c r="DH275" s="65"/>
      <c r="DI275" s="65">
        <f>ROUND((Tabla122[[#This Row],[Columna111]]*0.4),0)</f>
        <v>8</v>
      </c>
      <c r="DJ275" s="65">
        <v>20</v>
      </c>
      <c r="DK275" s="65"/>
      <c r="DL275" s="65"/>
      <c r="DM275" s="65"/>
      <c r="DN275" s="65">
        <f>ROUND((Tabla122[[#This Row],[Columna116]]*0.4),0)</f>
        <v>2</v>
      </c>
      <c r="DO275" s="65">
        <v>4</v>
      </c>
      <c r="DP275" s="71"/>
      <c r="DQ275" s="71"/>
      <c r="DR275" s="71"/>
      <c r="DS275" s="84"/>
    </row>
    <row r="276" spans="2:123" s="82" customFormat="1" ht="13.5">
      <c r="B276" s="75"/>
      <c r="C276" s="63">
        <v>35501</v>
      </c>
      <c r="D276" s="85" t="s">
        <v>368</v>
      </c>
      <c r="E276" s="65" t="s">
        <v>114</v>
      </c>
      <c r="F27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7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76" s="65">
        <f>ROUND((Tabla122[[#This Row],[Columna6]]*0.4),0)</f>
        <v>2</v>
      </c>
      <c r="I276" s="91">
        <v>4</v>
      </c>
      <c r="J276" s="91"/>
      <c r="K276" s="91"/>
      <c r="L276" s="91"/>
      <c r="M276" s="65">
        <f>ROUND((Tabla122[[#This Row],[Columna11]]*0.4),0)</f>
        <v>72</v>
      </c>
      <c r="N276" s="65">
        <v>180</v>
      </c>
      <c r="O276" s="65"/>
      <c r="P276" s="65"/>
      <c r="Q276" s="65"/>
      <c r="R276" s="65">
        <f>ROUND((Tabla122[[#This Row],[Columna16]]*0.4),0)</f>
        <v>6</v>
      </c>
      <c r="S276" s="65">
        <v>16</v>
      </c>
      <c r="T276" s="65"/>
      <c r="U276" s="65"/>
      <c r="V276" s="65"/>
      <c r="W276" s="65">
        <f>ROUND((Tabla122[[#This Row],[Columna21]]*0.4),0)</f>
        <v>3</v>
      </c>
      <c r="X276" s="65">
        <v>8</v>
      </c>
      <c r="Y276" s="65"/>
      <c r="Z276" s="65"/>
      <c r="AA276" s="65"/>
      <c r="AB276" s="65">
        <f>ROUND((Tabla122[[#This Row],[Columna26]]*0.4),0)</f>
        <v>24</v>
      </c>
      <c r="AC276" s="65">
        <v>60</v>
      </c>
      <c r="AD276" s="65"/>
      <c r="AE276" s="65"/>
      <c r="AF276" s="65"/>
      <c r="AG276" s="65">
        <f>ROUND((Tabla122[[#This Row],[Columna31]]*0.4),0)</f>
        <v>274</v>
      </c>
      <c r="AH276" s="65">
        <v>684</v>
      </c>
      <c r="AI276" s="65"/>
      <c r="AJ276" s="65"/>
      <c r="AK276" s="65"/>
      <c r="AL276" s="65">
        <f>ROUND((Tabla122[[#This Row],[Columna36]]*0.4),0)</f>
        <v>70</v>
      </c>
      <c r="AM276" s="65">
        <v>176</v>
      </c>
      <c r="AN276" s="65"/>
      <c r="AO276" s="65"/>
      <c r="AP276" s="65"/>
      <c r="AQ276" s="65">
        <f>ROUND((Tabla122[[#This Row],[Columna41]]*0.4),0)</f>
        <v>27</v>
      </c>
      <c r="AR276" s="65">
        <v>68</v>
      </c>
      <c r="AS276" s="65"/>
      <c r="AT276" s="65"/>
      <c r="AU276" s="65"/>
      <c r="AV276" s="65">
        <f>ROUND((Tabla122[[#This Row],[Columna46]]*0.4),0)</f>
        <v>16</v>
      </c>
      <c r="AW276" s="65">
        <v>40</v>
      </c>
      <c r="AX276" s="65"/>
      <c r="AY276" s="65"/>
      <c r="AZ276" s="65"/>
      <c r="BA276" s="65">
        <f>ROUND((Tabla122[[#This Row],[Columna51]]*0.4),0)</f>
        <v>3</v>
      </c>
      <c r="BB276" s="65">
        <v>8</v>
      </c>
      <c r="BC276" s="65"/>
      <c r="BD276" s="65"/>
      <c r="BE276" s="65"/>
      <c r="BF276" s="65">
        <f>ROUND((Tabla122[[#This Row],[Columna56]]*0.4),0)</f>
        <v>2</v>
      </c>
      <c r="BG276" s="65">
        <v>4</v>
      </c>
      <c r="BH276" s="65"/>
      <c r="BI276" s="65"/>
      <c r="BJ276" s="65"/>
      <c r="BK276" s="65">
        <f>ROUND((Tabla122[[#This Row],[Columna61]]*0.4),0)</f>
        <v>18</v>
      </c>
      <c r="BL276" s="65">
        <v>44</v>
      </c>
      <c r="BM276" s="65"/>
      <c r="BN276" s="65"/>
      <c r="BO276" s="65"/>
      <c r="BP276" s="65">
        <f>ROUND((Tabla122[[#This Row],[Columna66]]*0.4),0)</f>
        <v>16</v>
      </c>
      <c r="BQ276" s="65">
        <v>40</v>
      </c>
      <c r="BR276" s="65"/>
      <c r="BS276" s="65"/>
      <c r="BT276" s="65"/>
      <c r="BU276" s="65">
        <f>ROUND((Tabla122[[#This Row],[Columna71]]*0.4),0)</f>
        <v>46</v>
      </c>
      <c r="BV276" s="65">
        <v>116</v>
      </c>
      <c r="BW276" s="65"/>
      <c r="BX276" s="65"/>
      <c r="BY276" s="65"/>
      <c r="BZ276" s="65">
        <f>ROUND((Tabla122[[#This Row],[Columna76]]*0.4),0)</f>
        <v>14</v>
      </c>
      <c r="CA276" s="65">
        <v>36</v>
      </c>
      <c r="CB276" s="65"/>
      <c r="CC276" s="65"/>
      <c r="CD276" s="65"/>
      <c r="CE276" s="65">
        <f>ROUND((Tabla122[[#This Row],[Columna81]]*0.4),0)</f>
        <v>14</v>
      </c>
      <c r="CF276" s="65">
        <v>36</v>
      </c>
      <c r="CG276" s="65"/>
      <c r="CH276" s="65"/>
      <c r="CI276" s="65"/>
      <c r="CJ276" s="65">
        <f>ROUND((Tabla122[[#This Row],[Columna86]]*0.4),0)</f>
        <v>6</v>
      </c>
      <c r="CK276" s="65">
        <v>16</v>
      </c>
      <c r="CL276" s="65"/>
      <c r="CM276" s="65"/>
      <c r="CN276" s="65"/>
      <c r="CO276" s="65">
        <f>ROUND((Tabla122[[#This Row],[Columna91]]*0.4),0)</f>
        <v>22</v>
      </c>
      <c r="CP276" s="65">
        <v>56</v>
      </c>
      <c r="CQ276" s="65"/>
      <c r="CR276" s="65"/>
      <c r="CS276" s="65"/>
      <c r="CT276" s="65">
        <f>ROUND((Tabla122[[#This Row],[Columna96]]*0.4),0)</f>
        <v>40</v>
      </c>
      <c r="CU276" s="65">
        <v>100</v>
      </c>
      <c r="CV276" s="65"/>
      <c r="CW276" s="65"/>
      <c r="CX276" s="65"/>
      <c r="CY276" s="65">
        <f>ROUND((Tabla122[[#This Row],[Columna101]]*0.4),0)</f>
        <v>10</v>
      </c>
      <c r="CZ276" s="65">
        <v>24</v>
      </c>
      <c r="DA276" s="65"/>
      <c r="DB276" s="65"/>
      <c r="DC276" s="65"/>
      <c r="DD276" s="65">
        <f>ROUND((Tabla122[[#This Row],[Columna106]]*0.4),0)</f>
        <v>8</v>
      </c>
      <c r="DE276" s="65">
        <v>20</v>
      </c>
      <c r="DF276" s="65"/>
      <c r="DG276" s="65"/>
      <c r="DH276" s="65"/>
      <c r="DI276" s="65">
        <f>ROUND((Tabla122[[#This Row],[Columna111]]*0.4),0)</f>
        <v>8</v>
      </c>
      <c r="DJ276" s="65">
        <v>20</v>
      </c>
      <c r="DK276" s="65"/>
      <c r="DL276" s="65"/>
      <c r="DM276" s="65"/>
      <c r="DN276" s="65">
        <f>ROUND((Tabla122[[#This Row],[Columna116]]*0.4),0)</f>
        <v>2</v>
      </c>
      <c r="DO276" s="65">
        <v>4</v>
      </c>
      <c r="DP276" s="71"/>
      <c r="DQ276" s="71"/>
      <c r="DR276" s="71"/>
      <c r="DS276" s="84"/>
    </row>
    <row r="277" spans="2:123" s="82" customFormat="1" ht="13.5">
      <c r="B277" s="75"/>
      <c r="C277" s="63">
        <v>35501</v>
      </c>
      <c r="D277" s="85" t="s">
        <v>369</v>
      </c>
      <c r="E277" s="65" t="s">
        <v>114</v>
      </c>
      <c r="F27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7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77" s="65">
        <f>ROUND((Tabla122[[#This Row],[Columna6]]*0.4),0)</f>
        <v>2</v>
      </c>
      <c r="I277" s="91">
        <v>4</v>
      </c>
      <c r="J277" s="91"/>
      <c r="K277" s="91"/>
      <c r="L277" s="91"/>
      <c r="M277" s="65">
        <f>ROUND((Tabla122[[#This Row],[Columna11]]*0.4),0)</f>
        <v>72</v>
      </c>
      <c r="N277" s="65">
        <v>180</v>
      </c>
      <c r="O277" s="65"/>
      <c r="P277" s="65"/>
      <c r="Q277" s="65"/>
      <c r="R277" s="65">
        <f>ROUND((Tabla122[[#This Row],[Columna16]]*0.4),0)</f>
        <v>6</v>
      </c>
      <c r="S277" s="65">
        <v>16</v>
      </c>
      <c r="T277" s="65"/>
      <c r="U277" s="65"/>
      <c r="V277" s="65"/>
      <c r="W277" s="65">
        <f>ROUND((Tabla122[[#This Row],[Columna21]]*0.4),0)</f>
        <v>3</v>
      </c>
      <c r="X277" s="65">
        <v>8</v>
      </c>
      <c r="Y277" s="65"/>
      <c r="Z277" s="65"/>
      <c r="AA277" s="65"/>
      <c r="AB277" s="65">
        <f>ROUND((Tabla122[[#This Row],[Columna26]]*0.4),0)</f>
        <v>24</v>
      </c>
      <c r="AC277" s="65">
        <v>60</v>
      </c>
      <c r="AD277" s="65"/>
      <c r="AE277" s="65"/>
      <c r="AF277" s="65"/>
      <c r="AG277" s="65">
        <f>ROUND((Tabla122[[#This Row],[Columna31]]*0.4),0)</f>
        <v>274</v>
      </c>
      <c r="AH277" s="65">
        <v>684</v>
      </c>
      <c r="AI277" s="65"/>
      <c r="AJ277" s="65"/>
      <c r="AK277" s="65"/>
      <c r="AL277" s="65">
        <f>ROUND((Tabla122[[#This Row],[Columna36]]*0.4),0)</f>
        <v>70</v>
      </c>
      <c r="AM277" s="65">
        <v>176</v>
      </c>
      <c r="AN277" s="65"/>
      <c r="AO277" s="65"/>
      <c r="AP277" s="65"/>
      <c r="AQ277" s="65">
        <f>ROUND((Tabla122[[#This Row],[Columna41]]*0.4),0)</f>
        <v>27</v>
      </c>
      <c r="AR277" s="65">
        <v>68</v>
      </c>
      <c r="AS277" s="65"/>
      <c r="AT277" s="65"/>
      <c r="AU277" s="65"/>
      <c r="AV277" s="65">
        <f>ROUND((Tabla122[[#This Row],[Columna46]]*0.4),0)</f>
        <v>16</v>
      </c>
      <c r="AW277" s="65">
        <v>40</v>
      </c>
      <c r="AX277" s="65"/>
      <c r="AY277" s="65"/>
      <c r="AZ277" s="65"/>
      <c r="BA277" s="65">
        <f>ROUND((Tabla122[[#This Row],[Columna51]]*0.4),0)</f>
        <v>3</v>
      </c>
      <c r="BB277" s="65">
        <v>8</v>
      </c>
      <c r="BC277" s="65"/>
      <c r="BD277" s="65"/>
      <c r="BE277" s="65"/>
      <c r="BF277" s="65">
        <f>ROUND((Tabla122[[#This Row],[Columna56]]*0.4),0)</f>
        <v>2</v>
      </c>
      <c r="BG277" s="65">
        <v>4</v>
      </c>
      <c r="BH277" s="65"/>
      <c r="BI277" s="65"/>
      <c r="BJ277" s="65"/>
      <c r="BK277" s="65">
        <f>ROUND((Tabla122[[#This Row],[Columna61]]*0.4),0)</f>
        <v>18</v>
      </c>
      <c r="BL277" s="65">
        <v>44</v>
      </c>
      <c r="BM277" s="65"/>
      <c r="BN277" s="65"/>
      <c r="BO277" s="65"/>
      <c r="BP277" s="65">
        <f>ROUND((Tabla122[[#This Row],[Columna66]]*0.4),0)</f>
        <v>16</v>
      </c>
      <c r="BQ277" s="65">
        <v>40</v>
      </c>
      <c r="BR277" s="65"/>
      <c r="BS277" s="65"/>
      <c r="BT277" s="65"/>
      <c r="BU277" s="65">
        <f>ROUND((Tabla122[[#This Row],[Columna71]]*0.4),0)</f>
        <v>46</v>
      </c>
      <c r="BV277" s="65">
        <v>116</v>
      </c>
      <c r="BW277" s="65"/>
      <c r="BX277" s="65"/>
      <c r="BY277" s="65"/>
      <c r="BZ277" s="65">
        <f>ROUND((Tabla122[[#This Row],[Columna76]]*0.4),0)</f>
        <v>14</v>
      </c>
      <c r="CA277" s="65">
        <v>36</v>
      </c>
      <c r="CB277" s="65"/>
      <c r="CC277" s="65"/>
      <c r="CD277" s="65"/>
      <c r="CE277" s="65">
        <f>ROUND((Tabla122[[#This Row],[Columna81]]*0.4),0)</f>
        <v>14</v>
      </c>
      <c r="CF277" s="65">
        <v>36</v>
      </c>
      <c r="CG277" s="65"/>
      <c r="CH277" s="65"/>
      <c r="CI277" s="65"/>
      <c r="CJ277" s="65">
        <f>ROUND((Tabla122[[#This Row],[Columna86]]*0.4),0)</f>
        <v>6</v>
      </c>
      <c r="CK277" s="65">
        <v>16</v>
      </c>
      <c r="CL277" s="65"/>
      <c r="CM277" s="65"/>
      <c r="CN277" s="65"/>
      <c r="CO277" s="65">
        <f>ROUND((Tabla122[[#This Row],[Columna91]]*0.4),0)</f>
        <v>22</v>
      </c>
      <c r="CP277" s="65">
        <v>56</v>
      </c>
      <c r="CQ277" s="65"/>
      <c r="CR277" s="65"/>
      <c r="CS277" s="65"/>
      <c r="CT277" s="65">
        <f>ROUND((Tabla122[[#This Row],[Columna96]]*0.4),0)</f>
        <v>40</v>
      </c>
      <c r="CU277" s="65">
        <v>100</v>
      </c>
      <c r="CV277" s="65"/>
      <c r="CW277" s="65"/>
      <c r="CX277" s="65"/>
      <c r="CY277" s="65">
        <f>ROUND((Tabla122[[#This Row],[Columna101]]*0.4),0)</f>
        <v>10</v>
      </c>
      <c r="CZ277" s="65">
        <v>24</v>
      </c>
      <c r="DA277" s="65"/>
      <c r="DB277" s="65"/>
      <c r="DC277" s="65"/>
      <c r="DD277" s="65">
        <f>ROUND((Tabla122[[#This Row],[Columna106]]*0.4),0)</f>
        <v>8</v>
      </c>
      <c r="DE277" s="65">
        <v>20</v>
      </c>
      <c r="DF277" s="65"/>
      <c r="DG277" s="65"/>
      <c r="DH277" s="65"/>
      <c r="DI277" s="65">
        <f>ROUND((Tabla122[[#This Row],[Columna111]]*0.4),0)</f>
        <v>8</v>
      </c>
      <c r="DJ277" s="65">
        <v>20</v>
      </c>
      <c r="DK277" s="65"/>
      <c r="DL277" s="65"/>
      <c r="DM277" s="65"/>
      <c r="DN277" s="65">
        <f>ROUND((Tabla122[[#This Row],[Columna116]]*0.4),0)</f>
        <v>2</v>
      </c>
      <c r="DO277" s="65">
        <v>4</v>
      </c>
      <c r="DP277" s="71"/>
      <c r="DQ277" s="71"/>
      <c r="DR277" s="71"/>
      <c r="DS277" s="84"/>
    </row>
    <row r="278" spans="2:123" s="82" customFormat="1" ht="13.5">
      <c r="B278" s="75"/>
      <c r="C278" s="63">
        <v>35501</v>
      </c>
      <c r="D278" s="85" t="s">
        <v>372</v>
      </c>
      <c r="E278" s="65" t="s">
        <v>114</v>
      </c>
      <c r="F27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7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78" s="65">
        <f>ROUND((Tabla122[[#This Row],[Columna6]]*0.4),0)</f>
        <v>2</v>
      </c>
      <c r="I278" s="91">
        <v>4</v>
      </c>
      <c r="J278" s="91"/>
      <c r="K278" s="91"/>
      <c r="L278" s="91"/>
      <c r="M278" s="65">
        <f>ROUND((Tabla122[[#This Row],[Columna11]]*0.4),0)</f>
        <v>72</v>
      </c>
      <c r="N278" s="65">
        <v>180</v>
      </c>
      <c r="O278" s="65"/>
      <c r="P278" s="65"/>
      <c r="Q278" s="65"/>
      <c r="R278" s="65">
        <f>ROUND((Tabla122[[#This Row],[Columna16]]*0.4),0)</f>
        <v>6</v>
      </c>
      <c r="S278" s="65">
        <v>16</v>
      </c>
      <c r="T278" s="65"/>
      <c r="U278" s="65"/>
      <c r="V278" s="65"/>
      <c r="W278" s="65">
        <f>ROUND((Tabla122[[#This Row],[Columna21]]*0.4),0)</f>
        <v>3</v>
      </c>
      <c r="X278" s="65">
        <v>8</v>
      </c>
      <c r="Y278" s="65"/>
      <c r="Z278" s="65"/>
      <c r="AA278" s="65"/>
      <c r="AB278" s="65">
        <f>ROUND((Tabla122[[#This Row],[Columna26]]*0.4),0)</f>
        <v>24</v>
      </c>
      <c r="AC278" s="65">
        <v>60</v>
      </c>
      <c r="AD278" s="65"/>
      <c r="AE278" s="65"/>
      <c r="AF278" s="65"/>
      <c r="AG278" s="65">
        <f>ROUND((Tabla122[[#This Row],[Columna31]]*0.4),0)</f>
        <v>274</v>
      </c>
      <c r="AH278" s="65">
        <v>684</v>
      </c>
      <c r="AI278" s="65"/>
      <c r="AJ278" s="65"/>
      <c r="AK278" s="65"/>
      <c r="AL278" s="65">
        <f>ROUND((Tabla122[[#This Row],[Columna36]]*0.4),0)</f>
        <v>70</v>
      </c>
      <c r="AM278" s="65">
        <v>176</v>
      </c>
      <c r="AN278" s="65"/>
      <c r="AO278" s="65"/>
      <c r="AP278" s="65"/>
      <c r="AQ278" s="65">
        <f>ROUND((Tabla122[[#This Row],[Columna41]]*0.4),0)</f>
        <v>27</v>
      </c>
      <c r="AR278" s="65">
        <v>68</v>
      </c>
      <c r="AS278" s="65"/>
      <c r="AT278" s="65"/>
      <c r="AU278" s="65"/>
      <c r="AV278" s="65">
        <f>ROUND((Tabla122[[#This Row],[Columna46]]*0.4),0)</f>
        <v>16</v>
      </c>
      <c r="AW278" s="65">
        <v>40</v>
      </c>
      <c r="AX278" s="65"/>
      <c r="AY278" s="65"/>
      <c r="AZ278" s="65"/>
      <c r="BA278" s="65">
        <f>ROUND((Tabla122[[#This Row],[Columna51]]*0.4),0)</f>
        <v>3</v>
      </c>
      <c r="BB278" s="65">
        <v>8</v>
      </c>
      <c r="BC278" s="65"/>
      <c r="BD278" s="65"/>
      <c r="BE278" s="65"/>
      <c r="BF278" s="65">
        <f>ROUND((Tabla122[[#This Row],[Columna56]]*0.4),0)</f>
        <v>2</v>
      </c>
      <c r="BG278" s="65">
        <v>4</v>
      </c>
      <c r="BH278" s="65"/>
      <c r="BI278" s="65"/>
      <c r="BJ278" s="65"/>
      <c r="BK278" s="65">
        <f>ROUND((Tabla122[[#This Row],[Columna61]]*0.4),0)</f>
        <v>18</v>
      </c>
      <c r="BL278" s="65">
        <v>44</v>
      </c>
      <c r="BM278" s="65"/>
      <c r="BN278" s="65"/>
      <c r="BO278" s="65"/>
      <c r="BP278" s="65">
        <f>ROUND((Tabla122[[#This Row],[Columna66]]*0.4),0)</f>
        <v>16</v>
      </c>
      <c r="BQ278" s="65">
        <v>40</v>
      </c>
      <c r="BR278" s="65"/>
      <c r="BS278" s="65"/>
      <c r="BT278" s="65"/>
      <c r="BU278" s="65">
        <f>ROUND((Tabla122[[#This Row],[Columna71]]*0.4),0)</f>
        <v>46</v>
      </c>
      <c r="BV278" s="65">
        <v>116</v>
      </c>
      <c r="BW278" s="65"/>
      <c r="BX278" s="65"/>
      <c r="BY278" s="65"/>
      <c r="BZ278" s="65">
        <f>ROUND((Tabla122[[#This Row],[Columna76]]*0.4),0)</f>
        <v>14</v>
      </c>
      <c r="CA278" s="65">
        <v>36</v>
      </c>
      <c r="CB278" s="65"/>
      <c r="CC278" s="65"/>
      <c r="CD278" s="65"/>
      <c r="CE278" s="65">
        <f>ROUND((Tabla122[[#This Row],[Columna81]]*0.4),0)</f>
        <v>14</v>
      </c>
      <c r="CF278" s="65">
        <v>36</v>
      </c>
      <c r="CG278" s="65"/>
      <c r="CH278" s="65"/>
      <c r="CI278" s="65"/>
      <c r="CJ278" s="65">
        <f>ROUND((Tabla122[[#This Row],[Columna86]]*0.4),0)</f>
        <v>6</v>
      </c>
      <c r="CK278" s="65">
        <v>16</v>
      </c>
      <c r="CL278" s="65"/>
      <c r="CM278" s="65"/>
      <c r="CN278" s="65"/>
      <c r="CO278" s="65">
        <f>ROUND((Tabla122[[#This Row],[Columna91]]*0.4),0)</f>
        <v>22</v>
      </c>
      <c r="CP278" s="65">
        <v>56</v>
      </c>
      <c r="CQ278" s="65"/>
      <c r="CR278" s="65"/>
      <c r="CS278" s="65"/>
      <c r="CT278" s="65">
        <f>ROUND((Tabla122[[#This Row],[Columna96]]*0.4),0)</f>
        <v>40</v>
      </c>
      <c r="CU278" s="65">
        <v>100</v>
      </c>
      <c r="CV278" s="65"/>
      <c r="CW278" s="65"/>
      <c r="CX278" s="65"/>
      <c r="CY278" s="65">
        <f>ROUND((Tabla122[[#This Row],[Columna101]]*0.4),0)</f>
        <v>10</v>
      </c>
      <c r="CZ278" s="65">
        <v>24</v>
      </c>
      <c r="DA278" s="65"/>
      <c r="DB278" s="65"/>
      <c r="DC278" s="65"/>
      <c r="DD278" s="65">
        <f>ROUND((Tabla122[[#This Row],[Columna106]]*0.4),0)</f>
        <v>8</v>
      </c>
      <c r="DE278" s="65">
        <v>20</v>
      </c>
      <c r="DF278" s="65"/>
      <c r="DG278" s="65"/>
      <c r="DH278" s="65"/>
      <c r="DI278" s="65">
        <f>ROUND((Tabla122[[#This Row],[Columna111]]*0.4),0)</f>
        <v>8</v>
      </c>
      <c r="DJ278" s="65">
        <v>20</v>
      </c>
      <c r="DK278" s="65"/>
      <c r="DL278" s="65"/>
      <c r="DM278" s="65"/>
      <c r="DN278" s="65">
        <f>ROUND((Tabla122[[#This Row],[Columna116]]*0.4),0)</f>
        <v>2</v>
      </c>
      <c r="DO278" s="65">
        <v>4</v>
      </c>
      <c r="DP278" s="71"/>
      <c r="DQ278" s="71"/>
      <c r="DR278" s="71"/>
      <c r="DS278" s="84"/>
    </row>
    <row r="279" spans="2:123" s="82" customFormat="1" ht="13.5">
      <c r="B279" s="75"/>
      <c r="C279" s="63">
        <v>35501</v>
      </c>
      <c r="D279" s="85" t="s">
        <v>373</v>
      </c>
      <c r="E279" s="65" t="s">
        <v>114</v>
      </c>
      <c r="F27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7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79" s="65">
        <f>ROUND((Tabla122[[#This Row],[Columna6]]*0.4),0)</f>
        <v>2</v>
      </c>
      <c r="I279" s="91">
        <v>4</v>
      </c>
      <c r="J279" s="91"/>
      <c r="K279" s="91"/>
      <c r="L279" s="91"/>
      <c r="M279" s="65">
        <f>ROUND((Tabla122[[#This Row],[Columna11]]*0.4),0)</f>
        <v>72</v>
      </c>
      <c r="N279" s="65">
        <v>180</v>
      </c>
      <c r="O279" s="65"/>
      <c r="P279" s="65"/>
      <c r="Q279" s="65"/>
      <c r="R279" s="65">
        <f>ROUND((Tabla122[[#This Row],[Columna16]]*0.4),0)</f>
        <v>6</v>
      </c>
      <c r="S279" s="65">
        <v>16</v>
      </c>
      <c r="T279" s="65"/>
      <c r="U279" s="65"/>
      <c r="V279" s="65"/>
      <c r="W279" s="65">
        <f>ROUND((Tabla122[[#This Row],[Columna21]]*0.4),0)</f>
        <v>3</v>
      </c>
      <c r="X279" s="65">
        <v>8</v>
      </c>
      <c r="Y279" s="65"/>
      <c r="Z279" s="65"/>
      <c r="AA279" s="65"/>
      <c r="AB279" s="65">
        <f>ROUND((Tabla122[[#This Row],[Columna26]]*0.4),0)</f>
        <v>24</v>
      </c>
      <c r="AC279" s="65">
        <v>60</v>
      </c>
      <c r="AD279" s="65"/>
      <c r="AE279" s="65"/>
      <c r="AF279" s="65"/>
      <c r="AG279" s="65">
        <f>ROUND((Tabla122[[#This Row],[Columna31]]*0.4),0)</f>
        <v>274</v>
      </c>
      <c r="AH279" s="65">
        <v>684</v>
      </c>
      <c r="AI279" s="65"/>
      <c r="AJ279" s="65"/>
      <c r="AK279" s="65"/>
      <c r="AL279" s="65">
        <f>ROUND((Tabla122[[#This Row],[Columna36]]*0.4),0)</f>
        <v>70</v>
      </c>
      <c r="AM279" s="65">
        <v>176</v>
      </c>
      <c r="AN279" s="65"/>
      <c r="AO279" s="65"/>
      <c r="AP279" s="65"/>
      <c r="AQ279" s="65">
        <f>ROUND((Tabla122[[#This Row],[Columna41]]*0.4),0)</f>
        <v>27</v>
      </c>
      <c r="AR279" s="65">
        <v>68</v>
      </c>
      <c r="AS279" s="65"/>
      <c r="AT279" s="65"/>
      <c r="AU279" s="65"/>
      <c r="AV279" s="65">
        <f>ROUND((Tabla122[[#This Row],[Columna46]]*0.4),0)</f>
        <v>16</v>
      </c>
      <c r="AW279" s="65">
        <v>40</v>
      </c>
      <c r="AX279" s="65"/>
      <c r="AY279" s="65"/>
      <c r="AZ279" s="65"/>
      <c r="BA279" s="65">
        <f>ROUND((Tabla122[[#This Row],[Columna51]]*0.4),0)</f>
        <v>3</v>
      </c>
      <c r="BB279" s="65">
        <v>8</v>
      </c>
      <c r="BC279" s="65"/>
      <c r="BD279" s="65"/>
      <c r="BE279" s="65"/>
      <c r="BF279" s="65">
        <f>ROUND((Tabla122[[#This Row],[Columna56]]*0.4),0)</f>
        <v>2</v>
      </c>
      <c r="BG279" s="65">
        <v>4</v>
      </c>
      <c r="BH279" s="65"/>
      <c r="BI279" s="65"/>
      <c r="BJ279" s="65"/>
      <c r="BK279" s="65">
        <f>ROUND((Tabla122[[#This Row],[Columna61]]*0.4),0)</f>
        <v>18</v>
      </c>
      <c r="BL279" s="65">
        <v>44</v>
      </c>
      <c r="BM279" s="65"/>
      <c r="BN279" s="65"/>
      <c r="BO279" s="65"/>
      <c r="BP279" s="65">
        <f>ROUND((Tabla122[[#This Row],[Columna66]]*0.4),0)</f>
        <v>16</v>
      </c>
      <c r="BQ279" s="65">
        <v>40</v>
      </c>
      <c r="BR279" s="65"/>
      <c r="BS279" s="65"/>
      <c r="BT279" s="65"/>
      <c r="BU279" s="65">
        <f>ROUND((Tabla122[[#This Row],[Columna71]]*0.4),0)</f>
        <v>46</v>
      </c>
      <c r="BV279" s="65">
        <v>116</v>
      </c>
      <c r="BW279" s="65"/>
      <c r="BX279" s="65"/>
      <c r="BY279" s="65"/>
      <c r="BZ279" s="65">
        <f>ROUND((Tabla122[[#This Row],[Columna76]]*0.4),0)</f>
        <v>14</v>
      </c>
      <c r="CA279" s="65">
        <v>36</v>
      </c>
      <c r="CB279" s="65"/>
      <c r="CC279" s="65"/>
      <c r="CD279" s="65"/>
      <c r="CE279" s="65">
        <f>ROUND((Tabla122[[#This Row],[Columna81]]*0.4),0)</f>
        <v>14</v>
      </c>
      <c r="CF279" s="65">
        <v>36</v>
      </c>
      <c r="CG279" s="65"/>
      <c r="CH279" s="65"/>
      <c r="CI279" s="65"/>
      <c r="CJ279" s="65">
        <f>ROUND((Tabla122[[#This Row],[Columna86]]*0.4),0)</f>
        <v>6</v>
      </c>
      <c r="CK279" s="65">
        <v>16</v>
      </c>
      <c r="CL279" s="65"/>
      <c r="CM279" s="65"/>
      <c r="CN279" s="65"/>
      <c r="CO279" s="65">
        <f>ROUND((Tabla122[[#This Row],[Columna91]]*0.4),0)</f>
        <v>22</v>
      </c>
      <c r="CP279" s="65">
        <v>56</v>
      </c>
      <c r="CQ279" s="65"/>
      <c r="CR279" s="65"/>
      <c r="CS279" s="65"/>
      <c r="CT279" s="65">
        <f>ROUND((Tabla122[[#This Row],[Columna96]]*0.4),0)</f>
        <v>40</v>
      </c>
      <c r="CU279" s="65">
        <v>100</v>
      </c>
      <c r="CV279" s="65"/>
      <c r="CW279" s="65"/>
      <c r="CX279" s="65"/>
      <c r="CY279" s="65">
        <f>ROUND((Tabla122[[#This Row],[Columna101]]*0.4),0)</f>
        <v>10</v>
      </c>
      <c r="CZ279" s="65">
        <v>24</v>
      </c>
      <c r="DA279" s="65"/>
      <c r="DB279" s="65"/>
      <c r="DC279" s="65"/>
      <c r="DD279" s="65">
        <f>ROUND((Tabla122[[#This Row],[Columna106]]*0.4),0)</f>
        <v>8</v>
      </c>
      <c r="DE279" s="65">
        <v>20</v>
      </c>
      <c r="DF279" s="65"/>
      <c r="DG279" s="65"/>
      <c r="DH279" s="65"/>
      <c r="DI279" s="65">
        <f>ROUND((Tabla122[[#This Row],[Columna111]]*0.4),0)</f>
        <v>8</v>
      </c>
      <c r="DJ279" s="65">
        <v>20</v>
      </c>
      <c r="DK279" s="65"/>
      <c r="DL279" s="65"/>
      <c r="DM279" s="65"/>
      <c r="DN279" s="65">
        <f>ROUND((Tabla122[[#This Row],[Columna116]]*0.4),0)</f>
        <v>2</v>
      </c>
      <c r="DO279" s="65">
        <v>4</v>
      </c>
      <c r="DP279" s="71"/>
      <c r="DQ279" s="71"/>
      <c r="DR279" s="71"/>
      <c r="DS279" s="84"/>
    </row>
    <row r="280" spans="2:123" s="82" customFormat="1" ht="13.5">
      <c r="B280" s="75"/>
      <c r="C280" s="63">
        <v>35501</v>
      </c>
      <c r="D280" s="85" t="s">
        <v>374</v>
      </c>
      <c r="E280" s="65" t="s">
        <v>114</v>
      </c>
      <c r="F28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8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80" s="65">
        <f>ROUND((Tabla122[[#This Row],[Columna6]]*0.4),0)</f>
        <v>2</v>
      </c>
      <c r="I280" s="91">
        <v>4</v>
      </c>
      <c r="J280" s="91"/>
      <c r="K280" s="91"/>
      <c r="L280" s="91"/>
      <c r="M280" s="65">
        <f>ROUND((Tabla122[[#This Row],[Columna11]]*0.4),0)</f>
        <v>72</v>
      </c>
      <c r="N280" s="65">
        <v>180</v>
      </c>
      <c r="O280" s="65"/>
      <c r="P280" s="65"/>
      <c r="Q280" s="65"/>
      <c r="R280" s="65">
        <f>ROUND((Tabla122[[#This Row],[Columna16]]*0.4),0)</f>
        <v>6</v>
      </c>
      <c r="S280" s="65">
        <v>16</v>
      </c>
      <c r="T280" s="65"/>
      <c r="U280" s="65"/>
      <c r="V280" s="65"/>
      <c r="W280" s="65">
        <f>ROUND((Tabla122[[#This Row],[Columna21]]*0.4),0)</f>
        <v>3</v>
      </c>
      <c r="X280" s="65">
        <v>8</v>
      </c>
      <c r="Y280" s="65"/>
      <c r="Z280" s="65"/>
      <c r="AA280" s="65"/>
      <c r="AB280" s="65">
        <f>ROUND((Tabla122[[#This Row],[Columna26]]*0.4),0)</f>
        <v>24</v>
      </c>
      <c r="AC280" s="65">
        <v>60</v>
      </c>
      <c r="AD280" s="65"/>
      <c r="AE280" s="65"/>
      <c r="AF280" s="65"/>
      <c r="AG280" s="65">
        <f>ROUND((Tabla122[[#This Row],[Columna31]]*0.4),0)</f>
        <v>274</v>
      </c>
      <c r="AH280" s="65">
        <v>684</v>
      </c>
      <c r="AI280" s="65"/>
      <c r="AJ280" s="65"/>
      <c r="AK280" s="65"/>
      <c r="AL280" s="65">
        <f>ROUND((Tabla122[[#This Row],[Columna36]]*0.4),0)</f>
        <v>70</v>
      </c>
      <c r="AM280" s="65">
        <v>176</v>
      </c>
      <c r="AN280" s="65"/>
      <c r="AO280" s="65"/>
      <c r="AP280" s="65"/>
      <c r="AQ280" s="65">
        <f>ROUND((Tabla122[[#This Row],[Columna41]]*0.4),0)</f>
        <v>27</v>
      </c>
      <c r="AR280" s="65">
        <v>68</v>
      </c>
      <c r="AS280" s="65"/>
      <c r="AT280" s="65"/>
      <c r="AU280" s="65"/>
      <c r="AV280" s="65">
        <f>ROUND((Tabla122[[#This Row],[Columna46]]*0.4),0)</f>
        <v>16</v>
      </c>
      <c r="AW280" s="65">
        <v>40</v>
      </c>
      <c r="AX280" s="65"/>
      <c r="AY280" s="65"/>
      <c r="AZ280" s="65"/>
      <c r="BA280" s="65">
        <f>ROUND((Tabla122[[#This Row],[Columna51]]*0.4),0)</f>
        <v>3</v>
      </c>
      <c r="BB280" s="65">
        <v>8</v>
      </c>
      <c r="BC280" s="65"/>
      <c r="BD280" s="65"/>
      <c r="BE280" s="65"/>
      <c r="BF280" s="65">
        <f>ROUND((Tabla122[[#This Row],[Columna56]]*0.4),0)</f>
        <v>2</v>
      </c>
      <c r="BG280" s="65">
        <v>4</v>
      </c>
      <c r="BH280" s="65"/>
      <c r="BI280" s="65"/>
      <c r="BJ280" s="65"/>
      <c r="BK280" s="65">
        <f>ROUND((Tabla122[[#This Row],[Columna61]]*0.4),0)</f>
        <v>18</v>
      </c>
      <c r="BL280" s="65">
        <v>44</v>
      </c>
      <c r="BM280" s="65"/>
      <c r="BN280" s="65"/>
      <c r="BO280" s="65"/>
      <c r="BP280" s="65">
        <f>ROUND((Tabla122[[#This Row],[Columna66]]*0.4),0)</f>
        <v>16</v>
      </c>
      <c r="BQ280" s="65">
        <v>40</v>
      </c>
      <c r="BR280" s="65"/>
      <c r="BS280" s="65"/>
      <c r="BT280" s="65"/>
      <c r="BU280" s="65">
        <f>ROUND((Tabla122[[#This Row],[Columna71]]*0.4),0)</f>
        <v>46</v>
      </c>
      <c r="BV280" s="65">
        <v>116</v>
      </c>
      <c r="BW280" s="65"/>
      <c r="BX280" s="65"/>
      <c r="BY280" s="65"/>
      <c r="BZ280" s="65">
        <f>ROUND((Tabla122[[#This Row],[Columna76]]*0.4),0)</f>
        <v>14</v>
      </c>
      <c r="CA280" s="65">
        <v>36</v>
      </c>
      <c r="CB280" s="65"/>
      <c r="CC280" s="65"/>
      <c r="CD280" s="65"/>
      <c r="CE280" s="65">
        <f>ROUND((Tabla122[[#This Row],[Columna81]]*0.4),0)</f>
        <v>14</v>
      </c>
      <c r="CF280" s="65">
        <v>36</v>
      </c>
      <c r="CG280" s="65"/>
      <c r="CH280" s="65"/>
      <c r="CI280" s="65"/>
      <c r="CJ280" s="65">
        <f>ROUND((Tabla122[[#This Row],[Columna86]]*0.4),0)</f>
        <v>6</v>
      </c>
      <c r="CK280" s="65">
        <v>16</v>
      </c>
      <c r="CL280" s="65"/>
      <c r="CM280" s="65"/>
      <c r="CN280" s="65"/>
      <c r="CO280" s="65">
        <f>ROUND((Tabla122[[#This Row],[Columna91]]*0.4),0)</f>
        <v>22</v>
      </c>
      <c r="CP280" s="65">
        <v>56</v>
      </c>
      <c r="CQ280" s="65"/>
      <c r="CR280" s="65"/>
      <c r="CS280" s="65"/>
      <c r="CT280" s="65">
        <f>ROUND((Tabla122[[#This Row],[Columna96]]*0.4),0)</f>
        <v>40</v>
      </c>
      <c r="CU280" s="65">
        <v>100</v>
      </c>
      <c r="CV280" s="65"/>
      <c r="CW280" s="65"/>
      <c r="CX280" s="65"/>
      <c r="CY280" s="65">
        <f>ROUND((Tabla122[[#This Row],[Columna101]]*0.4),0)</f>
        <v>10</v>
      </c>
      <c r="CZ280" s="65">
        <v>24</v>
      </c>
      <c r="DA280" s="65"/>
      <c r="DB280" s="65"/>
      <c r="DC280" s="65"/>
      <c r="DD280" s="65">
        <f>ROUND((Tabla122[[#This Row],[Columna106]]*0.4),0)</f>
        <v>8</v>
      </c>
      <c r="DE280" s="65">
        <v>20</v>
      </c>
      <c r="DF280" s="65"/>
      <c r="DG280" s="65"/>
      <c r="DH280" s="65"/>
      <c r="DI280" s="65">
        <f>ROUND((Tabla122[[#This Row],[Columna111]]*0.4),0)</f>
        <v>8</v>
      </c>
      <c r="DJ280" s="65">
        <v>20</v>
      </c>
      <c r="DK280" s="65"/>
      <c r="DL280" s="65"/>
      <c r="DM280" s="65"/>
      <c r="DN280" s="65">
        <f>ROUND((Tabla122[[#This Row],[Columna116]]*0.4),0)</f>
        <v>2</v>
      </c>
      <c r="DO280" s="65">
        <v>4</v>
      </c>
      <c r="DP280" s="71"/>
      <c r="DQ280" s="71"/>
      <c r="DR280" s="71"/>
      <c r="DS280" s="84"/>
    </row>
    <row r="281" spans="2:123" s="82" customFormat="1" ht="13.5">
      <c r="B281" s="75"/>
      <c r="C281" s="63">
        <v>35501</v>
      </c>
      <c r="D281" s="85" t="s">
        <v>375</v>
      </c>
      <c r="E281" s="65" t="s">
        <v>114</v>
      </c>
      <c r="F28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8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81" s="65">
        <f>ROUND((Tabla122[[#This Row],[Columna6]]*0.4),0)</f>
        <v>2</v>
      </c>
      <c r="I281" s="91">
        <v>4</v>
      </c>
      <c r="J281" s="91"/>
      <c r="K281" s="91"/>
      <c r="L281" s="91"/>
      <c r="M281" s="65">
        <f>ROUND((Tabla122[[#This Row],[Columna11]]*0.4),0)</f>
        <v>72</v>
      </c>
      <c r="N281" s="65">
        <v>180</v>
      </c>
      <c r="O281" s="65"/>
      <c r="P281" s="65"/>
      <c r="Q281" s="65"/>
      <c r="R281" s="65">
        <f>ROUND((Tabla122[[#This Row],[Columna16]]*0.4),0)</f>
        <v>6</v>
      </c>
      <c r="S281" s="65">
        <v>16</v>
      </c>
      <c r="T281" s="65"/>
      <c r="U281" s="65"/>
      <c r="V281" s="65"/>
      <c r="W281" s="65">
        <f>ROUND((Tabla122[[#This Row],[Columna21]]*0.4),0)</f>
        <v>3</v>
      </c>
      <c r="X281" s="65">
        <v>8</v>
      </c>
      <c r="Y281" s="65"/>
      <c r="Z281" s="65"/>
      <c r="AA281" s="65"/>
      <c r="AB281" s="65">
        <f>ROUND((Tabla122[[#This Row],[Columna26]]*0.4),0)</f>
        <v>24</v>
      </c>
      <c r="AC281" s="65">
        <v>60</v>
      </c>
      <c r="AD281" s="65"/>
      <c r="AE281" s="65"/>
      <c r="AF281" s="65"/>
      <c r="AG281" s="65">
        <f>ROUND((Tabla122[[#This Row],[Columna31]]*0.4),0)</f>
        <v>274</v>
      </c>
      <c r="AH281" s="65">
        <v>684</v>
      </c>
      <c r="AI281" s="65"/>
      <c r="AJ281" s="65"/>
      <c r="AK281" s="65"/>
      <c r="AL281" s="65">
        <f>ROUND((Tabla122[[#This Row],[Columna36]]*0.4),0)</f>
        <v>70</v>
      </c>
      <c r="AM281" s="65">
        <v>176</v>
      </c>
      <c r="AN281" s="65"/>
      <c r="AO281" s="65"/>
      <c r="AP281" s="65"/>
      <c r="AQ281" s="65">
        <f>ROUND((Tabla122[[#This Row],[Columna41]]*0.4),0)</f>
        <v>27</v>
      </c>
      <c r="AR281" s="65">
        <v>68</v>
      </c>
      <c r="AS281" s="65"/>
      <c r="AT281" s="65"/>
      <c r="AU281" s="65"/>
      <c r="AV281" s="65">
        <f>ROUND((Tabla122[[#This Row],[Columna46]]*0.4),0)</f>
        <v>16</v>
      </c>
      <c r="AW281" s="65">
        <v>40</v>
      </c>
      <c r="AX281" s="65"/>
      <c r="AY281" s="65"/>
      <c r="AZ281" s="65"/>
      <c r="BA281" s="65">
        <f>ROUND((Tabla122[[#This Row],[Columna51]]*0.4),0)</f>
        <v>3</v>
      </c>
      <c r="BB281" s="65">
        <v>8</v>
      </c>
      <c r="BC281" s="65"/>
      <c r="BD281" s="65"/>
      <c r="BE281" s="65"/>
      <c r="BF281" s="65">
        <f>ROUND((Tabla122[[#This Row],[Columna56]]*0.4),0)</f>
        <v>2</v>
      </c>
      <c r="BG281" s="65">
        <v>4</v>
      </c>
      <c r="BH281" s="65"/>
      <c r="BI281" s="65"/>
      <c r="BJ281" s="65"/>
      <c r="BK281" s="65">
        <f>ROUND((Tabla122[[#This Row],[Columna61]]*0.4),0)</f>
        <v>18</v>
      </c>
      <c r="BL281" s="65">
        <v>44</v>
      </c>
      <c r="BM281" s="65"/>
      <c r="BN281" s="65"/>
      <c r="BO281" s="65"/>
      <c r="BP281" s="65">
        <f>ROUND((Tabla122[[#This Row],[Columna66]]*0.4),0)</f>
        <v>16</v>
      </c>
      <c r="BQ281" s="65">
        <v>40</v>
      </c>
      <c r="BR281" s="65"/>
      <c r="BS281" s="65"/>
      <c r="BT281" s="65"/>
      <c r="BU281" s="65">
        <f>ROUND((Tabla122[[#This Row],[Columna71]]*0.4),0)</f>
        <v>46</v>
      </c>
      <c r="BV281" s="65">
        <v>116</v>
      </c>
      <c r="BW281" s="65"/>
      <c r="BX281" s="65"/>
      <c r="BY281" s="65"/>
      <c r="BZ281" s="65">
        <f>ROUND((Tabla122[[#This Row],[Columna76]]*0.4),0)</f>
        <v>14</v>
      </c>
      <c r="CA281" s="65">
        <v>36</v>
      </c>
      <c r="CB281" s="65"/>
      <c r="CC281" s="65"/>
      <c r="CD281" s="65"/>
      <c r="CE281" s="65">
        <f>ROUND((Tabla122[[#This Row],[Columna81]]*0.4),0)</f>
        <v>14</v>
      </c>
      <c r="CF281" s="65">
        <v>36</v>
      </c>
      <c r="CG281" s="65"/>
      <c r="CH281" s="65"/>
      <c r="CI281" s="65"/>
      <c r="CJ281" s="65">
        <f>ROUND((Tabla122[[#This Row],[Columna86]]*0.4),0)</f>
        <v>6</v>
      </c>
      <c r="CK281" s="65">
        <v>16</v>
      </c>
      <c r="CL281" s="65"/>
      <c r="CM281" s="65"/>
      <c r="CN281" s="65"/>
      <c r="CO281" s="65">
        <f>ROUND((Tabla122[[#This Row],[Columna91]]*0.4),0)</f>
        <v>22</v>
      </c>
      <c r="CP281" s="65">
        <v>56</v>
      </c>
      <c r="CQ281" s="65"/>
      <c r="CR281" s="65"/>
      <c r="CS281" s="65"/>
      <c r="CT281" s="65">
        <f>ROUND((Tabla122[[#This Row],[Columna96]]*0.4),0)</f>
        <v>40</v>
      </c>
      <c r="CU281" s="65">
        <v>100</v>
      </c>
      <c r="CV281" s="65"/>
      <c r="CW281" s="65"/>
      <c r="CX281" s="65"/>
      <c r="CY281" s="65">
        <f>ROUND((Tabla122[[#This Row],[Columna101]]*0.4),0)</f>
        <v>10</v>
      </c>
      <c r="CZ281" s="65">
        <v>24</v>
      </c>
      <c r="DA281" s="65"/>
      <c r="DB281" s="65"/>
      <c r="DC281" s="65"/>
      <c r="DD281" s="65">
        <f>ROUND((Tabla122[[#This Row],[Columna106]]*0.4),0)</f>
        <v>8</v>
      </c>
      <c r="DE281" s="65">
        <v>20</v>
      </c>
      <c r="DF281" s="65"/>
      <c r="DG281" s="65"/>
      <c r="DH281" s="65"/>
      <c r="DI281" s="65">
        <f>ROUND((Tabla122[[#This Row],[Columna111]]*0.4),0)</f>
        <v>8</v>
      </c>
      <c r="DJ281" s="65">
        <v>20</v>
      </c>
      <c r="DK281" s="65"/>
      <c r="DL281" s="65"/>
      <c r="DM281" s="65"/>
      <c r="DN281" s="65">
        <f>ROUND((Tabla122[[#This Row],[Columna116]]*0.4),0)</f>
        <v>2</v>
      </c>
      <c r="DO281" s="65">
        <v>4</v>
      </c>
      <c r="DP281" s="71"/>
      <c r="DQ281" s="71"/>
      <c r="DR281" s="71"/>
      <c r="DS281" s="84"/>
    </row>
    <row r="282" spans="2:123" s="82" customFormat="1" ht="13.5">
      <c r="B282" s="75"/>
      <c r="C282" s="63">
        <v>35501</v>
      </c>
      <c r="D282" s="85" t="s">
        <v>376</v>
      </c>
      <c r="E282" s="65" t="s">
        <v>114</v>
      </c>
      <c r="F28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8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82" s="65">
        <f>ROUND((Tabla122[[#This Row],[Columna6]]*0.4),0)</f>
        <v>2</v>
      </c>
      <c r="I282" s="91">
        <v>4</v>
      </c>
      <c r="J282" s="91"/>
      <c r="K282" s="91"/>
      <c r="L282" s="91"/>
      <c r="M282" s="65">
        <f>ROUND((Tabla122[[#This Row],[Columna11]]*0.4),0)</f>
        <v>72</v>
      </c>
      <c r="N282" s="65">
        <v>180</v>
      </c>
      <c r="O282" s="65"/>
      <c r="P282" s="65"/>
      <c r="Q282" s="65"/>
      <c r="R282" s="65">
        <f>ROUND((Tabla122[[#This Row],[Columna16]]*0.4),0)</f>
        <v>6</v>
      </c>
      <c r="S282" s="65">
        <v>16</v>
      </c>
      <c r="T282" s="65"/>
      <c r="U282" s="65"/>
      <c r="V282" s="65"/>
      <c r="W282" s="65">
        <f>ROUND((Tabla122[[#This Row],[Columna21]]*0.4),0)</f>
        <v>3</v>
      </c>
      <c r="X282" s="65">
        <v>8</v>
      </c>
      <c r="Y282" s="65"/>
      <c r="Z282" s="65"/>
      <c r="AA282" s="65"/>
      <c r="AB282" s="65">
        <f>ROUND((Tabla122[[#This Row],[Columna26]]*0.4),0)</f>
        <v>24</v>
      </c>
      <c r="AC282" s="65">
        <v>60</v>
      </c>
      <c r="AD282" s="65"/>
      <c r="AE282" s="65"/>
      <c r="AF282" s="65"/>
      <c r="AG282" s="65">
        <f>ROUND((Tabla122[[#This Row],[Columna31]]*0.4),0)</f>
        <v>274</v>
      </c>
      <c r="AH282" s="65">
        <v>684</v>
      </c>
      <c r="AI282" s="65"/>
      <c r="AJ282" s="65"/>
      <c r="AK282" s="65"/>
      <c r="AL282" s="65">
        <f>ROUND((Tabla122[[#This Row],[Columna36]]*0.4),0)</f>
        <v>70</v>
      </c>
      <c r="AM282" s="65">
        <v>176</v>
      </c>
      <c r="AN282" s="65"/>
      <c r="AO282" s="65"/>
      <c r="AP282" s="65"/>
      <c r="AQ282" s="65">
        <f>ROUND((Tabla122[[#This Row],[Columna41]]*0.4),0)</f>
        <v>27</v>
      </c>
      <c r="AR282" s="65">
        <v>68</v>
      </c>
      <c r="AS282" s="65"/>
      <c r="AT282" s="65"/>
      <c r="AU282" s="65"/>
      <c r="AV282" s="65">
        <f>ROUND((Tabla122[[#This Row],[Columna46]]*0.4),0)</f>
        <v>16</v>
      </c>
      <c r="AW282" s="65">
        <v>40</v>
      </c>
      <c r="AX282" s="65"/>
      <c r="AY282" s="65"/>
      <c r="AZ282" s="65"/>
      <c r="BA282" s="65">
        <f>ROUND((Tabla122[[#This Row],[Columna51]]*0.4),0)</f>
        <v>3</v>
      </c>
      <c r="BB282" s="65">
        <v>8</v>
      </c>
      <c r="BC282" s="65"/>
      <c r="BD282" s="65"/>
      <c r="BE282" s="65"/>
      <c r="BF282" s="65">
        <f>ROUND((Tabla122[[#This Row],[Columna56]]*0.4),0)</f>
        <v>2</v>
      </c>
      <c r="BG282" s="65">
        <v>4</v>
      </c>
      <c r="BH282" s="65"/>
      <c r="BI282" s="65"/>
      <c r="BJ282" s="65"/>
      <c r="BK282" s="65">
        <f>ROUND((Tabla122[[#This Row],[Columna61]]*0.4),0)</f>
        <v>18</v>
      </c>
      <c r="BL282" s="65">
        <v>44</v>
      </c>
      <c r="BM282" s="65"/>
      <c r="BN282" s="65"/>
      <c r="BO282" s="65"/>
      <c r="BP282" s="65">
        <f>ROUND((Tabla122[[#This Row],[Columna66]]*0.4),0)</f>
        <v>16</v>
      </c>
      <c r="BQ282" s="65">
        <v>40</v>
      </c>
      <c r="BR282" s="65"/>
      <c r="BS282" s="65"/>
      <c r="BT282" s="65"/>
      <c r="BU282" s="65">
        <f>ROUND((Tabla122[[#This Row],[Columna71]]*0.4),0)</f>
        <v>46</v>
      </c>
      <c r="BV282" s="65">
        <v>116</v>
      </c>
      <c r="BW282" s="65"/>
      <c r="BX282" s="65"/>
      <c r="BY282" s="65"/>
      <c r="BZ282" s="65">
        <f>ROUND((Tabla122[[#This Row],[Columna76]]*0.4),0)</f>
        <v>14</v>
      </c>
      <c r="CA282" s="65">
        <v>36</v>
      </c>
      <c r="CB282" s="65"/>
      <c r="CC282" s="65"/>
      <c r="CD282" s="65"/>
      <c r="CE282" s="65">
        <f>ROUND((Tabla122[[#This Row],[Columna81]]*0.4),0)</f>
        <v>14</v>
      </c>
      <c r="CF282" s="65">
        <v>36</v>
      </c>
      <c r="CG282" s="65"/>
      <c r="CH282" s="65"/>
      <c r="CI282" s="65"/>
      <c r="CJ282" s="65">
        <f>ROUND((Tabla122[[#This Row],[Columna86]]*0.4),0)</f>
        <v>6</v>
      </c>
      <c r="CK282" s="65">
        <v>16</v>
      </c>
      <c r="CL282" s="65"/>
      <c r="CM282" s="65"/>
      <c r="CN282" s="65"/>
      <c r="CO282" s="65">
        <f>ROUND((Tabla122[[#This Row],[Columna91]]*0.4),0)</f>
        <v>22</v>
      </c>
      <c r="CP282" s="65">
        <v>56</v>
      </c>
      <c r="CQ282" s="65"/>
      <c r="CR282" s="65"/>
      <c r="CS282" s="65"/>
      <c r="CT282" s="65">
        <f>ROUND((Tabla122[[#This Row],[Columna96]]*0.4),0)</f>
        <v>40</v>
      </c>
      <c r="CU282" s="65">
        <v>100</v>
      </c>
      <c r="CV282" s="65"/>
      <c r="CW282" s="65"/>
      <c r="CX282" s="65"/>
      <c r="CY282" s="65">
        <f>ROUND((Tabla122[[#This Row],[Columna101]]*0.4),0)</f>
        <v>10</v>
      </c>
      <c r="CZ282" s="65">
        <v>24</v>
      </c>
      <c r="DA282" s="65"/>
      <c r="DB282" s="65"/>
      <c r="DC282" s="65"/>
      <c r="DD282" s="65">
        <f>ROUND((Tabla122[[#This Row],[Columna106]]*0.4),0)</f>
        <v>8</v>
      </c>
      <c r="DE282" s="65">
        <v>20</v>
      </c>
      <c r="DF282" s="65"/>
      <c r="DG282" s="65"/>
      <c r="DH282" s="65"/>
      <c r="DI282" s="65">
        <f>ROUND((Tabla122[[#This Row],[Columna111]]*0.4),0)</f>
        <v>8</v>
      </c>
      <c r="DJ282" s="65">
        <v>20</v>
      </c>
      <c r="DK282" s="65"/>
      <c r="DL282" s="65"/>
      <c r="DM282" s="65"/>
      <c r="DN282" s="65">
        <f>ROUND((Tabla122[[#This Row],[Columna116]]*0.4),0)</f>
        <v>2</v>
      </c>
      <c r="DO282" s="65">
        <v>4</v>
      </c>
      <c r="DP282" s="71"/>
      <c r="DQ282" s="71"/>
      <c r="DR282" s="71"/>
      <c r="DS282" s="84"/>
    </row>
    <row r="283" spans="2:123" s="82" customFormat="1" ht="13.5">
      <c r="B283" s="75"/>
      <c r="C283" s="63">
        <v>35501</v>
      </c>
      <c r="D283" s="85" t="s">
        <v>377</v>
      </c>
      <c r="E283" s="65" t="s">
        <v>114</v>
      </c>
      <c r="F28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8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83" s="65">
        <f>ROUND((Tabla122[[#This Row],[Columna6]]*0.4),0)</f>
        <v>2</v>
      </c>
      <c r="I283" s="91">
        <v>4</v>
      </c>
      <c r="J283" s="91"/>
      <c r="K283" s="91"/>
      <c r="L283" s="91"/>
      <c r="M283" s="65">
        <f>ROUND((Tabla122[[#This Row],[Columna11]]*0.4),0)</f>
        <v>72</v>
      </c>
      <c r="N283" s="65">
        <v>180</v>
      </c>
      <c r="O283" s="65"/>
      <c r="P283" s="65"/>
      <c r="Q283" s="65"/>
      <c r="R283" s="65">
        <f>ROUND((Tabla122[[#This Row],[Columna16]]*0.4),0)</f>
        <v>6</v>
      </c>
      <c r="S283" s="65">
        <v>16</v>
      </c>
      <c r="T283" s="65"/>
      <c r="U283" s="65"/>
      <c r="V283" s="65"/>
      <c r="W283" s="65">
        <f>ROUND((Tabla122[[#This Row],[Columna21]]*0.4),0)</f>
        <v>3</v>
      </c>
      <c r="X283" s="65">
        <v>8</v>
      </c>
      <c r="Y283" s="65"/>
      <c r="Z283" s="65"/>
      <c r="AA283" s="65"/>
      <c r="AB283" s="65">
        <f>ROUND((Tabla122[[#This Row],[Columna26]]*0.4),0)</f>
        <v>24</v>
      </c>
      <c r="AC283" s="65">
        <v>60</v>
      </c>
      <c r="AD283" s="65"/>
      <c r="AE283" s="65"/>
      <c r="AF283" s="65"/>
      <c r="AG283" s="65">
        <f>ROUND((Tabla122[[#This Row],[Columna31]]*0.4),0)</f>
        <v>274</v>
      </c>
      <c r="AH283" s="65">
        <v>684</v>
      </c>
      <c r="AI283" s="65"/>
      <c r="AJ283" s="65"/>
      <c r="AK283" s="65"/>
      <c r="AL283" s="65">
        <f>ROUND((Tabla122[[#This Row],[Columna36]]*0.4),0)</f>
        <v>70</v>
      </c>
      <c r="AM283" s="65">
        <v>176</v>
      </c>
      <c r="AN283" s="65"/>
      <c r="AO283" s="65"/>
      <c r="AP283" s="65"/>
      <c r="AQ283" s="65">
        <f>ROUND((Tabla122[[#This Row],[Columna41]]*0.4),0)</f>
        <v>27</v>
      </c>
      <c r="AR283" s="65">
        <v>68</v>
      </c>
      <c r="AS283" s="65"/>
      <c r="AT283" s="65"/>
      <c r="AU283" s="65"/>
      <c r="AV283" s="65">
        <f>ROUND((Tabla122[[#This Row],[Columna46]]*0.4),0)</f>
        <v>16</v>
      </c>
      <c r="AW283" s="65">
        <v>40</v>
      </c>
      <c r="AX283" s="65"/>
      <c r="AY283" s="65"/>
      <c r="AZ283" s="65"/>
      <c r="BA283" s="65">
        <f>ROUND((Tabla122[[#This Row],[Columna51]]*0.4),0)</f>
        <v>3</v>
      </c>
      <c r="BB283" s="65">
        <v>8</v>
      </c>
      <c r="BC283" s="65"/>
      <c r="BD283" s="65"/>
      <c r="BE283" s="65"/>
      <c r="BF283" s="65">
        <f>ROUND((Tabla122[[#This Row],[Columna56]]*0.4),0)</f>
        <v>2</v>
      </c>
      <c r="BG283" s="65">
        <v>4</v>
      </c>
      <c r="BH283" s="65"/>
      <c r="BI283" s="65"/>
      <c r="BJ283" s="65"/>
      <c r="BK283" s="65">
        <f>ROUND((Tabla122[[#This Row],[Columna61]]*0.4),0)</f>
        <v>18</v>
      </c>
      <c r="BL283" s="65">
        <v>44</v>
      </c>
      <c r="BM283" s="65"/>
      <c r="BN283" s="65"/>
      <c r="BO283" s="65"/>
      <c r="BP283" s="65">
        <f>ROUND((Tabla122[[#This Row],[Columna66]]*0.4),0)</f>
        <v>16</v>
      </c>
      <c r="BQ283" s="65">
        <v>40</v>
      </c>
      <c r="BR283" s="65"/>
      <c r="BS283" s="65"/>
      <c r="BT283" s="65"/>
      <c r="BU283" s="65">
        <f>ROUND((Tabla122[[#This Row],[Columna71]]*0.4),0)</f>
        <v>46</v>
      </c>
      <c r="BV283" s="65">
        <v>116</v>
      </c>
      <c r="BW283" s="65"/>
      <c r="BX283" s="65"/>
      <c r="BY283" s="65"/>
      <c r="BZ283" s="65">
        <f>ROUND((Tabla122[[#This Row],[Columna76]]*0.4),0)</f>
        <v>14</v>
      </c>
      <c r="CA283" s="65">
        <v>36</v>
      </c>
      <c r="CB283" s="65"/>
      <c r="CC283" s="65"/>
      <c r="CD283" s="65"/>
      <c r="CE283" s="65">
        <f>ROUND((Tabla122[[#This Row],[Columna81]]*0.4),0)</f>
        <v>14</v>
      </c>
      <c r="CF283" s="65">
        <v>36</v>
      </c>
      <c r="CG283" s="65"/>
      <c r="CH283" s="65"/>
      <c r="CI283" s="65"/>
      <c r="CJ283" s="65">
        <f>ROUND((Tabla122[[#This Row],[Columna86]]*0.4),0)</f>
        <v>6</v>
      </c>
      <c r="CK283" s="65">
        <v>16</v>
      </c>
      <c r="CL283" s="65"/>
      <c r="CM283" s="65"/>
      <c r="CN283" s="65"/>
      <c r="CO283" s="65">
        <f>ROUND((Tabla122[[#This Row],[Columna91]]*0.4),0)</f>
        <v>22</v>
      </c>
      <c r="CP283" s="65">
        <v>56</v>
      </c>
      <c r="CQ283" s="65"/>
      <c r="CR283" s="65"/>
      <c r="CS283" s="65"/>
      <c r="CT283" s="65">
        <f>ROUND((Tabla122[[#This Row],[Columna96]]*0.4),0)</f>
        <v>40</v>
      </c>
      <c r="CU283" s="65">
        <v>100</v>
      </c>
      <c r="CV283" s="65"/>
      <c r="CW283" s="65"/>
      <c r="CX283" s="65"/>
      <c r="CY283" s="65">
        <f>ROUND((Tabla122[[#This Row],[Columna101]]*0.4),0)</f>
        <v>10</v>
      </c>
      <c r="CZ283" s="65">
        <v>24</v>
      </c>
      <c r="DA283" s="65"/>
      <c r="DB283" s="65"/>
      <c r="DC283" s="65"/>
      <c r="DD283" s="65">
        <f>ROUND((Tabla122[[#This Row],[Columna106]]*0.4),0)</f>
        <v>8</v>
      </c>
      <c r="DE283" s="65">
        <v>20</v>
      </c>
      <c r="DF283" s="65"/>
      <c r="DG283" s="65"/>
      <c r="DH283" s="65"/>
      <c r="DI283" s="65">
        <f>ROUND((Tabla122[[#This Row],[Columna111]]*0.4),0)</f>
        <v>8</v>
      </c>
      <c r="DJ283" s="65">
        <v>20</v>
      </c>
      <c r="DK283" s="65"/>
      <c r="DL283" s="65"/>
      <c r="DM283" s="65"/>
      <c r="DN283" s="65">
        <f>ROUND((Tabla122[[#This Row],[Columna116]]*0.4),0)</f>
        <v>2</v>
      </c>
      <c r="DO283" s="65">
        <v>4</v>
      </c>
      <c r="DP283" s="71"/>
      <c r="DQ283" s="71"/>
      <c r="DR283" s="71"/>
      <c r="DS283" s="84"/>
    </row>
    <row r="284" spans="2:123" s="82" customFormat="1" ht="27">
      <c r="B284" s="75"/>
      <c r="C284" s="63">
        <v>35501</v>
      </c>
      <c r="D284" s="85" t="s">
        <v>379</v>
      </c>
      <c r="E284" s="65" t="s">
        <v>114</v>
      </c>
      <c r="F28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8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84" s="65">
        <f>ROUND((Tabla122[[#This Row],[Columna6]]*0.4),0)</f>
        <v>2</v>
      </c>
      <c r="I284" s="91">
        <v>4</v>
      </c>
      <c r="J284" s="91"/>
      <c r="K284" s="91"/>
      <c r="L284" s="91"/>
      <c r="M284" s="65">
        <f>ROUND((Tabla122[[#This Row],[Columna11]]*0.4),0)</f>
        <v>72</v>
      </c>
      <c r="N284" s="65">
        <v>180</v>
      </c>
      <c r="O284" s="65"/>
      <c r="P284" s="65"/>
      <c r="Q284" s="65"/>
      <c r="R284" s="65">
        <f>ROUND((Tabla122[[#This Row],[Columna16]]*0.4),0)</f>
        <v>6</v>
      </c>
      <c r="S284" s="65">
        <v>16</v>
      </c>
      <c r="T284" s="65"/>
      <c r="U284" s="65"/>
      <c r="V284" s="65"/>
      <c r="W284" s="65">
        <f>ROUND((Tabla122[[#This Row],[Columna21]]*0.4),0)</f>
        <v>3</v>
      </c>
      <c r="X284" s="65">
        <v>8</v>
      </c>
      <c r="Y284" s="65"/>
      <c r="Z284" s="65"/>
      <c r="AA284" s="65"/>
      <c r="AB284" s="65">
        <f>ROUND((Tabla122[[#This Row],[Columna26]]*0.4),0)</f>
        <v>24</v>
      </c>
      <c r="AC284" s="65">
        <v>60</v>
      </c>
      <c r="AD284" s="65"/>
      <c r="AE284" s="65"/>
      <c r="AF284" s="65"/>
      <c r="AG284" s="65">
        <f>ROUND((Tabla122[[#This Row],[Columna31]]*0.4),0)</f>
        <v>274</v>
      </c>
      <c r="AH284" s="65">
        <v>684</v>
      </c>
      <c r="AI284" s="65"/>
      <c r="AJ284" s="65"/>
      <c r="AK284" s="65"/>
      <c r="AL284" s="65">
        <f>ROUND((Tabla122[[#This Row],[Columna36]]*0.4),0)</f>
        <v>70</v>
      </c>
      <c r="AM284" s="65">
        <v>176</v>
      </c>
      <c r="AN284" s="65"/>
      <c r="AO284" s="65"/>
      <c r="AP284" s="65"/>
      <c r="AQ284" s="65">
        <f>ROUND((Tabla122[[#This Row],[Columna41]]*0.4),0)</f>
        <v>27</v>
      </c>
      <c r="AR284" s="65">
        <v>68</v>
      </c>
      <c r="AS284" s="65"/>
      <c r="AT284" s="65"/>
      <c r="AU284" s="65"/>
      <c r="AV284" s="65">
        <f>ROUND((Tabla122[[#This Row],[Columna46]]*0.4),0)</f>
        <v>16</v>
      </c>
      <c r="AW284" s="65">
        <v>40</v>
      </c>
      <c r="AX284" s="65"/>
      <c r="AY284" s="65"/>
      <c r="AZ284" s="65"/>
      <c r="BA284" s="65">
        <f>ROUND((Tabla122[[#This Row],[Columna51]]*0.4),0)</f>
        <v>3</v>
      </c>
      <c r="BB284" s="65">
        <v>8</v>
      </c>
      <c r="BC284" s="65"/>
      <c r="BD284" s="65"/>
      <c r="BE284" s="65"/>
      <c r="BF284" s="65">
        <f>ROUND((Tabla122[[#This Row],[Columna56]]*0.4),0)</f>
        <v>2</v>
      </c>
      <c r="BG284" s="65">
        <v>4</v>
      </c>
      <c r="BH284" s="65"/>
      <c r="BI284" s="65"/>
      <c r="BJ284" s="65"/>
      <c r="BK284" s="65">
        <f>ROUND((Tabla122[[#This Row],[Columna61]]*0.4),0)</f>
        <v>18</v>
      </c>
      <c r="BL284" s="65">
        <v>44</v>
      </c>
      <c r="BM284" s="65"/>
      <c r="BN284" s="65"/>
      <c r="BO284" s="65"/>
      <c r="BP284" s="65">
        <f>ROUND((Tabla122[[#This Row],[Columna66]]*0.4),0)</f>
        <v>16</v>
      </c>
      <c r="BQ284" s="65">
        <v>40</v>
      </c>
      <c r="BR284" s="65"/>
      <c r="BS284" s="65"/>
      <c r="BT284" s="65"/>
      <c r="BU284" s="65">
        <f>ROUND((Tabla122[[#This Row],[Columna71]]*0.4),0)</f>
        <v>46</v>
      </c>
      <c r="BV284" s="65">
        <v>116</v>
      </c>
      <c r="BW284" s="65"/>
      <c r="BX284" s="65"/>
      <c r="BY284" s="65"/>
      <c r="BZ284" s="65">
        <f>ROUND((Tabla122[[#This Row],[Columna76]]*0.4),0)</f>
        <v>14</v>
      </c>
      <c r="CA284" s="65">
        <v>36</v>
      </c>
      <c r="CB284" s="65"/>
      <c r="CC284" s="65"/>
      <c r="CD284" s="65"/>
      <c r="CE284" s="65">
        <f>ROUND((Tabla122[[#This Row],[Columna81]]*0.4),0)</f>
        <v>14</v>
      </c>
      <c r="CF284" s="65">
        <v>36</v>
      </c>
      <c r="CG284" s="65"/>
      <c r="CH284" s="65"/>
      <c r="CI284" s="65"/>
      <c r="CJ284" s="65">
        <f>ROUND((Tabla122[[#This Row],[Columna86]]*0.4),0)</f>
        <v>6</v>
      </c>
      <c r="CK284" s="65">
        <v>16</v>
      </c>
      <c r="CL284" s="65"/>
      <c r="CM284" s="65"/>
      <c r="CN284" s="65"/>
      <c r="CO284" s="65">
        <f>ROUND((Tabla122[[#This Row],[Columna91]]*0.4),0)</f>
        <v>22</v>
      </c>
      <c r="CP284" s="65">
        <v>56</v>
      </c>
      <c r="CQ284" s="65"/>
      <c r="CR284" s="65"/>
      <c r="CS284" s="65"/>
      <c r="CT284" s="65">
        <f>ROUND((Tabla122[[#This Row],[Columna96]]*0.4),0)</f>
        <v>40</v>
      </c>
      <c r="CU284" s="65">
        <v>100</v>
      </c>
      <c r="CV284" s="65"/>
      <c r="CW284" s="65"/>
      <c r="CX284" s="65"/>
      <c r="CY284" s="65">
        <f>ROUND((Tabla122[[#This Row],[Columna101]]*0.4),0)</f>
        <v>10</v>
      </c>
      <c r="CZ284" s="65">
        <v>24</v>
      </c>
      <c r="DA284" s="65"/>
      <c r="DB284" s="65"/>
      <c r="DC284" s="65"/>
      <c r="DD284" s="65">
        <f>ROUND((Tabla122[[#This Row],[Columna106]]*0.4),0)</f>
        <v>8</v>
      </c>
      <c r="DE284" s="65">
        <v>20</v>
      </c>
      <c r="DF284" s="65"/>
      <c r="DG284" s="65"/>
      <c r="DH284" s="65"/>
      <c r="DI284" s="65">
        <f>ROUND((Tabla122[[#This Row],[Columna111]]*0.4),0)</f>
        <v>8</v>
      </c>
      <c r="DJ284" s="65">
        <v>20</v>
      </c>
      <c r="DK284" s="65"/>
      <c r="DL284" s="65"/>
      <c r="DM284" s="65"/>
      <c r="DN284" s="65">
        <f>ROUND((Tabla122[[#This Row],[Columna116]]*0.4),0)</f>
        <v>2</v>
      </c>
      <c r="DO284" s="65">
        <v>4</v>
      </c>
      <c r="DP284" s="71"/>
      <c r="DQ284" s="71"/>
      <c r="DR284" s="71"/>
      <c r="DS284" s="84"/>
    </row>
    <row r="285" spans="2:123" s="82" customFormat="1" ht="13.5">
      <c r="B285" s="75"/>
      <c r="C285" s="63">
        <v>35501</v>
      </c>
      <c r="D285" s="85" t="s">
        <v>380</v>
      </c>
      <c r="E285" s="65" t="s">
        <v>114</v>
      </c>
      <c r="F28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8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85" s="65">
        <f>ROUND((Tabla122[[#This Row],[Columna6]]*0.4),0)</f>
        <v>2</v>
      </c>
      <c r="I285" s="91">
        <v>4</v>
      </c>
      <c r="J285" s="91"/>
      <c r="K285" s="91"/>
      <c r="L285" s="91"/>
      <c r="M285" s="65">
        <f>ROUND((Tabla122[[#This Row],[Columna11]]*0.4),0)</f>
        <v>72</v>
      </c>
      <c r="N285" s="65">
        <v>180</v>
      </c>
      <c r="O285" s="65"/>
      <c r="P285" s="65"/>
      <c r="Q285" s="65"/>
      <c r="R285" s="65">
        <f>ROUND((Tabla122[[#This Row],[Columna16]]*0.4),0)</f>
        <v>6</v>
      </c>
      <c r="S285" s="65">
        <v>16</v>
      </c>
      <c r="T285" s="65"/>
      <c r="U285" s="65"/>
      <c r="V285" s="65"/>
      <c r="W285" s="65">
        <f>ROUND((Tabla122[[#This Row],[Columna21]]*0.4),0)</f>
        <v>3</v>
      </c>
      <c r="X285" s="65">
        <v>8</v>
      </c>
      <c r="Y285" s="65"/>
      <c r="Z285" s="65"/>
      <c r="AA285" s="65"/>
      <c r="AB285" s="65">
        <f>ROUND((Tabla122[[#This Row],[Columna26]]*0.4),0)</f>
        <v>24</v>
      </c>
      <c r="AC285" s="65">
        <v>60</v>
      </c>
      <c r="AD285" s="65"/>
      <c r="AE285" s="65"/>
      <c r="AF285" s="65"/>
      <c r="AG285" s="65">
        <f>ROUND((Tabla122[[#This Row],[Columna31]]*0.4),0)</f>
        <v>274</v>
      </c>
      <c r="AH285" s="65">
        <v>684</v>
      </c>
      <c r="AI285" s="65"/>
      <c r="AJ285" s="65"/>
      <c r="AK285" s="65"/>
      <c r="AL285" s="65">
        <f>ROUND((Tabla122[[#This Row],[Columna36]]*0.4),0)</f>
        <v>70</v>
      </c>
      <c r="AM285" s="65">
        <v>176</v>
      </c>
      <c r="AN285" s="65"/>
      <c r="AO285" s="65"/>
      <c r="AP285" s="65"/>
      <c r="AQ285" s="65">
        <f>ROUND((Tabla122[[#This Row],[Columna41]]*0.4),0)</f>
        <v>27</v>
      </c>
      <c r="AR285" s="65">
        <v>68</v>
      </c>
      <c r="AS285" s="65"/>
      <c r="AT285" s="65"/>
      <c r="AU285" s="65"/>
      <c r="AV285" s="65">
        <f>ROUND((Tabla122[[#This Row],[Columna46]]*0.4),0)</f>
        <v>16</v>
      </c>
      <c r="AW285" s="65">
        <v>40</v>
      </c>
      <c r="AX285" s="65"/>
      <c r="AY285" s="65"/>
      <c r="AZ285" s="65"/>
      <c r="BA285" s="65">
        <f>ROUND((Tabla122[[#This Row],[Columna51]]*0.4),0)</f>
        <v>3</v>
      </c>
      <c r="BB285" s="65">
        <v>8</v>
      </c>
      <c r="BC285" s="65"/>
      <c r="BD285" s="65"/>
      <c r="BE285" s="65"/>
      <c r="BF285" s="65">
        <f>ROUND((Tabla122[[#This Row],[Columna56]]*0.4),0)</f>
        <v>2</v>
      </c>
      <c r="BG285" s="65">
        <v>4</v>
      </c>
      <c r="BH285" s="65"/>
      <c r="BI285" s="65"/>
      <c r="BJ285" s="65"/>
      <c r="BK285" s="65">
        <f>ROUND((Tabla122[[#This Row],[Columna61]]*0.4),0)</f>
        <v>18</v>
      </c>
      <c r="BL285" s="65">
        <v>44</v>
      </c>
      <c r="BM285" s="65"/>
      <c r="BN285" s="65"/>
      <c r="BO285" s="65"/>
      <c r="BP285" s="65">
        <f>ROUND((Tabla122[[#This Row],[Columna66]]*0.4),0)</f>
        <v>16</v>
      </c>
      <c r="BQ285" s="65">
        <v>40</v>
      </c>
      <c r="BR285" s="65"/>
      <c r="BS285" s="65"/>
      <c r="BT285" s="65"/>
      <c r="BU285" s="65">
        <f>ROUND((Tabla122[[#This Row],[Columna71]]*0.4),0)</f>
        <v>46</v>
      </c>
      <c r="BV285" s="65">
        <v>116</v>
      </c>
      <c r="BW285" s="65"/>
      <c r="BX285" s="65"/>
      <c r="BY285" s="65"/>
      <c r="BZ285" s="65">
        <f>ROUND((Tabla122[[#This Row],[Columna76]]*0.4),0)</f>
        <v>14</v>
      </c>
      <c r="CA285" s="65">
        <v>36</v>
      </c>
      <c r="CB285" s="65"/>
      <c r="CC285" s="65"/>
      <c r="CD285" s="65"/>
      <c r="CE285" s="65">
        <f>ROUND((Tabla122[[#This Row],[Columna81]]*0.4),0)</f>
        <v>14</v>
      </c>
      <c r="CF285" s="65">
        <v>36</v>
      </c>
      <c r="CG285" s="65"/>
      <c r="CH285" s="65"/>
      <c r="CI285" s="65"/>
      <c r="CJ285" s="65">
        <f>ROUND((Tabla122[[#This Row],[Columna86]]*0.4),0)</f>
        <v>6</v>
      </c>
      <c r="CK285" s="65">
        <v>16</v>
      </c>
      <c r="CL285" s="65"/>
      <c r="CM285" s="65"/>
      <c r="CN285" s="65"/>
      <c r="CO285" s="65">
        <f>ROUND((Tabla122[[#This Row],[Columna91]]*0.4),0)</f>
        <v>22</v>
      </c>
      <c r="CP285" s="65">
        <v>56</v>
      </c>
      <c r="CQ285" s="65"/>
      <c r="CR285" s="65"/>
      <c r="CS285" s="65"/>
      <c r="CT285" s="65">
        <f>ROUND((Tabla122[[#This Row],[Columna96]]*0.4),0)</f>
        <v>40</v>
      </c>
      <c r="CU285" s="65">
        <v>100</v>
      </c>
      <c r="CV285" s="65"/>
      <c r="CW285" s="65"/>
      <c r="CX285" s="65"/>
      <c r="CY285" s="65">
        <f>ROUND((Tabla122[[#This Row],[Columna101]]*0.4),0)</f>
        <v>10</v>
      </c>
      <c r="CZ285" s="65">
        <v>24</v>
      </c>
      <c r="DA285" s="65"/>
      <c r="DB285" s="65"/>
      <c r="DC285" s="65"/>
      <c r="DD285" s="65">
        <f>ROUND((Tabla122[[#This Row],[Columna106]]*0.4),0)</f>
        <v>8</v>
      </c>
      <c r="DE285" s="65">
        <v>20</v>
      </c>
      <c r="DF285" s="65"/>
      <c r="DG285" s="65"/>
      <c r="DH285" s="65"/>
      <c r="DI285" s="65">
        <f>ROUND((Tabla122[[#This Row],[Columna111]]*0.4),0)</f>
        <v>8</v>
      </c>
      <c r="DJ285" s="65">
        <v>20</v>
      </c>
      <c r="DK285" s="65"/>
      <c r="DL285" s="65"/>
      <c r="DM285" s="65"/>
      <c r="DN285" s="65">
        <f>ROUND((Tabla122[[#This Row],[Columna116]]*0.4),0)</f>
        <v>2</v>
      </c>
      <c r="DO285" s="65">
        <v>4</v>
      </c>
      <c r="DP285" s="71"/>
      <c r="DQ285" s="71"/>
      <c r="DR285" s="71"/>
      <c r="DS285" s="84"/>
    </row>
    <row r="286" spans="2:123" s="82" customFormat="1" ht="27">
      <c r="B286" s="75"/>
      <c r="C286" s="63">
        <v>35501</v>
      </c>
      <c r="D286" s="85" t="s">
        <v>381</v>
      </c>
      <c r="E286" s="65" t="s">
        <v>114</v>
      </c>
      <c r="F28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8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86" s="65">
        <f>ROUND((Tabla122[[#This Row],[Columna6]]*0.4),0)</f>
        <v>2</v>
      </c>
      <c r="I286" s="91">
        <v>4</v>
      </c>
      <c r="J286" s="91"/>
      <c r="K286" s="91"/>
      <c r="L286" s="91"/>
      <c r="M286" s="65">
        <f>ROUND((Tabla122[[#This Row],[Columna11]]*0.4),0)</f>
        <v>72</v>
      </c>
      <c r="N286" s="65">
        <v>180</v>
      </c>
      <c r="O286" s="65"/>
      <c r="P286" s="65"/>
      <c r="Q286" s="65"/>
      <c r="R286" s="65">
        <f>ROUND((Tabla122[[#This Row],[Columna16]]*0.4),0)</f>
        <v>6</v>
      </c>
      <c r="S286" s="65">
        <v>16</v>
      </c>
      <c r="T286" s="65"/>
      <c r="U286" s="65"/>
      <c r="V286" s="65"/>
      <c r="W286" s="65">
        <f>ROUND((Tabla122[[#This Row],[Columna21]]*0.4),0)</f>
        <v>3</v>
      </c>
      <c r="X286" s="65">
        <v>8</v>
      </c>
      <c r="Y286" s="65"/>
      <c r="Z286" s="65"/>
      <c r="AA286" s="65"/>
      <c r="AB286" s="65">
        <f>ROUND((Tabla122[[#This Row],[Columna26]]*0.4),0)</f>
        <v>24</v>
      </c>
      <c r="AC286" s="65">
        <v>60</v>
      </c>
      <c r="AD286" s="65"/>
      <c r="AE286" s="65"/>
      <c r="AF286" s="65"/>
      <c r="AG286" s="65">
        <f>ROUND((Tabla122[[#This Row],[Columna31]]*0.4),0)</f>
        <v>274</v>
      </c>
      <c r="AH286" s="65">
        <v>684</v>
      </c>
      <c r="AI286" s="65"/>
      <c r="AJ286" s="65"/>
      <c r="AK286" s="65"/>
      <c r="AL286" s="65">
        <f>ROUND((Tabla122[[#This Row],[Columna36]]*0.4),0)</f>
        <v>70</v>
      </c>
      <c r="AM286" s="65">
        <v>176</v>
      </c>
      <c r="AN286" s="65"/>
      <c r="AO286" s="65"/>
      <c r="AP286" s="65"/>
      <c r="AQ286" s="65">
        <f>ROUND((Tabla122[[#This Row],[Columna41]]*0.4),0)</f>
        <v>27</v>
      </c>
      <c r="AR286" s="65">
        <v>68</v>
      </c>
      <c r="AS286" s="65"/>
      <c r="AT286" s="65"/>
      <c r="AU286" s="65"/>
      <c r="AV286" s="65">
        <f>ROUND((Tabla122[[#This Row],[Columna46]]*0.4),0)</f>
        <v>16</v>
      </c>
      <c r="AW286" s="65">
        <v>40</v>
      </c>
      <c r="AX286" s="65"/>
      <c r="AY286" s="65"/>
      <c r="AZ286" s="65"/>
      <c r="BA286" s="65">
        <f>ROUND((Tabla122[[#This Row],[Columna51]]*0.4),0)</f>
        <v>3</v>
      </c>
      <c r="BB286" s="65">
        <v>8</v>
      </c>
      <c r="BC286" s="65"/>
      <c r="BD286" s="65"/>
      <c r="BE286" s="65"/>
      <c r="BF286" s="65">
        <f>ROUND((Tabla122[[#This Row],[Columna56]]*0.4),0)</f>
        <v>2</v>
      </c>
      <c r="BG286" s="65">
        <v>4</v>
      </c>
      <c r="BH286" s="65"/>
      <c r="BI286" s="65"/>
      <c r="BJ286" s="65"/>
      <c r="BK286" s="65">
        <f>ROUND((Tabla122[[#This Row],[Columna61]]*0.4),0)</f>
        <v>18</v>
      </c>
      <c r="BL286" s="65">
        <v>44</v>
      </c>
      <c r="BM286" s="65"/>
      <c r="BN286" s="65"/>
      <c r="BO286" s="65"/>
      <c r="BP286" s="65">
        <f>ROUND((Tabla122[[#This Row],[Columna66]]*0.4),0)</f>
        <v>16</v>
      </c>
      <c r="BQ286" s="65">
        <v>40</v>
      </c>
      <c r="BR286" s="65"/>
      <c r="BS286" s="65"/>
      <c r="BT286" s="65"/>
      <c r="BU286" s="65">
        <f>ROUND((Tabla122[[#This Row],[Columna71]]*0.4),0)</f>
        <v>46</v>
      </c>
      <c r="BV286" s="65">
        <v>116</v>
      </c>
      <c r="BW286" s="65"/>
      <c r="BX286" s="65"/>
      <c r="BY286" s="65"/>
      <c r="BZ286" s="65">
        <f>ROUND((Tabla122[[#This Row],[Columna76]]*0.4),0)</f>
        <v>14</v>
      </c>
      <c r="CA286" s="65">
        <v>36</v>
      </c>
      <c r="CB286" s="65"/>
      <c r="CC286" s="65"/>
      <c r="CD286" s="65"/>
      <c r="CE286" s="65">
        <f>ROUND((Tabla122[[#This Row],[Columna81]]*0.4),0)</f>
        <v>14</v>
      </c>
      <c r="CF286" s="65">
        <v>36</v>
      </c>
      <c r="CG286" s="65"/>
      <c r="CH286" s="65"/>
      <c r="CI286" s="65"/>
      <c r="CJ286" s="65">
        <f>ROUND((Tabla122[[#This Row],[Columna86]]*0.4),0)</f>
        <v>6</v>
      </c>
      <c r="CK286" s="65">
        <v>16</v>
      </c>
      <c r="CL286" s="65"/>
      <c r="CM286" s="65"/>
      <c r="CN286" s="65"/>
      <c r="CO286" s="65">
        <f>ROUND((Tabla122[[#This Row],[Columna91]]*0.4),0)</f>
        <v>22</v>
      </c>
      <c r="CP286" s="65">
        <v>56</v>
      </c>
      <c r="CQ286" s="65"/>
      <c r="CR286" s="65"/>
      <c r="CS286" s="65"/>
      <c r="CT286" s="65">
        <f>ROUND((Tabla122[[#This Row],[Columna96]]*0.4),0)</f>
        <v>40</v>
      </c>
      <c r="CU286" s="65">
        <v>100</v>
      </c>
      <c r="CV286" s="65"/>
      <c r="CW286" s="65"/>
      <c r="CX286" s="65"/>
      <c r="CY286" s="65">
        <f>ROUND((Tabla122[[#This Row],[Columna101]]*0.4),0)</f>
        <v>10</v>
      </c>
      <c r="CZ286" s="65">
        <v>24</v>
      </c>
      <c r="DA286" s="65"/>
      <c r="DB286" s="65"/>
      <c r="DC286" s="65"/>
      <c r="DD286" s="65">
        <f>ROUND((Tabla122[[#This Row],[Columna106]]*0.4),0)</f>
        <v>8</v>
      </c>
      <c r="DE286" s="65">
        <v>20</v>
      </c>
      <c r="DF286" s="65"/>
      <c r="DG286" s="65"/>
      <c r="DH286" s="65"/>
      <c r="DI286" s="65">
        <f>ROUND((Tabla122[[#This Row],[Columna111]]*0.4),0)</f>
        <v>8</v>
      </c>
      <c r="DJ286" s="65">
        <v>20</v>
      </c>
      <c r="DK286" s="65"/>
      <c r="DL286" s="65"/>
      <c r="DM286" s="65"/>
      <c r="DN286" s="65">
        <f>ROUND((Tabla122[[#This Row],[Columna116]]*0.4),0)</f>
        <v>2</v>
      </c>
      <c r="DO286" s="65">
        <v>4</v>
      </c>
      <c r="DP286" s="71"/>
      <c r="DQ286" s="71"/>
      <c r="DR286" s="71"/>
      <c r="DS286" s="84"/>
    </row>
    <row r="287" spans="2:123" s="82" customFormat="1" ht="13.5">
      <c r="B287" s="75"/>
      <c r="C287" s="63">
        <v>35501</v>
      </c>
      <c r="D287" s="85" t="s">
        <v>382</v>
      </c>
      <c r="E287" s="65" t="s">
        <v>114</v>
      </c>
      <c r="F28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8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87" s="65">
        <f>ROUND((Tabla122[[#This Row],[Columna6]]*0.4),0)</f>
        <v>2</v>
      </c>
      <c r="I287" s="91">
        <v>4</v>
      </c>
      <c r="J287" s="91"/>
      <c r="K287" s="91"/>
      <c r="L287" s="91"/>
      <c r="M287" s="65">
        <f>ROUND((Tabla122[[#This Row],[Columna11]]*0.4),0)</f>
        <v>72</v>
      </c>
      <c r="N287" s="65">
        <v>180</v>
      </c>
      <c r="O287" s="65"/>
      <c r="P287" s="65"/>
      <c r="Q287" s="65"/>
      <c r="R287" s="65">
        <f>ROUND((Tabla122[[#This Row],[Columna16]]*0.4),0)</f>
        <v>6</v>
      </c>
      <c r="S287" s="65">
        <v>16</v>
      </c>
      <c r="T287" s="65"/>
      <c r="U287" s="65"/>
      <c r="V287" s="65"/>
      <c r="W287" s="65">
        <f>ROUND((Tabla122[[#This Row],[Columna21]]*0.4),0)</f>
        <v>3</v>
      </c>
      <c r="X287" s="65">
        <v>8</v>
      </c>
      <c r="Y287" s="65"/>
      <c r="Z287" s="65"/>
      <c r="AA287" s="65"/>
      <c r="AB287" s="65">
        <f>ROUND((Tabla122[[#This Row],[Columna26]]*0.4),0)</f>
        <v>24</v>
      </c>
      <c r="AC287" s="65">
        <v>60</v>
      </c>
      <c r="AD287" s="65"/>
      <c r="AE287" s="65"/>
      <c r="AF287" s="65"/>
      <c r="AG287" s="65">
        <f>ROUND((Tabla122[[#This Row],[Columna31]]*0.4),0)</f>
        <v>274</v>
      </c>
      <c r="AH287" s="65">
        <v>684</v>
      </c>
      <c r="AI287" s="65"/>
      <c r="AJ287" s="65"/>
      <c r="AK287" s="65"/>
      <c r="AL287" s="65">
        <f>ROUND((Tabla122[[#This Row],[Columna36]]*0.4),0)</f>
        <v>70</v>
      </c>
      <c r="AM287" s="65">
        <v>176</v>
      </c>
      <c r="AN287" s="65"/>
      <c r="AO287" s="65"/>
      <c r="AP287" s="65"/>
      <c r="AQ287" s="65">
        <f>ROUND((Tabla122[[#This Row],[Columna41]]*0.4),0)</f>
        <v>27</v>
      </c>
      <c r="AR287" s="65">
        <v>68</v>
      </c>
      <c r="AS287" s="65"/>
      <c r="AT287" s="65"/>
      <c r="AU287" s="65"/>
      <c r="AV287" s="65">
        <f>ROUND((Tabla122[[#This Row],[Columna46]]*0.4),0)</f>
        <v>16</v>
      </c>
      <c r="AW287" s="65">
        <v>40</v>
      </c>
      <c r="AX287" s="65"/>
      <c r="AY287" s="65"/>
      <c r="AZ287" s="65"/>
      <c r="BA287" s="65">
        <f>ROUND((Tabla122[[#This Row],[Columna51]]*0.4),0)</f>
        <v>3</v>
      </c>
      <c r="BB287" s="65">
        <v>8</v>
      </c>
      <c r="BC287" s="65"/>
      <c r="BD287" s="65"/>
      <c r="BE287" s="65"/>
      <c r="BF287" s="65">
        <f>ROUND((Tabla122[[#This Row],[Columna56]]*0.4),0)</f>
        <v>2</v>
      </c>
      <c r="BG287" s="65">
        <v>4</v>
      </c>
      <c r="BH287" s="65"/>
      <c r="BI287" s="65"/>
      <c r="BJ287" s="65"/>
      <c r="BK287" s="65">
        <f>ROUND((Tabla122[[#This Row],[Columna61]]*0.4),0)</f>
        <v>18</v>
      </c>
      <c r="BL287" s="65">
        <v>44</v>
      </c>
      <c r="BM287" s="65"/>
      <c r="BN287" s="65"/>
      <c r="BO287" s="65"/>
      <c r="BP287" s="65">
        <f>ROUND((Tabla122[[#This Row],[Columna66]]*0.4),0)</f>
        <v>16</v>
      </c>
      <c r="BQ287" s="65">
        <v>40</v>
      </c>
      <c r="BR287" s="65"/>
      <c r="BS287" s="65"/>
      <c r="BT287" s="65"/>
      <c r="BU287" s="65">
        <f>ROUND((Tabla122[[#This Row],[Columna71]]*0.4),0)</f>
        <v>46</v>
      </c>
      <c r="BV287" s="65">
        <v>116</v>
      </c>
      <c r="BW287" s="65"/>
      <c r="BX287" s="65"/>
      <c r="BY287" s="65"/>
      <c r="BZ287" s="65">
        <f>ROUND((Tabla122[[#This Row],[Columna76]]*0.4),0)</f>
        <v>14</v>
      </c>
      <c r="CA287" s="65">
        <v>36</v>
      </c>
      <c r="CB287" s="65"/>
      <c r="CC287" s="65"/>
      <c r="CD287" s="65"/>
      <c r="CE287" s="65">
        <f>ROUND((Tabla122[[#This Row],[Columna81]]*0.4),0)</f>
        <v>14</v>
      </c>
      <c r="CF287" s="65">
        <v>36</v>
      </c>
      <c r="CG287" s="65"/>
      <c r="CH287" s="65"/>
      <c r="CI287" s="65"/>
      <c r="CJ287" s="65">
        <f>ROUND((Tabla122[[#This Row],[Columna86]]*0.4),0)</f>
        <v>6</v>
      </c>
      <c r="CK287" s="65">
        <v>16</v>
      </c>
      <c r="CL287" s="65"/>
      <c r="CM287" s="65"/>
      <c r="CN287" s="65"/>
      <c r="CO287" s="65">
        <f>ROUND((Tabla122[[#This Row],[Columna91]]*0.4),0)</f>
        <v>22</v>
      </c>
      <c r="CP287" s="65">
        <v>56</v>
      </c>
      <c r="CQ287" s="65"/>
      <c r="CR287" s="65"/>
      <c r="CS287" s="65"/>
      <c r="CT287" s="65">
        <f>ROUND((Tabla122[[#This Row],[Columna96]]*0.4),0)</f>
        <v>40</v>
      </c>
      <c r="CU287" s="65">
        <v>100</v>
      </c>
      <c r="CV287" s="65"/>
      <c r="CW287" s="65"/>
      <c r="CX287" s="65"/>
      <c r="CY287" s="65">
        <f>ROUND((Tabla122[[#This Row],[Columna101]]*0.4),0)</f>
        <v>10</v>
      </c>
      <c r="CZ287" s="65">
        <v>24</v>
      </c>
      <c r="DA287" s="65"/>
      <c r="DB287" s="65"/>
      <c r="DC287" s="65"/>
      <c r="DD287" s="65">
        <f>ROUND((Tabla122[[#This Row],[Columna106]]*0.4),0)</f>
        <v>8</v>
      </c>
      <c r="DE287" s="65">
        <v>20</v>
      </c>
      <c r="DF287" s="65"/>
      <c r="DG287" s="65"/>
      <c r="DH287" s="65"/>
      <c r="DI287" s="65">
        <f>ROUND((Tabla122[[#This Row],[Columna111]]*0.4),0)</f>
        <v>8</v>
      </c>
      <c r="DJ287" s="65">
        <v>20</v>
      </c>
      <c r="DK287" s="65"/>
      <c r="DL287" s="65"/>
      <c r="DM287" s="65"/>
      <c r="DN287" s="65">
        <f>ROUND((Tabla122[[#This Row],[Columna116]]*0.4),0)</f>
        <v>2</v>
      </c>
      <c r="DO287" s="65">
        <v>4</v>
      </c>
      <c r="DP287" s="71"/>
      <c r="DQ287" s="71"/>
      <c r="DR287" s="71"/>
      <c r="DS287" s="84"/>
    </row>
    <row r="288" spans="2:123" s="82" customFormat="1" ht="13.5">
      <c r="B288" s="75"/>
      <c r="C288" s="63">
        <v>35501</v>
      </c>
      <c r="D288" s="85" t="s">
        <v>383</v>
      </c>
      <c r="E288" s="65" t="s">
        <v>114</v>
      </c>
      <c r="F28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8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88" s="65">
        <f>ROUND((Tabla122[[#This Row],[Columna6]]*0.4),0)</f>
        <v>2</v>
      </c>
      <c r="I288" s="91">
        <v>4</v>
      </c>
      <c r="J288" s="91"/>
      <c r="K288" s="91"/>
      <c r="L288" s="91"/>
      <c r="M288" s="65">
        <f>ROUND((Tabla122[[#This Row],[Columna11]]*0.4),0)</f>
        <v>72</v>
      </c>
      <c r="N288" s="65">
        <v>180</v>
      </c>
      <c r="O288" s="65"/>
      <c r="P288" s="65"/>
      <c r="Q288" s="65"/>
      <c r="R288" s="65">
        <f>ROUND((Tabla122[[#This Row],[Columna16]]*0.4),0)</f>
        <v>6</v>
      </c>
      <c r="S288" s="65">
        <v>16</v>
      </c>
      <c r="T288" s="65"/>
      <c r="U288" s="65"/>
      <c r="V288" s="65"/>
      <c r="W288" s="65">
        <f>ROUND((Tabla122[[#This Row],[Columna21]]*0.4),0)</f>
        <v>3</v>
      </c>
      <c r="X288" s="65">
        <v>8</v>
      </c>
      <c r="Y288" s="65"/>
      <c r="Z288" s="65"/>
      <c r="AA288" s="65"/>
      <c r="AB288" s="65">
        <f>ROUND((Tabla122[[#This Row],[Columna26]]*0.4),0)</f>
        <v>24</v>
      </c>
      <c r="AC288" s="65">
        <v>60</v>
      </c>
      <c r="AD288" s="65"/>
      <c r="AE288" s="65"/>
      <c r="AF288" s="65"/>
      <c r="AG288" s="65">
        <f>ROUND((Tabla122[[#This Row],[Columna31]]*0.4),0)</f>
        <v>274</v>
      </c>
      <c r="AH288" s="65">
        <v>684</v>
      </c>
      <c r="AI288" s="65"/>
      <c r="AJ288" s="65"/>
      <c r="AK288" s="65"/>
      <c r="AL288" s="65">
        <f>ROUND((Tabla122[[#This Row],[Columna36]]*0.4),0)</f>
        <v>70</v>
      </c>
      <c r="AM288" s="65">
        <v>176</v>
      </c>
      <c r="AN288" s="65"/>
      <c r="AO288" s="65"/>
      <c r="AP288" s="65"/>
      <c r="AQ288" s="65">
        <f>ROUND((Tabla122[[#This Row],[Columna41]]*0.4),0)</f>
        <v>27</v>
      </c>
      <c r="AR288" s="65">
        <v>68</v>
      </c>
      <c r="AS288" s="65"/>
      <c r="AT288" s="65"/>
      <c r="AU288" s="65"/>
      <c r="AV288" s="65">
        <f>ROUND((Tabla122[[#This Row],[Columna46]]*0.4),0)</f>
        <v>16</v>
      </c>
      <c r="AW288" s="65">
        <v>40</v>
      </c>
      <c r="AX288" s="65"/>
      <c r="AY288" s="65"/>
      <c r="AZ288" s="65"/>
      <c r="BA288" s="65">
        <f>ROUND((Tabla122[[#This Row],[Columna51]]*0.4),0)</f>
        <v>3</v>
      </c>
      <c r="BB288" s="65">
        <v>8</v>
      </c>
      <c r="BC288" s="65"/>
      <c r="BD288" s="65"/>
      <c r="BE288" s="65"/>
      <c r="BF288" s="65">
        <f>ROUND((Tabla122[[#This Row],[Columna56]]*0.4),0)</f>
        <v>2</v>
      </c>
      <c r="BG288" s="65">
        <v>4</v>
      </c>
      <c r="BH288" s="65"/>
      <c r="BI288" s="65"/>
      <c r="BJ288" s="65"/>
      <c r="BK288" s="65">
        <f>ROUND((Tabla122[[#This Row],[Columna61]]*0.4),0)</f>
        <v>18</v>
      </c>
      <c r="BL288" s="65">
        <v>44</v>
      </c>
      <c r="BM288" s="65"/>
      <c r="BN288" s="65"/>
      <c r="BO288" s="65"/>
      <c r="BP288" s="65">
        <f>ROUND((Tabla122[[#This Row],[Columna66]]*0.4),0)</f>
        <v>16</v>
      </c>
      <c r="BQ288" s="65">
        <v>40</v>
      </c>
      <c r="BR288" s="65"/>
      <c r="BS288" s="65"/>
      <c r="BT288" s="65"/>
      <c r="BU288" s="65">
        <f>ROUND((Tabla122[[#This Row],[Columna71]]*0.4),0)</f>
        <v>46</v>
      </c>
      <c r="BV288" s="65">
        <v>116</v>
      </c>
      <c r="BW288" s="65"/>
      <c r="BX288" s="65"/>
      <c r="BY288" s="65"/>
      <c r="BZ288" s="65">
        <f>ROUND((Tabla122[[#This Row],[Columna76]]*0.4),0)</f>
        <v>14</v>
      </c>
      <c r="CA288" s="65">
        <v>36</v>
      </c>
      <c r="CB288" s="65"/>
      <c r="CC288" s="65"/>
      <c r="CD288" s="65"/>
      <c r="CE288" s="65">
        <f>ROUND((Tabla122[[#This Row],[Columna81]]*0.4),0)</f>
        <v>14</v>
      </c>
      <c r="CF288" s="65">
        <v>36</v>
      </c>
      <c r="CG288" s="65"/>
      <c r="CH288" s="65"/>
      <c r="CI288" s="65"/>
      <c r="CJ288" s="65">
        <f>ROUND((Tabla122[[#This Row],[Columna86]]*0.4),0)</f>
        <v>6</v>
      </c>
      <c r="CK288" s="65">
        <v>16</v>
      </c>
      <c r="CL288" s="65"/>
      <c r="CM288" s="65"/>
      <c r="CN288" s="65"/>
      <c r="CO288" s="65">
        <f>ROUND((Tabla122[[#This Row],[Columna91]]*0.4),0)</f>
        <v>22</v>
      </c>
      <c r="CP288" s="65">
        <v>56</v>
      </c>
      <c r="CQ288" s="65"/>
      <c r="CR288" s="65"/>
      <c r="CS288" s="65"/>
      <c r="CT288" s="65">
        <f>ROUND((Tabla122[[#This Row],[Columna96]]*0.4),0)</f>
        <v>40</v>
      </c>
      <c r="CU288" s="65">
        <v>100</v>
      </c>
      <c r="CV288" s="65"/>
      <c r="CW288" s="65"/>
      <c r="CX288" s="65"/>
      <c r="CY288" s="65">
        <f>ROUND((Tabla122[[#This Row],[Columna101]]*0.4),0)</f>
        <v>10</v>
      </c>
      <c r="CZ288" s="65">
        <v>24</v>
      </c>
      <c r="DA288" s="65"/>
      <c r="DB288" s="65"/>
      <c r="DC288" s="65"/>
      <c r="DD288" s="65">
        <f>ROUND((Tabla122[[#This Row],[Columna106]]*0.4),0)</f>
        <v>8</v>
      </c>
      <c r="DE288" s="65">
        <v>20</v>
      </c>
      <c r="DF288" s="65"/>
      <c r="DG288" s="65"/>
      <c r="DH288" s="65"/>
      <c r="DI288" s="65">
        <f>ROUND((Tabla122[[#This Row],[Columna111]]*0.4),0)</f>
        <v>8</v>
      </c>
      <c r="DJ288" s="65">
        <v>20</v>
      </c>
      <c r="DK288" s="65"/>
      <c r="DL288" s="65"/>
      <c r="DM288" s="65"/>
      <c r="DN288" s="65">
        <f>ROUND((Tabla122[[#This Row],[Columna116]]*0.4),0)</f>
        <v>2</v>
      </c>
      <c r="DO288" s="65">
        <v>4</v>
      </c>
      <c r="DP288" s="71"/>
      <c r="DQ288" s="71"/>
      <c r="DR288" s="71"/>
      <c r="DS288" s="84"/>
    </row>
    <row r="289" spans="2:123" s="82" customFormat="1" ht="13.5">
      <c r="B289" s="75"/>
      <c r="C289" s="63">
        <v>35501</v>
      </c>
      <c r="D289" s="85" t="s">
        <v>384</v>
      </c>
      <c r="E289" s="65" t="s">
        <v>114</v>
      </c>
      <c r="F28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8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89" s="65">
        <f>ROUND((Tabla122[[#This Row],[Columna6]]*0.4),0)</f>
        <v>2</v>
      </c>
      <c r="I289" s="91">
        <v>4</v>
      </c>
      <c r="J289" s="91"/>
      <c r="K289" s="91"/>
      <c r="L289" s="91"/>
      <c r="M289" s="65">
        <f>ROUND((Tabla122[[#This Row],[Columna11]]*0.4),0)</f>
        <v>72</v>
      </c>
      <c r="N289" s="65">
        <v>180</v>
      </c>
      <c r="O289" s="65"/>
      <c r="P289" s="65"/>
      <c r="Q289" s="65"/>
      <c r="R289" s="65">
        <f>ROUND((Tabla122[[#This Row],[Columna16]]*0.4),0)</f>
        <v>6</v>
      </c>
      <c r="S289" s="65">
        <v>16</v>
      </c>
      <c r="T289" s="65"/>
      <c r="U289" s="65"/>
      <c r="V289" s="65"/>
      <c r="W289" s="65">
        <f>ROUND((Tabla122[[#This Row],[Columna21]]*0.4),0)</f>
        <v>3</v>
      </c>
      <c r="X289" s="65">
        <v>8</v>
      </c>
      <c r="Y289" s="65"/>
      <c r="Z289" s="65"/>
      <c r="AA289" s="65"/>
      <c r="AB289" s="65">
        <f>ROUND((Tabla122[[#This Row],[Columna26]]*0.4),0)</f>
        <v>24</v>
      </c>
      <c r="AC289" s="65">
        <v>60</v>
      </c>
      <c r="AD289" s="65"/>
      <c r="AE289" s="65"/>
      <c r="AF289" s="65"/>
      <c r="AG289" s="65">
        <f>ROUND((Tabla122[[#This Row],[Columna31]]*0.4),0)</f>
        <v>274</v>
      </c>
      <c r="AH289" s="65">
        <v>684</v>
      </c>
      <c r="AI289" s="65"/>
      <c r="AJ289" s="65"/>
      <c r="AK289" s="65"/>
      <c r="AL289" s="65">
        <f>ROUND((Tabla122[[#This Row],[Columna36]]*0.4),0)</f>
        <v>70</v>
      </c>
      <c r="AM289" s="65">
        <v>176</v>
      </c>
      <c r="AN289" s="65"/>
      <c r="AO289" s="65"/>
      <c r="AP289" s="65"/>
      <c r="AQ289" s="65">
        <f>ROUND((Tabla122[[#This Row],[Columna41]]*0.4),0)</f>
        <v>27</v>
      </c>
      <c r="AR289" s="65">
        <v>68</v>
      </c>
      <c r="AS289" s="65"/>
      <c r="AT289" s="65"/>
      <c r="AU289" s="65"/>
      <c r="AV289" s="65">
        <f>ROUND((Tabla122[[#This Row],[Columna46]]*0.4),0)</f>
        <v>16</v>
      </c>
      <c r="AW289" s="65">
        <v>40</v>
      </c>
      <c r="AX289" s="65"/>
      <c r="AY289" s="65"/>
      <c r="AZ289" s="65"/>
      <c r="BA289" s="65">
        <f>ROUND((Tabla122[[#This Row],[Columna51]]*0.4),0)</f>
        <v>3</v>
      </c>
      <c r="BB289" s="65">
        <v>8</v>
      </c>
      <c r="BC289" s="65"/>
      <c r="BD289" s="65"/>
      <c r="BE289" s="65"/>
      <c r="BF289" s="65">
        <f>ROUND((Tabla122[[#This Row],[Columna56]]*0.4),0)</f>
        <v>2</v>
      </c>
      <c r="BG289" s="65">
        <v>4</v>
      </c>
      <c r="BH289" s="65"/>
      <c r="BI289" s="65"/>
      <c r="BJ289" s="65"/>
      <c r="BK289" s="65">
        <f>ROUND((Tabla122[[#This Row],[Columna61]]*0.4),0)</f>
        <v>18</v>
      </c>
      <c r="BL289" s="65">
        <v>44</v>
      </c>
      <c r="BM289" s="65"/>
      <c r="BN289" s="65"/>
      <c r="BO289" s="65"/>
      <c r="BP289" s="65">
        <f>ROUND((Tabla122[[#This Row],[Columna66]]*0.4),0)</f>
        <v>16</v>
      </c>
      <c r="BQ289" s="65">
        <v>40</v>
      </c>
      <c r="BR289" s="65"/>
      <c r="BS289" s="65"/>
      <c r="BT289" s="65"/>
      <c r="BU289" s="65">
        <f>ROUND((Tabla122[[#This Row],[Columna71]]*0.4),0)</f>
        <v>46</v>
      </c>
      <c r="BV289" s="65">
        <v>116</v>
      </c>
      <c r="BW289" s="65"/>
      <c r="BX289" s="65"/>
      <c r="BY289" s="65"/>
      <c r="BZ289" s="65">
        <f>ROUND((Tabla122[[#This Row],[Columna76]]*0.4),0)</f>
        <v>14</v>
      </c>
      <c r="CA289" s="65">
        <v>36</v>
      </c>
      <c r="CB289" s="65"/>
      <c r="CC289" s="65"/>
      <c r="CD289" s="65"/>
      <c r="CE289" s="65">
        <f>ROUND((Tabla122[[#This Row],[Columna81]]*0.4),0)</f>
        <v>14</v>
      </c>
      <c r="CF289" s="65">
        <v>36</v>
      </c>
      <c r="CG289" s="65"/>
      <c r="CH289" s="65"/>
      <c r="CI289" s="65"/>
      <c r="CJ289" s="65">
        <f>ROUND((Tabla122[[#This Row],[Columna86]]*0.4),0)</f>
        <v>6</v>
      </c>
      <c r="CK289" s="65">
        <v>16</v>
      </c>
      <c r="CL289" s="65"/>
      <c r="CM289" s="65"/>
      <c r="CN289" s="65"/>
      <c r="CO289" s="65">
        <f>ROUND((Tabla122[[#This Row],[Columna91]]*0.4),0)</f>
        <v>22</v>
      </c>
      <c r="CP289" s="65">
        <v>56</v>
      </c>
      <c r="CQ289" s="65"/>
      <c r="CR289" s="65"/>
      <c r="CS289" s="65"/>
      <c r="CT289" s="65">
        <f>ROUND((Tabla122[[#This Row],[Columna96]]*0.4),0)</f>
        <v>40</v>
      </c>
      <c r="CU289" s="65">
        <v>100</v>
      </c>
      <c r="CV289" s="65"/>
      <c r="CW289" s="65"/>
      <c r="CX289" s="65"/>
      <c r="CY289" s="65">
        <f>ROUND((Tabla122[[#This Row],[Columna101]]*0.4),0)</f>
        <v>10</v>
      </c>
      <c r="CZ289" s="65">
        <v>24</v>
      </c>
      <c r="DA289" s="65"/>
      <c r="DB289" s="65"/>
      <c r="DC289" s="65"/>
      <c r="DD289" s="65">
        <f>ROUND((Tabla122[[#This Row],[Columna106]]*0.4),0)</f>
        <v>8</v>
      </c>
      <c r="DE289" s="65">
        <v>20</v>
      </c>
      <c r="DF289" s="65"/>
      <c r="DG289" s="65"/>
      <c r="DH289" s="65"/>
      <c r="DI289" s="65">
        <f>ROUND((Tabla122[[#This Row],[Columna111]]*0.4),0)</f>
        <v>8</v>
      </c>
      <c r="DJ289" s="65">
        <v>20</v>
      </c>
      <c r="DK289" s="65"/>
      <c r="DL289" s="65"/>
      <c r="DM289" s="65"/>
      <c r="DN289" s="65">
        <f>ROUND((Tabla122[[#This Row],[Columna116]]*0.4),0)</f>
        <v>2</v>
      </c>
      <c r="DO289" s="65">
        <v>4</v>
      </c>
      <c r="DP289" s="71"/>
      <c r="DQ289" s="71"/>
      <c r="DR289" s="71"/>
      <c r="DS289" s="84"/>
    </row>
    <row r="290" spans="2:123" s="82" customFormat="1" ht="13.5">
      <c r="B290" s="75"/>
      <c r="C290" s="63">
        <v>35501</v>
      </c>
      <c r="D290" s="83" t="s">
        <v>385</v>
      </c>
      <c r="E290" s="87" t="s">
        <v>114</v>
      </c>
      <c r="F29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9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90" s="65">
        <f>ROUND((Tabla122[[#This Row],[Columna6]]*0.4),0)</f>
        <v>2</v>
      </c>
      <c r="I290" s="91">
        <v>4</v>
      </c>
      <c r="J290" s="91"/>
      <c r="K290" s="91"/>
      <c r="L290" s="91"/>
      <c r="M290" s="65">
        <f>ROUND((Tabla122[[#This Row],[Columna11]]*0.4),0)</f>
        <v>72</v>
      </c>
      <c r="N290" s="65">
        <v>180</v>
      </c>
      <c r="O290" s="65"/>
      <c r="P290" s="65"/>
      <c r="Q290" s="65"/>
      <c r="R290" s="65">
        <f>ROUND((Tabla122[[#This Row],[Columna16]]*0.4),0)</f>
        <v>6</v>
      </c>
      <c r="S290" s="65">
        <v>16</v>
      </c>
      <c r="T290" s="65"/>
      <c r="U290" s="65"/>
      <c r="V290" s="65"/>
      <c r="W290" s="65">
        <f>ROUND((Tabla122[[#This Row],[Columna21]]*0.4),0)</f>
        <v>3</v>
      </c>
      <c r="X290" s="65">
        <v>8</v>
      </c>
      <c r="Y290" s="65"/>
      <c r="Z290" s="65"/>
      <c r="AA290" s="65"/>
      <c r="AB290" s="65">
        <f>ROUND((Tabla122[[#This Row],[Columna26]]*0.4),0)</f>
        <v>24</v>
      </c>
      <c r="AC290" s="65">
        <v>60</v>
      </c>
      <c r="AD290" s="65"/>
      <c r="AE290" s="65"/>
      <c r="AF290" s="65"/>
      <c r="AG290" s="65">
        <f>ROUND((Tabla122[[#This Row],[Columna31]]*0.4),0)</f>
        <v>274</v>
      </c>
      <c r="AH290" s="65">
        <v>684</v>
      </c>
      <c r="AI290" s="65"/>
      <c r="AJ290" s="65"/>
      <c r="AK290" s="65"/>
      <c r="AL290" s="65">
        <f>ROUND((Tabla122[[#This Row],[Columna36]]*0.4),0)</f>
        <v>70</v>
      </c>
      <c r="AM290" s="65">
        <v>176</v>
      </c>
      <c r="AN290" s="65"/>
      <c r="AO290" s="65"/>
      <c r="AP290" s="65"/>
      <c r="AQ290" s="65">
        <f>ROUND((Tabla122[[#This Row],[Columna41]]*0.4),0)</f>
        <v>27</v>
      </c>
      <c r="AR290" s="65">
        <v>68</v>
      </c>
      <c r="AS290" s="65"/>
      <c r="AT290" s="65"/>
      <c r="AU290" s="65"/>
      <c r="AV290" s="65">
        <f>ROUND((Tabla122[[#This Row],[Columna46]]*0.4),0)</f>
        <v>16</v>
      </c>
      <c r="AW290" s="65">
        <v>40</v>
      </c>
      <c r="AX290" s="65"/>
      <c r="AY290" s="65"/>
      <c r="AZ290" s="65"/>
      <c r="BA290" s="65">
        <f>ROUND((Tabla122[[#This Row],[Columna51]]*0.4),0)</f>
        <v>3</v>
      </c>
      <c r="BB290" s="65">
        <v>8</v>
      </c>
      <c r="BC290" s="65"/>
      <c r="BD290" s="65"/>
      <c r="BE290" s="65"/>
      <c r="BF290" s="65">
        <f>ROUND((Tabla122[[#This Row],[Columna56]]*0.4),0)</f>
        <v>2</v>
      </c>
      <c r="BG290" s="65">
        <v>4</v>
      </c>
      <c r="BH290" s="65"/>
      <c r="BI290" s="65"/>
      <c r="BJ290" s="65"/>
      <c r="BK290" s="65">
        <f>ROUND((Tabla122[[#This Row],[Columna61]]*0.4),0)</f>
        <v>18</v>
      </c>
      <c r="BL290" s="65">
        <v>44</v>
      </c>
      <c r="BM290" s="65"/>
      <c r="BN290" s="65"/>
      <c r="BO290" s="65"/>
      <c r="BP290" s="65">
        <f>ROUND((Tabla122[[#This Row],[Columna66]]*0.4),0)</f>
        <v>16</v>
      </c>
      <c r="BQ290" s="65">
        <v>40</v>
      </c>
      <c r="BR290" s="65"/>
      <c r="BS290" s="65"/>
      <c r="BT290" s="65"/>
      <c r="BU290" s="65">
        <f>ROUND((Tabla122[[#This Row],[Columna71]]*0.4),0)</f>
        <v>46</v>
      </c>
      <c r="BV290" s="65">
        <v>116</v>
      </c>
      <c r="BW290" s="65"/>
      <c r="BX290" s="65"/>
      <c r="BY290" s="65"/>
      <c r="BZ290" s="65">
        <f>ROUND((Tabla122[[#This Row],[Columna76]]*0.4),0)</f>
        <v>14</v>
      </c>
      <c r="CA290" s="65">
        <v>36</v>
      </c>
      <c r="CB290" s="65"/>
      <c r="CC290" s="65"/>
      <c r="CD290" s="65"/>
      <c r="CE290" s="65">
        <f>ROUND((Tabla122[[#This Row],[Columna81]]*0.4),0)</f>
        <v>14</v>
      </c>
      <c r="CF290" s="65">
        <v>36</v>
      </c>
      <c r="CG290" s="65"/>
      <c r="CH290" s="65"/>
      <c r="CI290" s="65"/>
      <c r="CJ290" s="65">
        <f>ROUND((Tabla122[[#This Row],[Columna86]]*0.4),0)</f>
        <v>6</v>
      </c>
      <c r="CK290" s="65">
        <v>16</v>
      </c>
      <c r="CL290" s="65"/>
      <c r="CM290" s="65"/>
      <c r="CN290" s="65"/>
      <c r="CO290" s="65">
        <f>ROUND((Tabla122[[#This Row],[Columna91]]*0.4),0)</f>
        <v>22</v>
      </c>
      <c r="CP290" s="65">
        <v>56</v>
      </c>
      <c r="CQ290" s="65"/>
      <c r="CR290" s="65"/>
      <c r="CS290" s="65"/>
      <c r="CT290" s="65">
        <f>ROUND((Tabla122[[#This Row],[Columna96]]*0.4),0)</f>
        <v>40</v>
      </c>
      <c r="CU290" s="65">
        <v>100</v>
      </c>
      <c r="CV290" s="65"/>
      <c r="CW290" s="65"/>
      <c r="CX290" s="65"/>
      <c r="CY290" s="65">
        <f>ROUND((Tabla122[[#This Row],[Columna101]]*0.4),0)</f>
        <v>10</v>
      </c>
      <c r="CZ290" s="65">
        <v>24</v>
      </c>
      <c r="DA290" s="65"/>
      <c r="DB290" s="65"/>
      <c r="DC290" s="65"/>
      <c r="DD290" s="65">
        <f>ROUND((Tabla122[[#This Row],[Columna106]]*0.4),0)</f>
        <v>8</v>
      </c>
      <c r="DE290" s="65">
        <v>20</v>
      </c>
      <c r="DF290" s="65"/>
      <c r="DG290" s="65"/>
      <c r="DH290" s="65"/>
      <c r="DI290" s="65">
        <f>ROUND((Tabla122[[#This Row],[Columna111]]*0.4),0)</f>
        <v>8</v>
      </c>
      <c r="DJ290" s="65">
        <v>20</v>
      </c>
      <c r="DK290" s="65"/>
      <c r="DL290" s="65"/>
      <c r="DM290" s="65"/>
      <c r="DN290" s="65">
        <f>ROUND((Tabla122[[#This Row],[Columna116]]*0.4),0)</f>
        <v>2</v>
      </c>
      <c r="DO290" s="65">
        <v>4</v>
      </c>
      <c r="DP290" s="65"/>
      <c r="DQ290" s="65"/>
      <c r="DR290" s="65"/>
      <c r="DS290" s="84"/>
    </row>
    <row r="291" spans="2:123" s="82" customFormat="1" ht="13.5">
      <c r="B291" s="75"/>
      <c r="C291" s="63">
        <v>35501</v>
      </c>
      <c r="D291" s="83" t="s">
        <v>386</v>
      </c>
      <c r="E291" s="87" t="s">
        <v>114</v>
      </c>
      <c r="F29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9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91" s="65">
        <f>ROUND((Tabla122[[#This Row],[Columna6]]*0.4),0)</f>
        <v>2</v>
      </c>
      <c r="I291" s="91">
        <v>4</v>
      </c>
      <c r="J291" s="91"/>
      <c r="K291" s="91"/>
      <c r="L291" s="91"/>
      <c r="M291" s="65">
        <f>ROUND((Tabla122[[#This Row],[Columna11]]*0.4),0)</f>
        <v>72</v>
      </c>
      <c r="N291" s="65">
        <v>180</v>
      </c>
      <c r="O291" s="65"/>
      <c r="P291" s="65"/>
      <c r="Q291" s="65"/>
      <c r="R291" s="65">
        <f>ROUND((Tabla122[[#This Row],[Columna16]]*0.4),0)</f>
        <v>6</v>
      </c>
      <c r="S291" s="65">
        <v>16</v>
      </c>
      <c r="T291" s="65"/>
      <c r="U291" s="65"/>
      <c r="V291" s="65"/>
      <c r="W291" s="65">
        <f>ROUND((Tabla122[[#This Row],[Columna21]]*0.4),0)</f>
        <v>3</v>
      </c>
      <c r="X291" s="65">
        <v>8</v>
      </c>
      <c r="Y291" s="65"/>
      <c r="Z291" s="65"/>
      <c r="AA291" s="65"/>
      <c r="AB291" s="65">
        <f>ROUND((Tabla122[[#This Row],[Columna26]]*0.4),0)</f>
        <v>24</v>
      </c>
      <c r="AC291" s="65">
        <v>60</v>
      </c>
      <c r="AD291" s="65"/>
      <c r="AE291" s="65"/>
      <c r="AF291" s="65"/>
      <c r="AG291" s="65">
        <f>ROUND((Tabla122[[#This Row],[Columna31]]*0.4),0)</f>
        <v>274</v>
      </c>
      <c r="AH291" s="65">
        <v>684</v>
      </c>
      <c r="AI291" s="65"/>
      <c r="AJ291" s="65"/>
      <c r="AK291" s="65"/>
      <c r="AL291" s="65">
        <f>ROUND((Tabla122[[#This Row],[Columna36]]*0.4),0)</f>
        <v>70</v>
      </c>
      <c r="AM291" s="65">
        <v>176</v>
      </c>
      <c r="AN291" s="65"/>
      <c r="AO291" s="65"/>
      <c r="AP291" s="65"/>
      <c r="AQ291" s="65">
        <f>ROUND((Tabla122[[#This Row],[Columna41]]*0.4),0)</f>
        <v>27</v>
      </c>
      <c r="AR291" s="65">
        <v>68</v>
      </c>
      <c r="AS291" s="65"/>
      <c r="AT291" s="65"/>
      <c r="AU291" s="65"/>
      <c r="AV291" s="65">
        <f>ROUND((Tabla122[[#This Row],[Columna46]]*0.4),0)</f>
        <v>16</v>
      </c>
      <c r="AW291" s="65">
        <v>40</v>
      </c>
      <c r="AX291" s="65"/>
      <c r="AY291" s="65"/>
      <c r="AZ291" s="65"/>
      <c r="BA291" s="65">
        <f>ROUND((Tabla122[[#This Row],[Columna51]]*0.4),0)</f>
        <v>3</v>
      </c>
      <c r="BB291" s="65">
        <v>8</v>
      </c>
      <c r="BC291" s="65"/>
      <c r="BD291" s="65"/>
      <c r="BE291" s="65"/>
      <c r="BF291" s="65">
        <f>ROUND((Tabla122[[#This Row],[Columna56]]*0.4),0)</f>
        <v>2</v>
      </c>
      <c r="BG291" s="65">
        <v>4</v>
      </c>
      <c r="BH291" s="65"/>
      <c r="BI291" s="65"/>
      <c r="BJ291" s="65"/>
      <c r="BK291" s="65">
        <f>ROUND((Tabla122[[#This Row],[Columna61]]*0.4),0)</f>
        <v>18</v>
      </c>
      <c r="BL291" s="65">
        <v>44</v>
      </c>
      <c r="BM291" s="65"/>
      <c r="BN291" s="65"/>
      <c r="BO291" s="65"/>
      <c r="BP291" s="65">
        <f>ROUND((Tabla122[[#This Row],[Columna66]]*0.4),0)</f>
        <v>16</v>
      </c>
      <c r="BQ291" s="65">
        <v>40</v>
      </c>
      <c r="BR291" s="65"/>
      <c r="BS291" s="65"/>
      <c r="BT291" s="65"/>
      <c r="BU291" s="65">
        <f>ROUND((Tabla122[[#This Row],[Columna71]]*0.4),0)</f>
        <v>46</v>
      </c>
      <c r="BV291" s="65">
        <v>116</v>
      </c>
      <c r="BW291" s="65"/>
      <c r="BX291" s="65"/>
      <c r="BY291" s="65"/>
      <c r="BZ291" s="65">
        <f>ROUND((Tabla122[[#This Row],[Columna76]]*0.4),0)</f>
        <v>14</v>
      </c>
      <c r="CA291" s="65">
        <v>36</v>
      </c>
      <c r="CB291" s="65"/>
      <c r="CC291" s="65"/>
      <c r="CD291" s="65"/>
      <c r="CE291" s="65">
        <f>ROUND((Tabla122[[#This Row],[Columna81]]*0.4),0)</f>
        <v>14</v>
      </c>
      <c r="CF291" s="65">
        <v>36</v>
      </c>
      <c r="CG291" s="65"/>
      <c r="CH291" s="65"/>
      <c r="CI291" s="65"/>
      <c r="CJ291" s="65">
        <f>ROUND((Tabla122[[#This Row],[Columna86]]*0.4),0)</f>
        <v>6</v>
      </c>
      <c r="CK291" s="65">
        <v>16</v>
      </c>
      <c r="CL291" s="65"/>
      <c r="CM291" s="65"/>
      <c r="CN291" s="65"/>
      <c r="CO291" s="65">
        <f>ROUND((Tabla122[[#This Row],[Columna91]]*0.4),0)</f>
        <v>22</v>
      </c>
      <c r="CP291" s="65">
        <v>56</v>
      </c>
      <c r="CQ291" s="65"/>
      <c r="CR291" s="65"/>
      <c r="CS291" s="65"/>
      <c r="CT291" s="65">
        <f>ROUND((Tabla122[[#This Row],[Columna96]]*0.4),0)</f>
        <v>40</v>
      </c>
      <c r="CU291" s="65">
        <v>100</v>
      </c>
      <c r="CV291" s="65"/>
      <c r="CW291" s="65"/>
      <c r="CX291" s="65"/>
      <c r="CY291" s="65">
        <f>ROUND((Tabla122[[#This Row],[Columna101]]*0.4),0)</f>
        <v>10</v>
      </c>
      <c r="CZ291" s="65">
        <v>24</v>
      </c>
      <c r="DA291" s="65"/>
      <c r="DB291" s="65"/>
      <c r="DC291" s="65"/>
      <c r="DD291" s="65">
        <f>ROUND((Tabla122[[#This Row],[Columna106]]*0.4),0)</f>
        <v>8</v>
      </c>
      <c r="DE291" s="65">
        <v>20</v>
      </c>
      <c r="DF291" s="65"/>
      <c r="DG291" s="65"/>
      <c r="DH291" s="65"/>
      <c r="DI291" s="65">
        <f>ROUND((Tabla122[[#This Row],[Columna111]]*0.4),0)</f>
        <v>8</v>
      </c>
      <c r="DJ291" s="65">
        <v>20</v>
      </c>
      <c r="DK291" s="65"/>
      <c r="DL291" s="65"/>
      <c r="DM291" s="65"/>
      <c r="DN291" s="65">
        <f>ROUND((Tabla122[[#This Row],[Columna116]]*0.4),0)</f>
        <v>2</v>
      </c>
      <c r="DO291" s="65">
        <v>4</v>
      </c>
      <c r="DP291" s="65"/>
      <c r="DQ291" s="65"/>
      <c r="DR291" s="65"/>
      <c r="DS291" s="84"/>
    </row>
    <row r="292" spans="2:123" s="82" customFormat="1" ht="13.5">
      <c r="B292" s="75"/>
      <c r="C292" s="63">
        <v>35501</v>
      </c>
      <c r="D292" s="83" t="s">
        <v>388</v>
      </c>
      <c r="E292" s="87" t="s">
        <v>114</v>
      </c>
      <c r="F29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9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92" s="65">
        <f>ROUND((Tabla122[[#This Row],[Columna6]]*0.4),0)</f>
        <v>2</v>
      </c>
      <c r="I292" s="91">
        <v>4</v>
      </c>
      <c r="J292" s="91"/>
      <c r="K292" s="91"/>
      <c r="L292" s="91"/>
      <c r="M292" s="65">
        <f>ROUND((Tabla122[[#This Row],[Columna11]]*0.4),0)</f>
        <v>72</v>
      </c>
      <c r="N292" s="65">
        <v>180</v>
      </c>
      <c r="O292" s="65"/>
      <c r="P292" s="65"/>
      <c r="Q292" s="65"/>
      <c r="R292" s="65">
        <f>ROUND((Tabla122[[#This Row],[Columna16]]*0.4),0)</f>
        <v>6</v>
      </c>
      <c r="S292" s="65">
        <v>16</v>
      </c>
      <c r="T292" s="65"/>
      <c r="U292" s="65"/>
      <c r="V292" s="65"/>
      <c r="W292" s="65">
        <f>ROUND((Tabla122[[#This Row],[Columna21]]*0.4),0)</f>
        <v>3</v>
      </c>
      <c r="X292" s="65">
        <v>8</v>
      </c>
      <c r="Y292" s="65"/>
      <c r="Z292" s="65"/>
      <c r="AA292" s="65"/>
      <c r="AB292" s="65">
        <f>ROUND((Tabla122[[#This Row],[Columna26]]*0.4),0)</f>
        <v>24</v>
      </c>
      <c r="AC292" s="65">
        <v>60</v>
      </c>
      <c r="AD292" s="65"/>
      <c r="AE292" s="65"/>
      <c r="AF292" s="65"/>
      <c r="AG292" s="65">
        <f>ROUND((Tabla122[[#This Row],[Columna31]]*0.4),0)</f>
        <v>274</v>
      </c>
      <c r="AH292" s="65">
        <v>684</v>
      </c>
      <c r="AI292" s="65"/>
      <c r="AJ292" s="65"/>
      <c r="AK292" s="65"/>
      <c r="AL292" s="65">
        <f>ROUND((Tabla122[[#This Row],[Columna36]]*0.4),0)</f>
        <v>70</v>
      </c>
      <c r="AM292" s="65">
        <v>176</v>
      </c>
      <c r="AN292" s="65"/>
      <c r="AO292" s="65"/>
      <c r="AP292" s="65"/>
      <c r="AQ292" s="65">
        <f>ROUND((Tabla122[[#This Row],[Columna41]]*0.4),0)</f>
        <v>27</v>
      </c>
      <c r="AR292" s="65">
        <v>68</v>
      </c>
      <c r="AS292" s="65"/>
      <c r="AT292" s="65"/>
      <c r="AU292" s="65"/>
      <c r="AV292" s="65">
        <f>ROUND((Tabla122[[#This Row],[Columna46]]*0.4),0)</f>
        <v>16</v>
      </c>
      <c r="AW292" s="65">
        <v>40</v>
      </c>
      <c r="AX292" s="65"/>
      <c r="AY292" s="65"/>
      <c r="AZ292" s="65"/>
      <c r="BA292" s="65">
        <f>ROUND((Tabla122[[#This Row],[Columna51]]*0.4),0)</f>
        <v>3</v>
      </c>
      <c r="BB292" s="65">
        <v>8</v>
      </c>
      <c r="BC292" s="65"/>
      <c r="BD292" s="65"/>
      <c r="BE292" s="65"/>
      <c r="BF292" s="65">
        <f>ROUND((Tabla122[[#This Row],[Columna56]]*0.4),0)</f>
        <v>2</v>
      </c>
      <c r="BG292" s="65">
        <v>4</v>
      </c>
      <c r="BH292" s="65"/>
      <c r="BI292" s="65"/>
      <c r="BJ292" s="65"/>
      <c r="BK292" s="65">
        <f>ROUND((Tabla122[[#This Row],[Columna61]]*0.4),0)</f>
        <v>18</v>
      </c>
      <c r="BL292" s="65">
        <v>44</v>
      </c>
      <c r="BM292" s="65"/>
      <c r="BN292" s="65"/>
      <c r="BO292" s="65"/>
      <c r="BP292" s="65">
        <f>ROUND((Tabla122[[#This Row],[Columna66]]*0.4),0)</f>
        <v>16</v>
      </c>
      <c r="BQ292" s="65">
        <v>40</v>
      </c>
      <c r="BR292" s="65"/>
      <c r="BS292" s="65"/>
      <c r="BT292" s="65"/>
      <c r="BU292" s="65">
        <f>ROUND((Tabla122[[#This Row],[Columna71]]*0.4),0)</f>
        <v>46</v>
      </c>
      <c r="BV292" s="65">
        <v>116</v>
      </c>
      <c r="BW292" s="65"/>
      <c r="BX292" s="65"/>
      <c r="BY292" s="65"/>
      <c r="BZ292" s="65">
        <f>ROUND((Tabla122[[#This Row],[Columna76]]*0.4),0)</f>
        <v>14</v>
      </c>
      <c r="CA292" s="65">
        <v>36</v>
      </c>
      <c r="CB292" s="65"/>
      <c r="CC292" s="65"/>
      <c r="CD292" s="65"/>
      <c r="CE292" s="65">
        <f>ROUND((Tabla122[[#This Row],[Columna81]]*0.4),0)</f>
        <v>14</v>
      </c>
      <c r="CF292" s="65">
        <v>36</v>
      </c>
      <c r="CG292" s="65"/>
      <c r="CH292" s="65"/>
      <c r="CI292" s="65"/>
      <c r="CJ292" s="65">
        <f>ROUND((Tabla122[[#This Row],[Columna86]]*0.4),0)</f>
        <v>6</v>
      </c>
      <c r="CK292" s="65">
        <v>16</v>
      </c>
      <c r="CL292" s="65"/>
      <c r="CM292" s="65"/>
      <c r="CN292" s="65"/>
      <c r="CO292" s="65">
        <f>ROUND((Tabla122[[#This Row],[Columna91]]*0.4),0)</f>
        <v>22</v>
      </c>
      <c r="CP292" s="65">
        <v>56</v>
      </c>
      <c r="CQ292" s="65"/>
      <c r="CR292" s="65"/>
      <c r="CS292" s="65"/>
      <c r="CT292" s="65">
        <f>ROUND((Tabla122[[#This Row],[Columna96]]*0.4),0)</f>
        <v>40</v>
      </c>
      <c r="CU292" s="65">
        <v>100</v>
      </c>
      <c r="CV292" s="65"/>
      <c r="CW292" s="65"/>
      <c r="CX292" s="65"/>
      <c r="CY292" s="65">
        <f>ROUND((Tabla122[[#This Row],[Columna101]]*0.4),0)</f>
        <v>10</v>
      </c>
      <c r="CZ292" s="65">
        <v>24</v>
      </c>
      <c r="DA292" s="65"/>
      <c r="DB292" s="65"/>
      <c r="DC292" s="65"/>
      <c r="DD292" s="65">
        <f>ROUND((Tabla122[[#This Row],[Columna106]]*0.4),0)</f>
        <v>8</v>
      </c>
      <c r="DE292" s="65">
        <v>20</v>
      </c>
      <c r="DF292" s="65"/>
      <c r="DG292" s="65"/>
      <c r="DH292" s="65"/>
      <c r="DI292" s="65">
        <f>ROUND((Tabla122[[#This Row],[Columna111]]*0.4),0)</f>
        <v>8</v>
      </c>
      <c r="DJ292" s="65">
        <v>20</v>
      </c>
      <c r="DK292" s="65"/>
      <c r="DL292" s="65"/>
      <c r="DM292" s="65"/>
      <c r="DN292" s="65">
        <f>ROUND((Tabla122[[#This Row],[Columna116]]*0.4),0)</f>
        <v>2</v>
      </c>
      <c r="DO292" s="65">
        <v>4</v>
      </c>
      <c r="DP292" s="65"/>
      <c r="DQ292" s="65"/>
      <c r="DR292" s="65"/>
      <c r="DS292" s="84"/>
    </row>
    <row r="293" spans="2:123" s="82" customFormat="1" ht="13.5">
      <c r="B293" s="75"/>
      <c r="C293" s="63">
        <v>35501</v>
      </c>
      <c r="D293" s="83" t="s">
        <v>390</v>
      </c>
      <c r="E293" s="87" t="s">
        <v>114</v>
      </c>
      <c r="F29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9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93" s="65">
        <f>ROUND((Tabla122[[#This Row],[Columna6]]*0.4),0)</f>
        <v>2</v>
      </c>
      <c r="I293" s="91">
        <v>4</v>
      </c>
      <c r="J293" s="91"/>
      <c r="K293" s="91"/>
      <c r="L293" s="91"/>
      <c r="M293" s="65">
        <f>ROUND((Tabla122[[#This Row],[Columna11]]*0.4),0)</f>
        <v>72</v>
      </c>
      <c r="N293" s="65">
        <v>180</v>
      </c>
      <c r="O293" s="65"/>
      <c r="P293" s="65"/>
      <c r="Q293" s="65"/>
      <c r="R293" s="65">
        <f>ROUND((Tabla122[[#This Row],[Columna16]]*0.4),0)</f>
        <v>6</v>
      </c>
      <c r="S293" s="65">
        <v>16</v>
      </c>
      <c r="T293" s="65"/>
      <c r="U293" s="65"/>
      <c r="V293" s="65"/>
      <c r="W293" s="65">
        <f>ROUND((Tabla122[[#This Row],[Columna21]]*0.4),0)</f>
        <v>3</v>
      </c>
      <c r="X293" s="65">
        <v>8</v>
      </c>
      <c r="Y293" s="65"/>
      <c r="Z293" s="65"/>
      <c r="AA293" s="65"/>
      <c r="AB293" s="65">
        <f>ROUND((Tabla122[[#This Row],[Columna26]]*0.4),0)</f>
        <v>24</v>
      </c>
      <c r="AC293" s="65">
        <v>60</v>
      </c>
      <c r="AD293" s="65"/>
      <c r="AE293" s="65"/>
      <c r="AF293" s="65"/>
      <c r="AG293" s="65">
        <f>ROUND((Tabla122[[#This Row],[Columna31]]*0.4),0)</f>
        <v>274</v>
      </c>
      <c r="AH293" s="65">
        <v>684</v>
      </c>
      <c r="AI293" s="65"/>
      <c r="AJ293" s="65"/>
      <c r="AK293" s="65"/>
      <c r="AL293" s="65">
        <f>ROUND((Tabla122[[#This Row],[Columna36]]*0.4),0)</f>
        <v>70</v>
      </c>
      <c r="AM293" s="65">
        <v>176</v>
      </c>
      <c r="AN293" s="65"/>
      <c r="AO293" s="65"/>
      <c r="AP293" s="65"/>
      <c r="AQ293" s="65">
        <f>ROUND((Tabla122[[#This Row],[Columna41]]*0.4),0)</f>
        <v>27</v>
      </c>
      <c r="AR293" s="65">
        <v>68</v>
      </c>
      <c r="AS293" s="65"/>
      <c r="AT293" s="65"/>
      <c r="AU293" s="65"/>
      <c r="AV293" s="65">
        <f>ROUND((Tabla122[[#This Row],[Columna46]]*0.4),0)</f>
        <v>16</v>
      </c>
      <c r="AW293" s="65">
        <v>40</v>
      </c>
      <c r="AX293" s="65"/>
      <c r="AY293" s="65"/>
      <c r="AZ293" s="65"/>
      <c r="BA293" s="65">
        <f>ROUND((Tabla122[[#This Row],[Columna51]]*0.4),0)</f>
        <v>3</v>
      </c>
      <c r="BB293" s="65">
        <v>8</v>
      </c>
      <c r="BC293" s="65"/>
      <c r="BD293" s="65"/>
      <c r="BE293" s="65"/>
      <c r="BF293" s="65">
        <f>ROUND((Tabla122[[#This Row],[Columna56]]*0.4),0)</f>
        <v>2</v>
      </c>
      <c r="BG293" s="65">
        <v>4</v>
      </c>
      <c r="BH293" s="65"/>
      <c r="BI293" s="65"/>
      <c r="BJ293" s="65"/>
      <c r="BK293" s="65">
        <f>ROUND((Tabla122[[#This Row],[Columna61]]*0.4),0)</f>
        <v>18</v>
      </c>
      <c r="BL293" s="65">
        <v>44</v>
      </c>
      <c r="BM293" s="65"/>
      <c r="BN293" s="65"/>
      <c r="BO293" s="65"/>
      <c r="BP293" s="65">
        <f>ROUND((Tabla122[[#This Row],[Columna66]]*0.4),0)</f>
        <v>16</v>
      </c>
      <c r="BQ293" s="65">
        <v>40</v>
      </c>
      <c r="BR293" s="65"/>
      <c r="BS293" s="65"/>
      <c r="BT293" s="65"/>
      <c r="BU293" s="65">
        <f>ROUND((Tabla122[[#This Row],[Columna71]]*0.4),0)</f>
        <v>46</v>
      </c>
      <c r="BV293" s="65">
        <v>116</v>
      </c>
      <c r="BW293" s="65"/>
      <c r="BX293" s="65"/>
      <c r="BY293" s="65"/>
      <c r="BZ293" s="65">
        <f>ROUND((Tabla122[[#This Row],[Columna76]]*0.4),0)</f>
        <v>14</v>
      </c>
      <c r="CA293" s="65">
        <v>36</v>
      </c>
      <c r="CB293" s="65"/>
      <c r="CC293" s="65"/>
      <c r="CD293" s="65"/>
      <c r="CE293" s="65">
        <f>ROUND((Tabla122[[#This Row],[Columna81]]*0.4),0)</f>
        <v>14</v>
      </c>
      <c r="CF293" s="65">
        <v>36</v>
      </c>
      <c r="CG293" s="65"/>
      <c r="CH293" s="65"/>
      <c r="CI293" s="65"/>
      <c r="CJ293" s="65">
        <f>ROUND((Tabla122[[#This Row],[Columna86]]*0.4),0)</f>
        <v>6</v>
      </c>
      <c r="CK293" s="65">
        <v>16</v>
      </c>
      <c r="CL293" s="65"/>
      <c r="CM293" s="65"/>
      <c r="CN293" s="65"/>
      <c r="CO293" s="65">
        <f>ROUND((Tabla122[[#This Row],[Columna91]]*0.4),0)</f>
        <v>22</v>
      </c>
      <c r="CP293" s="65">
        <v>56</v>
      </c>
      <c r="CQ293" s="65"/>
      <c r="CR293" s="65"/>
      <c r="CS293" s="65"/>
      <c r="CT293" s="65">
        <f>ROUND((Tabla122[[#This Row],[Columna96]]*0.4),0)</f>
        <v>40</v>
      </c>
      <c r="CU293" s="65">
        <v>100</v>
      </c>
      <c r="CV293" s="65"/>
      <c r="CW293" s="65"/>
      <c r="CX293" s="65"/>
      <c r="CY293" s="65">
        <f>ROUND((Tabla122[[#This Row],[Columna101]]*0.4),0)</f>
        <v>10</v>
      </c>
      <c r="CZ293" s="65">
        <v>24</v>
      </c>
      <c r="DA293" s="65"/>
      <c r="DB293" s="65"/>
      <c r="DC293" s="65"/>
      <c r="DD293" s="65">
        <f>ROUND((Tabla122[[#This Row],[Columna106]]*0.4),0)</f>
        <v>8</v>
      </c>
      <c r="DE293" s="65">
        <v>20</v>
      </c>
      <c r="DF293" s="65"/>
      <c r="DG293" s="65"/>
      <c r="DH293" s="65"/>
      <c r="DI293" s="65">
        <f>ROUND((Tabla122[[#This Row],[Columna111]]*0.4),0)</f>
        <v>8</v>
      </c>
      <c r="DJ293" s="65">
        <v>20</v>
      </c>
      <c r="DK293" s="65"/>
      <c r="DL293" s="65"/>
      <c r="DM293" s="65"/>
      <c r="DN293" s="65">
        <f>ROUND((Tabla122[[#This Row],[Columna116]]*0.4),0)</f>
        <v>2</v>
      </c>
      <c r="DO293" s="65">
        <v>4</v>
      </c>
      <c r="DP293" s="65"/>
      <c r="DQ293" s="65"/>
      <c r="DR293" s="65"/>
      <c r="DS293" s="84"/>
    </row>
    <row r="294" spans="2:123" s="82" customFormat="1" ht="13.5">
      <c r="B294" s="75"/>
      <c r="C294" s="63">
        <v>35501</v>
      </c>
      <c r="D294" s="83" t="s">
        <v>391</v>
      </c>
      <c r="E294" s="87" t="s">
        <v>114</v>
      </c>
      <c r="F29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9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94" s="65">
        <f>ROUND((Tabla122[[#This Row],[Columna6]]*0.4),0)</f>
        <v>2</v>
      </c>
      <c r="I294" s="91">
        <v>4</v>
      </c>
      <c r="J294" s="91"/>
      <c r="K294" s="91"/>
      <c r="L294" s="91"/>
      <c r="M294" s="65">
        <f>ROUND((Tabla122[[#This Row],[Columna11]]*0.4),0)</f>
        <v>72</v>
      </c>
      <c r="N294" s="65">
        <v>180</v>
      </c>
      <c r="O294" s="65"/>
      <c r="P294" s="65"/>
      <c r="Q294" s="65"/>
      <c r="R294" s="65">
        <f>ROUND((Tabla122[[#This Row],[Columna16]]*0.4),0)</f>
        <v>6</v>
      </c>
      <c r="S294" s="65">
        <v>16</v>
      </c>
      <c r="T294" s="65"/>
      <c r="U294" s="65"/>
      <c r="V294" s="65"/>
      <c r="W294" s="65">
        <f>ROUND((Tabla122[[#This Row],[Columna21]]*0.4),0)</f>
        <v>3</v>
      </c>
      <c r="X294" s="65">
        <v>8</v>
      </c>
      <c r="Y294" s="65"/>
      <c r="Z294" s="65"/>
      <c r="AA294" s="65"/>
      <c r="AB294" s="65">
        <f>ROUND((Tabla122[[#This Row],[Columna26]]*0.4),0)</f>
        <v>24</v>
      </c>
      <c r="AC294" s="65">
        <v>60</v>
      </c>
      <c r="AD294" s="65"/>
      <c r="AE294" s="65"/>
      <c r="AF294" s="65"/>
      <c r="AG294" s="65">
        <f>ROUND((Tabla122[[#This Row],[Columna31]]*0.4),0)</f>
        <v>274</v>
      </c>
      <c r="AH294" s="65">
        <v>684</v>
      </c>
      <c r="AI294" s="65"/>
      <c r="AJ294" s="65"/>
      <c r="AK294" s="65"/>
      <c r="AL294" s="65">
        <f>ROUND((Tabla122[[#This Row],[Columna36]]*0.4),0)</f>
        <v>70</v>
      </c>
      <c r="AM294" s="65">
        <v>176</v>
      </c>
      <c r="AN294" s="65"/>
      <c r="AO294" s="65"/>
      <c r="AP294" s="65"/>
      <c r="AQ294" s="65">
        <f>ROUND((Tabla122[[#This Row],[Columna41]]*0.4),0)</f>
        <v>27</v>
      </c>
      <c r="AR294" s="65">
        <v>68</v>
      </c>
      <c r="AS294" s="65"/>
      <c r="AT294" s="65"/>
      <c r="AU294" s="65"/>
      <c r="AV294" s="65">
        <f>ROUND((Tabla122[[#This Row],[Columna46]]*0.4),0)</f>
        <v>16</v>
      </c>
      <c r="AW294" s="65">
        <v>40</v>
      </c>
      <c r="AX294" s="65"/>
      <c r="AY294" s="65"/>
      <c r="AZ294" s="65"/>
      <c r="BA294" s="65">
        <f>ROUND((Tabla122[[#This Row],[Columna51]]*0.4),0)</f>
        <v>3</v>
      </c>
      <c r="BB294" s="65">
        <v>8</v>
      </c>
      <c r="BC294" s="65"/>
      <c r="BD294" s="65"/>
      <c r="BE294" s="65"/>
      <c r="BF294" s="65">
        <f>ROUND((Tabla122[[#This Row],[Columna56]]*0.4),0)</f>
        <v>2</v>
      </c>
      <c r="BG294" s="65">
        <v>4</v>
      </c>
      <c r="BH294" s="65"/>
      <c r="BI294" s="65"/>
      <c r="BJ294" s="65"/>
      <c r="BK294" s="65">
        <f>ROUND((Tabla122[[#This Row],[Columna61]]*0.4),0)</f>
        <v>18</v>
      </c>
      <c r="BL294" s="65">
        <v>44</v>
      </c>
      <c r="BM294" s="65"/>
      <c r="BN294" s="65"/>
      <c r="BO294" s="65"/>
      <c r="BP294" s="65">
        <f>ROUND((Tabla122[[#This Row],[Columna66]]*0.4),0)</f>
        <v>16</v>
      </c>
      <c r="BQ294" s="65">
        <v>40</v>
      </c>
      <c r="BR294" s="65"/>
      <c r="BS294" s="65"/>
      <c r="BT294" s="65"/>
      <c r="BU294" s="65">
        <f>ROUND((Tabla122[[#This Row],[Columna71]]*0.4),0)</f>
        <v>46</v>
      </c>
      <c r="BV294" s="65">
        <v>116</v>
      </c>
      <c r="BW294" s="65"/>
      <c r="BX294" s="65"/>
      <c r="BY294" s="65"/>
      <c r="BZ294" s="65">
        <f>ROUND((Tabla122[[#This Row],[Columna76]]*0.4),0)</f>
        <v>14</v>
      </c>
      <c r="CA294" s="65">
        <v>36</v>
      </c>
      <c r="CB294" s="65"/>
      <c r="CC294" s="65"/>
      <c r="CD294" s="65"/>
      <c r="CE294" s="65">
        <f>ROUND((Tabla122[[#This Row],[Columna81]]*0.4),0)</f>
        <v>14</v>
      </c>
      <c r="CF294" s="65">
        <v>36</v>
      </c>
      <c r="CG294" s="65"/>
      <c r="CH294" s="65"/>
      <c r="CI294" s="65"/>
      <c r="CJ294" s="65">
        <f>ROUND((Tabla122[[#This Row],[Columna86]]*0.4),0)</f>
        <v>6</v>
      </c>
      <c r="CK294" s="65">
        <v>16</v>
      </c>
      <c r="CL294" s="65"/>
      <c r="CM294" s="65"/>
      <c r="CN294" s="65"/>
      <c r="CO294" s="65">
        <f>ROUND((Tabla122[[#This Row],[Columna91]]*0.4),0)</f>
        <v>22</v>
      </c>
      <c r="CP294" s="65">
        <v>56</v>
      </c>
      <c r="CQ294" s="65"/>
      <c r="CR294" s="65"/>
      <c r="CS294" s="65"/>
      <c r="CT294" s="65">
        <f>ROUND((Tabla122[[#This Row],[Columna96]]*0.4),0)</f>
        <v>40</v>
      </c>
      <c r="CU294" s="65">
        <v>100</v>
      </c>
      <c r="CV294" s="65"/>
      <c r="CW294" s="65"/>
      <c r="CX294" s="65"/>
      <c r="CY294" s="65">
        <f>ROUND((Tabla122[[#This Row],[Columna101]]*0.4),0)</f>
        <v>10</v>
      </c>
      <c r="CZ294" s="65">
        <v>24</v>
      </c>
      <c r="DA294" s="65"/>
      <c r="DB294" s="65"/>
      <c r="DC294" s="65"/>
      <c r="DD294" s="65">
        <f>ROUND((Tabla122[[#This Row],[Columna106]]*0.4),0)</f>
        <v>8</v>
      </c>
      <c r="DE294" s="65">
        <v>20</v>
      </c>
      <c r="DF294" s="65"/>
      <c r="DG294" s="65"/>
      <c r="DH294" s="65"/>
      <c r="DI294" s="65">
        <f>ROUND((Tabla122[[#This Row],[Columna111]]*0.4),0)</f>
        <v>8</v>
      </c>
      <c r="DJ294" s="65">
        <v>20</v>
      </c>
      <c r="DK294" s="65"/>
      <c r="DL294" s="65"/>
      <c r="DM294" s="65"/>
      <c r="DN294" s="65">
        <f>ROUND((Tabla122[[#This Row],[Columna116]]*0.4),0)</f>
        <v>2</v>
      </c>
      <c r="DO294" s="65">
        <v>4</v>
      </c>
      <c r="DP294" s="65"/>
      <c r="DQ294" s="65"/>
      <c r="DR294" s="65"/>
      <c r="DS294" s="84"/>
    </row>
    <row r="295" spans="2:123" s="82" customFormat="1" ht="13.5">
      <c r="B295" s="75"/>
      <c r="C295" s="63">
        <v>35501</v>
      </c>
      <c r="D295" s="85" t="s">
        <v>392</v>
      </c>
      <c r="E295" s="87" t="s">
        <v>114</v>
      </c>
      <c r="F29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9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95" s="65">
        <f>ROUND((Tabla122[[#This Row],[Columna6]]*0.4),0)</f>
        <v>2</v>
      </c>
      <c r="I295" s="91">
        <v>4</v>
      </c>
      <c r="J295" s="91"/>
      <c r="K295" s="91"/>
      <c r="L295" s="91"/>
      <c r="M295" s="65">
        <f>ROUND((Tabla122[[#This Row],[Columna11]]*0.4),0)</f>
        <v>72</v>
      </c>
      <c r="N295" s="65">
        <v>180</v>
      </c>
      <c r="O295" s="65"/>
      <c r="P295" s="65"/>
      <c r="Q295" s="65"/>
      <c r="R295" s="65">
        <f>ROUND((Tabla122[[#This Row],[Columna16]]*0.4),0)</f>
        <v>6</v>
      </c>
      <c r="S295" s="65">
        <v>16</v>
      </c>
      <c r="T295" s="65"/>
      <c r="U295" s="65"/>
      <c r="V295" s="65"/>
      <c r="W295" s="65">
        <f>ROUND((Tabla122[[#This Row],[Columna21]]*0.4),0)</f>
        <v>3</v>
      </c>
      <c r="X295" s="65">
        <v>8</v>
      </c>
      <c r="Y295" s="65"/>
      <c r="Z295" s="65"/>
      <c r="AA295" s="65"/>
      <c r="AB295" s="65">
        <f>ROUND((Tabla122[[#This Row],[Columna26]]*0.4),0)</f>
        <v>24</v>
      </c>
      <c r="AC295" s="65">
        <v>60</v>
      </c>
      <c r="AD295" s="65"/>
      <c r="AE295" s="65"/>
      <c r="AF295" s="65"/>
      <c r="AG295" s="65">
        <f>ROUND((Tabla122[[#This Row],[Columna31]]*0.4),0)</f>
        <v>274</v>
      </c>
      <c r="AH295" s="65">
        <v>684</v>
      </c>
      <c r="AI295" s="65"/>
      <c r="AJ295" s="65"/>
      <c r="AK295" s="65"/>
      <c r="AL295" s="65">
        <f>ROUND((Tabla122[[#This Row],[Columna36]]*0.4),0)</f>
        <v>70</v>
      </c>
      <c r="AM295" s="65">
        <v>176</v>
      </c>
      <c r="AN295" s="65"/>
      <c r="AO295" s="65"/>
      <c r="AP295" s="65"/>
      <c r="AQ295" s="65">
        <f>ROUND((Tabla122[[#This Row],[Columna41]]*0.4),0)</f>
        <v>27</v>
      </c>
      <c r="AR295" s="65">
        <v>68</v>
      </c>
      <c r="AS295" s="65"/>
      <c r="AT295" s="65"/>
      <c r="AU295" s="65"/>
      <c r="AV295" s="65">
        <f>ROUND((Tabla122[[#This Row],[Columna46]]*0.4),0)</f>
        <v>16</v>
      </c>
      <c r="AW295" s="65">
        <v>40</v>
      </c>
      <c r="AX295" s="65"/>
      <c r="AY295" s="65"/>
      <c r="AZ295" s="65"/>
      <c r="BA295" s="65">
        <f>ROUND((Tabla122[[#This Row],[Columna51]]*0.4),0)</f>
        <v>3</v>
      </c>
      <c r="BB295" s="65">
        <v>8</v>
      </c>
      <c r="BC295" s="65"/>
      <c r="BD295" s="65"/>
      <c r="BE295" s="65"/>
      <c r="BF295" s="65">
        <f>ROUND((Tabla122[[#This Row],[Columna56]]*0.4),0)</f>
        <v>2</v>
      </c>
      <c r="BG295" s="65">
        <v>4</v>
      </c>
      <c r="BH295" s="65"/>
      <c r="BI295" s="65"/>
      <c r="BJ295" s="65"/>
      <c r="BK295" s="65">
        <f>ROUND((Tabla122[[#This Row],[Columna61]]*0.4),0)</f>
        <v>18</v>
      </c>
      <c r="BL295" s="65">
        <v>44</v>
      </c>
      <c r="BM295" s="65"/>
      <c r="BN295" s="65"/>
      <c r="BO295" s="65"/>
      <c r="BP295" s="65">
        <f>ROUND((Tabla122[[#This Row],[Columna66]]*0.4),0)</f>
        <v>16</v>
      </c>
      <c r="BQ295" s="65">
        <v>40</v>
      </c>
      <c r="BR295" s="65"/>
      <c r="BS295" s="65"/>
      <c r="BT295" s="65"/>
      <c r="BU295" s="65">
        <f>ROUND((Tabla122[[#This Row],[Columna71]]*0.4),0)</f>
        <v>46</v>
      </c>
      <c r="BV295" s="65">
        <v>116</v>
      </c>
      <c r="BW295" s="65"/>
      <c r="BX295" s="65"/>
      <c r="BY295" s="65"/>
      <c r="BZ295" s="65">
        <f>ROUND((Tabla122[[#This Row],[Columna76]]*0.4),0)</f>
        <v>14</v>
      </c>
      <c r="CA295" s="65">
        <v>36</v>
      </c>
      <c r="CB295" s="65"/>
      <c r="CC295" s="65"/>
      <c r="CD295" s="65"/>
      <c r="CE295" s="65">
        <f>ROUND((Tabla122[[#This Row],[Columna81]]*0.4),0)</f>
        <v>14</v>
      </c>
      <c r="CF295" s="65">
        <v>36</v>
      </c>
      <c r="CG295" s="65"/>
      <c r="CH295" s="65"/>
      <c r="CI295" s="65"/>
      <c r="CJ295" s="65">
        <f>ROUND((Tabla122[[#This Row],[Columna86]]*0.4),0)</f>
        <v>6</v>
      </c>
      <c r="CK295" s="65">
        <v>16</v>
      </c>
      <c r="CL295" s="65"/>
      <c r="CM295" s="65"/>
      <c r="CN295" s="65"/>
      <c r="CO295" s="65">
        <f>ROUND((Tabla122[[#This Row],[Columna91]]*0.4),0)</f>
        <v>22</v>
      </c>
      <c r="CP295" s="65">
        <v>56</v>
      </c>
      <c r="CQ295" s="65"/>
      <c r="CR295" s="65"/>
      <c r="CS295" s="65"/>
      <c r="CT295" s="65">
        <f>ROUND((Tabla122[[#This Row],[Columna96]]*0.4),0)</f>
        <v>40</v>
      </c>
      <c r="CU295" s="65">
        <v>100</v>
      </c>
      <c r="CV295" s="65"/>
      <c r="CW295" s="65"/>
      <c r="CX295" s="65"/>
      <c r="CY295" s="65">
        <f>ROUND((Tabla122[[#This Row],[Columna101]]*0.4),0)</f>
        <v>10</v>
      </c>
      <c r="CZ295" s="65">
        <v>24</v>
      </c>
      <c r="DA295" s="65"/>
      <c r="DB295" s="65"/>
      <c r="DC295" s="65"/>
      <c r="DD295" s="65">
        <f>ROUND((Tabla122[[#This Row],[Columna106]]*0.4),0)</f>
        <v>8</v>
      </c>
      <c r="DE295" s="65">
        <v>20</v>
      </c>
      <c r="DF295" s="65"/>
      <c r="DG295" s="65"/>
      <c r="DH295" s="65"/>
      <c r="DI295" s="65">
        <f>ROUND((Tabla122[[#This Row],[Columna111]]*0.4),0)</f>
        <v>8</v>
      </c>
      <c r="DJ295" s="65">
        <v>20</v>
      </c>
      <c r="DK295" s="65"/>
      <c r="DL295" s="65"/>
      <c r="DM295" s="65"/>
      <c r="DN295" s="65">
        <f>ROUND((Tabla122[[#This Row],[Columna116]]*0.4),0)</f>
        <v>2</v>
      </c>
      <c r="DO295" s="65">
        <v>4</v>
      </c>
      <c r="DP295" s="71"/>
      <c r="DQ295" s="71"/>
      <c r="DR295" s="71"/>
      <c r="DS295" s="84"/>
    </row>
    <row r="296" spans="2:123" s="82" customFormat="1" ht="13.5">
      <c r="B296" s="75"/>
      <c r="C296" s="63">
        <v>35501</v>
      </c>
      <c r="D296" s="85" t="s">
        <v>393</v>
      </c>
      <c r="E296" s="87" t="s">
        <v>114</v>
      </c>
      <c r="F29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9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96" s="65">
        <f>ROUND((Tabla122[[#This Row],[Columna6]]*0.4),0)</f>
        <v>2</v>
      </c>
      <c r="I296" s="91">
        <v>4</v>
      </c>
      <c r="J296" s="91"/>
      <c r="K296" s="91"/>
      <c r="L296" s="91"/>
      <c r="M296" s="65">
        <f>ROUND((Tabla122[[#This Row],[Columna11]]*0.4),0)</f>
        <v>72</v>
      </c>
      <c r="N296" s="65">
        <v>180</v>
      </c>
      <c r="O296" s="65"/>
      <c r="P296" s="65"/>
      <c r="Q296" s="65"/>
      <c r="R296" s="65">
        <f>ROUND((Tabla122[[#This Row],[Columna16]]*0.4),0)</f>
        <v>6</v>
      </c>
      <c r="S296" s="65">
        <v>16</v>
      </c>
      <c r="T296" s="65"/>
      <c r="U296" s="65"/>
      <c r="V296" s="65"/>
      <c r="W296" s="65">
        <f>ROUND((Tabla122[[#This Row],[Columna21]]*0.4),0)</f>
        <v>3</v>
      </c>
      <c r="X296" s="65">
        <v>8</v>
      </c>
      <c r="Y296" s="65"/>
      <c r="Z296" s="65"/>
      <c r="AA296" s="65"/>
      <c r="AB296" s="65">
        <f>ROUND((Tabla122[[#This Row],[Columna26]]*0.4),0)</f>
        <v>24</v>
      </c>
      <c r="AC296" s="65">
        <v>60</v>
      </c>
      <c r="AD296" s="65"/>
      <c r="AE296" s="65"/>
      <c r="AF296" s="65"/>
      <c r="AG296" s="65">
        <f>ROUND((Tabla122[[#This Row],[Columna31]]*0.4),0)</f>
        <v>274</v>
      </c>
      <c r="AH296" s="65">
        <v>684</v>
      </c>
      <c r="AI296" s="65"/>
      <c r="AJ296" s="65"/>
      <c r="AK296" s="65"/>
      <c r="AL296" s="65">
        <f>ROUND((Tabla122[[#This Row],[Columna36]]*0.4),0)</f>
        <v>70</v>
      </c>
      <c r="AM296" s="65">
        <v>176</v>
      </c>
      <c r="AN296" s="65"/>
      <c r="AO296" s="65"/>
      <c r="AP296" s="65"/>
      <c r="AQ296" s="65">
        <f>ROUND((Tabla122[[#This Row],[Columna41]]*0.4),0)</f>
        <v>27</v>
      </c>
      <c r="AR296" s="65">
        <v>68</v>
      </c>
      <c r="AS296" s="65"/>
      <c r="AT296" s="65"/>
      <c r="AU296" s="65"/>
      <c r="AV296" s="65">
        <f>ROUND((Tabla122[[#This Row],[Columna46]]*0.4),0)</f>
        <v>16</v>
      </c>
      <c r="AW296" s="65">
        <v>40</v>
      </c>
      <c r="AX296" s="65"/>
      <c r="AY296" s="65"/>
      <c r="AZ296" s="65"/>
      <c r="BA296" s="65">
        <f>ROUND((Tabla122[[#This Row],[Columna51]]*0.4),0)</f>
        <v>3</v>
      </c>
      <c r="BB296" s="65">
        <v>8</v>
      </c>
      <c r="BC296" s="65"/>
      <c r="BD296" s="65"/>
      <c r="BE296" s="65"/>
      <c r="BF296" s="65">
        <f>ROUND((Tabla122[[#This Row],[Columna56]]*0.4),0)</f>
        <v>2</v>
      </c>
      <c r="BG296" s="65">
        <v>4</v>
      </c>
      <c r="BH296" s="65"/>
      <c r="BI296" s="65"/>
      <c r="BJ296" s="65"/>
      <c r="BK296" s="65">
        <f>ROUND((Tabla122[[#This Row],[Columna61]]*0.4),0)</f>
        <v>18</v>
      </c>
      <c r="BL296" s="65">
        <v>44</v>
      </c>
      <c r="BM296" s="65"/>
      <c r="BN296" s="65"/>
      <c r="BO296" s="65"/>
      <c r="BP296" s="65">
        <f>ROUND((Tabla122[[#This Row],[Columna66]]*0.4),0)</f>
        <v>16</v>
      </c>
      <c r="BQ296" s="65">
        <v>40</v>
      </c>
      <c r="BR296" s="65"/>
      <c r="BS296" s="65"/>
      <c r="BT296" s="65"/>
      <c r="BU296" s="65">
        <f>ROUND((Tabla122[[#This Row],[Columna71]]*0.4),0)</f>
        <v>46</v>
      </c>
      <c r="BV296" s="65">
        <v>116</v>
      </c>
      <c r="BW296" s="65"/>
      <c r="BX296" s="65"/>
      <c r="BY296" s="65"/>
      <c r="BZ296" s="65">
        <f>ROUND((Tabla122[[#This Row],[Columna76]]*0.4),0)</f>
        <v>14</v>
      </c>
      <c r="CA296" s="65">
        <v>36</v>
      </c>
      <c r="CB296" s="65"/>
      <c r="CC296" s="65"/>
      <c r="CD296" s="65"/>
      <c r="CE296" s="65">
        <f>ROUND((Tabla122[[#This Row],[Columna81]]*0.4),0)</f>
        <v>14</v>
      </c>
      <c r="CF296" s="65">
        <v>36</v>
      </c>
      <c r="CG296" s="65"/>
      <c r="CH296" s="65"/>
      <c r="CI296" s="65"/>
      <c r="CJ296" s="65">
        <f>ROUND((Tabla122[[#This Row],[Columna86]]*0.4),0)</f>
        <v>6</v>
      </c>
      <c r="CK296" s="65">
        <v>16</v>
      </c>
      <c r="CL296" s="65"/>
      <c r="CM296" s="65"/>
      <c r="CN296" s="65"/>
      <c r="CO296" s="65">
        <f>ROUND((Tabla122[[#This Row],[Columna91]]*0.4),0)</f>
        <v>22</v>
      </c>
      <c r="CP296" s="65">
        <v>56</v>
      </c>
      <c r="CQ296" s="65"/>
      <c r="CR296" s="65"/>
      <c r="CS296" s="65"/>
      <c r="CT296" s="65">
        <f>ROUND((Tabla122[[#This Row],[Columna96]]*0.4),0)</f>
        <v>40</v>
      </c>
      <c r="CU296" s="65">
        <v>100</v>
      </c>
      <c r="CV296" s="65"/>
      <c r="CW296" s="65"/>
      <c r="CX296" s="65"/>
      <c r="CY296" s="65">
        <f>ROUND((Tabla122[[#This Row],[Columna101]]*0.4),0)</f>
        <v>10</v>
      </c>
      <c r="CZ296" s="65">
        <v>24</v>
      </c>
      <c r="DA296" s="65"/>
      <c r="DB296" s="65"/>
      <c r="DC296" s="65"/>
      <c r="DD296" s="65">
        <f>ROUND((Tabla122[[#This Row],[Columna106]]*0.4),0)</f>
        <v>8</v>
      </c>
      <c r="DE296" s="65">
        <v>20</v>
      </c>
      <c r="DF296" s="65"/>
      <c r="DG296" s="65"/>
      <c r="DH296" s="65"/>
      <c r="DI296" s="65">
        <f>ROUND((Tabla122[[#This Row],[Columna111]]*0.4),0)</f>
        <v>8</v>
      </c>
      <c r="DJ296" s="65">
        <v>20</v>
      </c>
      <c r="DK296" s="65"/>
      <c r="DL296" s="65"/>
      <c r="DM296" s="65"/>
      <c r="DN296" s="65">
        <f>ROUND((Tabla122[[#This Row],[Columna116]]*0.4),0)</f>
        <v>2</v>
      </c>
      <c r="DO296" s="65">
        <v>4</v>
      </c>
      <c r="DP296" s="71"/>
      <c r="DQ296" s="71"/>
      <c r="DR296" s="71"/>
      <c r="DS296" s="84"/>
    </row>
    <row r="297" spans="2:123" s="82" customFormat="1" ht="13.5">
      <c r="B297" s="75"/>
      <c r="C297" s="63">
        <v>35501</v>
      </c>
      <c r="D297" s="85" t="s">
        <v>394</v>
      </c>
      <c r="E297" s="87" t="s">
        <v>114</v>
      </c>
      <c r="F29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9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97" s="65">
        <f>ROUND((Tabla122[[#This Row],[Columna6]]*0.4),0)</f>
        <v>2</v>
      </c>
      <c r="I297" s="91">
        <v>4</v>
      </c>
      <c r="J297" s="91"/>
      <c r="K297" s="91"/>
      <c r="L297" s="91"/>
      <c r="M297" s="65">
        <f>ROUND((Tabla122[[#This Row],[Columna11]]*0.4),0)</f>
        <v>72</v>
      </c>
      <c r="N297" s="65">
        <v>180</v>
      </c>
      <c r="O297" s="65"/>
      <c r="P297" s="65"/>
      <c r="Q297" s="65"/>
      <c r="R297" s="65">
        <f>ROUND((Tabla122[[#This Row],[Columna16]]*0.4),0)</f>
        <v>6</v>
      </c>
      <c r="S297" s="65">
        <v>16</v>
      </c>
      <c r="T297" s="65"/>
      <c r="U297" s="65"/>
      <c r="V297" s="65"/>
      <c r="W297" s="65">
        <f>ROUND((Tabla122[[#This Row],[Columna21]]*0.4),0)</f>
        <v>3</v>
      </c>
      <c r="X297" s="65">
        <v>8</v>
      </c>
      <c r="Y297" s="65"/>
      <c r="Z297" s="65"/>
      <c r="AA297" s="65"/>
      <c r="AB297" s="65">
        <f>ROUND((Tabla122[[#This Row],[Columna26]]*0.4),0)</f>
        <v>24</v>
      </c>
      <c r="AC297" s="65">
        <v>60</v>
      </c>
      <c r="AD297" s="65"/>
      <c r="AE297" s="65"/>
      <c r="AF297" s="65"/>
      <c r="AG297" s="65">
        <f>ROUND((Tabla122[[#This Row],[Columna31]]*0.4),0)</f>
        <v>274</v>
      </c>
      <c r="AH297" s="65">
        <v>684</v>
      </c>
      <c r="AI297" s="65"/>
      <c r="AJ297" s="65"/>
      <c r="AK297" s="65"/>
      <c r="AL297" s="65">
        <f>ROUND((Tabla122[[#This Row],[Columna36]]*0.4),0)</f>
        <v>70</v>
      </c>
      <c r="AM297" s="65">
        <v>176</v>
      </c>
      <c r="AN297" s="65"/>
      <c r="AO297" s="65"/>
      <c r="AP297" s="65"/>
      <c r="AQ297" s="65">
        <f>ROUND((Tabla122[[#This Row],[Columna41]]*0.4),0)</f>
        <v>27</v>
      </c>
      <c r="AR297" s="65">
        <v>68</v>
      </c>
      <c r="AS297" s="65"/>
      <c r="AT297" s="65"/>
      <c r="AU297" s="65"/>
      <c r="AV297" s="65">
        <f>ROUND((Tabla122[[#This Row],[Columna46]]*0.4),0)</f>
        <v>16</v>
      </c>
      <c r="AW297" s="65">
        <v>40</v>
      </c>
      <c r="AX297" s="65"/>
      <c r="AY297" s="65"/>
      <c r="AZ297" s="65"/>
      <c r="BA297" s="65">
        <f>ROUND((Tabla122[[#This Row],[Columna51]]*0.4),0)</f>
        <v>3</v>
      </c>
      <c r="BB297" s="65">
        <v>8</v>
      </c>
      <c r="BC297" s="65"/>
      <c r="BD297" s="65"/>
      <c r="BE297" s="65"/>
      <c r="BF297" s="65">
        <f>ROUND((Tabla122[[#This Row],[Columna56]]*0.4),0)</f>
        <v>2</v>
      </c>
      <c r="BG297" s="65">
        <v>4</v>
      </c>
      <c r="BH297" s="65"/>
      <c r="BI297" s="65"/>
      <c r="BJ297" s="65"/>
      <c r="BK297" s="65">
        <f>ROUND((Tabla122[[#This Row],[Columna61]]*0.4),0)</f>
        <v>18</v>
      </c>
      <c r="BL297" s="65">
        <v>44</v>
      </c>
      <c r="BM297" s="65"/>
      <c r="BN297" s="65"/>
      <c r="BO297" s="65"/>
      <c r="BP297" s="65">
        <f>ROUND((Tabla122[[#This Row],[Columna66]]*0.4),0)</f>
        <v>16</v>
      </c>
      <c r="BQ297" s="65">
        <v>40</v>
      </c>
      <c r="BR297" s="65"/>
      <c r="BS297" s="65"/>
      <c r="BT297" s="65"/>
      <c r="BU297" s="65">
        <f>ROUND((Tabla122[[#This Row],[Columna71]]*0.4),0)</f>
        <v>46</v>
      </c>
      <c r="BV297" s="65">
        <v>116</v>
      </c>
      <c r="BW297" s="65"/>
      <c r="BX297" s="65"/>
      <c r="BY297" s="65"/>
      <c r="BZ297" s="65">
        <f>ROUND((Tabla122[[#This Row],[Columna76]]*0.4),0)</f>
        <v>14</v>
      </c>
      <c r="CA297" s="65">
        <v>36</v>
      </c>
      <c r="CB297" s="65"/>
      <c r="CC297" s="65"/>
      <c r="CD297" s="65"/>
      <c r="CE297" s="65">
        <f>ROUND((Tabla122[[#This Row],[Columna81]]*0.4),0)</f>
        <v>14</v>
      </c>
      <c r="CF297" s="65">
        <v>36</v>
      </c>
      <c r="CG297" s="65"/>
      <c r="CH297" s="65"/>
      <c r="CI297" s="65"/>
      <c r="CJ297" s="65">
        <f>ROUND((Tabla122[[#This Row],[Columna86]]*0.4),0)</f>
        <v>6</v>
      </c>
      <c r="CK297" s="65">
        <v>16</v>
      </c>
      <c r="CL297" s="65"/>
      <c r="CM297" s="65"/>
      <c r="CN297" s="65"/>
      <c r="CO297" s="65">
        <f>ROUND((Tabla122[[#This Row],[Columna91]]*0.4),0)</f>
        <v>22</v>
      </c>
      <c r="CP297" s="65">
        <v>56</v>
      </c>
      <c r="CQ297" s="65"/>
      <c r="CR297" s="65"/>
      <c r="CS297" s="65"/>
      <c r="CT297" s="65">
        <f>ROUND((Tabla122[[#This Row],[Columna96]]*0.4),0)</f>
        <v>40</v>
      </c>
      <c r="CU297" s="65">
        <v>100</v>
      </c>
      <c r="CV297" s="65"/>
      <c r="CW297" s="65"/>
      <c r="CX297" s="65"/>
      <c r="CY297" s="65">
        <f>ROUND((Tabla122[[#This Row],[Columna101]]*0.4),0)</f>
        <v>10</v>
      </c>
      <c r="CZ297" s="65">
        <v>24</v>
      </c>
      <c r="DA297" s="65"/>
      <c r="DB297" s="65"/>
      <c r="DC297" s="65"/>
      <c r="DD297" s="65">
        <f>ROUND((Tabla122[[#This Row],[Columna106]]*0.4),0)</f>
        <v>8</v>
      </c>
      <c r="DE297" s="65">
        <v>20</v>
      </c>
      <c r="DF297" s="65"/>
      <c r="DG297" s="65"/>
      <c r="DH297" s="65"/>
      <c r="DI297" s="65">
        <f>ROUND((Tabla122[[#This Row],[Columna111]]*0.4),0)</f>
        <v>8</v>
      </c>
      <c r="DJ297" s="65">
        <v>20</v>
      </c>
      <c r="DK297" s="65"/>
      <c r="DL297" s="65"/>
      <c r="DM297" s="65"/>
      <c r="DN297" s="65">
        <f>ROUND((Tabla122[[#This Row],[Columna116]]*0.4),0)</f>
        <v>2</v>
      </c>
      <c r="DO297" s="65">
        <v>4</v>
      </c>
      <c r="DP297" s="71"/>
      <c r="DQ297" s="71"/>
      <c r="DR297" s="71"/>
      <c r="DS297" s="84"/>
    </row>
    <row r="298" spans="2:123" s="82" customFormat="1" ht="13.5">
      <c r="B298" s="75"/>
      <c r="C298" s="63">
        <v>35501</v>
      </c>
      <c r="D298" s="85" t="s">
        <v>395</v>
      </c>
      <c r="E298" s="87" t="s">
        <v>114</v>
      </c>
      <c r="F29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9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98" s="65">
        <f>ROUND((Tabla122[[#This Row],[Columna6]]*0.4),0)</f>
        <v>2</v>
      </c>
      <c r="I298" s="91">
        <v>4</v>
      </c>
      <c r="J298" s="91"/>
      <c r="K298" s="91"/>
      <c r="L298" s="91"/>
      <c r="M298" s="65">
        <f>ROUND((Tabla122[[#This Row],[Columna11]]*0.4),0)</f>
        <v>72</v>
      </c>
      <c r="N298" s="65">
        <v>180</v>
      </c>
      <c r="O298" s="65"/>
      <c r="P298" s="65"/>
      <c r="Q298" s="65"/>
      <c r="R298" s="65">
        <f>ROUND((Tabla122[[#This Row],[Columna16]]*0.4),0)</f>
        <v>6</v>
      </c>
      <c r="S298" s="65">
        <v>16</v>
      </c>
      <c r="T298" s="65"/>
      <c r="U298" s="65"/>
      <c r="V298" s="65"/>
      <c r="W298" s="65">
        <f>ROUND((Tabla122[[#This Row],[Columna21]]*0.4),0)</f>
        <v>3</v>
      </c>
      <c r="X298" s="65">
        <v>8</v>
      </c>
      <c r="Y298" s="65"/>
      <c r="Z298" s="65"/>
      <c r="AA298" s="65"/>
      <c r="AB298" s="65">
        <f>ROUND((Tabla122[[#This Row],[Columna26]]*0.4),0)</f>
        <v>24</v>
      </c>
      <c r="AC298" s="65">
        <v>60</v>
      </c>
      <c r="AD298" s="65"/>
      <c r="AE298" s="65"/>
      <c r="AF298" s="65"/>
      <c r="AG298" s="65">
        <f>ROUND((Tabla122[[#This Row],[Columna31]]*0.4),0)</f>
        <v>274</v>
      </c>
      <c r="AH298" s="65">
        <v>684</v>
      </c>
      <c r="AI298" s="65"/>
      <c r="AJ298" s="65"/>
      <c r="AK298" s="65"/>
      <c r="AL298" s="65">
        <f>ROUND((Tabla122[[#This Row],[Columna36]]*0.4),0)</f>
        <v>70</v>
      </c>
      <c r="AM298" s="65">
        <v>176</v>
      </c>
      <c r="AN298" s="65"/>
      <c r="AO298" s="65"/>
      <c r="AP298" s="65"/>
      <c r="AQ298" s="65">
        <f>ROUND((Tabla122[[#This Row],[Columna41]]*0.4),0)</f>
        <v>27</v>
      </c>
      <c r="AR298" s="65">
        <v>68</v>
      </c>
      <c r="AS298" s="65"/>
      <c r="AT298" s="65"/>
      <c r="AU298" s="65"/>
      <c r="AV298" s="65">
        <f>ROUND((Tabla122[[#This Row],[Columna46]]*0.4),0)</f>
        <v>16</v>
      </c>
      <c r="AW298" s="65">
        <v>40</v>
      </c>
      <c r="AX298" s="65"/>
      <c r="AY298" s="65"/>
      <c r="AZ298" s="65"/>
      <c r="BA298" s="65">
        <f>ROUND((Tabla122[[#This Row],[Columna51]]*0.4),0)</f>
        <v>3</v>
      </c>
      <c r="BB298" s="65">
        <v>8</v>
      </c>
      <c r="BC298" s="65"/>
      <c r="BD298" s="65"/>
      <c r="BE298" s="65"/>
      <c r="BF298" s="65">
        <f>ROUND((Tabla122[[#This Row],[Columna56]]*0.4),0)</f>
        <v>2</v>
      </c>
      <c r="BG298" s="65">
        <v>4</v>
      </c>
      <c r="BH298" s="65"/>
      <c r="BI298" s="65"/>
      <c r="BJ298" s="65"/>
      <c r="BK298" s="65">
        <f>ROUND((Tabla122[[#This Row],[Columna61]]*0.4),0)</f>
        <v>18</v>
      </c>
      <c r="BL298" s="65">
        <v>44</v>
      </c>
      <c r="BM298" s="65"/>
      <c r="BN298" s="65"/>
      <c r="BO298" s="65"/>
      <c r="BP298" s="65">
        <f>ROUND((Tabla122[[#This Row],[Columna66]]*0.4),0)</f>
        <v>16</v>
      </c>
      <c r="BQ298" s="65">
        <v>40</v>
      </c>
      <c r="BR298" s="65"/>
      <c r="BS298" s="65"/>
      <c r="BT298" s="65"/>
      <c r="BU298" s="65">
        <f>ROUND((Tabla122[[#This Row],[Columna71]]*0.4),0)</f>
        <v>46</v>
      </c>
      <c r="BV298" s="65">
        <v>116</v>
      </c>
      <c r="BW298" s="65"/>
      <c r="BX298" s="65"/>
      <c r="BY298" s="65"/>
      <c r="BZ298" s="65">
        <f>ROUND((Tabla122[[#This Row],[Columna76]]*0.4),0)</f>
        <v>14</v>
      </c>
      <c r="CA298" s="65">
        <v>36</v>
      </c>
      <c r="CB298" s="65"/>
      <c r="CC298" s="65"/>
      <c r="CD298" s="65"/>
      <c r="CE298" s="65">
        <f>ROUND((Tabla122[[#This Row],[Columna81]]*0.4),0)</f>
        <v>14</v>
      </c>
      <c r="CF298" s="65">
        <v>36</v>
      </c>
      <c r="CG298" s="65"/>
      <c r="CH298" s="65"/>
      <c r="CI298" s="65"/>
      <c r="CJ298" s="65">
        <f>ROUND((Tabla122[[#This Row],[Columna86]]*0.4),0)</f>
        <v>6</v>
      </c>
      <c r="CK298" s="65">
        <v>16</v>
      </c>
      <c r="CL298" s="65"/>
      <c r="CM298" s="65"/>
      <c r="CN298" s="65"/>
      <c r="CO298" s="65">
        <f>ROUND((Tabla122[[#This Row],[Columna91]]*0.4),0)</f>
        <v>22</v>
      </c>
      <c r="CP298" s="65">
        <v>56</v>
      </c>
      <c r="CQ298" s="65"/>
      <c r="CR298" s="65"/>
      <c r="CS298" s="65"/>
      <c r="CT298" s="65">
        <f>ROUND((Tabla122[[#This Row],[Columna96]]*0.4),0)</f>
        <v>40</v>
      </c>
      <c r="CU298" s="65">
        <v>100</v>
      </c>
      <c r="CV298" s="65"/>
      <c r="CW298" s="65"/>
      <c r="CX298" s="65"/>
      <c r="CY298" s="65">
        <f>ROUND((Tabla122[[#This Row],[Columna101]]*0.4),0)</f>
        <v>10</v>
      </c>
      <c r="CZ298" s="65">
        <v>24</v>
      </c>
      <c r="DA298" s="65"/>
      <c r="DB298" s="65"/>
      <c r="DC298" s="65"/>
      <c r="DD298" s="65">
        <f>ROUND((Tabla122[[#This Row],[Columna106]]*0.4),0)</f>
        <v>8</v>
      </c>
      <c r="DE298" s="65">
        <v>20</v>
      </c>
      <c r="DF298" s="65"/>
      <c r="DG298" s="65"/>
      <c r="DH298" s="65"/>
      <c r="DI298" s="65">
        <f>ROUND((Tabla122[[#This Row],[Columna111]]*0.4),0)</f>
        <v>8</v>
      </c>
      <c r="DJ298" s="65">
        <v>20</v>
      </c>
      <c r="DK298" s="65"/>
      <c r="DL298" s="65"/>
      <c r="DM298" s="65"/>
      <c r="DN298" s="65">
        <f>ROUND((Tabla122[[#This Row],[Columna116]]*0.4),0)</f>
        <v>2</v>
      </c>
      <c r="DO298" s="65">
        <v>4</v>
      </c>
      <c r="DP298" s="71"/>
      <c r="DQ298" s="71"/>
      <c r="DR298" s="71"/>
      <c r="DS298" s="84"/>
    </row>
    <row r="299" spans="2:123" s="82" customFormat="1" ht="13.5">
      <c r="B299" s="75"/>
      <c r="C299" s="63">
        <v>35501</v>
      </c>
      <c r="D299" s="79" t="s">
        <v>396</v>
      </c>
      <c r="E299" s="87" t="s">
        <v>114</v>
      </c>
      <c r="F299"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299"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299" s="65">
        <f>ROUND((Tabla122[[#This Row],[Columna6]]*0.4),0)</f>
        <v>2</v>
      </c>
      <c r="I299" s="91">
        <v>4</v>
      </c>
      <c r="J299" s="91"/>
      <c r="K299" s="91"/>
      <c r="L299" s="91"/>
      <c r="M299" s="65">
        <f>ROUND((Tabla122[[#This Row],[Columna11]]*0.4),0)</f>
        <v>72</v>
      </c>
      <c r="N299" s="65">
        <v>180</v>
      </c>
      <c r="O299" s="65"/>
      <c r="P299" s="65"/>
      <c r="Q299" s="65"/>
      <c r="R299" s="65">
        <f>ROUND((Tabla122[[#This Row],[Columna16]]*0.4),0)</f>
        <v>6</v>
      </c>
      <c r="S299" s="65">
        <v>16</v>
      </c>
      <c r="T299" s="65"/>
      <c r="U299" s="65"/>
      <c r="V299" s="65"/>
      <c r="W299" s="65">
        <f>ROUND((Tabla122[[#This Row],[Columna21]]*0.4),0)</f>
        <v>3</v>
      </c>
      <c r="X299" s="65">
        <v>8</v>
      </c>
      <c r="Y299" s="65"/>
      <c r="Z299" s="65"/>
      <c r="AA299" s="65"/>
      <c r="AB299" s="65">
        <f>ROUND((Tabla122[[#This Row],[Columna26]]*0.4),0)</f>
        <v>24</v>
      </c>
      <c r="AC299" s="65">
        <v>60</v>
      </c>
      <c r="AD299" s="65"/>
      <c r="AE299" s="65"/>
      <c r="AF299" s="65"/>
      <c r="AG299" s="65">
        <f>ROUND((Tabla122[[#This Row],[Columna31]]*0.4),0)</f>
        <v>274</v>
      </c>
      <c r="AH299" s="65">
        <v>684</v>
      </c>
      <c r="AI299" s="65"/>
      <c r="AJ299" s="65"/>
      <c r="AK299" s="65"/>
      <c r="AL299" s="65">
        <f>ROUND((Tabla122[[#This Row],[Columna36]]*0.4),0)</f>
        <v>70</v>
      </c>
      <c r="AM299" s="65">
        <v>176</v>
      </c>
      <c r="AN299" s="65"/>
      <c r="AO299" s="65"/>
      <c r="AP299" s="65"/>
      <c r="AQ299" s="65">
        <f>ROUND((Tabla122[[#This Row],[Columna41]]*0.4),0)</f>
        <v>27</v>
      </c>
      <c r="AR299" s="65">
        <v>68</v>
      </c>
      <c r="AS299" s="65"/>
      <c r="AT299" s="65"/>
      <c r="AU299" s="65"/>
      <c r="AV299" s="65">
        <f>ROUND((Tabla122[[#This Row],[Columna46]]*0.4),0)</f>
        <v>16</v>
      </c>
      <c r="AW299" s="65">
        <v>40</v>
      </c>
      <c r="AX299" s="65"/>
      <c r="AY299" s="65"/>
      <c r="AZ299" s="65"/>
      <c r="BA299" s="65">
        <f>ROUND((Tabla122[[#This Row],[Columna51]]*0.4),0)</f>
        <v>3</v>
      </c>
      <c r="BB299" s="65">
        <v>8</v>
      </c>
      <c r="BC299" s="65"/>
      <c r="BD299" s="65"/>
      <c r="BE299" s="65"/>
      <c r="BF299" s="65">
        <f>ROUND((Tabla122[[#This Row],[Columna56]]*0.4),0)</f>
        <v>2</v>
      </c>
      <c r="BG299" s="65">
        <v>4</v>
      </c>
      <c r="BH299" s="65"/>
      <c r="BI299" s="65"/>
      <c r="BJ299" s="65"/>
      <c r="BK299" s="65">
        <f>ROUND((Tabla122[[#This Row],[Columna61]]*0.4),0)</f>
        <v>18</v>
      </c>
      <c r="BL299" s="65">
        <v>44</v>
      </c>
      <c r="BM299" s="65"/>
      <c r="BN299" s="65"/>
      <c r="BO299" s="65"/>
      <c r="BP299" s="65">
        <f>ROUND((Tabla122[[#This Row],[Columna66]]*0.4),0)</f>
        <v>16</v>
      </c>
      <c r="BQ299" s="65">
        <v>40</v>
      </c>
      <c r="BR299" s="65"/>
      <c r="BS299" s="65"/>
      <c r="BT299" s="65"/>
      <c r="BU299" s="65">
        <f>ROUND((Tabla122[[#This Row],[Columna71]]*0.4),0)</f>
        <v>46</v>
      </c>
      <c r="BV299" s="65">
        <v>116</v>
      </c>
      <c r="BW299" s="65"/>
      <c r="BX299" s="65"/>
      <c r="BY299" s="65"/>
      <c r="BZ299" s="65">
        <f>ROUND((Tabla122[[#This Row],[Columna76]]*0.4),0)</f>
        <v>14</v>
      </c>
      <c r="CA299" s="65">
        <v>36</v>
      </c>
      <c r="CB299" s="65"/>
      <c r="CC299" s="65"/>
      <c r="CD299" s="65"/>
      <c r="CE299" s="65">
        <f>ROUND((Tabla122[[#This Row],[Columna81]]*0.4),0)</f>
        <v>14</v>
      </c>
      <c r="CF299" s="65">
        <v>36</v>
      </c>
      <c r="CG299" s="65"/>
      <c r="CH299" s="65"/>
      <c r="CI299" s="65"/>
      <c r="CJ299" s="65">
        <f>ROUND((Tabla122[[#This Row],[Columna86]]*0.4),0)</f>
        <v>6</v>
      </c>
      <c r="CK299" s="65">
        <v>16</v>
      </c>
      <c r="CL299" s="65"/>
      <c r="CM299" s="65"/>
      <c r="CN299" s="65"/>
      <c r="CO299" s="65">
        <f>ROUND((Tabla122[[#This Row],[Columna91]]*0.4),0)</f>
        <v>22</v>
      </c>
      <c r="CP299" s="65">
        <v>56</v>
      </c>
      <c r="CQ299" s="65"/>
      <c r="CR299" s="65"/>
      <c r="CS299" s="65"/>
      <c r="CT299" s="65">
        <f>ROUND((Tabla122[[#This Row],[Columna96]]*0.4),0)</f>
        <v>40</v>
      </c>
      <c r="CU299" s="65">
        <v>100</v>
      </c>
      <c r="CV299" s="65"/>
      <c r="CW299" s="65"/>
      <c r="CX299" s="65"/>
      <c r="CY299" s="65">
        <f>ROUND((Tabla122[[#This Row],[Columna101]]*0.4),0)</f>
        <v>10</v>
      </c>
      <c r="CZ299" s="65">
        <v>24</v>
      </c>
      <c r="DA299" s="65"/>
      <c r="DB299" s="65"/>
      <c r="DC299" s="65"/>
      <c r="DD299" s="65">
        <f>ROUND((Tabla122[[#This Row],[Columna106]]*0.4),0)</f>
        <v>8</v>
      </c>
      <c r="DE299" s="65">
        <v>20</v>
      </c>
      <c r="DF299" s="65"/>
      <c r="DG299" s="65"/>
      <c r="DH299" s="65"/>
      <c r="DI299" s="65">
        <f>ROUND((Tabla122[[#This Row],[Columna111]]*0.4),0)</f>
        <v>8</v>
      </c>
      <c r="DJ299" s="65">
        <v>20</v>
      </c>
      <c r="DK299" s="65"/>
      <c r="DL299" s="65"/>
      <c r="DM299" s="65"/>
      <c r="DN299" s="65">
        <f>ROUND((Tabla122[[#This Row],[Columna116]]*0.4),0)</f>
        <v>2</v>
      </c>
      <c r="DO299" s="65">
        <v>4</v>
      </c>
      <c r="DP299" s="65"/>
      <c r="DQ299" s="65"/>
      <c r="DR299" s="65"/>
      <c r="DS299" s="84"/>
    </row>
    <row r="300" spans="2:123" s="82" customFormat="1" ht="27">
      <c r="B300" s="75"/>
      <c r="C300" s="63">
        <v>35501</v>
      </c>
      <c r="D300" s="79" t="s">
        <v>397</v>
      </c>
      <c r="E300" s="87" t="s">
        <v>114</v>
      </c>
      <c r="F300"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00"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00" s="65">
        <f>ROUND((Tabla122[[#This Row],[Columna6]]*0.4),0)</f>
        <v>2</v>
      </c>
      <c r="I300" s="91">
        <v>4</v>
      </c>
      <c r="J300" s="91"/>
      <c r="K300" s="91"/>
      <c r="L300" s="91"/>
      <c r="M300" s="65">
        <f>ROUND((Tabla122[[#This Row],[Columna11]]*0.4),0)</f>
        <v>72</v>
      </c>
      <c r="N300" s="65">
        <v>180</v>
      </c>
      <c r="O300" s="65"/>
      <c r="P300" s="65"/>
      <c r="Q300" s="65"/>
      <c r="R300" s="65">
        <f>ROUND((Tabla122[[#This Row],[Columna16]]*0.4),0)</f>
        <v>6</v>
      </c>
      <c r="S300" s="65">
        <v>16</v>
      </c>
      <c r="T300" s="65"/>
      <c r="U300" s="65"/>
      <c r="V300" s="65"/>
      <c r="W300" s="65">
        <f>ROUND((Tabla122[[#This Row],[Columna21]]*0.4),0)</f>
        <v>3</v>
      </c>
      <c r="X300" s="65">
        <v>8</v>
      </c>
      <c r="Y300" s="65"/>
      <c r="Z300" s="65"/>
      <c r="AA300" s="65"/>
      <c r="AB300" s="65">
        <f>ROUND((Tabla122[[#This Row],[Columna26]]*0.4),0)</f>
        <v>24</v>
      </c>
      <c r="AC300" s="65">
        <v>60</v>
      </c>
      <c r="AD300" s="65"/>
      <c r="AE300" s="65"/>
      <c r="AF300" s="65"/>
      <c r="AG300" s="65">
        <f>ROUND((Tabla122[[#This Row],[Columna31]]*0.4),0)</f>
        <v>274</v>
      </c>
      <c r="AH300" s="65">
        <v>684</v>
      </c>
      <c r="AI300" s="65"/>
      <c r="AJ300" s="65"/>
      <c r="AK300" s="65"/>
      <c r="AL300" s="65">
        <f>ROUND((Tabla122[[#This Row],[Columna36]]*0.4),0)</f>
        <v>70</v>
      </c>
      <c r="AM300" s="65">
        <v>176</v>
      </c>
      <c r="AN300" s="65"/>
      <c r="AO300" s="65"/>
      <c r="AP300" s="65"/>
      <c r="AQ300" s="65">
        <f>ROUND((Tabla122[[#This Row],[Columna41]]*0.4),0)</f>
        <v>27</v>
      </c>
      <c r="AR300" s="65">
        <v>68</v>
      </c>
      <c r="AS300" s="65"/>
      <c r="AT300" s="65"/>
      <c r="AU300" s="65"/>
      <c r="AV300" s="65">
        <f>ROUND((Tabla122[[#This Row],[Columna46]]*0.4),0)</f>
        <v>16</v>
      </c>
      <c r="AW300" s="65">
        <v>40</v>
      </c>
      <c r="AX300" s="65"/>
      <c r="AY300" s="65"/>
      <c r="AZ300" s="65"/>
      <c r="BA300" s="65">
        <f>ROUND((Tabla122[[#This Row],[Columna51]]*0.4),0)</f>
        <v>3</v>
      </c>
      <c r="BB300" s="65">
        <v>8</v>
      </c>
      <c r="BC300" s="65"/>
      <c r="BD300" s="65"/>
      <c r="BE300" s="65"/>
      <c r="BF300" s="65">
        <f>ROUND((Tabla122[[#This Row],[Columna56]]*0.4),0)</f>
        <v>2</v>
      </c>
      <c r="BG300" s="65">
        <v>4</v>
      </c>
      <c r="BH300" s="65"/>
      <c r="BI300" s="65"/>
      <c r="BJ300" s="65"/>
      <c r="BK300" s="65">
        <f>ROUND((Tabla122[[#This Row],[Columna61]]*0.4),0)</f>
        <v>18</v>
      </c>
      <c r="BL300" s="65">
        <v>44</v>
      </c>
      <c r="BM300" s="65"/>
      <c r="BN300" s="65"/>
      <c r="BO300" s="65"/>
      <c r="BP300" s="65">
        <f>ROUND((Tabla122[[#This Row],[Columna66]]*0.4),0)</f>
        <v>16</v>
      </c>
      <c r="BQ300" s="65">
        <v>40</v>
      </c>
      <c r="BR300" s="65"/>
      <c r="BS300" s="65"/>
      <c r="BT300" s="65"/>
      <c r="BU300" s="65">
        <f>ROUND((Tabla122[[#This Row],[Columna71]]*0.4),0)</f>
        <v>46</v>
      </c>
      <c r="BV300" s="65">
        <v>116</v>
      </c>
      <c r="BW300" s="65"/>
      <c r="BX300" s="65"/>
      <c r="BY300" s="65"/>
      <c r="BZ300" s="65">
        <f>ROUND((Tabla122[[#This Row],[Columna76]]*0.4),0)</f>
        <v>14</v>
      </c>
      <c r="CA300" s="65">
        <v>36</v>
      </c>
      <c r="CB300" s="65"/>
      <c r="CC300" s="65"/>
      <c r="CD300" s="65"/>
      <c r="CE300" s="65">
        <f>ROUND((Tabla122[[#This Row],[Columna81]]*0.4),0)</f>
        <v>14</v>
      </c>
      <c r="CF300" s="65">
        <v>36</v>
      </c>
      <c r="CG300" s="65"/>
      <c r="CH300" s="65"/>
      <c r="CI300" s="65"/>
      <c r="CJ300" s="65">
        <f>ROUND((Tabla122[[#This Row],[Columna86]]*0.4),0)</f>
        <v>6</v>
      </c>
      <c r="CK300" s="65">
        <v>16</v>
      </c>
      <c r="CL300" s="65"/>
      <c r="CM300" s="65"/>
      <c r="CN300" s="65"/>
      <c r="CO300" s="65">
        <f>ROUND((Tabla122[[#This Row],[Columna91]]*0.4),0)</f>
        <v>22</v>
      </c>
      <c r="CP300" s="65">
        <v>56</v>
      </c>
      <c r="CQ300" s="65"/>
      <c r="CR300" s="65"/>
      <c r="CS300" s="65"/>
      <c r="CT300" s="65">
        <f>ROUND((Tabla122[[#This Row],[Columna96]]*0.4),0)</f>
        <v>40</v>
      </c>
      <c r="CU300" s="65">
        <v>100</v>
      </c>
      <c r="CV300" s="65"/>
      <c r="CW300" s="65"/>
      <c r="CX300" s="65"/>
      <c r="CY300" s="65">
        <f>ROUND((Tabla122[[#This Row],[Columna101]]*0.4),0)</f>
        <v>10</v>
      </c>
      <c r="CZ300" s="65">
        <v>24</v>
      </c>
      <c r="DA300" s="65"/>
      <c r="DB300" s="65"/>
      <c r="DC300" s="65"/>
      <c r="DD300" s="65">
        <f>ROUND((Tabla122[[#This Row],[Columna106]]*0.4),0)</f>
        <v>8</v>
      </c>
      <c r="DE300" s="65">
        <v>20</v>
      </c>
      <c r="DF300" s="65"/>
      <c r="DG300" s="65"/>
      <c r="DH300" s="65"/>
      <c r="DI300" s="65">
        <f>ROUND((Tabla122[[#This Row],[Columna111]]*0.4),0)</f>
        <v>8</v>
      </c>
      <c r="DJ300" s="65">
        <v>20</v>
      </c>
      <c r="DK300" s="65"/>
      <c r="DL300" s="65"/>
      <c r="DM300" s="65"/>
      <c r="DN300" s="65">
        <f>ROUND((Tabla122[[#This Row],[Columna116]]*0.4),0)</f>
        <v>2</v>
      </c>
      <c r="DO300" s="65">
        <v>4</v>
      </c>
      <c r="DP300" s="65"/>
      <c r="DQ300" s="65"/>
      <c r="DR300" s="65"/>
      <c r="DS300" s="84"/>
    </row>
    <row r="301" spans="2:123" s="82" customFormat="1" ht="13.5">
      <c r="B301" s="75"/>
      <c r="C301" s="63">
        <v>35501</v>
      </c>
      <c r="D301" s="79" t="s">
        <v>398</v>
      </c>
      <c r="E301" s="87" t="s">
        <v>114</v>
      </c>
      <c r="F301"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01"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01" s="65">
        <f>ROUND((Tabla122[[#This Row],[Columna6]]*0.4),0)</f>
        <v>2</v>
      </c>
      <c r="I301" s="91">
        <v>4</v>
      </c>
      <c r="J301" s="91"/>
      <c r="K301" s="91"/>
      <c r="L301" s="91"/>
      <c r="M301" s="65">
        <f>ROUND((Tabla122[[#This Row],[Columna11]]*0.4),0)</f>
        <v>72</v>
      </c>
      <c r="N301" s="65">
        <v>180</v>
      </c>
      <c r="O301" s="65"/>
      <c r="P301" s="65"/>
      <c r="Q301" s="65"/>
      <c r="R301" s="65">
        <f>ROUND((Tabla122[[#This Row],[Columna16]]*0.4),0)</f>
        <v>6</v>
      </c>
      <c r="S301" s="65">
        <v>16</v>
      </c>
      <c r="T301" s="65"/>
      <c r="U301" s="65"/>
      <c r="V301" s="65"/>
      <c r="W301" s="65">
        <f>ROUND((Tabla122[[#This Row],[Columna21]]*0.4),0)</f>
        <v>3</v>
      </c>
      <c r="X301" s="65">
        <v>8</v>
      </c>
      <c r="Y301" s="65"/>
      <c r="Z301" s="65"/>
      <c r="AA301" s="65"/>
      <c r="AB301" s="65">
        <f>ROUND((Tabla122[[#This Row],[Columna26]]*0.4),0)</f>
        <v>24</v>
      </c>
      <c r="AC301" s="65">
        <v>60</v>
      </c>
      <c r="AD301" s="65"/>
      <c r="AE301" s="65"/>
      <c r="AF301" s="65"/>
      <c r="AG301" s="65">
        <f>ROUND((Tabla122[[#This Row],[Columna31]]*0.4),0)</f>
        <v>274</v>
      </c>
      <c r="AH301" s="65">
        <v>684</v>
      </c>
      <c r="AI301" s="65"/>
      <c r="AJ301" s="65"/>
      <c r="AK301" s="65"/>
      <c r="AL301" s="65">
        <f>ROUND((Tabla122[[#This Row],[Columna36]]*0.4),0)</f>
        <v>70</v>
      </c>
      <c r="AM301" s="65">
        <v>176</v>
      </c>
      <c r="AN301" s="65"/>
      <c r="AO301" s="65"/>
      <c r="AP301" s="65"/>
      <c r="AQ301" s="65">
        <f>ROUND((Tabla122[[#This Row],[Columna41]]*0.4),0)</f>
        <v>27</v>
      </c>
      <c r="AR301" s="65">
        <v>68</v>
      </c>
      <c r="AS301" s="65"/>
      <c r="AT301" s="65"/>
      <c r="AU301" s="65"/>
      <c r="AV301" s="65">
        <f>ROUND((Tabla122[[#This Row],[Columna46]]*0.4),0)</f>
        <v>16</v>
      </c>
      <c r="AW301" s="65">
        <v>40</v>
      </c>
      <c r="AX301" s="65"/>
      <c r="AY301" s="65"/>
      <c r="AZ301" s="65"/>
      <c r="BA301" s="65">
        <f>ROUND((Tabla122[[#This Row],[Columna51]]*0.4),0)</f>
        <v>3</v>
      </c>
      <c r="BB301" s="65">
        <v>8</v>
      </c>
      <c r="BC301" s="65"/>
      <c r="BD301" s="65"/>
      <c r="BE301" s="65"/>
      <c r="BF301" s="65">
        <f>ROUND((Tabla122[[#This Row],[Columna56]]*0.4),0)</f>
        <v>2</v>
      </c>
      <c r="BG301" s="65">
        <v>4</v>
      </c>
      <c r="BH301" s="65"/>
      <c r="BI301" s="65"/>
      <c r="BJ301" s="65"/>
      <c r="BK301" s="65">
        <f>ROUND((Tabla122[[#This Row],[Columna61]]*0.4),0)</f>
        <v>18</v>
      </c>
      <c r="BL301" s="65">
        <v>44</v>
      </c>
      <c r="BM301" s="65"/>
      <c r="BN301" s="65"/>
      <c r="BO301" s="65"/>
      <c r="BP301" s="65">
        <f>ROUND((Tabla122[[#This Row],[Columna66]]*0.4),0)</f>
        <v>16</v>
      </c>
      <c r="BQ301" s="65">
        <v>40</v>
      </c>
      <c r="BR301" s="65"/>
      <c r="BS301" s="65"/>
      <c r="BT301" s="65"/>
      <c r="BU301" s="65">
        <f>ROUND((Tabla122[[#This Row],[Columna71]]*0.4),0)</f>
        <v>46</v>
      </c>
      <c r="BV301" s="65">
        <v>116</v>
      </c>
      <c r="BW301" s="65"/>
      <c r="BX301" s="65"/>
      <c r="BY301" s="65"/>
      <c r="BZ301" s="65">
        <f>ROUND((Tabla122[[#This Row],[Columna76]]*0.4),0)</f>
        <v>14</v>
      </c>
      <c r="CA301" s="65">
        <v>36</v>
      </c>
      <c r="CB301" s="65"/>
      <c r="CC301" s="65"/>
      <c r="CD301" s="65"/>
      <c r="CE301" s="65">
        <f>ROUND((Tabla122[[#This Row],[Columna81]]*0.4),0)</f>
        <v>14</v>
      </c>
      <c r="CF301" s="65">
        <v>36</v>
      </c>
      <c r="CG301" s="65"/>
      <c r="CH301" s="65"/>
      <c r="CI301" s="65"/>
      <c r="CJ301" s="65">
        <f>ROUND((Tabla122[[#This Row],[Columna86]]*0.4),0)</f>
        <v>6</v>
      </c>
      <c r="CK301" s="65">
        <v>16</v>
      </c>
      <c r="CL301" s="65"/>
      <c r="CM301" s="65"/>
      <c r="CN301" s="65"/>
      <c r="CO301" s="65">
        <f>ROUND((Tabla122[[#This Row],[Columna91]]*0.4),0)</f>
        <v>22</v>
      </c>
      <c r="CP301" s="65">
        <v>56</v>
      </c>
      <c r="CQ301" s="65"/>
      <c r="CR301" s="65"/>
      <c r="CS301" s="65"/>
      <c r="CT301" s="65">
        <f>ROUND((Tabla122[[#This Row],[Columna96]]*0.4),0)</f>
        <v>40</v>
      </c>
      <c r="CU301" s="65">
        <v>100</v>
      </c>
      <c r="CV301" s="65"/>
      <c r="CW301" s="65"/>
      <c r="CX301" s="65"/>
      <c r="CY301" s="65">
        <f>ROUND((Tabla122[[#This Row],[Columna101]]*0.4),0)</f>
        <v>10</v>
      </c>
      <c r="CZ301" s="65">
        <v>24</v>
      </c>
      <c r="DA301" s="65"/>
      <c r="DB301" s="65"/>
      <c r="DC301" s="65"/>
      <c r="DD301" s="65">
        <f>ROUND((Tabla122[[#This Row],[Columna106]]*0.4),0)</f>
        <v>8</v>
      </c>
      <c r="DE301" s="65">
        <v>20</v>
      </c>
      <c r="DF301" s="65"/>
      <c r="DG301" s="65"/>
      <c r="DH301" s="65"/>
      <c r="DI301" s="65">
        <f>ROUND((Tabla122[[#This Row],[Columna111]]*0.4),0)</f>
        <v>8</v>
      </c>
      <c r="DJ301" s="65">
        <v>20</v>
      </c>
      <c r="DK301" s="65"/>
      <c r="DL301" s="65"/>
      <c r="DM301" s="65"/>
      <c r="DN301" s="65">
        <f>ROUND((Tabla122[[#This Row],[Columna116]]*0.4),0)</f>
        <v>2</v>
      </c>
      <c r="DO301" s="65">
        <v>4</v>
      </c>
      <c r="DP301" s="65"/>
      <c r="DQ301" s="65"/>
      <c r="DR301" s="65"/>
      <c r="DS301" s="84"/>
    </row>
    <row r="302" spans="2:123" s="82" customFormat="1" ht="13.5">
      <c r="B302" s="75"/>
      <c r="C302" s="63">
        <v>35501</v>
      </c>
      <c r="D302" s="79" t="s">
        <v>399</v>
      </c>
      <c r="E302" s="87" t="s">
        <v>114</v>
      </c>
      <c r="F302"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02"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02" s="65">
        <f>ROUND((Tabla122[[#This Row],[Columna6]]*0.4),0)</f>
        <v>2</v>
      </c>
      <c r="I302" s="91">
        <v>4</v>
      </c>
      <c r="J302" s="91"/>
      <c r="K302" s="91"/>
      <c r="L302" s="91"/>
      <c r="M302" s="65">
        <f>ROUND((Tabla122[[#This Row],[Columna11]]*0.4),0)</f>
        <v>72</v>
      </c>
      <c r="N302" s="65">
        <v>180</v>
      </c>
      <c r="O302" s="65"/>
      <c r="P302" s="65"/>
      <c r="Q302" s="65"/>
      <c r="R302" s="65">
        <f>ROUND((Tabla122[[#This Row],[Columna16]]*0.4),0)</f>
        <v>6</v>
      </c>
      <c r="S302" s="65">
        <v>16</v>
      </c>
      <c r="T302" s="65"/>
      <c r="U302" s="65"/>
      <c r="V302" s="65"/>
      <c r="W302" s="65">
        <f>ROUND((Tabla122[[#This Row],[Columna21]]*0.4),0)</f>
        <v>3</v>
      </c>
      <c r="X302" s="65">
        <v>8</v>
      </c>
      <c r="Y302" s="65"/>
      <c r="Z302" s="65"/>
      <c r="AA302" s="65"/>
      <c r="AB302" s="65">
        <f>ROUND((Tabla122[[#This Row],[Columna26]]*0.4),0)</f>
        <v>24</v>
      </c>
      <c r="AC302" s="65">
        <v>60</v>
      </c>
      <c r="AD302" s="65"/>
      <c r="AE302" s="65"/>
      <c r="AF302" s="65"/>
      <c r="AG302" s="65">
        <f>ROUND((Tabla122[[#This Row],[Columna31]]*0.4),0)</f>
        <v>274</v>
      </c>
      <c r="AH302" s="65">
        <v>684</v>
      </c>
      <c r="AI302" s="65"/>
      <c r="AJ302" s="65"/>
      <c r="AK302" s="65"/>
      <c r="AL302" s="65">
        <f>ROUND((Tabla122[[#This Row],[Columna36]]*0.4),0)</f>
        <v>70</v>
      </c>
      <c r="AM302" s="65">
        <v>176</v>
      </c>
      <c r="AN302" s="65"/>
      <c r="AO302" s="65"/>
      <c r="AP302" s="65"/>
      <c r="AQ302" s="65">
        <f>ROUND((Tabla122[[#This Row],[Columna41]]*0.4),0)</f>
        <v>27</v>
      </c>
      <c r="AR302" s="65">
        <v>68</v>
      </c>
      <c r="AS302" s="65"/>
      <c r="AT302" s="65"/>
      <c r="AU302" s="65"/>
      <c r="AV302" s="65">
        <f>ROUND((Tabla122[[#This Row],[Columna46]]*0.4),0)</f>
        <v>16</v>
      </c>
      <c r="AW302" s="65">
        <v>40</v>
      </c>
      <c r="AX302" s="65"/>
      <c r="AY302" s="65"/>
      <c r="AZ302" s="65"/>
      <c r="BA302" s="65">
        <f>ROUND((Tabla122[[#This Row],[Columna51]]*0.4),0)</f>
        <v>3</v>
      </c>
      <c r="BB302" s="65">
        <v>8</v>
      </c>
      <c r="BC302" s="65"/>
      <c r="BD302" s="65"/>
      <c r="BE302" s="65"/>
      <c r="BF302" s="65">
        <f>ROUND((Tabla122[[#This Row],[Columna56]]*0.4),0)</f>
        <v>2</v>
      </c>
      <c r="BG302" s="65">
        <v>4</v>
      </c>
      <c r="BH302" s="65"/>
      <c r="BI302" s="65"/>
      <c r="BJ302" s="65"/>
      <c r="BK302" s="65">
        <f>ROUND((Tabla122[[#This Row],[Columna61]]*0.4),0)</f>
        <v>18</v>
      </c>
      <c r="BL302" s="65">
        <v>44</v>
      </c>
      <c r="BM302" s="65"/>
      <c r="BN302" s="65"/>
      <c r="BO302" s="65"/>
      <c r="BP302" s="65">
        <f>ROUND((Tabla122[[#This Row],[Columna66]]*0.4),0)</f>
        <v>16</v>
      </c>
      <c r="BQ302" s="65">
        <v>40</v>
      </c>
      <c r="BR302" s="65"/>
      <c r="BS302" s="65"/>
      <c r="BT302" s="65"/>
      <c r="BU302" s="65">
        <f>ROUND((Tabla122[[#This Row],[Columna71]]*0.4),0)</f>
        <v>46</v>
      </c>
      <c r="BV302" s="65">
        <v>116</v>
      </c>
      <c r="BW302" s="65"/>
      <c r="BX302" s="65"/>
      <c r="BY302" s="65"/>
      <c r="BZ302" s="65">
        <f>ROUND((Tabla122[[#This Row],[Columna76]]*0.4),0)</f>
        <v>14</v>
      </c>
      <c r="CA302" s="65">
        <v>36</v>
      </c>
      <c r="CB302" s="65"/>
      <c r="CC302" s="65"/>
      <c r="CD302" s="65"/>
      <c r="CE302" s="65">
        <f>ROUND((Tabla122[[#This Row],[Columna81]]*0.4),0)</f>
        <v>14</v>
      </c>
      <c r="CF302" s="65">
        <v>36</v>
      </c>
      <c r="CG302" s="65"/>
      <c r="CH302" s="65"/>
      <c r="CI302" s="65"/>
      <c r="CJ302" s="65">
        <f>ROUND((Tabla122[[#This Row],[Columna86]]*0.4),0)</f>
        <v>6</v>
      </c>
      <c r="CK302" s="65">
        <v>16</v>
      </c>
      <c r="CL302" s="65"/>
      <c r="CM302" s="65"/>
      <c r="CN302" s="65"/>
      <c r="CO302" s="65">
        <f>ROUND((Tabla122[[#This Row],[Columna91]]*0.4),0)</f>
        <v>22</v>
      </c>
      <c r="CP302" s="65">
        <v>56</v>
      </c>
      <c r="CQ302" s="65"/>
      <c r="CR302" s="65"/>
      <c r="CS302" s="65"/>
      <c r="CT302" s="65">
        <f>ROUND((Tabla122[[#This Row],[Columna96]]*0.4),0)</f>
        <v>40</v>
      </c>
      <c r="CU302" s="65">
        <v>100</v>
      </c>
      <c r="CV302" s="65"/>
      <c r="CW302" s="65"/>
      <c r="CX302" s="65"/>
      <c r="CY302" s="65">
        <f>ROUND((Tabla122[[#This Row],[Columna101]]*0.4),0)</f>
        <v>10</v>
      </c>
      <c r="CZ302" s="65">
        <v>24</v>
      </c>
      <c r="DA302" s="65"/>
      <c r="DB302" s="65"/>
      <c r="DC302" s="65"/>
      <c r="DD302" s="65">
        <f>ROUND((Tabla122[[#This Row],[Columna106]]*0.4),0)</f>
        <v>8</v>
      </c>
      <c r="DE302" s="65">
        <v>20</v>
      </c>
      <c r="DF302" s="65"/>
      <c r="DG302" s="65"/>
      <c r="DH302" s="65"/>
      <c r="DI302" s="65">
        <f>ROUND((Tabla122[[#This Row],[Columna111]]*0.4),0)</f>
        <v>8</v>
      </c>
      <c r="DJ302" s="65">
        <v>20</v>
      </c>
      <c r="DK302" s="65"/>
      <c r="DL302" s="65"/>
      <c r="DM302" s="65"/>
      <c r="DN302" s="65">
        <f>ROUND((Tabla122[[#This Row],[Columna116]]*0.4),0)</f>
        <v>2</v>
      </c>
      <c r="DO302" s="65">
        <v>4</v>
      </c>
      <c r="DP302" s="65"/>
      <c r="DQ302" s="65"/>
      <c r="DR302" s="65"/>
      <c r="DS302" s="84"/>
    </row>
    <row r="303" spans="2:123" s="82" customFormat="1" ht="13.5">
      <c r="B303" s="75"/>
      <c r="C303" s="63">
        <v>35501</v>
      </c>
      <c r="D303" s="79" t="s">
        <v>400</v>
      </c>
      <c r="E303" s="87" t="s">
        <v>114</v>
      </c>
      <c r="F303"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03"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03" s="65">
        <f>ROUND((Tabla122[[#This Row],[Columna6]]*0.4),0)</f>
        <v>2</v>
      </c>
      <c r="I303" s="91">
        <v>4</v>
      </c>
      <c r="J303" s="91"/>
      <c r="K303" s="91"/>
      <c r="L303" s="91"/>
      <c r="M303" s="65">
        <f>ROUND((Tabla122[[#This Row],[Columna11]]*0.4),0)</f>
        <v>72</v>
      </c>
      <c r="N303" s="65">
        <v>180</v>
      </c>
      <c r="O303" s="65"/>
      <c r="P303" s="65"/>
      <c r="Q303" s="65"/>
      <c r="R303" s="65">
        <f>ROUND((Tabla122[[#This Row],[Columna16]]*0.4),0)</f>
        <v>6</v>
      </c>
      <c r="S303" s="65">
        <v>16</v>
      </c>
      <c r="T303" s="65"/>
      <c r="U303" s="65"/>
      <c r="V303" s="65"/>
      <c r="W303" s="65">
        <f>ROUND((Tabla122[[#This Row],[Columna21]]*0.4),0)</f>
        <v>3</v>
      </c>
      <c r="X303" s="65">
        <v>8</v>
      </c>
      <c r="Y303" s="65"/>
      <c r="Z303" s="65"/>
      <c r="AA303" s="65"/>
      <c r="AB303" s="65">
        <f>ROUND((Tabla122[[#This Row],[Columna26]]*0.4),0)</f>
        <v>24</v>
      </c>
      <c r="AC303" s="65">
        <v>60</v>
      </c>
      <c r="AD303" s="65"/>
      <c r="AE303" s="65"/>
      <c r="AF303" s="65"/>
      <c r="AG303" s="65">
        <f>ROUND((Tabla122[[#This Row],[Columna31]]*0.4),0)</f>
        <v>274</v>
      </c>
      <c r="AH303" s="65">
        <v>684</v>
      </c>
      <c r="AI303" s="65"/>
      <c r="AJ303" s="65"/>
      <c r="AK303" s="65"/>
      <c r="AL303" s="65">
        <f>ROUND((Tabla122[[#This Row],[Columna36]]*0.4),0)</f>
        <v>70</v>
      </c>
      <c r="AM303" s="65">
        <v>176</v>
      </c>
      <c r="AN303" s="65"/>
      <c r="AO303" s="65"/>
      <c r="AP303" s="65"/>
      <c r="AQ303" s="65">
        <f>ROUND((Tabla122[[#This Row],[Columna41]]*0.4),0)</f>
        <v>27</v>
      </c>
      <c r="AR303" s="65">
        <v>68</v>
      </c>
      <c r="AS303" s="65"/>
      <c r="AT303" s="65"/>
      <c r="AU303" s="65"/>
      <c r="AV303" s="65">
        <f>ROUND((Tabla122[[#This Row],[Columna46]]*0.4),0)</f>
        <v>16</v>
      </c>
      <c r="AW303" s="65">
        <v>40</v>
      </c>
      <c r="AX303" s="65"/>
      <c r="AY303" s="65"/>
      <c r="AZ303" s="65"/>
      <c r="BA303" s="65">
        <f>ROUND((Tabla122[[#This Row],[Columna51]]*0.4),0)</f>
        <v>3</v>
      </c>
      <c r="BB303" s="65">
        <v>8</v>
      </c>
      <c r="BC303" s="65"/>
      <c r="BD303" s="65"/>
      <c r="BE303" s="65"/>
      <c r="BF303" s="65">
        <f>ROUND((Tabla122[[#This Row],[Columna56]]*0.4),0)</f>
        <v>2</v>
      </c>
      <c r="BG303" s="65">
        <v>4</v>
      </c>
      <c r="BH303" s="65"/>
      <c r="BI303" s="65"/>
      <c r="BJ303" s="65"/>
      <c r="BK303" s="65">
        <f>ROUND((Tabla122[[#This Row],[Columna61]]*0.4),0)</f>
        <v>18</v>
      </c>
      <c r="BL303" s="65">
        <v>44</v>
      </c>
      <c r="BM303" s="65"/>
      <c r="BN303" s="65"/>
      <c r="BO303" s="65"/>
      <c r="BP303" s="65">
        <f>ROUND((Tabla122[[#This Row],[Columna66]]*0.4),0)</f>
        <v>16</v>
      </c>
      <c r="BQ303" s="65">
        <v>40</v>
      </c>
      <c r="BR303" s="65"/>
      <c r="BS303" s="65"/>
      <c r="BT303" s="65"/>
      <c r="BU303" s="65">
        <f>ROUND((Tabla122[[#This Row],[Columna71]]*0.4),0)</f>
        <v>46</v>
      </c>
      <c r="BV303" s="65">
        <v>116</v>
      </c>
      <c r="BW303" s="65"/>
      <c r="BX303" s="65"/>
      <c r="BY303" s="65"/>
      <c r="BZ303" s="65">
        <f>ROUND((Tabla122[[#This Row],[Columna76]]*0.4),0)</f>
        <v>14</v>
      </c>
      <c r="CA303" s="65">
        <v>36</v>
      </c>
      <c r="CB303" s="65"/>
      <c r="CC303" s="65"/>
      <c r="CD303" s="65"/>
      <c r="CE303" s="65">
        <f>ROUND((Tabla122[[#This Row],[Columna81]]*0.4),0)</f>
        <v>14</v>
      </c>
      <c r="CF303" s="65">
        <v>36</v>
      </c>
      <c r="CG303" s="65"/>
      <c r="CH303" s="65"/>
      <c r="CI303" s="65"/>
      <c r="CJ303" s="65">
        <f>ROUND((Tabla122[[#This Row],[Columna86]]*0.4),0)</f>
        <v>6</v>
      </c>
      <c r="CK303" s="65">
        <v>16</v>
      </c>
      <c r="CL303" s="65"/>
      <c r="CM303" s="65"/>
      <c r="CN303" s="65"/>
      <c r="CO303" s="65">
        <f>ROUND((Tabla122[[#This Row],[Columna91]]*0.4),0)</f>
        <v>22</v>
      </c>
      <c r="CP303" s="65">
        <v>56</v>
      </c>
      <c r="CQ303" s="65"/>
      <c r="CR303" s="65"/>
      <c r="CS303" s="65"/>
      <c r="CT303" s="65">
        <f>ROUND((Tabla122[[#This Row],[Columna96]]*0.4),0)</f>
        <v>40</v>
      </c>
      <c r="CU303" s="65">
        <v>100</v>
      </c>
      <c r="CV303" s="65"/>
      <c r="CW303" s="65"/>
      <c r="CX303" s="65"/>
      <c r="CY303" s="65">
        <f>ROUND((Tabla122[[#This Row],[Columna101]]*0.4),0)</f>
        <v>10</v>
      </c>
      <c r="CZ303" s="65">
        <v>24</v>
      </c>
      <c r="DA303" s="65"/>
      <c r="DB303" s="65"/>
      <c r="DC303" s="65"/>
      <c r="DD303" s="65">
        <f>ROUND((Tabla122[[#This Row],[Columna106]]*0.4),0)</f>
        <v>8</v>
      </c>
      <c r="DE303" s="65">
        <v>20</v>
      </c>
      <c r="DF303" s="65"/>
      <c r="DG303" s="65"/>
      <c r="DH303" s="65"/>
      <c r="DI303" s="65">
        <f>ROUND((Tabla122[[#This Row],[Columna111]]*0.4),0)</f>
        <v>8</v>
      </c>
      <c r="DJ303" s="65">
        <v>20</v>
      </c>
      <c r="DK303" s="65"/>
      <c r="DL303" s="65"/>
      <c r="DM303" s="65"/>
      <c r="DN303" s="65">
        <f>ROUND((Tabla122[[#This Row],[Columna116]]*0.4),0)</f>
        <v>2</v>
      </c>
      <c r="DO303" s="65">
        <v>4</v>
      </c>
      <c r="DP303" s="65"/>
      <c r="DQ303" s="65"/>
      <c r="DR303" s="65"/>
      <c r="DS303" s="84"/>
    </row>
    <row r="304" spans="2:123" s="82" customFormat="1" ht="13.5">
      <c r="B304" s="75"/>
      <c r="C304" s="63">
        <v>35501</v>
      </c>
      <c r="D304" s="79" t="s">
        <v>402</v>
      </c>
      <c r="E304" s="87" t="s">
        <v>114</v>
      </c>
      <c r="F304"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04"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04" s="65">
        <f>ROUND((Tabla122[[#This Row],[Columna6]]*0.4),0)</f>
        <v>2</v>
      </c>
      <c r="I304" s="91">
        <v>4</v>
      </c>
      <c r="J304" s="91"/>
      <c r="K304" s="91"/>
      <c r="L304" s="91"/>
      <c r="M304" s="65">
        <f>ROUND((Tabla122[[#This Row],[Columna11]]*0.4),0)</f>
        <v>72</v>
      </c>
      <c r="N304" s="65">
        <v>180</v>
      </c>
      <c r="O304" s="65"/>
      <c r="P304" s="65"/>
      <c r="Q304" s="65"/>
      <c r="R304" s="65">
        <f>ROUND((Tabla122[[#This Row],[Columna16]]*0.4),0)</f>
        <v>6</v>
      </c>
      <c r="S304" s="65">
        <v>16</v>
      </c>
      <c r="T304" s="65"/>
      <c r="U304" s="65"/>
      <c r="V304" s="65"/>
      <c r="W304" s="65">
        <f>ROUND((Tabla122[[#This Row],[Columna21]]*0.4),0)</f>
        <v>3</v>
      </c>
      <c r="X304" s="65">
        <v>8</v>
      </c>
      <c r="Y304" s="65"/>
      <c r="Z304" s="65"/>
      <c r="AA304" s="65"/>
      <c r="AB304" s="65">
        <f>ROUND((Tabla122[[#This Row],[Columna26]]*0.4),0)</f>
        <v>24</v>
      </c>
      <c r="AC304" s="65">
        <v>60</v>
      </c>
      <c r="AD304" s="65"/>
      <c r="AE304" s="65"/>
      <c r="AF304" s="65"/>
      <c r="AG304" s="65">
        <f>ROUND((Tabla122[[#This Row],[Columna31]]*0.4),0)</f>
        <v>274</v>
      </c>
      <c r="AH304" s="65">
        <v>684</v>
      </c>
      <c r="AI304" s="65"/>
      <c r="AJ304" s="65"/>
      <c r="AK304" s="65"/>
      <c r="AL304" s="65">
        <f>ROUND((Tabla122[[#This Row],[Columna36]]*0.4),0)</f>
        <v>70</v>
      </c>
      <c r="AM304" s="65">
        <v>176</v>
      </c>
      <c r="AN304" s="65"/>
      <c r="AO304" s="65"/>
      <c r="AP304" s="65"/>
      <c r="AQ304" s="65">
        <f>ROUND((Tabla122[[#This Row],[Columna41]]*0.4),0)</f>
        <v>27</v>
      </c>
      <c r="AR304" s="65">
        <v>68</v>
      </c>
      <c r="AS304" s="65"/>
      <c r="AT304" s="65"/>
      <c r="AU304" s="65"/>
      <c r="AV304" s="65">
        <f>ROUND((Tabla122[[#This Row],[Columna46]]*0.4),0)</f>
        <v>16</v>
      </c>
      <c r="AW304" s="65">
        <v>40</v>
      </c>
      <c r="AX304" s="65"/>
      <c r="AY304" s="65"/>
      <c r="AZ304" s="65"/>
      <c r="BA304" s="65">
        <f>ROUND((Tabla122[[#This Row],[Columna51]]*0.4),0)</f>
        <v>3</v>
      </c>
      <c r="BB304" s="65">
        <v>8</v>
      </c>
      <c r="BC304" s="65"/>
      <c r="BD304" s="65"/>
      <c r="BE304" s="65"/>
      <c r="BF304" s="65">
        <f>ROUND((Tabla122[[#This Row],[Columna56]]*0.4),0)</f>
        <v>2</v>
      </c>
      <c r="BG304" s="65">
        <v>4</v>
      </c>
      <c r="BH304" s="65"/>
      <c r="BI304" s="65"/>
      <c r="BJ304" s="65"/>
      <c r="BK304" s="65">
        <f>ROUND((Tabla122[[#This Row],[Columna61]]*0.4),0)</f>
        <v>18</v>
      </c>
      <c r="BL304" s="65">
        <v>44</v>
      </c>
      <c r="BM304" s="65"/>
      <c r="BN304" s="65"/>
      <c r="BO304" s="65"/>
      <c r="BP304" s="65">
        <f>ROUND((Tabla122[[#This Row],[Columna66]]*0.4),0)</f>
        <v>16</v>
      </c>
      <c r="BQ304" s="65">
        <v>40</v>
      </c>
      <c r="BR304" s="65"/>
      <c r="BS304" s="65"/>
      <c r="BT304" s="65"/>
      <c r="BU304" s="65">
        <f>ROUND((Tabla122[[#This Row],[Columna71]]*0.4),0)</f>
        <v>46</v>
      </c>
      <c r="BV304" s="65">
        <v>116</v>
      </c>
      <c r="BW304" s="65"/>
      <c r="BX304" s="65"/>
      <c r="BY304" s="65"/>
      <c r="BZ304" s="65">
        <f>ROUND((Tabla122[[#This Row],[Columna76]]*0.4),0)</f>
        <v>14</v>
      </c>
      <c r="CA304" s="65">
        <v>36</v>
      </c>
      <c r="CB304" s="65"/>
      <c r="CC304" s="65"/>
      <c r="CD304" s="65"/>
      <c r="CE304" s="65">
        <f>ROUND((Tabla122[[#This Row],[Columna81]]*0.4),0)</f>
        <v>14</v>
      </c>
      <c r="CF304" s="65">
        <v>36</v>
      </c>
      <c r="CG304" s="65"/>
      <c r="CH304" s="65"/>
      <c r="CI304" s="65"/>
      <c r="CJ304" s="65">
        <f>ROUND((Tabla122[[#This Row],[Columna86]]*0.4),0)</f>
        <v>6</v>
      </c>
      <c r="CK304" s="65">
        <v>16</v>
      </c>
      <c r="CL304" s="65"/>
      <c r="CM304" s="65"/>
      <c r="CN304" s="65"/>
      <c r="CO304" s="65">
        <f>ROUND((Tabla122[[#This Row],[Columna91]]*0.4),0)</f>
        <v>22</v>
      </c>
      <c r="CP304" s="65">
        <v>56</v>
      </c>
      <c r="CQ304" s="65"/>
      <c r="CR304" s="65"/>
      <c r="CS304" s="65"/>
      <c r="CT304" s="65">
        <f>ROUND((Tabla122[[#This Row],[Columna96]]*0.4),0)</f>
        <v>40</v>
      </c>
      <c r="CU304" s="65">
        <v>100</v>
      </c>
      <c r="CV304" s="65"/>
      <c r="CW304" s="65"/>
      <c r="CX304" s="65"/>
      <c r="CY304" s="65">
        <f>ROUND((Tabla122[[#This Row],[Columna101]]*0.4),0)</f>
        <v>10</v>
      </c>
      <c r="CZ304" s="65">
        <v>24</v>
      </c>
      <c r="DA304" s="65"/>
      <c r="DB304" s="65"/>
      <c r="DC304" s="65"/>
      <c r="DD304" s="65">
        <f>ROUND((Tabla122[[#This Row],[Columna106]]*0.4),0)</f>
        <v>8</v>
      </c>
      <c r="DE304" s="65">
        <v>20</v>
      </c>
      <c r="DF304" s="65"/>
      <c r="DG304" s="65"/>
      <c r="DH304" s="65"/>
      <c r="DI304" s="65">
        <f>ROUND((Tabla122[[#This Row],[Columna111]]*0.4),0)</f>
        <v>8</v>
      </c>
      <c r="DJ304" s="65">
        <v>20</v>
      </c>
      <c r="DK304" s="65"/>
      <c r="DL304" s="65"/>
      <c r="DM304" s="65"/>
      <c r="DN304" s="65">
        <f>ROUND((Tabla122[[#This Row],[Columna116]]*0.4),0)</f>
        <v>2</v>
      </c>
      <c r="DO304" s="65">
        <v>4</v>
      </c>
      <c r="DP304" s="65"/>
      <c r="DQ304" s="65"/>
      <c r="DR304" s="65"/>
      <c r="DS304" s="84"/>
    </row>
    <row r="305" spans="2:123" s="82" customFormat="1" ht="13.5">
      <c r="B305" s="75"/>
      <c r="C305" s="63">
        <v>35501</v>
      </c>
      <c r="D305" s="79" t="s">
        <v>403</v>
      </c>
      <c r="E305" s="87" t="s">
        <v>114</v>
      </c>
      <c r="F305"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05"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05" s="65">
        <f>ROUND((Tabla122[[#This Row],[Columna6]]*0.4),0)</f>
        <v>2</v>
      </c>
      <c r="I305" s="91">
        <v>4</v>
      </c>
      <c r="J305" s="91"/>
      <c r="K305" s="91"/>
      <c r="L305" s="91"/>
      <c r="M305" s="65">
        <f>ROUND((Tabla122[[#This Row],[Columna11]]*0.4),0)</f>
        <v>72</v>
      </c>
      <c r="N305" s="65">
        <v>180</v>
      </c>
      <c r="O305" s="65"/>
      <c r="P305" s="65"/>
      <c r="Q305" s="65"/>
      <c r="R305" s="65">
        <f>ROUND((Tabla122[[#This Row],[Columna16]]*0.4),0)</f>
        <v>6</v>
      </c>
      <c r="S305" s="65">
        <v>16</v>
      </c>
      <c r="T305" s="65"/>
      <c r="U305" s="65"/>
      <c r="V305" s="65"/>
      <c r="W305" s="65">
        <f>ROUND((Tabla122[[#This Row],[Columna21]]*0.4),0)</f>
        <v>3</v>
      </c>
      <c r="X305" s="65">
        <v>8</v>
      </c>
      <c r="Y305" s="65"/>
      <c r="Z305" s="65"/>
      <c r="AA305" s="65"/>
      <c r="AB305" s="65">
        <f>ROUND((Tabla122[[#This Row],[Columna26]]*0.4),0)</f>
        <v>24</v>
      </c>
      <c r="AC305" s="65">
        <v>60</v>
      </c>
      <c r="AD305" s="65"/>
      <c r="AE305" s="65"/>
      <c r="AF305" s="65"/>
      <c r="AG305" s="65">
        <f>ROUND((Tabla122[[#This Row],[Columna31]]*0.4),0)</f>
        <v>274</v>
      </c>
      <c r="AH305" s="65">
        <v>684</v>
      </c>
      <c r="AI305" s="65"/>
      <c r="AJ305" s="65"/>
      <c r="AK305" s="65"/>
      <c r="AL305" s="65">
        <f>ROUND((Tabla122[[#This Row],[Columna36]]*0.4),0)</f>
        <v>70</v>
      </c>
      <c r="AM305" s="65">
        <v>176</v>
      </c>
      <c r="AN305" s="65"/>
      <c r="AO305" s="65"/>
      <c r="AP305" s="65"/>
      <c r="AQ305" s="65">
        <f>ROUND((Tabla122[[#This Row],[Columna41]]*0.4),0)</f>
        <v>27</v>
      </c>
      <c r="AR305" s="65">
        <v>68</v>
      </c>
      <c r="AS305" s="65"/>
      <c r="AT305" s="65"/>
      <c r="AU305" s="65"/>
      <c r="AV305" s="65">
        <f>ROUND((Tabla122[[#This Row],[Columna46]]*0.4),0)</f>
        <v>16</v>
      </c>
      <c r="AW305" s="65">
        <v>40</v>
      </c>
      <c r="AX305" s="65"/>
      <c r="AY305" s="65"/>
      <c r="AZ305" s="65"/>
      <c r="BA305" s="65">
        <f>ROUND((Tabla122[[#This Row],[Columna51]]*0.4),0)</f>
        <v>3</v>
      </c>
      <c r="BB305" s="65">
        <v>8</v>
      </c>
      <c r="BC305" s="65"/>
      <c r="BD305" s="65"/>
      <c r="BE305" s="65"/>
      <c r="BF305" s="65">
        <f>ROUND((Tabla122[[#This Row],[Columna56]]*0.4),0)</f>
        <v>2</v>
      </c>
      <c r="BG305" s="65">
        <v>4</v>
      </c>
      <c r="BH305" s="65"/>
      <c r="BI305" s="65"/>
      <c r="BJ305" s="65"/>
      <c r="BK305" s="65">
        <f>ROUND((Tabla122[[#This Row],[Columna61]]*0.4),0)</f>
        <v>18</v>
      </c>
      <c r="BL305" s="65">
        <v>44</v>
      </c>
      <c r="BM305" s="65"/>
      <c r="BN305" s="65"/>
      <c r="BO305" s="65"/>
      <c r="BP305" s="65">
        <f>ROUND((Tabla122[[#This Row],[Columna66]]*0.4),0)</f>
        <v>16</v>
      </c>
      <c r="BQ305" s="65">
        <v>40</v>
      </c>
      <c r="BR305" s="65"/>
      <c r="BS305" s="65"/>
      <c r="BT305" s="65"/>
      <c r="BU305" s="65">
        <f>ROUND((Tabla122[[#This Row],[Columna71]]*0.4),0)</f>
        <v>46</v>
      </c>
      <c r="BV305" s="65">
        <v>116</v>
      </c>
      <c r="BW305" s="65"/>
      <c r="BX305" s="65"/>
      <c r="BY305" s="65"/>
      <c r="BZ305" s="65">
        <f>ROUND((Tabla122[[#This Row],[Columna76]]*0.4),0)</f>
        <v>14</v>
      </c>
      <c r="CA305" s="65">
        <v>36</v>
      </c>
      <c r="CB305" s="65"/>
      <c r="CC305" s="65"/>
      <c r="CD305" s="65"/>
      <c r="CE305" s="65">
        <f>ROUND((Tabla122[[#This Row],[Columna81]]*0.4),0)</f>
        <v>14</v>
      </c>
      <c r="CF305" s="65">
        <v>36</v>
      </c>
      <c r="CG305" s="65"/>
      <c r="CH305" s="65"/>
      <c r="CI305" s="65"/>
      <c r="CJ305" s="65">
        <f>ROUND((Tabla122[[#This Row],[Columna86]]*0.4),0)</f>
        <v>6</v>
      </c>
      <c r="CK305" s="65">
        <v>16</v>
      </c>
      <c r="CL305" s="65"/>
      <c r="CM305" s="65"/>
      <c r="CN305" s="65"/>
      <c r="CO305" s="65">
        <f>ROUND((Tabla122[[#This Row],[Columna91]]*0.4),0)</f>
        <v>22</v>
      </c>
      <c r="CP305" s="65">
        <v>56</v>
      </c>
      <c r="CQ305" s="65"/>
      <c r="CR305" s="65"/>
      <c r="CS305" s="65"/>
      <c r="CT305" s="65">
        <f>ROUND((Tabla122[[#This Row],[Columna96]]*0.4),0)</f>
        <v>40</v>
      </c>
      <c r="CU305" s="65">
        <v>100</v>
      </c>
      <c r="CV305" s="65"/>
      <c r="CW305" s="65"/>
      <c r="CX305" s="65"/>
      <c r="CY305" s="65">
        <f>ROUND((Tabla122[[#This Row],[Columna101]]*0.4),0)</f>
        <v>10</v>
      </c>
      <c r="CZ305" s="65">
        <v>24</v>
      </c>
      <c r="DA305" s="65"/>
      <c r="DB305" s="65"/>
      <c r="DC305" s="65"/>
      <c r="DD305" s="65">
        <f>ROUND((Tabla122[[#This Row],[Columna106]]*0.4),0)</f>
        <v>8</v>
      </c>
      <c r="DE305" s="65">
        <v>20</v>
      </c>
      <c r="DF305" s="65"/>
      <c r="DG305" s="65"/>
      <c r="DH305" s="65"/>
      <c r="DI305" s="65">
        <f>ROUND((Tabla122[[#This Row],[Columna111]]*0.4),0)</f>
        <v>8</v>
      </c>
      <c r="DJ305" s="65">
        <v>20</v>
      </c>
      <c r="DK305" s="65"/>
      <c r="DL305" s="65"/>
      <c r="DM305" s="65"/>
      <c r="DN305" s="65">
        <f>ROUND((Tabla122[[#This Row],[Columna116]]*0.4),0)</f>
        <v>2</v>
      </c>
      <c r="DO305" s="65">
        <v>4</v>
      </c>
      <c r="DP305" s="65"/>
      <c r="DQ305" s="65"/>
      <c r="DR305" s="65"/>
      <c r="DS305" s="84"/>
    </row>
    <row r="306" spans="2:123" s="82" customFormat="1" ht="54">
      <c r="B306" s="75"/>
      <c r="C306" s="63">
        <v>35501</v>
      </c>
      <c r="D306" s="79" t="s">
        <v>404</v>
      </c>
      <c r="E306" s="87" t="s">
        <v>114</v>
      </c>
      <c r="F306"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353</v>
      </c>
      <c r="G306"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880</v>
      </c>
      <c r="H306" s="65">
        <f>ROUND((Tabla122[[#This Row],[Columna6]]*0.4),0)</f>
        <v>1</v>
      </c>
      <c r="I306" s="91">
        <v>2</v>
      </c>
      <c r="J306" s="91"/>
      <c r="K306" s="91"/>
      <c r="L306" s="91"/>
      <c r="M306" s="65">
        <f>ROUND((Tabla122[[#This Row],[Columna11]]*0.4),0)</f>
        <v>36</v>
      </c>
      <c r="N306" s="65">
        <v>90</v>
      </c>
      <c r="O306" s="65"/>
      <c r="P306" s="65"/>
      <c r="Q306" s="65"/>
      <c r="R306" s="65">
        <f>ROUND((Tabla122[[#This Row],[Columna16]]*0.4),0)</f>
        <v>3</v>
      </c>
      <c r="S306" s="65">
        <v>8</v>
      </c>
      <c r="T306" s="65"/>
      <c r="U306" s="65"/>
      <c r="V306" s="65"/>
      <c r="W306" s="65">
        <f>ROUND((Tabla122[[#This Row],[Columna21]]*0.4),0)</f>
        <v>2</v>
      </c>
      <c r="X306" s="65">
        <v>4</v>
      </c>
      <c r="Y306" s="65"/>
      <c r="Z306" s="65"/>
      <c r="AA306" s="65"/>
      <c r="AB306" s="65">
        <f>ROUND((Tabla122[[#This Row],[Columna26]]*0.4),0)</f>
        <v>12</v>
      </c>
      <c r="AC306" s="65">
        <v>30</v>
      </c>
      <c r="AD306" s="65"/>
      <c r="AE306" s="65"/>
      <c r="AF306" s="65"/>
      <c r="AG306" s="65">
        <f>ROUND((Tabla122[[#This Row],[Columna31]]*0.4),0)</f>
        <v>137</v>
      </c>
      <c r="AH306" s="65">
        <v>342</v>
      </c>
      <c r="AI306" s="65"/>
      <c r="AJ306" s="65"/>
      <c r="AK306" s="65"/>
      <c r="AL306" s="65">
        <f>ROUND((Tabla122[[#This Row],[Columna36]]*0.4),0)</f>
        <v>35</v>
      </c>
      <c r="AM306" s="65">
        <v>88</v>
      </c>
      <c r="AN306" s="65"/>
      <c r="AO306" s="65"/>
      <c r="AP306" s="65"/>
      <c r="AQ306" s="65">
        <f>ROUND((Tabla122[[#This Row],[Columna41]]*0.4),0)</f>
        <v>14</v>
      </c>
      <c r="AR306" s="65">
        <v>34</v>
      </c>
      <c r="AS306" s="65"/>
      <c r="AT306" s="65"/>
      <c r="AU306" s="65"/>
      <c r="AV306" s="65">
        <f>ROUND((Tabla122[[#This Row],[Columna46]]*0.4),0)</f>
        <v>8</v>
      </c>
      <c r="AW306" s="65">
        <v>20</v>
      </c>
      <c r="AX306" s="65"/>
      <c r="AY306" s="65"/>
      <c r="AZ306" s="65"/>
      <c r="BA306" s="65">
        <f>ROUND((Tabla122[[#This Row],[Columna51]]*0.4),0)</f>
        <v>2</v>
      </c>
      <c r="BB306" s="65">
        <v>4</v>
      </c>
      <c r="BC306" s="65"/>
      <c r="BD306" s="65"/>
      <c r="BE306" s="65"/>
      <c r="BF306" s="65">
        <f>ROUND((Tabla122[[#This Row],[Columna56]]*0.4),0)</f>
        <v>1</v>
      </c>
      <c r="BG306" s="65">
        <v>2</v>
      </c>
      <c r="BH306" s="65"/>
      <c r="BI306" s="65"/>
      <c r="BJ306" s="65"/>
      <c r="BK306" s="65">
        <f>ROUND((Tabla122[[#This Row],[Columna61]]*0.4),0)</f>
        <v>9</v>
      </c>
      <c r="BL306" s="65">
        <v>22</v>
      </c>
      <c r="BM306" s="65"/>
      <c r="BN306" s="65"/>
      <c r="BO306" s="65"/>
      <c r="BP306" s="65">
        <f>ROUND((Tabla122[[#This Row],[Columna66]]*0.4),0)</f>
        <v>8</v>
      </c>
      <c r="BQ306" s="65">
        <v>20</v>
      </c>
      <c r="BR306" s="65"/>
      <c r="BS306" s="65"/>
      <c r="BT306" s="65"/>
      <c r="BU306" s="65">
        <f>ROUND((Tabla122[[#This Row],[Columna71]]*0.4),0)</f>
        <v>23</v>
      </c>
      <c r="BV306" s="65">
        <v>58</v>
      </c>
      <c r="BW306" s="65"/>
      <c r="BX306" s="65"/>
      <c r="BY306" s="65"/>
      <c r="BZ306" s="65">
        <f>ROUND((Tabla122[[#This Row],[Columna76]]*0.4),0)</f>
        <v>7</v>
      </c>
      <c r="CA306" s="65">
        <v>18</v>
      </c>
      <c r="CB306" s="65"/>
      <c r="CC306" s="65"/>
      <c r="CD306" s="65"/>
      <c r="CE306" s="65">
        <f>ROUND((Tabla122[[#This Row],[Columna81]]*0.4),0)</f>
        <v>7</v>
      </c>
      <c r="CF306" s="65">
        <v>18</v>
      </c>
      <c r="CG306" s="65"/>
      <c r="CH306" s="65"/>
      <c r="CI306" s="65"/>
      <c r="CJ306" s="65">
        <f>ROUND((Tabla122[[#This Row],[Columna86]]*0.4),0)</f>
        <v>3</v>
      </c>
      <c r="CK306" s="65">
        <v>8</v>
      </c>
      <c r="CL306" s="65"/>
      <c r="CM306" s="65"/>
      <c r="CN306" s="65"/>
      <c r="CO306" s="65">
        <f>ROUND((Tabla122[[#This Row],[Columna91]]*0.4),0)</f>
        <v>11</v>
      </c>
      <c r="CP306" s="65">
        <v>28</v>
      </c>
      <c r="CQ306" s="65"/>
      <c r="CR306" s="65"/>
      <c r="CS306" s="65"/>
      <c r="CT306" s="65">
        <f>ROUND((Tabla122[[#This Row],[Columna96]]*0.4),0)</f>
        <v>20</v>
      </c>
      <c r="CU306" s="65">
        <v>50</v>
      </c>
      <c r="CV306" s="65"/>
      <c r="CW306" s="65"/>
      <c r="CX306" s="65"/>
      <c r="CY306" s="65">
        <f>ROUND((Tabla122[[#This Row],[Columna101]]*0.4),0)</f>
        <v>5</v>
      </c>
      <c r="CZ306" s="65">
        <v>12</v>
      </c>
      <c r="DA306" s="65"/>
      <c r="DB306" s="65"/>
      <c r="DC306" s="65"/>
      <c r="DD306" s="65">
        <f>ROUND((Tabla122[[#This Row],[Columna106]]*0.4),0)</f>
        <v>4</v>
      </c>
      <c r="DE306" s="65">
        <v>10</v>
      </c>
      <c r="DF306" s="65"/>
      <c r="DG306" s="65"/>
      <c r="DH306" s="65"/>
      <c r="DI306" s="65">
        <f>ROUND((Tabla122[[#This Row],[Columna111]]*0.4),0)</f>
        <v>4</v>
      </c>
      <c r="DJ306" s="65">
        <v>10</v>
      </c>
      <c r="DK306" s="65"/>
      <c r="DL306" s="65"/>
      <c r="DM306" s="65"/>
      <c r="DN306" s="65">
        <f>ROUND((Tabla122[[#This Row],[Columna116]]*0.4),0)</f>
        <v>1</v>
      </c>
      <c r="DO306" s="65">
        <v>2</v>
      </c>
      <c r="DP306" s="65"/>
      <c r="DQ306" s="65"/>
      <c r="DR306" s="65"/>
      <c r="DS306" s="84"/>
    </row>
    <row r="307" spans="2:123" s="82" customFormat="1" ht="13.5">
      <c r="B307" s="75"/>
      <c r="C307" s="63">
        <v>35501</v>
      </c>
      <c r="D307" s="85" t="s">
        <v>371</v>
      </c>
      <c r="E307" s="87" t="s">
        <v>114</v>
      </c>
      <c r="F307"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703</v>
      </c>
      <c r="G307"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1760</v>
      </c>
      <c r="H307" s="65">
        <f>ROUND((Tabla122[[#This Row],[Columna6]]*0.4),0)</f>
        <v>2</v>
      </c>
      <c r="I307" s="91">
        <v>4</v>
      </c>
      <c r="J307" s="91"/>
      <c r="K307" s="91"/>
      <c r="L307" s="91"/>
      <c r="M307" s="65">
        <f>ROUND((Tabla122[[#This Row],[Columna11]]*0.4),0)</f>
        <v>72</v>
      </c>
      <c r="N307" s="65">
        <v>180</v>
      </c>
      <c r="O307" s="65"/>
      <c r="P307" s="65"/>
      <c r="Q307" s="65"/>
      <c r="R307" s="65">
        <f>ROUND((Tabla122[[#This Row],[Columna16]]*0.4),0)</f>
        <v>6</v>
      </c>
      <c r="S307" s="65">
        <v>16</v>
      </c>
      <c r="T307" s="65"/>
      <c r="U307" s="65"/>
      <c r="V307" s="65"/>
      <c r="W307" s="65">
        <f>ROUND((Tabla122[[#This Row],[Columna21]]*0.4),0)</f>
        <v>3</v>
      </c>
      <c r="X307" s="65">
        <v>8</v>
      </c>
      <c r="Y307" s="65"/>
      <c r="Z307" s="65"/>
      <c r="AA307" s="65"/>
      <c r="AB307" s="65">
        <f>ROUND((Tabla122[[#This Row],[Columna26]]*0.4),0)</f>
        <v>24</v>
      </c>
      <c r="AC307" s="65">
        <v>60</v>
      </c>
      <c r="AD307" s="65"/>
      <c r="AE307" s="65"/>
      <c r="AF307" s="65"/>
      <c r="AG307" s="65">
        <f>ROUND((Tabla122[[#This Row],[Columna31]]*0.4),0)</f>
        <v>274</v>
      </c>
      <c r="AH307" s="65">
        <v>684</v>
      </c>
      <c r="AI307" s="65"/>
      <c r="AJ307" s="65"/>
      <c r="AK307" s="65"/>
      <c r="AL307" s="65">
        <f>ROUND((Tabla122[[#This Row],[Columna36]]*0.4),0)</f>
        <v>70</v>
      </c>
      <c r="AM307" s="65">
        <v>176</v>
      </c>
      <c r="AN307" s="65"/>
      <c r="AO307" s="65"/>
      <c r="AP307" s="65"/>
      <c r="AQ307" s="65">
        <f>ROUND((Tabla122[[#This Row],[Columna41]]*0.4),0)</f>
        <v>27</v>
      </c>
      <c r="AR307" s="65">
        <v>68</v>
      </c>
      <c r="AS307" s="65"/>
      <c r="AT307" s="65"/>
      <c r="AU307" s="65"/>
      <c r="AV307" s="65">
        <f>ROUND((Tabla122[[#This Row],[Columna46]]*0.4),0)</f>
        <v>16</v>
      </c>
      <c r="AW307" s="65">
        <v>40</v>
      </c>
      <c r="AX307" s="65"/>
      <c r="AY307" s="65"/>
      <c r="AZ307" s="65"/>
      <c r="BA307" s="65">
        <f>ROUND((Tabla122[[#This Row],[Columna51]]*0.4),0)</f>
        <v>3</v>
      </c>
      <c r="BB307" s="65">
        <v>8</v>
      </c>
      <c r="BC307" s="65"/>
      <c r="BD307" s="65"/>
      <c r="BE307" s="65"/>
      <c r="BF307" s="65">
        <f>ROUND((Tabla122[[#This Row],[Columna56]]*0.4),0)</f>
        <v>2</v>
      </c>
      <c r="BG307" s="65">
        <v>4</v>
      </c>
      <c r="BH307" s="65"/>
      <c r="BI307" s="65"/>
      <c r="BJ307" s="65"/>
      <c r="BK307" s="65">
        <f>ROUND((Tabla122[[#This Row],[Columna61]]*0.4),0)</f>
        <v>18</v>
      </c>
      <c r="BL307" s="65">
        <v>44</v>
      </c>
      <c r="BM307" s="65"/>
      <c r="BN307" s="65"/>
      <c r="BO307" s="65"/>
      <c r="BP307" s="65">
        <f>ROUND((Tabla122[[#This Row],[Columna66]]*0.4),0)</f>
        <v>16</v>
      </c>
      <c r="BQ307" s="65">
        <v>40</v>
      </c>
      <c r="BR307" s="65"/>
      <c r="BS307" s="65"/>
      <c r="BT307" s="65"/>
      <c r="BU307" s="65">
        <f>ROUND((Tabla122[[#This Row],[Columna71]]*0.4),0)</f>
        <v>46</v>
      </c>
      <c r="BV307" s="65">
        <v>116</v>
      </c>
      <c r="BW307" s="65"/>
      <c r="BX307" s="65"/>
      <c r="BY307" s="65"/>
      <c r="BZ307" s="65">
        <f>ROUND((Tabla122[[#This Row],[Columna76]]*0.4),0)</f>
        <v>14</v>
      </c>
      <c r="CA307" s="65">
        <v>36</v>
      </c>
      <c r="CB307" s="65"/>
      <c r="CC307" s="65"/>
      <c r="CD307" s="65"/>
      <c r="CE307" s="65">
        <f>ROUND((Tabla122[[#This Row],[Columna81]]*0.4),0)</f>
        <v>14</v>
      </c>
      <c r="CF307" s="65">
        <v>36</v>
      </c>
      <c r="CG307" s="65"/>
      <c r="CH307" s="65"/>
      <c r="CI307" s="65"/>
      <c r="CJ307" s="65">
        <f>ROUND((Tabla122[[#This Row],[Columna86]]*0.4),0)</f>
        <v>6</v>
      </c>
      <c r="CK307" s="65">
        <v>16</v>
      </c>
      <c r="CL307" s="65"/>
      <c r="CM307" s="65"/>
      <c r="CN307" s="65"/>
      <c r="CO307" s="65">
        <f>ROUND((Tabla122[[#This Row],[Columna91]]*0.4),0)</f>
        <v>22</v>
      </c>
      <c r="CP307" s="65">
        <v>56</v>
      </c>
      <c r="CQ307" s="65"/>
      <c r="CR307" s="65"/>
      <c r="CS307" s="65"/>
      <c r="CT307" s="65">
        <f>ROUND((Tabla122[[#This Row],[Columna96]]*0.4),0)</f>
        <v>40</v>
      </c>
      <c r="CU307" s="65">
        <v>100</v>
      </c>
      <c r="CV307" s="65"/>
      <c r="CW307" s="65"/>
      <c r="CX307" s="65"/>
      <c r="CY307" s="65">
        <f>ROUND((Tabla122[[#This Row],[Columna101]]*0.4),0)</f>
        <v>10</v>
      </c>
      <c r="CZ307" s="65">
        <v>24</v>
      </c>
      <c r="DA307" s="65"/>
      <c r="DB307" s="65"/>
      <c r="DC307" s="65"/>
      <c r="DD307" s="65">
        <f>ROUND((Tabla122[[#This Row],[Columna106]]*0.4),0)</f>
        <v>8</v>
      </c>
      <c r="DE307" s="65">
        <v>20</v>
      </c>
      <c r="DF307" s="65"/>
      <c r="DG307" s="65"/>
      <c r="DH307" s="65"/>
      <c r="DI307" s="65">
        <f>ROUND((Tabla122[[#This Row],[Columna111]]*0.4),0)</f>
        <v>8</v>
      </c>
      <c r="DJ307" s="65">
        <v>20</v>
      </c>
      <c r="DK307" s="65"/>
      <c r="DL307" s="65"/>
      <c r="DM307" s="65"/>
      <c r="DN307" s="65">
        <f>ROUND((Tabla122[[#This Row],[Columna116]]*0.4),0)</f>
        <v>2</v>
      </c>
      <c r="DO307" s="65">
        <v>4</v>
      </c>
      <c r="DP307" s="65"/>
      <c r="DQ307" s="65"/>
      <c r="DR307" s="65"/>
      <c r="DS307" s="84"/>
    </row>
    <row r="308" spans="2:123" s="82" customFormat="1" ht="144.6" customHeight="1">
      <c r="B308" s="75"/>
      <c r="C308" s="63">
        <v>35501</v>
      </c>
      <c r="D308" s="88" t="s">
        <v>401</v>
      </c>
      <c r="E308" s="87" t="s">
        <v>114</v>
      </c>
      <c r="F308" s="99">
        <f>Tabla122[[#This Row],[Columna5]]+Tabla122[[#This Row],[Columna10]]+Tabla122[[#This Row],[Columna15]]+Tabla122[[#This Row],[Columna20]]+Tabla122[[#This Row],[Columna25]]+Tabla122[[#This Row],[Columna30]]+Tabla122[[#This Row],[Columna35]]+Tabla122[[#This Row],[Columna40]]+Tabla122[[#This Row],[Columna45]]+Tabla122[[#This Row],[Columna50]]+Tabla122[[#This Row],[Columna55]]+Tabla122[[#This Row],[Columna60]]+Tabla122[[#This Row],[Columna65]]+Tabla122[[#This Row],[Columna70]]+Tabla122[[#This Row],[Columna75]]+Tabla122[[#This Row],[Columna80]]+Tabla122[[#This Row],[Columna85]]+Tabla122[[#This Row],[Columna90]]+Tabla122[[#This Row],[Columna95]]+Tabla122[[#This Row],[Columna100]]+Tabla122[[#This Row],[Columna105]]+Tabla122[[#This Row],[Columna110]]+Tabla122[[#This Row],[Columna115]]</f>
        <v>311</v>
      </c>
      <c r="G308" s="99">
        <f>Tabla122[[#This Row],[Columna6]]+Tabla122[[#This Row],[Columna11]]+Tabla122[[#This Row],[Columna16]]+Tabla122[[#This Row],[Columna21]]+Tabla122[[#This Row],[Columna26]]+Tabla122[[#This Row],[Columna31]]+Tabla122[[#This Row],[Columna36]]+Tabla122[[#This Row],[Columna41]]+Tabla122[[#This Row],[Columna46]]+Tabla122[[#This Row],[Columna51]]+Tabla122[[#This Row],[Columna56]]+Tabla122[[#This Row],[Columna61]]+Tabla122[[#This Row],[Columna66]]+Tabla122[[#This Row],[Columna71]]+Tabla122[[#This Row],[Columna76]]+Tabla122[[#This Row],[Columna81]]+Tabla122[[#This Row],[Columna86]]+Tabla122[[#This Row],[Columna91]]+Tabla122[[#This Row],[Columna96]]+Tabla122[[#This Row],[Columna101]]+Tabla122[[#This Row],[Columna106]]+Tabla122[[#This Row],[Columna111]]+Tabla122[[#This Row],[Columna116]]</f>
        <v>776</v>
      </c>
      <c r="H308" s="65">
        <f>ROUND((Tabla122[[#This Row],[Columna6]]*0.4),0)</f>
        <v>0</v>
      </c>
      <c r="I308" s="91">
        <v>0</v>
      </c>
      <c r="J308" s="91"/>
      <c r="K308" s="91"/>
      <c r="L308" s="91"/>
      <c r="M308" s="65">
        <f>ROUND((Tabla122[[#This Row],[Columna11]]*0.4),0)</f>
        <v>0</v>
      </c>
      <c r="N308" s="91">
        <v>0</v>
      </c>
      <c r="O308" s="65"/>
      <c r="P308" s="65"/>
      <c r="Q308" s="65"/>
      <c r="R308" s="65">
        <f>ROUND((Tabla122[[#This Row],[Columna16]]*0.4),0)</f>
        <v>0</v>
      </c>
      <c r="S308" s="91">
        <v>0</v>
      </c>
      <c r="T308" s="65"/>
      <c r="U308" s="65"/>
      <c r="V308" s="65"/>
      <c r="W308" s="65">
        <f>ROUND((Tabla122[[#This Row],[Columna21]]*0.4),0)</f>
        <v>0</v>
      </c>
      <c r="X308" s="91">
        <v>0</v>
      </c>
      <c r="Y308" s="65"/>
      <c r="Z308" s="65"/>
      <c r="AA308" s="65"/>
      <c r="AB308" s="65">
        <f>ROUND((Tabla122[[#This Row],[Columna26]]*0.4),0)</f>
        <v>12</v>
      </c>
      <c r="AC308" s="65">
        <v>30</v>
      </c>
      <c r="AD308" s="65"/>
      <c r="AE308" s="65"/>
      <c r="AF308" s="65"/>
      <c r="AG308" s="65">
        <f>ROUND((Tabla122[[#This Row],[Columna31]]*0.4),0)</f>
        <v>137</v>
      </c>
      <c r="AH308" s="65">
        <v>342</v>
      </c>
      <c r="AI308" s="65"/>
      <c r="AJ308" s="65"/>
      <c r="AK308" s="65"/>
      <c r="AL308" s="65">
        <f>ROUND((Tabla122[[#This Row],[Columna36]]*0.4),0)</f>
        <v>35</v>
      </c>
      <c r="AM308" s="65">
        <v>88</v>
      </c>
      <c r="AN308" s="65"/>
      <c r="AO308" s="65"/>
      <c r="AP308" s="65"/>
      <c r="AQ308" s="89">
        <f>ROUND((Tabla122[[#This Row],[Columna41]]*0.4),0)</f>
        <v>14</v>
      </c>
      <c r="AR308" s="65">
        <v>34</v>
      </c>
      <c r="AS308" s="65"/>
      <c r="AT308" s="65"/>
      <c r="AU308" s="65"/>
      <c r="AV308" s="65">
        <f>ROUND((Tabla122[[#This Row],[Columna46]]*0.4),0)</f>
        <v>8</v>
      </c>
      <c r="AW308" s="65">
        <v>20</v>
      </c>
      <c r="AX308" s="65"/>
      <c r="AY308" s="65"/>
      <c r="AZ308" s="65"/>
      <c r="BA308" s="65">
        <f>ROUND((Tabla122[[#This Row],[Columna51]]*0.4),0)</f>
        <v>2</v>
      </c>
      <c r="BB308" s="65">
        <v>4</v>
      </c>
      <c r="BC308" s="65"/>
      <c r="BD308" s="65"/>
      <c r="BE308" s="65"/>
      <c r="BF308" s="65">
        <f>ROUND((Tabla122[[#This Row],[Columna56]]*0.4),0)</f>
        <v>1</v>
      </c>
      <c r="BG308" s="65">
        <v>2</v>
      </c>
      <c r="BH308" s="65"/>
      <c r="BI308" s="65"/>
      <c r="BJ308" s="65"/>
      <c r="BK308" s="65">
        <f>ROUND((Tabla122[[#This Row],[Columna61]]*0.4),0)</f>
        <v>9</v>
      </c>
      <c r="BL308" s="65">
        <v>22</v>
      </c>
      <c r="BM308" s="65"/>
      <c r="BN308" s="65"/>
      <c r="BO308" s="65"/>
      <c r="BP308" s="65">
        <f>ROUND((Tabla122[[#This Row],[Columna66]]*0.4),0)</f>
        <v>8</v>
      </c>
      <c r="BQ308" s="65">
        <v>20</v>
      </c>
      <c r="BR308" s="65"/>
      <c r="BS308" s="65"/>
      <c r="BT308" s="65"/>
      <c r="BU308" s="65">
        <f>ROUND((Tabla122[[#This Row],[Columna71]]*0.4),0)</f>
        <v>23</v>
      </c>
      <c r="BV308" s="65">
        <v>58</v>
      </c>
      <c r="BW308" s="65"/>
      <c r="BX308" s="65"/>
      <c r="BY308" s="65"/>
      <c r="BZ308" s="65">
        <f>ROUND((Tabla122[[#This Row],[Columna76]]*0.4),0)</f>
        <v>7</v>
      </c>
      <c r="CA308" s="65">
        <v>18</v>
      </c>
      <c r="CB308" s="65"/>
      <c r="CC308" s="65"/>
      <c r="CD308" s="65"/>
      <c r="CE308" s="65">
        <f>ROUND((Tabla122[[#This Row],[Columna81]]*0.4),0)</f>
        <v>7</v>
      </c>
      <c r="CF308" s="65">
        <v>18</v>
      </c>
      <c r="CG308" s="65"/>
      <c r="CH308" s="65"/>
      <c r="CI308" s="65"/>
      <c r="CJ308" s="65">
        <f>ROUND((Tabla122[[#This Row],[Columna86]]*0.4),0)</f>
        <v>3</v>
      </c>
      <c r="CK308" s="65">
        <v>8</v>
      </c>
      <c r="CL308" s="65"/>
      <c r="CM308" s="65"/>
      <c r="CN308" s="65"/>
      <c r="CO308" s="65">
        <f>ROUND((Tabla122[[#This Row],[Columna91]]*0.4),0)</f>
        <v>11</v>
      </c>
      <c r="CP308" s="65">
        <v>28</v>
      </c>
      <c r="CQ308" s="65"/>
      <c r="CR308" s="65"/>
      <c r="CS308" s="65"/>
      <c r="CT308" s="65">
        <f>ROUND((Tabla122[[#This Row],[Columna96]]*0.4),0)</f>
        <v>20</v>
      </c>
      <c r="CU308" s="65">
        <v>50</v>
      </c>
      <c r="CV308" s="65"/>
      <c r="CW308" s="65"/>
      <c r="CX308" s="65"/>
      <c r="CY308" s="65">
        <f>ROUND((Tabla122[[#This Row],[Columna101]]*0.4),0)</f>
        <v>5</v>
      </c>
      <c r="CZ308" s="65">
        <v>12</v>
      </c>
      <c r="DA308" s="65"/>
      <c r="DB308" s="65"/>
      <c r="DC308" s="65"/>
      <c r="DD308" s="65">
        <f>ROUND((Tabla122[[#This Row],[Columna106]]*0.4),0)</f>
        <v>4</v>
      </c>
      <c r="DE308" s="65">
        <v>10</v>
      </c>
      <c r="DF308" s="65"/>
      <c r="DG308" s="65"/>
      <c r="DH308" s="65"/>
      <c r="DI308" s="65">
        <f>ROUND((Tabla122[[#This Row],[Columna111]]*0.4),0)</f>
        <v>4</v>
      </c>
      <c r="DJ308" s="65">
        <v>10</v>
      </c>
      <c r="DK308" s="65"/>
      <c r="DL308" s="65"/>
      <c r="DM308" s="65"/>
      <c r="DN308" s="65">
        <f>ROUND((Tabla122[[#This Row],[Columna116]]*0.4),0)</f>
        <v>1</v>
      </c>
      <c r="DO308" s="65">
        <v>2</v>
      </c>
      <c r="DP308" s="65"/>
      <c r="DQ308" s="65"/>
      <c r="DR308" s="65"/>
      <c r="DS308" s="84"/>
    </row>
    <row r="309" spans="2:123">
      <c r="D309" s="59"/>
      <c r="E309" s="60"/>
      <c r="F309" s="100">
        <f>SUM(F19:F308)</f>
        <v>202788</v>
      </c>
      <c r="G309" s="100">
        <f>SUM(G19:G308)</f>
        <v>507656</v>
      </c>
      <c r="H309" s="60"/>
      <c r="I309" s="60"/>
      <c r="J309" s="60"/>
      <c r="K309" s="60"/>
      <c r="L309" s="60"/>
      <c r="M309" s="60"/>
      <c r="N309" s="60"/>
      <c r="O309" s="60"/>
      <c r="P309" s="60"/>
      <c r="Q309" s="60"/>
      <c r="R309" s="60"/>
      <c r="S309" s="60"/>
      <c r="T309" s="60"/>
      <c r="U309" s="60"/>
      <c r="V309" s="60"/>
      <c r="W309" s="60"/>
      <c r="X309" s="60"/>
      <c r="Y309" s="60"/>
      <c r="Z309" s="60"/>
      <c r="AA309" s="60"/>
      <c r="AB309" s="60"/>
      <c r="AC309" s="60"/>
      <c r="AD309" s="60"/>
      <c r="AE309" s="60"/>
      <c r="AF309" s="60"/>
      <c r="AG309" s="60"/>
      <c r="AH309" s="60"/>
      <c r="AI309" s="60"/>
      <c r="AJ309" s="60"/>
      <c r="AK309" s="60"/>
      <c r="AL309" s="60"/>
      <c r="AM309" s="60"/>
      <c r="AN309" s="60"/>
      <c r="AO309" s="60"/>
      <c r="AP309" s="60"/>
      <c r="AQ309" s="60"/>
      <c r="AR309" s="60"/>
      <c r="AS309" s="60"/>
      <c r="AT309" s="60"/>
      <c r="AU309" s="60"/>
      <c r="AV309" s="60"/>
      <c r="AW309" s="60"/>
      <c r="AX309" s="60"/>
      <c r="AY309" s="60"/>
      <c r="AZ309" s="60"/>
      <c r="BA309" s="60"/>
      <c r="BB309" s="60"/>
      <c r="BC309" s="60"/>
      <c r="BD309" s="60"/>
      <c r="BE309" s="60"/>
      <c r="BF309" s="60"/>
      <c r="BG309" s="60"/>
      <c r="BH309" s="60"/>
      <c r="BI309" s="60"/>
      <c r="BJ309" s="60"/>
      <c r="BK309" s="60"/>
      <c r="BL309" s="60"/>
      <c r="BM309" s="60"/>
      <c r="BN309" s="60"/>
      <c r="BO309" s="60"/>
      <c r="BP309" s="60"/>
      <c r="BQ309" s="60"/>
      <c r="BR309" s="60"/>
      <c r="BS309" s="60"/>
      <c r="BT309" s="60"/>
      <c r="BU309" s="60"/>
      <c r="BV309" s="60"/>
      <c r="BW309" s="60"/>
      <c r="BX309" s="60"/>
      <c r="BY309" s="60"/>
      <c r="BZ309" s="60"/>
      <c r="CA309" s="60"/>
      <c r="CB309" s="60"/>
      <c r="CC309" s="60"/>
      <c r="CD309" s="60"/>
      <c r="CE309" s="60"/>
      <c r="CF309" s="60"/>
      <c r="CG309" s="60"/>
      <c r="CH309" s="60"/>
      <c r="CI309" s="60"/>
      <c r="CJ309" s="60"/>
      <c r="CK309" s="60"/>
      <c r="CL309" s="60"/>
      <c r="CM309" s="60"/>
      <c r="CN309" s="60"/>
      <c r="CO309" s="60"/>
      <c r="CP309" s="60"/>
      <c r="CQ309" s="60"/>
      <c r="CR309" s="60"/>
      <c r="CS309" s="60"/>
      <c r="CT309" s="60"/>
      <c r="CU309" s="60"/>
      <c r="CV309" s="60"/>
      <c r="CW309" s="60"/>
      <c r="CX309" s="60"/>
      <c r="CY309" s="60"/>
      <c r="CZ309" s="60"/>
      <c r="DA309" s="60"/>
      <c r="DB309" s="60"/>
      <c r="DC309" s="60"/>
      <c r="DD309" s="60"/>
      <c r="DE309" s="60"/>
      <c r="DF309" s="60"/>
      <c r="DG309" s="60"/>
      <c r="DH309" s="60"/>
      <c r="DI309" s="60"/>
      <c r="DJ309" s="60"/>
      <c r="DK309" s="60"/>
      <c r="DL309" s="60"/>
      <c r="DM309" s="60"/>
      <c r="DN309" s="60"/>
      <c r="DO309" s="60"/>
      <c r="DP309" s="60"/>
      <c r="DQ309" s="60"/>
      <c r="DR309" s="60"/>
      <c r="DS309" s="58"/>
    </row>
    <row r="315" spans="2:123">
      <c r="D315" s="17" t="s">
        <v>78</v>
      </c>
    </row>
  </sheetData>
  <sheetProtection formatCells="0" insertHyperlinks="0" sort="0" pivotTables="0"/>
  <dataConsolidate/>
  <mergeCells count="24">
    <mergeCell ref="DD16:DH16"/>
    <mergeCell ref="DI16:DM16"/>
    <mergeCell ref="DN16:DR16"/>
    <mergeCell ref="BK16:BO16"/>
    <mergeCell ref="BP16:BT16"/>
    <mergeCell ref="BU16:BY16"/>
    <mergeCell ref="BZ16:CD16"/>
    <mergeCell ref="CE16:CI16"/>
    <mergeCell ref="CY16:DC16"/>
    <mergeCell ref="F16:G16"/>
    <mergeCell ref="H16:L16"/>
    <mergeCell ref="M16:Q16"/>
    <mergeCell ref="R16:V16"/>
    <mergeCell ref="W16:AA16"/>
    <mergeCell ref="AB16:AF16"/>
    <mergeCell ref="AG16:AK16"/>
    <mergeCell ref="AL16:AP16"/>
    <mergeCell ref="AQ16:AU16"/>
    <mergeCell ref="AV16:AZ16"/>
    <mergeCell ref="BA16:BE16"/>
    <mergeCell ref="BF16:BJ16"/>
    <mergeCell ref="CJ16:CN16"/>
    <mergeCell ref="CO16:CS16"/>
    <mergeCell ref="CT16:CX16"/>
  </mergeCells>
  <phoneticPr fontId="128" type="noConversion"/>
  <printOptions horizontalCentered="1" verticalCentered="1"/>
  <pageMargins left="0.19685039370078741" right="0.19685039370078741" top="0.74803149606299213" bottom="0.74803149606299213" header="0.31496062992125984" footer="0.31496062992125984"/>
  <pageSetup scale="40" pageOrder="overThenDown" orientation="landscape" r:id="rId1"/>
  <headerFooter>
    <oddHeader>&amp;A</oddHeader>
    <oddFooter>Página &amp;P</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10</vt:i4>
      </vt:variant>
    </vt:vector>
  </HeadingPairs>
  <TitlesOfParts>
    <vt:vector size="14" baseType="lpstr">
      <vt:lpstr>Instrucciones</vt:lpstr>
      <vt:lpstr>Datos Generales </vt:lpstr>
      <vt:lpstr>Cuestionario</vt:lpstr>
      <vt:lpstr>FOCON 04</vt:lpstr>
      <vt:lpstr>'Datos Generales '!Área_de_impresión</vt:lpstr>
      <vt:lpstr>'FOCON 04'!Área_de_impresión</vt:lpstr>
      <vt:lpstr>Instrucciones!Área_de_impresión</vt:lpstr>
      <vt:lpstr>FOCCON</vt:lpstr>
      <vt:lpstr>FOCON</vt:lpstr>
      <vt:lpstr>FOCON2</vt:lpstr>
      <vt:lpstr>'FOCON 04'!OLE_LINK1</vt:lpstr>
      <vt:lpstr>'FOCON 04'!OLE_LINK2</vt:lpstr>
      <vt:lpstr>'Datos Generales '!Títulos_a_imprimir</vt:lpstr>
      <vt:lpstr>'FOCON 04'!Títulos_a_imprimir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2025-03-07T20:27:44Z</cp:lastPrinted>
  <dcterms:created xsi:type="dcterms:W3CDTF">2013-09-20T16:17:22Z</dcterms:created>
  <dcterms:modified xsi:type="dcterms:W3CDTF">2025-10-14T02:14:29Z</dcterms:modified>
</cp:coreProperties>
</file>