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garciar\Downloads\1er TRIMESTRES EVOLUCION DE LAS FINANZAS 2022\2DO TRIMESTRE DE EVOLUCION DE LAS FINANZAS\2DO TRIMESTRE EVOLUCION DE LAS FINANZAS 2022\01 FORMULARIOS CONTABLES\"/>
    </mc:Choice>
  </mc:AlternateContent>
  <bookViews>
    <workbookView xWindow="0" yWindow="0" windowWidth="20490" windowHeight="7755"/>
  </bookViews>
  <sheets>
    <sheet name="XXGET_GL_Evolución_05_Estado_d_" sheetId="2" r:id="rId1"/>
    <sheet name="RESUMEN DE VARIACIONES" sheetId="4" r:id="rId2"/>
    <sheet name="ESTADO DE CAMBIOS" sheetId="5" r:id="rId3"/>
    <sheet name="Hoja4" sheetId="6" r:id="rId4"/>
    <sheet name="Hoja1 (2)" sheetId="7" r:id="rId5"/>
  </sheets>
  <definedNames>
    <definedName name="_xlnm.Print_Area" localSheetId="0">XXGET_GL_Evolución_05_Estado_d_!$A$1:$C$62</definedName>
    <definedName name="_xlnm.Print_Titles" localSheetId="0">XXGET_GL_Evolución_05_Estado_d_!$1:$6</definedName>
  </definedNames>
  <calcPr calcId="152511"/>
</workbook>
</file>

<file path=xl/calcChain.xml><?xml version="1.0" encoding="utf-8"?>
<calcChain xmlns="http://schemas.openxmlformats.org/spreadsheetml/2006/main">
  <c r="C43" i="7" l="1"/>
  <c r="B45" i="7"/>
  <c r="F37" i="7"/>
  <c r="I37" i="7"/>
  <c r="I39" i="7" s="1"/>
  <c r="F26" i="7"/>
  <c r="F11" i="7"/>
  <c r="F43" i="7" s="1"/>
  <c r="F44" i="7" s="1"/>
  <c r="F46" i="7" s="1"/>
  <c r="G9" i="7"/>
  <c r="C7" i="7"/>
  <c r="F13" i="7" s="1"/>
  <c r="I14" i="7" s="1"/>
  <c r="B57" i="2"/>
  <c r="B53" i="2" s="1"/>
  <c r="B52" i="2"/>
  <c r="B48" i="2" s="1"/>
  <c r="B58" i="2" s="1"/>
  <c r="B59" i="2" s="1"/>
  <c r="B41" i="2"/>
  <c r="B38" i="2" s="1"/>
  <c r="B46" i="2" s="1"/>
  <c r="C31" i="4"/>
  <c r="B31" i="4"/>
  <c r="D31" i="4" s="1"/>
  <c r="H93" i="5"/>
  <c r="I91" i="5"/>
  <c r="I90" i="5"/>
  <c r="I88" i="5"/>
  <c r="I86" i="5"/>
  <c r="I85" i="5"/>
  <c r="I84" i="5"/>
  <c r="I83" i="5"/>
  <c r="I82" i="5"/>
  <c r="I81" i="5"/>
  <c r="I80" i="5"/>
  <c r="B76" i="5"/>
  <c r="B87" i="5" s="1"/>
  <c r="B89" i="5" s="1"/>
  <c r="I75" i="5"/>
  <c r="I70" i="5"/>
  <c r="I69" i="5"/>
  <c r="I68" i="5"/>
  <c r="I66" i="5"/>
  <c r="I64" i="5"/>
  <c r="I63" i="5"/>
  <c r="I62" i="5"/>
  <c r="I61" i="5"/>
  <c r="I60" i="5"/>
  <c r="I59" i="5"/>
  <c r="I58" i="5"/>
  <c r="I57" i="5"/>
  <c r="I56" i="5"/>
  <c r="I54" i="5"/>
  <c r="I53" i="5"/>
  <c r="I52" i="5"/>
  <c r="I51" i="5"/>
  <c r="I48" i="5"/>
  <c r="I46" i="5"/>
  <c r="I93" i="5" s="1"/>
  <c r="I45" i="5"/>
  <c r="E39" i="5"/>
  <c r="I28" i="5"/>
  <c r="B18" i="4"/>
  <c r="B11" i="4"/>
  <c r="J17" i="4"/>
  <c r="J20" i="4" s="1"/>
  <c r="J22" i="4" s="1"/>
  <c r="C54" i="2"/>
  <c r="C53" i="2" s="1"/>
  <c r="C58" i="2" s="1"/>
  <c r="C59" i="2" s="1"/>
  <c r="C61" i="2" s="1"/>
  <c r="B60" i="2" s="1"/>
  <c r="B61" i="2" s="1"/>
  <c r="C48" i="2"/>
  <c r="C19" i="2"/>
  <c r="B19" i="2"/>
  <c r="C8" i="2"/>
  <c r="C36" i="2" s="1"/>
  <c r="B8" i="2"/>
  <c r="F42" i="7"/>
  <c r="C42" i="2"/>
  <c r="B42" i="2"/>
  <c r="C38" i="2"/>
  <c r="C46" i="2"/>
  <c r="B36" i="2"/>
  <c r="C46" i="7" l="1"/>
  <c r="C50" i="7" s="1"/>
  <c r="C51" i="7" s="1"/>
  <c r="K37" i="7"/>
  <c r="K38" i="7" s="1"/>
</calcChain>
</file>

<file path=xl/sharedStrings.xml><?xml version="1.0" encoding="utf-8"?>
<sst xmlns="http://schemas.openxmlformats.org/spreadsheetml/2006/main" count="205" uniqueCount="145">
  <si>
    <t xml:space="preserve">Gobierno del Estado de Tabasco – Poder Ejecutivo </t>
  </si>
  <si>
    <t>Estado de Flujos de Efectivo</t>
  </si>
  <si>
    <t>Concepto</t>
  </si>
  <si>
    <t>Flujos de Efectivo de las Actividades de Operación</t>
  </si>
  <si>
    <t>Origen</t>
  </si>
  <si>
    <t>    Impuestos</t>
  </si>
  <si>
    <t>    Cuotas y Aportaciones de Seguridad Social</t>
  </si>
  <si>
    <t>    Contribuciones de Mejoras</t>
  </si>
  <si>
    <t>    Derechos</t>
  </si>
  <si>
    <t>    Productos</t>
  </si>
  <si>
    <t>    Aprovechamientos</t>
  </si>
  <si>
    <t>    Ingresos por Venta de Bienes y Prestación de Servicios</t>
  </si>
  <si>
    <t>    Participaciones, Aportaciones, Convenios, Incentivos Derivados de la Colaboración Fiscal y Fondos Distintos de Aportaciones</t>
  </si>
  <si>
    <t>    Transferencias, Asignaciones, Subsidios y Subvenciones, y Pensiones Jubilaciones</t>
  </si>
  <si>
    <t>    Otros Origenes de Operación</t>
  </si>
  <si>
    <t>Aplicación</t>
  </si>
  <si>
    <t>    Servicios Personales</t>
  </si>
  <si>
    <t>    Materiales y Suministros</t>
  </si>
  <si>
    <t>    Servicios Generales</t>
  </si>
  <si>
    <t>    Transferencias Internas y Asignaciones al Sector Público</t>
  </si>
  <si>
    <t>    Transferencias al resto del Sector Público</t>
  </si>
  <si>
    <t>    Subsidios y Subvenciones</t>
  </si>
  <si>
    <t>    Ayudas Sociales</t>
  </si>
  <si>
    <t>    Pensiones y Jubilaciones</t>
  </si>
  <si>
    <t>    Transferencias a Fideicomisos, Mandatos y Contratos Análogos</t>
  </si>
  <si>
    <t>    Transferencias a la Seguridad Social</t>
  </si>
  <si>
    <t>    Donativos</t>
  </si>
  <si>
    <t>    Transferencias al Exterior</t>
  </si>
  <si>
    <t>    Participaciones</t>
  </si>
  <si>
    <t>    Aportaciones</t>
  </si>
  <si>
    <t>    Convenios</t>
  </si>
  <si>
    <t>    Otras Aplicaciones de Operacion</t>
  </si>
  <si>
    <t>Flujos Netos de Efectivo por Actividades de Operación</t>
  </si>
  <si>
    <t>Flujos de Efectivo de las Actividades de Inversión</t>
  </si>
  <si>
    <t>    Bienes Inmuebles, Infraestructura y Construcciones en Proceso</t>
  </si>
  <si>
    <t>    Bienes Muebles</t>
  </si>
  <si>
    <t>    Otros Orígenes de Inversión</t>
  </si>
  <si>
    <t>    Otras Aplicaciones de Inversión</t>
  </si>
  <si>
    <t>Flujos Netos de Efectivo por Actividades de Inversión</t>
  </si>
  <si>
    <t>Flujo de Efectivo de las Actividades de Financiamiento</t>
  </si>
  <si>
    <t>    Endeudamiento Neto</t>
  </si>
  <si>
    <t>    Interno</t>
  </si>
  <si>
    <t>    Externo</t>
  </si>
  <si>
    <t>    Otros Orígenes de Financiamiento</t>
  </si>
  <si>
    <t>    Servicios de la Deuda</t>
  </si>
  <si>
    <t>    Otras Aplicaciones de Financiamiento</t>
  </si>
  <si>
    <t>Flujos Netos de Efectivo por Actividades de Financiamiento</t>
  </si>
  <si>
    <t>Incremento/Disminución Neta en el Efectivo y Equivalentes al Efectivo</t>
  </si>
  <si>
    <t>Efectivo y Equivalentes al Efectivo al Inicio del Ejercicio</t>
  </si>
  <si>
    <t>Efectivo y Equivalentes al Efectivo al Final del Ejercicio</t>
  </si>
  <si>
    <t>Bajo protesta de decir verdad declaramos que los Estados Financieros y sus notas, son razonablemente correctos y son responsabilidad del emisor</t>
  </si>
  <si>
    <t>Generado el 21 de julio a las 10:48 am</t>
  </si>
  <si>
    <t>OTRAS APLICACIONES DE FINANCIAMIENTO</t>
  </si>
  <si>
    <t>BIENES MUEBLES</t>
  </si>
  <si>
    <t>OTROS ORIGENES DE INVERSION</t>
  </si>
  <si>
    <t>OTRAS APLICACIÓN DE INVERSIÓN</t>
  </si>
  <si>
    <t>OTRAS ORIGENE  DE FINANCIAMIENTO</t>
  </si>
  <si>
    <t>DEUDA PUBLICA A LARGO PLAZI</t>
  </si>
  <si>
    <t>DEUDA PUBLICA A LARGO PLAZO</t>
  </si>
  <si>
    <t>TOTAL APLIC. DE FINANC.</t>
  </si>
  <si>
    <t>TOTAL OTRAS APLIC. DE FINANC.</t>
  </si>
  <si>
    <t>TOTAL OTROS ORIGENES DE FINANC.</t>
  </si>
  <si>
    <t>FLUJO NETO DE FINANCIAMIENTO</t>
  </si>
  <si>
    <t>TOTAL OTROS ORIGENES DE INVERSIÓN</t>
  </si>
  <si>
    <t>TOTAL OTRAS APLIC. DE INVERSION</t>
  </si>
  <si>
    <t>Estado de Situación Financiera</t>
  </si>
  <si>
    <t>Al 30 de Junio del 2022</t>
  </si>
  <si>
    <t>(Pesos)</t>
  </si>
  <si>
    <t xml:space="preserve">                        Segundo Trimestre </t>
  </si>
  <si>
    <t>ORIGEN</t>
  </si>
  <si>
    <t>APLICACIÓN</t>
  </si>
  <si>
    <t>ACTIVO</t>
  </si>
  <si>
    <t>PASIVO</t>
  </si>
  <si>
    <t>Activo Circulante</t>
  </si>
  <si>
    <t>Pasivo Circulante</t>
  </si>
  <si>
    <t>   Efectivo y Equivalentes</t>
  </si>
  <si>
    <t>   Cuentas por Pagar a Corto Plazo</t>
  </si>
  <si>
    <t>   Derecho a Recibir Efectivo o Equivalentes</t>
  </si>
  <si>
    <t>   Documentos por Pagar a Corto Plazo</t>
  </si>
  <si>
    <t>   Derechos a Recibir Bienes o Servicios</t>
  </si>
  <si>
    <t>   Porción a Corto Plazo de la Deuda Pública a Largo Plazo</t>
  </si>
  <si>
    <t>   Inventarios</t>
  </si>
  <si>
    <t>   Títulos y Valores a Corto Plazo</t>
  </si>
  <si>
    <t>   Almacenes</t>
  </si>
  <si>
    <t>   Pasivos Diferidos a Corto Plazo</t>
  </si>
  <si>
    <t xml:space="preserve">   Estimación por Pérdida o Deterioro de Activos </t>
  </si>
  <si>
    <t>   Fondos y Bienes de Terceros en Garantía y/o Administración a Corto Plazo</t>
  </si>
  <si>
    <t>Circulantes</t>
  </si>
  <si>
    <t>   Otros Activos Circulantes</t>
  </si>
  <si>
    <t>   Provisiones a Corto Plazo</t>
  </si>
  <si>
    <t>   Otros Pasivos a Corto Plazo</t>
  </si>
  <si>
    <t>   Total de Activos Circulantes</t>
  </si>
  <si>
    <t>   Total de Pasivos Circulantes</t>
  </si>
  <si>
    <t>Activo No Circulante</t>
  </si>
  <si>
    <t>   Inversiones Financieras a Largo Plazo</t>
  </si>
  <si>
    <t>Pasivo No Circulante</t>
  </si>
  <si>
    <t>   Derechos a Recibir Efectivo o Equivalentes a Largo Plazo</t>
  </si>
  <si>
    <t>   Cuentas por Pagar a Largo Plazo</t>
  </si>
  <si>
    <t>   Bienes Inmuebles, Infraestructura y Construcciones en     Proceso</t>
  </si>
  <si>
    <t>   Documentos por Pagar a Largo Plazo</t>
  </si>
  <si>
    <t>   Bienes Muebles</t>
  </si>
  <si>
    <t>   Deuda Pública a Largo Plazo</t>
  </si>
  <si>
    <t>   Activos Intangibles</t>
  </si>
  <si>
    <t>   Pasivos Diferidos a Largo Plazo</t>
  </si>
  <si>
    <t>   Depreciación, Deterioro y Amortización Acumulada de Bienes</t>
  </si>
  <si>
    <t>   Fondos y Bienes de Terceros en Garantía y/o en Administración a Largo Plazo</t>
  </si>
  <si>
    <t>   Activos Diferidos</t>
  </si>
  <si>
    <t>   Provisiones a Largo Plazo</t>
  </si>
  <si>
    <t>   Estimación por Pérdida o Deterioro de Activos no Circulantes</t>
  </si>
  <si>
    <t>   Otros Activos no Circulantes</t>
  </si>
  <si>
    <t>   Total de Pasivos No Circulantes</t>
  </si>
  <si>
    <t>   Total de Activos no Circulantes</t>
  </si>
  <si>
    <t>Total del Pasivo</t>
  </si>
  <si>
    <t>Total del Activo</t>
  </si>
  <si>
    <t>HACIENDA PÚBLICA/PATRIMONIO</t>
  </si>
  <si>
    <t>Hacienda Pública/Patrimonio Contribuido</t>
  </si>
  <si>
    <t>   Aportaciones</t>
  </si>
  <si>
    <t>   Donaciones de Capital</t>
  </si>
  <si>
    <t>   Actualización de la Hacienda Pública/Patrimonio</t>
  </si>
  <si>
    <t>Hacienda Pública/Patrimonio Generado</t>
  </si>
  <si>
    <t>   Resultados del Ejercicio (Ahorro/Desahorro)</t>
  </si>
  <si>
    <t>   Resultados de Ejercicios Anteriores</t>
  </si>
  <si>
    <t>   Revalúos</t>
  </si>
  <si>
    <t>   Reservas</t>
  </si>
  <si>
    <t>   Rectificaciones de Resultados de Ejercicios Anteriores</t>
  </si>
  <si>
    <t>Exceso o Insuficiencia en la Actualización de la Hacienda Pública/Patrimonio</t>
  </si>
  <si>
    <t>   Resultado por Posición Monetaria</t>
  </si>
  <si>
    <t>   Resultado por Tenencia de Activos no Monetarios</t>
  </si>
  <si>
    <t>Total Hacienda Pública/Patrimonio</t>
  </si>
  <si>
    <t>Total del Pasivo y Hacienda Pública/Patrimonio</t>
  </si>
  <si>
    <t xml:space="preserve">                          VARIACION ACTIVO</t>
  </si>
  <si>
    <t xml:space="preserve">                          VARIACION PASIVO</t>
  </si>
  <si>
    <t>DETERMINACIÓN DE LA VARIACIÓN DE RESULTADOS DE EJERCICIOS ANTERIORES:</t>
  </si>
  <si>
    <t>CONCEPTO</t>
  </si>
  <si>
    <t>AÑO 20XN</t>
  </si>
  <si>
    <t>AÑO 20XN-1</t>
  </si>
  <si>
    <t>DIFERENCIA</t>
  </si>
  <si>
    <t>RESULTADO DE EJ AHORRO/DESAHORRO 20XN-1</t>
  </si>
  <si>
    <t>RESULTADO DE EJERCICIOS ANTERIORES 20XN-1</t>
  </si>
  <si>
    <t>RESULTADOS DE EJERCICIOS ANTERIORES DE OBRAS EN PROCESO</t>
  </si>
  <si>
    <t xml:space="preserve">RESULTADOS DE EJS ANTS 20XN </t>
  </si>
  <si>
    <t>VARIACIÓN:TOTAL RESULTADOS DE EJS ANTS 20XN - 20XN-1</t>
  </si>
  <si>
    <t>aplicación</t>
  </si>
  <si>
    <t>OTRAS ORIGENES  DE FINANCIAMIENTO</t>
  </si>
  <si>
    <t xml:space="preserve"> Del 01 de Enero al 30 de Junio del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</si>
</sst>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-* #,##0_-;\-* #,##0_-;_-* &quot;-&quot;??_-;_-@_-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i/>
      <sz val="10"/>
      <color rgb="FF000000"/>
      <name val="Calibri"/>
      <family val="2"/>
      <scheme val="minor"/>
    </font>
    <font>
      <b/>
      <i/>
      <sz val="10"/>
      <color rgb="FF00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FF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FBFBF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3" fillId="20" borderId="0" applyNumberFormat="0" applyBorder="0" applyAlignment="0" applyProtection="0"/>
    <xf numFmtId="0" fontId="4" fillId="21" borderId="4" applyNumberFormat="0" applyAlignment="0" applyProtection="0"/>
    <xf numFmtId="0" fontId="5" fillId="22" borderId="5" applyNumberFormat="0" applyAlignment="0" applyProtection="0"/>
    <xf numFmtId="0" fontId="6" fillId="0" borderId="6" applyNumberFormat="0" applyFill="0" applyAlignment="0" applyProtection="0"/>
    <xf numFmtId="0" fontId="7" fillId="0" borderId="7" applyNumberFormat="0" applyFill="0" applyAlignment="0" applyProtection="0"/>
    <xf numFmtId="0" fontId="8" fillId="0" borderId="0" applyNumberFormat="0" applyFill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9" fillId="29" borderId="4" applyNumberFormat="0" applyAlignment="0" applyProtection="0"/>
    <xf numFmtId="0" fontId="10" fillId="30" borderId="0" applyNumberFormat="0" applyBorder="0" applyAlignment="0" applyProtection="0"/>
    <xf numFmtId="43" fontId="1" fillId="0" borderId="0" applyFont="0" applyFill="0" applyBorder="0" applyAlignment="0" applyProtection="0"/>
    <xf numFmtId="0" fontId="11" fillId="31" borderId="0" applyNumberFormat="0" applyBorder="0" applyAlignment="0" applyProtection="0"/>
    <xf numFmtId="0" fontId="1" fillId="32" borderId="8" applyNumberFormat="0" applyFont="0" applyAlignment="0" applyProtection="0"/>
    <xf numFmtId="0" fontId="12" fillId="21" borderId="9" applyNumberFormat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10" applyNumberFormat="0" applyFill="0" applyAlignment="0" applyProtection="0"/>
    <xf numFmtId="0" fontId="8" fillId="0" borderId="11" applyNumberFormat="0" applyFill="0" applyAlignment="0" applyProtection="0"/>
    <xf numFmtId="0" fontId="17" fillId="0" borderId="12" applyNumberFormat="0" applyFill="0" applyAlignment="0" applyProtection="0"/>
  </cellStyleXfs>
  <cellXfs count="90">
    <xf numFmtId="0" fontId="0" fillId="0" borderId="0" xfId="0"/>
    <xf numFmtId="0" fontId="18" fillId="33" borderId="0" xfId="0" applyFont="1" applyFill="1" applyAlignment="1">
      <alignment wrapText="1"/>
    </xf>
    <xf numFmtId="0" fontId="19" fillId="33" borderId="0" xfId="0" applyFont="1" applyFill="1" applyAlignment="1">
      <alignment vertical="top" wrapText="1"/>
    </xf>
    <xf numFmtId="0" fontId="19" fillId="0" borderId="0" xfId="0" applyFont="1"/>
    <xf numFmtId="0" fontId="18" fillId="33" borderId="13" xfId="0" applyFont="1" applyFill="1" applyBorder="1" applyAlignment="1">
      <alignment vertical="top" wrapText="1"/>
    </xf>
    <xf numFmtId="0" fontId="19" fillId="33" borderId="13" xfId="0" applyFont="1" applyFill="1" applyBorder="1" applyAlignment="1">
      <alignment vertical="top" wrapText="1"/>
    </xf>
    <xf numFmtId="0" fontId="20" fillId="33" borderId="13" xfId="0" applyFont="1" applyFill="1" applyBorder="1" applyAlignment="1">
      <alignment vertical="top" wrapText="1"/>
    </xf>
    <xf numFmtId="0" fontId="21" fillId="33" borderId="13" xfId="0" applyFont="1" applyFill="1" applyBorder="1" applyAlignment="1">
      <alignment vertical="top" wrapText="1"/>
    </xf>
    <xf numFmtId="0" fontId="22" fillId="33" borderId="13" xfId="0" applyFont="1" applyFill="1" applyBorder="1" applyAlignment="1">
      <alignment vertical="top" wrapText="1"/>
    </xf>
    <xf numFmtId="0" fontId="23" fillId="0" borderId="0" xfId="0" applyFont="1"/>
    <xf numFmtId="3" fontId="19" fillId="0" borderId="0" xfId="0" applyNumberFormat="1" applyFont="1"/>
    <xf numFmtId="43" fontId="1" fillId="0" borderId="0" xfId="33" applyFont="1"/>
    <xf numFmtId="43" fontId="0" fillId="0" borderId="0" xfId="0" applyNumberFormat="1"/>
    <xf numFmtId="43" fontId="1" fillId="0" borderId="0" xfId="33" applyFont="1"/>
    <xf numFmtId="43" fontId="1" fillId="34" borderId="0" xfId="33" applyFont="1" applyFill="1"/>
    <xf numFmtId="43" fontId="1" fillId="34" borderId="0" xfId="33" applyFont="1" applyFill="1"/>
    <xf numFmtId="0" fontId="0" fillId="0" borderId="0" xfId="0" applyAlignment="1">
      <alignment wrapText="1"/>
    </xf>
    <xf numFmtId="43" fontId="1" fillId="0" borderId="0" xfId="33" applyFont="1" applyAlignment="1">
      <alignment wrapText="1"/>
    </xf>
    <xf numFmtId="164" fontId="1" fillId="0" borderId="0" xfId="33" applyNumberFormat="1" applyFont="1" applyAlignment="1">
      <alignment wrapText="1"/>
    </xf>
    <xf numFmtId="164" fontId="18" fillId="33" borderId="13" xfId="33" applyNumberFormat="1" applyFont="1" applyFill="1" applyBorder="1" applyAlignment="1">
      <alignment horizontal="right" vertical="top" wrapText="1"/>
    </xf>
    <xf numFmtId="164" fontId="20" fillId="33" borderId="13" xfId="33" applyNumberFormat="1" applyFont="1" applyFill="1" applyBorder="1" applyAlignment="1">
      <alignment horizontal="right" vertical="top" wrapText="1"/>
    </xf>
    <xf numFmtId="164" fontId="19" fillId="33" borderId="13" xfId="33" applyNumberFormat="1" applyFont="1" applyFill="1" applyBorder="1" applyAlignment="1">
      <alignment vertical="top" wrapText="1"/>
    </xf>
    <xf numFmtId="164" fontId="19" fillId="0" borderId="0" xfId="0" applyNumberFormat="1" applyFont="1"/>
    <xf numFmtId="43" fontId="0" fillId="34" borderId="0" xfId="0" applyNumberFormat="1" applyFill="1"/>
    <xf numFmtId="164" fontId="1" fillId="0" borderId="0" xfId="33" applyNumberFormat="1" applyFont="1"/>
    <xf numFmtId="164" fontId="0" fillId="0" borderId="0" xfId="0" applyNumberFormat="1"/>
    <xf numFmtId="0" fontId="0" fillId="34" borderId="0" xfId="0" applyFill="1"/>
    <xf numFmtId="164" fontId="1" fillId="34" borderId="0" xfId="33" applyNumberFormat="1" applyFont="1" applyFill="1"/>
    <xf numFmtId="0" fontId="17" fillId="34" borderId="0" xfId="0" applyFont="1" applyFill="1"/>
    <xf numFmtId="164" fontId="17" fillId="34" borderId="0" xfId="0" applyNumberFormat="1" applyFont="1" applyFill="1"/>
    <xf numFmtId="0" fontId="0" fillId="0" borderId="1" xfId="0" applyBorder="1"/>
    <xf numFmtId="0" fontId="0" fillId="0" borderId="1" xfId="0" applyBorder="1" applyAlignment="1">
      <alignment wrapText="1"/>
    </xf>
    <xf numFmtId="43" fontId="1" fillId="0" borderId="1" xfId="33" applyFont="1" applyBorder="1" applyAlignment="1">
      <alignment wrapText="1"/>
    </xf>
    <xf numFmtId="0" fontId="0" fillId="34" borderId="1" xfId="0" applyFill="1" applyBorder="1" applyAlignment="1">
      <alignment wrapText="1"/>
    </xf>
    <xf numFmtId="43" fontId="0" fillId="35" borderId="1" xfId="0" applyNumberFormat="1" applyFill="1" applyBorder="1"/>
    <xf numFmtId="43" fontId="1" fillId="0" borderId="1" xfId="33" applyFont="1" applyBorder="1"/>
    <xf numFmtId="43" fontId="1" fillId="34" borderId="1" xfId="33" applyFont="1" applyFill="1" applyBorder="1"/>
    <xf numFmtId="0" fontId="19" fillId="0" borderId="1" xfId="0" applyFont="1" applyBorder="1"/>
    <xf numFmtId="0" fontId="19" fillId="36" borderId="14" xfId="0" applyFont="1" applyFill="1" applyBorder="1" applyAlignment="1">
      <alignment wrapText="1"/>
    </xf>
    <xf numFmtId="0" fontId="19" fillId="36" borderId="15" xfId="0" applyFont="1" applyFill="1" applyBorder="1" applyAlignment="1">
      <alignment wrapText="1"/>
    </xf>
    <xf numFmtId="0" fontId="18" fillId="36" borderId="13" xfId="0" applyFont="1" applyFill="1" applyBorder="1" applyAlignment="1">
      <alignment horizontal="center" wrapText="1"/>
    </xf>
    <xf numFmtId="0" fontId="19" fillId="0" borderId="2" xfId="0" applyFont="1" applyBorder="1"/>
    <xf numFmtId="0" fontId="20" fillId="33" borderId="1" xfId="0" applyFont="1" applyFill="1" applyBorder="1" applyAlignment="1">
      <alignment wrapText="1"/>
    </xf>
    <xf numFmtId="3" fontId="20" fillId="33" borderId="1" xfId="0" applyNumberFormat="1" applyFont="1" applyFill="1" applyBorder="1" applyAlignment="1">
      <alignment horizontal="right" wrapText="1"/>
    </xf>
    <xf numFmtId="0" fontId="19" fillId="0" borderId="1" xfId="0" applyFont="1" applyBorder="1" applyAlignment="1"/>
    <xf numFmtId="43" fontId="19" fillId="0" borderId="1" xfId="33" applyFont="1" applyBorder="1" applyAlignment="1"/>
    <xf numFmtId="0" fontId="20" fillId="33" borderId="1" xfId="0" applyFont="1" applyFill="1" applyBorder="1" applyAlignment="1">
      <alignment horizontal="right" wrapText="1"/>
    </xf>
    <xf numFmtId="0" fontId="19" fillId="33" borderId="1" xfId="0" applyFont="1" applyFill="1" applyBorder="1" applyAlignment="1">
      <alignment wrapText="1"/>
    </xf>
    <xf numFmtId="0" fontId="21" fillId="33" borderId="1" xfId="0" applyFont="1" applyFill="1" applyBorder="1" applyAlignment="1">
      <alignment wrapText="1"/>
    </xf>
    <xf numFmtId="0" fontId="18" fillId="33" borderId="1" xfId="0" applyFont="1" applyFill="1" applyBorder="1" applyAlignment="1">
      <alignment wrapText="1"/>
    </xf>
    <xf numFmtId="0" fontId="22" fillId="33" borderId="1" xfId="0" applyFont="1" applyFill="1" applyBorder="1" applyAlignment="1">
      <alignment wrapText="1"/>
    </xf>
    <xf numFmtId="3" fontId="18" fillId="33" borderId="1" xfId="0" applyNumberFormat="1" applyFont="1" applyFill="1" applyBorder="1" applyAlignment="1">
      <alignment horizontal="right" wrapText="1"/>
    </xf>
    <xf numFmtId="0" fontId="18" fillId="33" borderId="1" xfId="0" applyFont="1" applyFill="1" applyBorder="1" applyAlignment="1">
      <alignment horizontal="right" wrapText="1"/>
    </xf>
    <xf numFmtId="0" fontId="19" fillId="36" borderId="1" xfId="0" applyFont="1" applyFill="1" applyBorder="1" applyAlignment="1">
      <alignment wrapText="1"/>
    </xf>
    <xf numFmtId="0" fontId="18" fillId="36" borderId="1" xfId="0" applyFont="1" applyFill="1" applyBorder="1" applyAlignment="1">
      <alignment horizontal="center" wrapText="1"/>
    </xf>
    <xf numFmtId="3" fontId="19" fillId="0" borderId="1" xfId="0" applyNumberFormat="1" applyFont="1" applyBorder="1" applyAlignment="1"/>
    <xf numFmtId="3" fontId="19" fillId="34" borderId="1" xfId="0" applyNumberFormat="1" applyFont="1" applyFill="1" applyBorder="1" applyAlignment="1"/>
    <xf numFmtId="164" fontId="1" fillId="0" borderId="1" xfId="33" applyNumberFormat="1" applyFont="1" applyBorder="1"/>
    <xf numFmtId="164" fontId="1" fillId="34" borderId="1" xfId="33" applyNumberFormat="1" applyFont="1" applyFill="1" applyBorder="1"/>
    <xf numFmtId="3" fontId="0" fillId="0" borderId="0" xfId="0" applyNumberFormat="1"/>
    <xf numFmtId="164" fontId="1" fillId="34" borderId="0" xfId="33" applyNumberFormat="1" applyFont="1" applyFill="1" applyAlignment="1">
      <alignment wrapText="1"/>
    </xf>
    <xf numFmtId="164" fontId="1" fillId="34" borderId="1" xfId="33" applyNumberFormat="1" applyFont="1" applyFill="1" applyBorder="1" applyAlignment="1">
      <alignment wrapText="1"/>
    </xf>
    <xf numFmtId="0" fontId="0" fillId="0" borderId="0" xfId="0" applyBorder="1"/>
    <xf numFmtId="0" fontId="17" fillId="0" borderId="1" xfId="0" applyFont="1" applyBorder="1"/>
    <xf numFmtId="0" fontId="24" fillId="35" borderId="1" xfId="0" applyFont="1" applyFill="1" applyBorder="1"/>
    <xf numFmtId="0" fontId="24" fillId="0" borderId="1" xfId="0" applyFont="1" applyBorder="1"/>
    <xf numFmtId="0" fontId="25" fillId="0" borderId="1" xfId="0" applyFont="1" applyBorder="1" applyAlignment="1">
      <alignment horizontal="center"/>
    </xf>
    <xf numFmtId="0" fontId="25" fillId="0" borderId="1" xfId="0" applyFont="1" applyFill="1" applyBorder="1" applyAlignment="1">
      <alignment horizontal="center"/>
    </xf>
    <xf numFmtId="43" fontId="24" fillId="0" borderId="1" xfId="33" applyFont="1" applyBorder="1"/>
    <xf numFmtId="43" fontId="19" fillId="0" borderId="1" xfId="33" applyFont="1" applyBorder="1"/>
    <xf numFmtId="0" fontId="26" fillId="33" borderId="0" xfId="0" applyFont="1" applyFill="1" applyAlignment="1">
      <alignment vertical="top" wrapText="1"/>
    </xf>
    <xf numFmtId="43" fontId="19" fillId="0" borderId="0" xfId="0" applyNumberFormat="1" applyFont="1"/>
    <xf numFmtId="0" fontId="17" fillId="0" borderId="1" xfId="0" applyFont="1" applyBorder="1" applyAlignment="1">
      <alignment wrapText="1"/>
    </xf>
    <xf numFmtId="164" fontId="17" fillId="0" borderId="1" xfId="33" applyNumberFormat="1" applyFont="1" applyBorder="1" applyAlignment="1">
      <alignment wrapText="1"/>
    </xf>
    <xf numFmtId="164" fontId="18" fillId="33" borderId="16" xfId="33" applyNumberFormat="1" applyFont="1" applyFill="1" applyBorder="1" applyAlignment="1">
      <alignment horizontal="right" vertical="top" wrapText="1"/>
    </xf>
    <xf numFmtId="3" fontId="18" fillId="33" borderId="16" xfId="0" applyNumberFormat="1" applyFont="1" applyFill="1" applyBorder="1" applyAlignment="1">
      <alignment horizontal="right" vertical="top" wrapText="1"/>
    </xf>
    <xf numFmtId="0" fontId="19" fillId="0" borderId="16" xfId="0" applyFont="1" applyBorder="1"/>
    <xf numFmtId="0" fontId="18" fillId="0" borderId="3" xfId="0" applyFont="1" applyBorder="1"/>
    <xf numFmtId="0" fontId="19" fillId="0" borderId="3" xfId="0" applyFont="1" applyBorder="1"/>
    <xf numFmtId="49" fontId="20" fillId="33" borderId="13" xfId="33" applyNumberFormat="1" applyFont="1" applyFill="1" applyBorder="1" applyAlignment="1">
      <alignment horizontal="right" vertical="top" wrapText="1"/>
    </xf>
    <xf numFmtId="0" fontId="18" fillId="36" borderId="14" xfId="0" applyFont="1" applyFill="1" applyBorder="1" applyAlignment="1">
      <alignment horizontal="center" vertical="center" wrapText="1"/>
    </xf>
    <xf numFmtId="0" fontId="18" fillId="36" borderId="18" xfId="0" applyFont="1" applyFill="1" applyBorder="1" applyAlignment="1">
      <alignment horizontal="center" vertical="center" wrapText="1"/>
    </xf>
    <xf numFmtId="0" fontId="18" fillId="33" borderId="0" xfId="0" applyFont="1" applyFill="1" applyAlignment="1">
      <alignment horizontal="center" vertical="top" wrapText="1"/>
    </xf>
    <xf numFmtId="0" fontId="20" fillId="33" borderId="1" xfId="0" applyFont="1" applyFill="1" applyBorder="1" applyAlignment="1">
      <alignment wrapText="1"/>
    </xf>
    <xf numFmtId="3" fontId="20" fillId="33" borderId="1" xfId="0" applyNumberFormat="1" applyFont="1" applyFill="1" applyBorder="1" applyAlignment="1">
      <alignment horizontal="right" wrapText="1"/>
    </xf>
    <xf numFmtId="0" fontId="20" fillId="33" borderId="1" xfId="0" applyFont="1" applyFill="1" applyBorder="1" applyAlignment="1">
      <alignment horizontal="right" wrapText="1"/>
    </xf>
    <xf numFmtId="0" fontId="18" fillId="36" borderId="1" xfId="0" applyFont="1" applyFill="1" applyBorder="1" applyAlignment="1">
      <alignment horizontal="center" wrapText="1"/>
    </xf>
    <xf numFmtId="0" fontId="18" fillId="33" borderId="17" xfId="0" applyFont="1" applyFill="1" applyBorder="1" applyAlignment="1">
      <alignment horizontal="center"/>
    </xf>
    <xf numFmtId="0" fontId="18" fillId="36" borderId="14" xfId="0" applyFont="1" applyFill="1" applyBorder="1" applyAlignment="1">
      <alignment horizontal="center" wrapText="1"/>
    </xf>
    <xf numFmtId="0" fontId="18" fillId="36" borderId="13" xfId="0" applyFont="1" applyFill="1" applyBorder="1" applyAlignment="1">
      <alignment horizontal="center" wrapText="1"/>
    </xf>
  </cellXfs>
  <cellStyles count="43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Buena" xfId="19" builtinId="26" customBuiltin="1"/>
    <cellStyle name="Cálculo" xfId="20" builtinId="22" customBuiltin="1"/>
    <cellStyle name="Celda de comprobación" xfId="21" builtinId="23" customBuiltin="1"/>
    <cellStyle name="Celda vinculada" xfId="22" builtinId="24" customBuiltin="1"/>
    <cellStyle name="Encabezado 1" xfId="23" builtinId="16" customBuiltin="1"/>
    <cellStyle name="Encabezado 4" xfId="24" builtinId="19" customBuiltin="1"/>
    <cellStyle name="Énfasis1" xfId="25" builtinId="29" customBuiltin="1"/>
    <cellStyle name="Énfasis2" xfId="26" builtinId="33" customBuiltin="1"/>
    <cellStyle name="Énfasis3" xfId="27" builtinId="37" customBuiltin="1"/>
    <cellStyle name="Énfasis4" xfId="28" builtinId="41" customBuiltin="1"/>
    <cellStyle name="Énfasis5" xfId="29" builtinId="45" customBuiltin="1"/>
    <cellStyle name="Énfasis6" xfId="30" builtinId="49" customBuiltin="1"/>
    <cellStyle name="Entrada" xfId="31" builtinId="20" customBuiltin="1"/>
    <cellStyle name="Incorrecto" xfId="32" builtinId="27" customBuiltin="1"/>
    <cellStyle name="Millares" xfId="33" builtinId="3"/>
    <cellStyle name="Neutral" xfId="34" builtinId="28" customBuiltin="1"/>
    <cellStyle name="Normal" xfId="0" builtinId="0"/>
    <cellStyle name="Notas" xfId="35" builtinId="10" customBuiltin="1"/>
    <cellStyle name="Salida" xfId="36" builtinId="21" customBuiltin="1"/>
    <cellStyle name="Texto de advertencia" xfId="37" builtinId="11" customBuiltin="1"/>
    <cellStyle name="Texto explicativo" xfId="38" builtinId="53" customBuiltin="1"/>
    <cellStyle name="Título" xfId="39" builtinId="15" customBuiltin="1"/>
    <cellStyle name="Título 2" xfId="40" builtinId="17" customBuiltin="1"/>
    <cellStyle name="Título 3" xfId="41" builtinId="18" customBuiltin="1"/>
    <cellStyle name="Total" xfId="42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http://ebs.spf.tabasco.local:8000/OA_MEDIA/logoGETAB.jpg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1098485</xdr:colOff>
      <xdr:row>0</xdr:row>
      <xdr:rowOff>9525</xdr:rowOff>
    </xdr:from>
    <xdr:to>
      <xdr:col>2</xdr:col>
      <xdr:colOff>1123950</xdr:colOff>
      <xdr:row>3</xdr:row>
      <xdr:rowOff>113255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37285" y="9525"/>
          <a:ext cx="1358965" cy="58950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390525</xdr:colOff>
      <xdr:row>1</xdr:row>
      <xdr:rowOff>0</xdr:rowOff>
    </xdr:from>
    <xdr:to>
      <xdr:col>8</xdr:col>
      <xdr:colOff>981075</xdr:colOff>
      <xdr:row>6</xdr:row>
      <xdr:rowOff>0</xdr:rowOff>
    </xdr:to>
    <xdr:pic>
      <xdr:nvPicPr>
        <xdr:cNvPr id="4103" name="Picture 1" descr="An Image"/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95925" y="190500"/>
          <a:ext cx="590550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7"/>
  <sheetViews>
    <sheetView showGridLines="0" tabSelected="1" workbookViewId="0">
      <selection activeCell="C63" sqref="C63"/>
    </sheetView>
  </sheetViews>
  <sheetFormatPr baseColWidth="10" defaultRowHeight="12.75" x14ac:dyDescent="0.2"/>
  <cols>
    <col min="1" max="1" width="84.5703125" style="3" customWidth="1"/>
    <col min="2" max="2" width="20" style="3" customWidth="1"/>
    <col min="3" max="3" width="17.5703125" style="3" customWidth="1"/>
    <col min="4" max="4" width="14.7109375" style="3" bestFit="1" customWidth="1"/>
    <col min="5" max="5" width="13" style="3" customWidth="1"/>
    <col min="6" max="16384" width="11.42578125" style="3"/>
  </cols>
  <sheetData>
    <row r="1" spans="1:5" x14ac:dyDescent="0.2">
      <c r="A1" s="82" t="s">
        <v>0</v>
      </c>
      <c r="B1" s="82"/>
      <c r="C1" s="82"/>
      <c r="D1" s="1"/>
      <c r="E1" s="2"/>
    </row>
    <row r="2" spans="1:5" x14ac:dyDescent="0.2">
      <c r="A2" s="82" t="s">
        <v>1</v>
      </c>
      <c r="B2" s="82"/>
      <c r="C2" s="82"/>
      <c r="D2" s="1"/>
      <c r="E2" s="2"/>
    </row>
    <row r="3" spans="1:5" x14ac:dyDescent="0.2">
      <c r="A3" s="82" t="s">
        <v>144</v>
      </c>
      <c r="B3" s="82"/>
      <c r="C3" s="82"/>
      <c r="D3" s="1"/>
      <c r="E3" s="2"/>
    </row>
    <row r="4" spans="1:5" x14ac:dyDescent="0.2">
      <c r="D4" s="1"/>
      <c r="E4" s="2"/>
    </row>
    <row r="5" spans="1:5" ht="9.1999999999999993" customHeight="1" x14ac:dyDescent="0.2">
      <c r="A5" s="80" t="s">
        <v>2</v>
      </c>
      <c r="B5" s="80">
        <v>2022</v>
      </c>
      <c r="C5" s="80">
        <v>2021</v>
      </c>
    </row>
    <row r="6" spans="1:5" ht="10.7" customHeight="1" x14ac:dyDescent="0.2">
      <c r="A6" s="81"/>
      <c r="B6" s="81"/>
      <c r="C6" s="81"/>
    </row>
    <row r="7" spans="1:5" x14ac:dyDescent="0.2">
      <c r="A7" s="4" t="s">
        <v>3</v>
      </c>
      <c r="B7" s="5"/>
      <c r="C7" s="5"/>
    </row>
    <row r="8" spans="1:5" x14ac:dyDescent="0.2">
      <c r="A8" s="4" t="s">
        <v>4</v>
      </c>
      <c r="B8" s="19">
        <f>+SUM(B9:B17)</f>
        <v>29744896951</v>
      </c>
      <c r="C8" s="19">
        <f>+SUM(C9:C17)</f>
        <v>28578215569</v>
      </c>
      <c r="D8" s="22"/>
    </row>
    <row r="9" spans="1:5" x14ac:dyDescent="0.2">
      <c r="A9" s="6" t="s">
        <v>5</v>
      </c>
      <c r="B9" s="20">
        <v>1273893826</v>
      </c>
      <c r="C9" s="20">
        <v>1147243262</v>
      </c>
    </row>
    <row r="10" spans="1:5" x14ac:dyDescent="0.2">
      <c r="A10" s="6" t="s">
        <v>6</v>
      </c>
      <c r="B10" s="79">
        <v>0</v>
      </c>
      <c r="C10" s="79">
        <v>0</v>
      </c>
    </row>
    <row r="11" spans="1:5" x14ac:dyDescent="0.2">
      <c r="A11" s="6" t="s">
        <v>7</v>
      </c>
      <c r="B11" s="79">
        <v>0</v>
      </c>
      <c r="C11" s="79">
        <v>0</v>
      </c>
    </row>
    <row r="12" spans="1:5" x14ac:dyDescent="0.2">
      <c r="A12" s="6" t="s">
        <v>8</v>
      </c>
      <c r="B12" s="20">
        <v>545316144</v>
      </c>
      <c r="C12" s="20">
        <v>574964106</v>
      </c>
    </row>
    <row r="13" spans="1:5" x14ac:dyDescent="0.2">
      <c r="A13" s="6" t="s">
        <v>9</v>
      </c>
      <c r="B13" s="20">
        <v>70957666</v>
      </c>
      <c r="C13" s="20">
        <v>66489130</v>
      </c>
    </row>
    <row r="14" spans="1:5" x14ac:dyDescent="0.2">
      <c r="A14" s="6" t="s">
        <v>10</v>
      </c>
      <c r="B14" s="20">
        <v>95223112</v>
      </c>
      <c r="C14" s="20">
        <v>162920805</v>
      </c>
    </row>
    <row r="15" spans="1:5" x14ac:dyDescent="0.2">
      <c r="A15" s="6" t="s">
        <v>11</v>
      </c>
      <c r="B15" s="20">
        <v>170599813</v>
      </c>
      <c r="C15" s="76">
        <v>0</v>
      </c>
    </row>
    <row r="16" spans="1:5" ht="25.5" x14ac:dyDescent="0.2">
      <c r="A16" s="6" t="s">
        <v>12</v>
      </c>
      <c r="B16" s="20">
        <v>27587429370</v>
      </c>
      <c r="C16" s="20">
        <v>26625516637</v>
      </c>
    </row>
    <row r="17" spans="1:4" x14ac:dyDescent="0.2">
      <c r="A17" s="6" t="s">
        <v>13</v>
      </c>
      <c r="B17" s="20">
        <v>1477020</v>
      </c>
      <c r="C17" s="20">
        <v>1081629</v>
      </c>
    </row>
    <row r="18" spans="1:4" x14ac:dyDescent="0.2">
      <c r="A18" s="6" t="s">
        <v>14</v>
      </c>
      <c r="B18" s="76">
        <v>0</v>
      </c>
      <c r="C18" s="76">
        <v>0</v>
      </c>
    </row>
    <row r="19" spans="1:4" x14ac:dyDescent="0.2">
      <c r="A19" s="4" t="s">
        <v>15</v>
      </c>
      <c r="B19" s="19">
        <f>+SUM(B20:B35)</f>
        <v>25134404009</v>
      </c>
      <c r="C19" s="19">
        <f>+SUM(C20:C35)</f>
        <v>25344948628</v>
      </c>
      <c r="D19" s="74"/>
    </row>
    <row r="20" spans="1:4" x14ac:dyDescent="0.2">
      <c r="A20" s="6" t="s">
        <v>16</v>
      </c>
      <c r="B20" s="20">
        <v>8226463363</v>
      </c>
      <c r="C20" s="20">
        <v>7880331643</v>
      </c>
    </row>
    <row r="21" spans="1:4" x14ac:dyDescent="0.2">
      <c r="A21" s="6" t="s">
        <v>17</v>
      </c>
      <c r="B21" s="20">
        <v>321889955</v>
      </c>
      <c r="C21" s="20">
        <v>451582515</v>
      </c>
    </row>
    <row r="22" spans="1:4" x14ac:dyDescent="0.2">
      <c r="A22" s="6" t="s">
        <v>18</v>
      </c>
      <c r="B22" s="20">
        <v>508861356</v>
      </c>
      <c r="C22" s="20">
        <v>540610681</v>
      </c>
    </row>
    <row r="23" spans="1:4" x14ac:dyDescent="0.2">
      <c r="A23" s="6" t="s">
        <v>19</v>
      </c>
      <c r="B23" s="20">
        <v>1392466628</v>
      </c>
      <c r="C23" s="20">
        <v>1718410044</v>
      </c>
    </row>
    <row r="24" spans="1:4" x14ac:dyDescent="0.2">
      <c r="A24" s="6" t="s">
        <v>20</v>
      </c>
      <c r="B24" s="20">
        <v>7360631547</v>
      </c>
      <c r="C24" s="20">
        <v>7845358886</v>
      </c>
    </row>
    <row r="25" spans="1:4" x14ac:dyDescent="0.2">
      <c r="A25" s="6" t="s">
        <v>21</v>
      </c>
      <c r="B25" s="20">
        <v>400191856</v>
      </c>
      <c r="C25" s="20">
        <v>483953177</v>
      </c>
    </row>
    <row r="26" spans="1:4" x14ac:dyDescent="0.2">
      <c r="A26" s="6" t="s">
        <v>22</v>
      </c>
      <c r="B26" s="20">
        <v>16492120</v>
      </c>
      <c r="C26" s="20">
        <v>16701505</v>
      </c>
    </row>
    <row r="27" spans="1:4" x14ac:dyDescent="0.2">
      <c r="A27" s="6" t="s">
        <v>23</v>
      </c>
      <c r="B27" s="20">
        <v>328100000</v>
      </c>
      <c r="C27" s="20">
        <v>399700196</v>
      </c>
    </row>
    <row r="28" spans="1:4" x14ac:dyDescent="0.2">
      <c r="A28" s="6" t="s">
        <v>24</v>
      </c>
      <c r="B28" s="20">
        <v>9503619</v>
      </c>
      <c r="C28" s="20">
        <v>60742759</v>
      </c>
    </row>
    <row r="29" spans="1:4" x14ac:dyDescent="0.2">
      <c r="A29" s="6" t="s">
        <v>25</v>
      </c>
      <c r="B29" s="76">
        <v>0</v>
      </c>
      <c r="C29" s="76">
        <v>0</v>
      </c>
    </row>
    <row r="30" spans="1:4" x14ac:dyDescent="0.2">
      <c r="A30" s="6" t="s">
        <v>26</v>
      </c>
      <c r="B30" s="20">
        <v>5000000</v>
      </c>
      <c r="C30" s="20">
        <v>5000000</v>
      </c>
    </row>
    <row r="31" spans="1:4" x14ac:dyDescent="0.2">
      <c r="A31" s="6" t="s">
        <v>27</v>
      </c>
      <c r="B31" s="76">
        <v>0</v>
      </c>
      <c r="C31" s="76">
        <v>0</v>
      </c>
    </row>
    <row r="32" spans="1:4" x14ac:dyDescent="0.2">
      <c r="A32" s="6" t="s">
        <v>28</v>
      </c>
      <c r="B32" s="20">
        <v>3627209577</v>
      </c>
      <c r="C32" s="20">
        <v>3381669390</v>
      </c>
    </row>
    <row r="33" spans="1:5" x14ac:dyDescent="0.2">
      <c r="A33" s="6" t="s">
        <v>29</v>
      </c>
      <c r="B33" s="20">
        <v>7527489</v>
      </c>
      <c r="C33" s="20">
        <v>8848059</v>
      </c>
    </row>
    <row r="34" spans="1:5" x14ac:dyDescent="0.2">
      <c r="A34" s="6" t="s">
        <v>30</v>
      </c>
      <c r="B34" s="20">
        <v>2675033629</v>
      </c>
      <c r="C34" s="20">
        <v>2333951428</v>
      </c>
    </row>
    <row r="35" spans="1:5" x14ac:dyDescent="0.2">
      <c r="A35" s="6" t="s">
        <v>31</v>
      </c>
      <c r="B35" s="20">
        <v>255032870</v>
      </c>
      <c r="C35" s="20">
        <v>218088345</v>
      </c>
    </row>
    <row r="36" spans="1:5" x14ac:dyDescent="0.2">
      <c r="A36" s="7" t="s">
        <v>32</v>
      </c>
      <c r="B36" s="20">
        <f>+B8-B19</f>
        <v>4610492942</v>
      </c>
      <c r="C36" s="20">
        <f>+C8-C19</f>
        <v>3233266941</v>
      </c>
      <c r="E36" s="20"/>
    </row>
    <row r="37" spans="1:5" x14ac:dyDescent="0.2">
      <c r="A37" s="4" t="s">
        <v>33</v>
      </c>
      <c r="B37" s="21"/>
      <c r="C37" s="21"/>
    </row>
    <row r="38" spans="1:5" x14ac:dyDescent="0.2">
      <c r="A38" s="4" t="s">
        <v>4</v>
      </c>
      <c r="B38" s="19">
        <f>+SUM(B39:B41)</f>
        <v>18026121127</v>
      </c>
      <c r="C38" s="19">
        <f>+SUM(C39:C41)</f>
        <v>14381577392</v>
      </c>
    </row>
    <row r="39" spans="1:5" x14ac:dyDescent="0.2">
      <c r="A39" s="6" t="s">
        <v>34</v>
      </c>
      <c r="B39" s="20">
        <v>1698855254</v>
      </c>
      <c r="C39" s="76">
        <v>0</v>
      </c>
    </row>
    <row r="40" spans="1:5" x14ac:dyDescent="0.2">
      <c r="A40" s="6" t="s">
        <v>35</v>
      </c>
      <c r="B40" s="76">
        <v>0</v>
      </c>
      <c r="C40" s="76">
        <v>0</v>
      </c>
    </row>
    <row r="41" spans="1:5" x14ac:dyDescent="0.2">
      <c r="A41" s="6" t="s">
        <v>36</v>
      </c>
      <c r="B41" s="20">
        <f>18026121128-1698855254-1</f>
        <v>16327265873</v>
      </c>
      <c r="C41" s="20">
        <v>14381577392</v>
      </c>
    </row>
    <row r="42" spans="1:5" x14ac:dyDescent="0.2">
      <c r="A42" s="4" t="s">
        <v>15</v>
      </c>
      <c r="B42" s="19">
        <f>+SUM(B43:B45)</f>
        <v>21577764151</v>
      </c>
      <c r="C42" s="19">
        <f>+SUM(C43:C45)</f>
        <v>19608128212</v>
      </c>
    </row>
    <row r="43" spans="1:5" x14ac:dyDescent="0.2">
      <c r="A43" s="6" t="s">
        <v>34</v>
      </c>
      <c r="B43" s="76">
        <v>0</v>
      </c>
      <c r="C43" s="20">
        <v>15970214266</v>
      </c>
    </row>
    <row r="44" spans="1:5" x14ac:dyDescent="0.2">
      <c r="A44" s="6" t="s">
        <v>35</v>
      </c>
      <c r="B44" s="20">
        <v>193470429</v>
      </c>
      <c r="C44" s="20">
        <v>3247216755</v>
      </c>
    </row>
    <row r="45" spans="1:5" x14ac:dyDescent="0.2">
      <c r="A45" s="6" t="s">
        <v>37</v>
      </c>
      <c r="B45" s="20">
        <v>21384293722</v>
      </c>
      <c r="C45" s="20">
        <v>390697191</v>
      </c>
    </row>
    <row r="46" spans="1:5" x14ac:dyDescent="0.2">
      <c r="A46" s="7" t="s">
        <v>38</v>
      </c>
      <c r="B46" s="20">
        <f>+B38-B42</f>
        <v>-3551643024</v>
      </c>
      <c r="C46" s="20">
        <f>+C38-C42</f>
        <v>-5226550820</v>
      </c>
    </row>
    <row r="47" spans="1:5" x14ac:dyDescent="0.2">
      <c r="A47" s="4" t="s">
        <v>39</v>
      </c>
      <c r="B47" s="21"/>
      <c r="C47" s="21"/>
    </row>
    <row r="48" spans="1:5" x14ac:dyDescent="0.2">
      <c r="A48" s="4" t="s">
        <v>4</v>
      </c>
      <c r="B48" s="19">
        <f>+B49+B52</f>
        <v>9072667</v>
      </c>
      <c r="C48" s="19">
        <f>+C49+C52</f>
        <v>4471450622</v>
      </c>
    </row>
    <row r="49" spans="1:5" x14ac:dyDescent="0.2">
      <c r="A49" s="6" t="s">
        <v>40</v>
      </c>
      <c r="B49" s="20">
        <v>7248726</v>
      </c>
      <c r="C49" s="20">
        <v>6193840</v>
      </c>
    </row>
    <row r="50" spans="1:5" x14ac:dyDescent="0.2">
      <c r="A50" s="6" t="s">
        <v>41</v>
      </c>
      <c r="B50" s="20">
        <v>7248726</v>
      </c>
      <c r="C50" s="20">
        <v>6193840</v>
      </c>
    </row>
    <row r="51" spans="1:5" x14ac:dyDescent="0.2">
      <c r="A51" s="6" t="s">
        <v>42</v>
      </c>
      <c r="B51" s="76">
        <v>0</v>
      </c>
      <c r="C51" s="76">
        <v>0</v>
      </c>
    </row>
    <row r="52" spans="1:5" x14ac:dyDescent="0.2">
      <c r="A52" s="6" t="s">
        <v>43</v>
      </c>
      <c r="B52" s="20">
        <f>9072668-7248726-1</f>
        <v>1823941</v>
      </c>
      <c r="C52" s="20">
        <v>4465256782</v>
      </c>
    </row>
    <row r="53" spans="1:5" x14ac:dyDescent="0.2">
      <c r="A53" s="4" t="s">
        <v>15</v>
      </c>
      <c r="B53" s="19">
        <f>+B54+B57</f>
        <v>4696256652</v>
      </c>
      <c r="C53" s="19">
        <f>+C54+C57</f>
        <v>244998166</v>
      </c>
    </row>
    <row r="54" spans="1:5" x14ac:dyDescent="0.2">
      <c r="A54" s="6" t="s">
        <v>44</v>
      </c>
      <c r="B54" s="20">
        <v>255329938</v>
      </c>
      <c r="C54" s="20">
        <f>+C55</f>
        <v>241466145</v>
      </c>
    </row>
    <row r="55" spans="1:5" x14ac:dyDescent="0.2">
      <c r="A55" s="6" t="s">
        <v>41</v>
      </c>
      <c r="B55" s="76">
        <v>0</v>
      </c>
      <c r="C55" s="20">
        <v>241466145</v>
      </c>
    </row>
    <row r="56" spans="1:5" x14ac:dyDescent="0.2">
      <c r="A56" s="6" t="s">
        <v>42</v>
      </c>
      <c r="B56" s="20"/>
      <c r="C56" s="76">
        <v>0</v>
      </c>
    </row>
    <row r="57" spans="1:5" x14ac:dyDescent="0.2">
      <c r="A57" s="6" t="s">
        <v>45</v>
      </c>
      <c r="B57" s="20">
        <f>4696256651-255329938+1</f>
        <v>4440926714</v>
      </c>
      <c r="C57" s="20">
        <v>3532021</v>
      </c>
    </row>
    <row r="58" spans="1:5" x14ac:dyDescent="0.2">
      <c r="A58" s="7" t="s">
        <v>46</v>
      </c>
      <c r="B58" s="20">
        <f>+B48-B53</f>
        <v>-4687183985</v>
      </c>
      <c r="C58" s="20">
        <f>+C48-C53</f>
        <v>4226452456</v>
      </c>
    </row>
    <row r="59" spans="1:5" x14ac:dyDescent="0.2">
      <c r="A59" s="8" t="s">
        <v>47</v>
      </c>
      <c r="B59" s="19">
        <f>+B58+B46+B36</f>
        <v>-3628334067</v>
      </c>
      <c r="C59" s="19">
        <f>+C58+C46+C36</f>
        <v>2233168577</v>
      </c>
      <c r="D59" s="75"/>
    </row>
    <row r="60" spans="1:5" x14ac:dyDescent="0.2">
      <c r="A60" s="8" t="s">
        <v>48</v>
      </c>
      <c r="B60" s="19">
        <f>+C61</f>
        <v>7245100875</v>
      </c>
      <c r="C60" s="19">
        <v>5011932298</v>
      </c>
    </row>
    <row r="61" spans="1:5" x14ac:dyDescent="0.2">
      <c r="A61" s="8" t="s">
        <v>49</v>
      </c>
      <c r="B61" s="19">
        <f>+B60+B59</f>
        <v>3616766808</v>
      </c>
      <c r="C61" s="19">
        <f>+C60+C59</f>
        <v>7245100875</v>
      </c>
      <c r="D61" s="10"/>
      <c r="E61" s="10"/>
    </row>
    <row r="62" spans="1:5" ht="18" customHeight="1" x14ac:dyDescent="0.2">
      <c r="A62" s="77" t="s">
        <v>50</v>
      </c>
      <c r="B62" s="78"/>
      <c r="C62" s="78"/>
    </row>
    <row r="63" spans="1:5" ht="18" customHeight="1" x14ac:dyDescent="0.2"/>
    <row r="64" spans="1:5" ht="18" customHeight="1" x14ac:dyDescent="0.2"/>
    <row r="65" ht="18" customHeight="1" x14ac:dyDescent="0.2"/>
    <row r="66" ht="18" customHeight="1" x14ac:dyDescent="0.2"/>
    <row r="67" ht="18" customHeight="1" x14ac:dyDescent="0.2"/>
    <row r="68" ht="18" customHeight="1" x14ac:dyDescent="0.2"/>
    <row r="69" ht="18" customHeight="1" x14ac:dyDescent="0.2"/>
    <row r="70" ht="18" customHeight="1" x14ac:dyDescent="0.2"/>
    <row r="71" ht="18" customHeight="1" x14ac:dyDescent="0.2"/>
    <row r="72" ht="18" customHeight="1" x14ac:dyDescent="0.2"/>
    <row r="73" ht="18" customHeight="1" x14ac:dyDescent="0.2"/>
    <row r="74" ht="18" customHeight="1" x14ac:dyDescent="0.2"/>
    <row r="75" ht="18" customHeight="1" x14ac:dyDescent="0.2"/>
    <row r="76" ht="18" customHeight="1" x14ac:dyDescent="0.2"/>
    <row r="77" ht="18" customHeight="1" x14ac:dyDescent="0.2"/>
  </sheetData>
  <mergeCells count="6">
    <mergeCell ref="A5:A6"/>
    <mergeCell ref="A1:C1"/>
    <mergeCell ref="A2:C2"/>
    <mergeCell ref="A3:C3"/>
    <mergeCell ref="B5:B6"/>
    <mergeCell ref="C5:C6"/>
  </mergeCells>
  <printOptions horizontalCentered="1"/>
  <pageMargins left="0.23622047244094491" right="0.23622047244094491" top="0.74803149606299213" bottom="0.74803149606299213" header="0.31496062992125984" footer="0.31496062992125984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K31"/>
  <sheetViews>
    <sheetView topLeftCell="A16" workbookViewId="0">
      <selection activeCell="A27" sqref="A27"/>
    </sheetView>
  </sheetViews>
  <sheetFormatPr baseColWidth="10" defaultRowHeight="15" x14ac:dyDescent="0.25"/>
  <cols>
    <col min="1" max="1" width="55.140625" customWidth="1"/>
    <col min="2" max="2" width="19.85546875" customWidth="1"/>
    <col min="3" max="3" width="21.5703125" customWidth="1"/>
    <col min="4" max="4" width="19.5703125" customWidth="1"/>
    <col min="5" max="5" width="16.42578125" bestFit="1" customWidth="1"/>
    <col min="9" max="9" width="31.7109375" customWidth="1"/>
    <col min="10" max="11" width="16.85546875" bestFit="1" customWidth="1"/>
  </cols>
  <sheetData>
    <row r="3" spans="1:11" ht="60" x14ac:dyDescent="0.25">
      <c r="A3" s="63"/>
      <c r="B3" s="72" t="s">
        <v>54</v>
      </c>
      <c r="I3" s="63"/>
      <c r="J3" s="72" t="s">
        <v>143</v>
      </c>
    </row>
    <row r="4" spans="1:11" ht="26.25" x14ac:dyDescent="0.25">
      <c r="A4" s="42" t="s">
        <v>83</v>
      </c>
      <c r="B4" s="32">
        <v>26517351</v>
      </c>
      <c r="I4" s="42" t="s">
        <v>80</v>
      </c>
      <c r="J4" s="57">
        <v>7248726</v>
      </c>
    </row>
    <row r="5" spans="1:11" x14ac:dyDescent="0.25">
      <c r="A5" s="42" t="s">
        <v>102</v>
      </c>
      <c r="B5" s="32">
        <v>2552084</v>
      </c>
      <c r="I5" s="42" t="s">
        <v>84</v>
      </c>
      <c r="J5" s="57">
        <v>1598319</v>
      </c>
    </row>
    <row r="6" spans="1:11" ht="39.75" customHeight="1" x14ac:dyDescent="0.25">
      <c r="A6" s="42" t="s">
        <v>104</v>
      </c>
      <c r="B6" s="32">
        <v>193750577</v>
      </c>
      <c r="I6" s="31" t="s">
        <v>86</v>
      </c>
      <c r="J6" s="57">
        <v>225623</v>
      </c>
    </row>
    <row r="7" spans="1:11" ht="30" x14ac:dyDescent="0.25">
      <c r="A7" s="42" t="s">
        <v>116</v>
      </c>
      <c r="B7" s="32">
        <v>7445424376</v>
      </c>
      <c r="I7" s="33" t="s">
        <v>61</v>
      </c>
      <c r="J7" s="58">
        <v>9072668</v>
      </c>
    </row>
    <row r="8" spans="1:11" x14ac:dyDescent="0.25">
      <c r="A8" s="30" t="s">
        <v>117</v>
      </c>
      <c r="B8" s="32">
        <v>85203602</v>
      </c>
      <c r="J8" s="25"/>
    </row>
    <row r="9" spans="1:11" x14ac:dyDescent="0.25">
      <c r="A9" s="30" t="s">
        <v>118</v>
      </c>
      <c r="B9" s="32">
        <v>9622941</v>
      </c>
    </row>
    <row r="10" spans="1:11" ht="60" x14ac:dyDescent="0.25">
      <c r="A10" s="42" t="s">
        <v>122</v>
      </c>
      <c r="B10" s="32">
        <v>8564194943</v>
      </c>
      <c r="I10" s="63"/>
      <c r="J10" s="73" t="s">
        <v>52</v>
      </c>
    </row>
    <row r="11" spans="1:11" ht="26.25" x14ac:dyDescent="0.25">
      <c r="A11" s="33" t="s">
        <v>63</v>
      </c>
      <c r="B11" s="61">
        <f>SUM(B4:B10)</f>
        <v>16327265874</v>
      </c>
      <c r="I11" s="42" t="s">
        <v>77</v>
      </c>
      <c r="J11" s="57">
        <v>557250540</v>
      </c>
    </row>
    <row r="12" spans="1:11" ht="28.5" customHeight="1" x14ac:dyDescent="0.25">
      <c r="B12" s="34"/>
      <c r="C12" s="24"/>
      <c r="I12" s="42" t="s">
        <v>79</v>
      </c>
      <c r="J12" s="57">
        <v>13644066</v>
      </c>
    </row>
    <row r="13" spans="1:11" ht="28.5" customHeight="1" x14ac:dyDescent="0.25">
      <c r="A13" s="63"/>
      <c r="B13" s="72" t="s">
        <v>55</v>
      </c>
      <c r="C13" s="24"/>
      <c r="I13" s="42" t="s">
        <v>96</v>
      </c>
      <c r="J13" s="57">
        <v>2099645</v>
      </c>
    </row>
    <row r="14" spans="1:11" ht="28.5" customHeight="1" x14ac:dyDescent="0.25">
      <c r="A14" s="30" t="s">
        <v>141</v>
      </c>
      <c r="B14" s="35">
        <v>2841733931</v>
      </c>
      <c r="C14" s="24"/>
      <c r="I14" s="42" t="s">
        <v>76</v>
      </c>
      <c r="J14" s="57">
        <v>2717703346</v>
      </c>
    </row>
    <row r="15" spans="1:11" x14ac:dyDescent="0.25">
      <c r="A15" s="42" t="s">
        <v>81</v>
      </c>
      <c r="B15" s="36">
        <v>7146</v>
      </c>
      <c r="C15" s="24"/>
      <c r="I15" s="42" t="s">
        <v>89</v>
      </c>
      <c r="J15" s="57">
        <v>214296</v>
      </c>
      <c r="K15" s="24"/>
    </row>
    <row r="16" spans="1:11" x14ac:dyDescent="0.25">
      <c r="A16" s="42" t="s">
        <v>94</v>
      </c>
      <c r="B16" s="36">
        <v>8058132</v>
      </c>
      <c r="C16" s="24"/>
      <c r="I16" s="42" t="s">
        <v>90</v>
      </c>
      <c r="J16" s="57">
        <v>1150014820</v>
      </c>
      <c r="K16" s="24"/>
    </row>
    <row r="17" spans="1:11" x14ac:dyDescent="0.25">
      <c r="A17" s="42" t="s">
        <v>124</v>
      </c>
      <c r="B17" s="36">
        <v>18534494513</v>
      </c>
      <c r="C17" s="24"/>
      <c r="I17" s="33" t="s">
        <v>60</v>
      </c>
      <c r="J17" s="58">
        <f>SUM(J11:J16)</f>
        <v>4440926713</v>
      </c>
      <c r="K17" s="24"/>
    </row>
    <row r="18" spans="1:11" x14ac:dyDescent="0.25">
      <c r="A18" s="33" t="s">
        <v>64</v>
      </c>
      <c r="B18" s="36">
        <f>SUM(B14:B17)</f>
        <v>21384293722</v>
      </c>
      <c r="C18" s="24"/>
      <c r="J18" s="24"/>
      <c r="K18" s="24"/>
    </row>
    <row r="19" spans="1:11" x14ac:dyDescent="0.25">
      <c r="I19" t="s">
        <v>58</v>
      </c>
      <c r="J19" s="24">
        <v>255329938</v>
      </c>
      <c r="K19" s="24"/>
    </row>
    <row r="20" spans="1:11" x14ac:dyDescent="0.25">
      <c r="I20" s="26" t="s">
        <v>59</v>
      </c>
      <c r="J20" s="27">
        <f>+J19+J17</f>
        <v>4696256651</v>
      </c>
      <c r="K20" s="24"/>
    </row>
    <row r="21" spans="1:11" x14ac:dyDescent="0.25">
      <c r="A21" s="62"/>
      <c r="B21" s="62"/>
      <c r="J21" s="25"/>
      <c r="K21" s="24"/>
    </row>
    <row r="22" spans="1:11" x14ac:dyDescent="0.25">
      <c r="A22" s="62"/>
      <c r="B22" s="62"/>
      <c r="I22" s="28" t="s">
        <v>62</v>
      </c>
      <c r="J22" s="29">
        <f>+J7-J20</f>
        <v>-4687183983</v>
      </c>
      <c r="K22" s="24"/>
    </row>
    <row r="23" spans="1:11" x14ac:dyDescent="0.25">
      <c r="K23" s="24"/>
    </row>
    <row r="24" spans="1:11" x14ac:dyDescent="0.25">
      <c r="K24" s="24"/>
    </row>
    <row r="25" spans="1:11" ht="15.75" x14ac:dyDescent="0.25">
      <c r="A25" s="63" t="s">
        <v>132</v>
      </c>
      <c r="B25" s="64"/>
      <c r="C25" s="65"/>
      <c r="D25" s="65"/>
      <c r="E25" s="3"/>
      <c r="K25" s="24"/>
    </row>
    <row r="26" spans="1:11" ht="15.75" x14ac:dyDescent="0.25">
      <c r="A26" s="30" t="s">
        <v>133</v>
      </c>
      <c r="B26" s="66" t="s">
        <v>134</v>
      </c>
      <c r="C26" s="66" t="s">
        <v>135</v>
      </c>
      <c r="D26" s="67" t="s">
        <v>136</v>
      </c>
      <c r="E26" s="3"/>
    </row>
    <row r="27" spans="1:11" ht="15.75" x14ac:dyDescent="0.25">
      <c r="A27" s="30" t="s">
        <v>137</v>
      </c>
      <c r="B27" s="68"/>
      <c r="C27" s="69">
        <v>3233266941</v>
      </c>
      <c r="D27" s="68"/>
      <c r="E27" s="3"/>
    </row>
    <row r="28" spans="1:11" ht="15.75" x14ac:dyDescent="0.25">
      <c r="A28" s="30" t="s">
        <v>138</v>
      </c>
      <c r="B28" s="68"/>
      <c r="C28" s="69">
        <v>2545052658</v>
      </c>
      <c r="D28" s="68"/>
      <c r="E28" s="3"/>
    </row>
    <row r="29" spans="1:11" ht="30" x14ac:dyDescent="0.25">
      <c r="A29" s="70" t="s">
        <v>139</v>
      </c>
      <c r="B29" s="68"/>
      <c r="C29" s="69"/>
      <c r="D29" s="68"/>
      <c r="E29" s="71"/>
    </row>
    <row r="30" spans="1:11" ht="15.75" x14ac:dyDescent="0.25">
      <c r="A30" s="30" t="s">
        <v>140</v>
      </c>
      <c r="B30" s="68">
        <v>2936585668</v>
      </c>
      <c r="C30" s="68"/>
      <c r="D30" s="68"/>
      <c r="E30" s="71"/>
    </row>
    <row r="31" spans="1:11" ht="15.75" x14ac:dyDescent="0.25">
      <c r="A31" s="30" t="s">
        <v>141</v>
      </c>
      <c r="B31" s="68">
        <f>+SUM(B27:B30)</f>
        <v>2936585668</v>
      </c>
      <c r="C31" s="68">
        <f>+SUM(C27:C30)</f>
        <v>5778319599</v>
      </c>
      <c r="D31" s="68">
        <f>+B31-C31</f>
        <v>-2841733931</v>
      </c>
      <c r="E31" s="3" t="s">
        <v>142</v>
      </c>
    </row>
  </sheetData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94"/>
  <sheetViews>
    <sheetView topLeftCell="A47" workbookViewId="0">
      <selection activeCell="K51" sqref="K51"/>
    </sheetView>
  </sheetViews>
  <sheetFormatPr baseColWidth="10" defaultRowHeight="15" x14ac:dyDescent="0.25"/>
  <cols>
    <col min="1" max="1" width="25.5703125" customWidth="1"/>
    <col min="2" max="2" width="14.85546875" customWidth="1"/>
    <col min="3" max="3" width="15.140625" customWidth="1"/>
    <col min="4" max="6" width="0" hidden="1" customWidth="1"/>
    <col min="7" max="7" width="1.28515625" customWidth="1"/>
    <col min="8" max="8" width="19.7109375" customWidth="1"/>
    <col min="9" max="9" width="20" customWidth="1"/>
    <col min="11" max="11" width="12" bestFit="1" customWidth="1"/>
  </cols>
  <sheetData>
    <row r="2" spans="1:9" x14ac:dyDescent="0.25">
      <c r="A2" s="82" t="s">
        <v>0</v>
      </c>
      <c r="B2" s="82"/>
      <c r="C2" s="82"/>
      <c r="D2" s="82"/>
      <c r="E2" s="82"/>
      <c r="F2" s="82"/>
      <c r="G2" s="3"/>
      <c r="I2" s="3"/>
    </row>
    <row r="3" spans="1:9" x14ac:dyDescent="0.25">
      <c r="A3" s="82" t="s">
        <v>65</v>
      </c>
      <c r="B3" s="82"/>
      <c r="C3" s="82"/>
      <c r="D3" s="82"/>
      <c r="E3" s="82"/>
      <c r="F3" s="82"/>
      <c r="G3" s="3"/>
      <c r="H3" s="3"/>
      <c r="I3" s="3"/>
    </row>
    <row r="4" spans="1:9" x14ac:dyDescent="0.25">
      <c r="A4" s="82" t="s">
        <v>66</v>
      </c>
      <c r="B4" s="82"/>
      <c r="C4" s="82"/>
      <c r="D4" s="82"/>
      <c r="E4" s="82"/>
      <c r="F4" s="82"/>
      <c r="G4" s="3"/>
      <c r="H4" s="3"/>
      <c r="I4" s="3"/>
    </row>
    <row r="5" spans="1:9" x14ac:dyDescent="0.25">
      <c r="A5" s="82" t="s">
        <v>67</v>
      </c>
      <c r="B5" s="82"/>
      <c r="C5" s="82"/>
      <c r="D5" s="82"/>
      <c r="E5" s="82"/>
      <c r="F5" s="82"/>
      <c r="G5" s="3"/>
      <c r="H5" s="3"/>
      <c r="I5" s="3"/>
    </row>
    <row r="6" spans="1:9" x14ac:dyDescent="0.25">
      <c r="A6" s="3"/>
      <c r="B6" s="3"/>
      <c r="C6" s="3"/>
      <c r="D6" s="3"/>
      <c r="E6" s="3"/>
      <c r="F6" s="3"/>
      <c r="G6" s="3"/>
      <c r="H6" s="3"/>
      <c r="I6" s="3"/>
    </row>
    <row r="7" spans="1:9" x14ac:dyDescent="0.25">
      <c r="A7" s="3"/>
      <c r="B7" s="3"/>
      <c r="C7" s="3"/>
      <c r="D7" s="9" t="s">
        <v>51</v>
      </c>
      <c r="E7" s="87" t="s">
        <v>68</v>
      </c>
      <c r="F7" s="87"/>
      <c r="G7" s="3"/>
      <c r="H7" s="37" t="s">
        <v>130</v>
      </c>
      <c r="I7" s="37"/>
    </row>
    <row r="8" spans="1:9" x14ac:dyDescent="0.25">
      <c r="A8" s="88" t="s">
        <v>2</v>
      </c>
      <c r="B8" s="38"/>
      <c r="C8" s="38"/>
      <c r="D8" s="88" t="s">
        <v>2</v>
      </c>
      <c r="E8" s="39"/>
      <c r="F8" s="38"/>
      <c r="G8" s="3"/>
      <c r="H8" s="37"/>
      <c r="I8" s="37"/>
    </row>
    <row r="9" spans="1:9" x14ac:dyDescent="0.25">
      <c r="A9" s="89"/>
      <c r="B9" s="40">
        <v>2022</v>
      </c>
      <c r="C9" s="40">
        <v>2021</v>
      </c>
      <c r="D9" s="89"/>
      <c r="E9" s="40">
        <v>2022</v>
      </c>
      <c r="F9" s="40">
        <v>2021</v>
      </c>
      <c r="G9" s="3"/>
      <c r="H9" s="37" t="s">
        <v>69</v>
      </c>
      <c r="I9" s="37" t="s">
        <v>70</v>
      </c>
    </row>
    <row r="10" spans="1:9" x14ac:dyDescent="0.25">
      <c r="A10" s="4" t="s">
        <v>71</v>
      </c>
      <c r="B10" s="5"/>
      <c r="C10" s="5"/>
      <c r="D10" s="4" t="s">
        <v>72</v>
      </c>
      <c r="E10" s="5"/>
      <c r="F10" s="5"/>
      <c r="G10" s="3"/>
      <c r="H10" s="37"/>
      <c r="I10" s="37"/>
    </row>
    <row r="11" spans="1:9" x14ac:dyDescent="0.25">
      <c r="A11" s="5"/>
      <c r="B11" s="5"/>
      <c r="C11" s="5"/>
      <c r="D11" s="5"/>
      <c r="E11" s="5"/>
      <c r="F11" s="5"/>
      <c r="G11" s="3"/>
      <c r="H11" s="37"/>
      <c r="I11" s="37"/>
    </row>
    <row r="12" spans="1:9" ht="25.5" x14ac:dyDescent="0.25">
      <c r="A12" s="4" t="s">
        <v>73</v>
      </c>
      <c r="B12" s="5"/>
      <c r="C12" s="5"/>
      <c r="D12" s="4" t="s">
        <v>74</v>
      </c>
      <c r="E12" s="5"/>
      <c r="F12" s="5"/>
      <c r="G12" s="3"/>
      <c r="H12" s="41"/>
      <c r="I12" s="41"/>
    </row>
    <row r="13" spans="1:9" ht="39" x14ac:dyDescent="0.25">
      <c r="A13" s="42" t="s">
        <v>75</v>
      </c>
      <c r="B13" s="43">
        <v>3616766808</v>
      </c>
      <c r="C13" s="43">
        <v>7245100875</v>
      </c>
      <c r="D13" s="42" t="s">
        <v>76</v>
      </c>
      <c r="E13" s="43">
        <v>5105555728</v>
      </c>
      <c r="F13" s="43">
        <v>7823259074</v>
      </c>
      <c r="G13" s="44"/>
      <c r="H13" s="45">
        <v>3628334067</v>
      </c>
      <c r="I13" s="45"/>
    </row>
    <row r="14" spans="1:9" ht="51.75" x14ac:dyDescent="0.25">
      <c r="A14" s="42" t="s">
        <v>77</v>
      </c>
      <c r="B14" s="43">
        <v>2219915779</v>
      </c>
      <c r="C14" s="43">
        <v>1662665239</v>
      </c>
      <c r="D14" s="42" t="s">
        <v>78</v>
      </c>
      <c r="E14" s="46">
        <v>0</v>
      </c>
      <c r="F14" s="46">
        <v>0</v>
      </c>
      <c r="G14" s="44"/>
      <c r="H14" s="45"/>
      <c r="I14" s="45">
        <v>557250540</v>
      </c>
    </row>
    <row r="15" spans="1:9" ht="64.5" x14ac:dyDescent="0.25">
      <c r="A15" s="42" t="s">
        <v>79</v>
      </c>
      <c r="B15" s="43">
        <v>33969264</v>
      </c>
      <c r="C15" s="43">
        <v>20325198</v>
      </c>
      <c r="D15" s="42" t="s">
        <v>80</v>
      </c>
      <c r="E15" s="43">
        <v>129513465</v>
      </c>
      <c r="F15" s="43">
        <v>122264739</v>
      </c>
      <c r="G15" s="44"/>
      <c r="H15" s="45"/>
      <c r="I15" s="45">
        <v>13644066</v>
      </c>
    </row>
    <row r="16" spans="1:9" ht="39" x14ac:dyDescent="0.25">
      <c r="A16" s="42" t="s">
        <v>81</v>
      </c>
      <c r="B16" s="43">
        <v>39397</v>
      </c>
      <c r="C16" s="43">
        <v>32251</v>
      </c>
      <c r="D16" s="42" t="s">
        <v>82</v>
      </c>
      <c r="E16" s="46">
        <v>0</v>
      </c>
      <c r="F16" s="46">
        <v>0</v>
      </c>
      <c r="G16" s="44"/>
      <c r="H16" s="45"/>
      <c r="I16" s="45">
        <v>7146</v>
      </c>
    </row>
    <row r="17" spans="1:9" ht="39" x14ac:dyDescent="0.25">
      <c r="A17" s="42" t="s">
        <v>83</v>
      </c>
      <c r="B17" s="43">
        <v>609916468</v>
      </c>
      <c r="C17" s="43">
        <v>636433819</v>
      </c>
      <c r="D17" s="42" t="s">
        <v>84</v>
      </c>
      <c r="E17" s="43">
        <v>1598319</v>
      </c>
      <c r="F17" s="46">
        <v>0</v>
      </c>
      <c r="G17" s="44"/>
      <c r="H17" s="45">
        <v>26517351</v>
      </c>
      <c r="I17" s="45"/>
    </row>
    <row r="18" spans="1:9" ht="26.25" x14ac:dyDescent="0.25">
      <c r="A18" s="42" t="s">
        <v>85</v>
      </c>
      <c r="B18" s="85">
        <v>0</v>
      </c>
      <c r="C18" s="85">
        <v>0</v>
      </c>
      <c r="D18" s="83" t="s">
        <v>86</v>
      </c>
      <c r="E18" s="84">
        <v>8652007</v>
      </c>
      <c r="F18" s="84">
        <v>8426384</v>
      </c>
      <c r="G18" s="44"/>
      <c r="H18" s="45"/>
      <c r="I18" s="45"/>
    </row>
    <row r="19" spans="1:9" x14ac:dyDescent="0.25">
      <c r="A19" s="42" t="s">
        <v>87</v>
      </c>
      <c r="B19" s="85"/>
      <c r="C19" s="85"/>
      <c r="D19" s="83"/>
      <c r="E19" s="84"/>
      <c r="F19" s="84"/>
      <c r="G19" s="44"/>
      <c r="H19" s="45"/>
      <c r="I19" s="45"/>
    </row>
    <row r="20" spans="1:9" ht="39" x14ac:dyDescent="0.25">
      <c r="A20" s="42" t="s">
        <v>88</v>
      </c>
      <c r="B20" s="46">
        <v>0</v>
      </c>
      <c r="C20" s="46">
        <v>0</v>
      </c>
      <c r="D20" s="42" t="s">
        <v>89</v>
      </c>
      <c r="E20" s="46">
        <v>0</v>
      </c>
      <c r="F20" s="43">
        <v>214296</v>
      </c>
      <c r="G20" s="44"/>
      <c r="H20" s="45"/>
      <c r="I20" s="45"/>
    </row>
    <row r="21" spans="1:9" ht="39" x14ac:dyDescent="0.25">
      <c r="A21" s="47"/>
      <c r="B21" s="47"/>
      <c r="C21" s="47"/>
      <c r="D21" s="42" t="s">
        <v>90</v>
      </c>
      <c r="E21" s="43">
        <v>307580917</v>
      </c>
      <c r="F21" s="43">
        <v>1457595737</v>
      </c>
      <c r="G21" s="44"/>
      <c r="H21" s="45"/>
      <c r="I21" s="45"/>
    </row>
    <row r="22" spans="1:9" x14ac:dyDescent="0.25">
      <c r="A22" s="48" t="s">
        <v>91</v>
      </c>
      <c r="B22" s="43">
        <v>6480607717</v>
      </c>
      <c r="C22" s="43">
        <v>9564557382</v>
      </c>
      <c r="D22" s="47"/>
      <c r="E22" s="47"/>
      <c r="F22" s="47"/>
      <c r="G22" s="44"/>
      <c r="H22" s="45"/>
      <c r="I22" s="45"/>
    </row>
    <row r="23" spans="1:9" ht="39" x14ac:dyDescent="0.25">
      <c r="A23" s="47"/>
      <c r="B23" s="47"/>
      <c r="C23" s="47"/>
      <c r="D23" s="48" t="s">
        <v>92</v>
      </c>
      <c r="E23" s="43">
        <v>5552900436</v>
      </c>
      <c r="F23" s="43">
        <v>9411760229</v>
      </c>
      <c r="G23" s="44"/>
      <c r="H23" s="45"/>
      <c r="I23" s="45"/>
    </row>
    <row r="24" spans="1:9" x14ac:dyDescent="0.25">
      <c r="A24" s="49" t="s">
        <v>93</v>
      </c>
      <c r="B24" s="47"/>
      <c r="C24" s="47"/>
      <c r="D24" s="47"/>
      <c r="E24" s="47"/>
      <c r="F24" s="47"/>
      <c r="G24" s="44"/>
      <c r="H24" s="45"/>
      <c r="I24" s="45"/>
    </row>
    <row r="25" spans="1:9" ht="26.25" x14ac:dyDescent="0.25">
      <c r="A25" s="42" t="s">
        <v>94</v>
      </c>
      <c r="B25" s="43">
        <v>647436788</v>
      </c>
      <c r="C25" s="43">
        <v>639378656</v>
      </c>
      <c r="D25" s="49" t="s">
        <v>95</v>
      </c>
      <c r="E25" s="47"/>
      <c r="F25" s="47"/>
      <c r="G25" s="44"/>
      <c r="H25" s="45"/>
      <c r="I25" s="45">
        <v>8058132</v>
      </c>
    </row>
    <row r="26" spans="1:9" ht="39" x14ac:dyDescent="0.25">
      <c r="A26" s="42" t="s">
        <v>96</v>
      </c>
      <c r="B26" s="43">
        <v>2099645</v>
      </c>
      <c r="C26" s="46">
        <v>0</v>
      </c>
      <c r="D26" s="42" t="s">
        <v>97</v>
      </c>
      <c r="E26" s="46">
        <v>0</v>
      </c>
      <c r="F26" s="46">
        <v>0</v>
      </c>
      <c r="G26" s="44"/>
      <c r="H26" s="45"/>
      <c r="I26" s="45">
        <v>2099645</v>
      </c>
    </row>
    <row r="27" spans="1:9" ht="51.75" x14ac:dyDescent="0.25">
      <c r="A27" s="42" t="s">
        <v>98</v>
      </c>
      <c r="B27" s="43">
        <v>28865879512</v>
      </c>
      <c r="C27" s="43">
        <v>30564734766</v>
      </c>
      <c r="D27" s="42" t="s">
        <v>99</v>
      </c>
      <c r="E27" s="46">
        <v>0</v>
      </c>
      <c r="F27" s="46">
        <v>0</v>
      </c>
      <c r="G27" s="44"/>
      <c r="H27" s="45">
        <v>1698855254</v>
      </c>
      <c r="I27" s="45"/>
    </row>
    <row r="28" spans="1:9" ht="39" x14ac:dyDescent="0.25">
      <c r="A28" s="42" t="s">
        <v>100</v>
      </c>
      <c r="B28" s="43">
        <v>3922926529</v>
      </c>
      <c r="C28" s="43">
        <v>3729456100</v>
      </c>
      <c r="D28" s="42" t="s">
        <v>101</v>
      </c>
      <c r="E28" s="43">
        <v>5606556377</v>
      </c>
      <c r="F28" s="43">
        <v>5861886315</v>
      </c>
      <c r="G28" s="44"/>
      <c r="H28" s="45"/>
      <c r="I28" s="45">
        <f>+B28-C28</f>
        <v>193470429</v>
      </c>
    </row>
    <row r="29" spans="1:9" ht="39" x14ac:dyDescent="0.25">
      <c r="A29" s="42" t="s">
        <v>102</v>
      </c>
      <c r="B29" s="43">
        <v>236848708</v>
      </c>
      <c r="C29" s="43">
        <v>239400792</v>
      </c>
      <c r="D29" s="42" t="s">
        <v>103</v>
      </c>
      <c r="E29" s="46">
        <v>0</v>
      </c>
      <c r="F29" s="46">
        <v>0</v>
      </c>
      <c r="G29" s="44"/>
      <c r="H29" s="45">
        <v>2552084</v>
      </c>
      <c r="I29" s="45"/>
    </row>
    <row r="30" spans="1:9" ht="102.75" x14ac:dyDescent="0.25">
      <c r="A30" s="42" t="s">
        <v>104</v>
      </c>
      <c r="B30" s="43">
        <v>-3290312330</v>
      </c>
      <c r="C30" s="43">
        <v>-3096561753</v>
      </c>
      <c r="D30" s="42" t="s">
        <v>105</v>
      </c>
      <c r="E30" s="43">
        <v>3200</v>
      </c>
      <c r="F30" s="43">
        <v>3200</v>
      </c>
      <c r="G30" s="44"/>
      <c r="H30" s="45">
        <v>193750577</v>
      </c>
      <c r="I30" s="45"/>
    </row>
    <row r="31" spans="1:9" ht="39" x14ac:dyDescent="0.25">
      <c r="A31" s="42" t="s">
        <v>106</v>
      </c>
      <c r="B31" s="46">
        <v>0</v>
      </c>
      <c r="C31" s="46">
        <v>0</v>
      </c>
      <c r="D31" s="42" t="s">
        <v>107</v>
      </c>
      <c r="E31" s="46">
        <v>0</v>
      </c>
      <c r="F31" s="46">
        <v>0</v>
      </c>
      <c r="G31" s="44"/>
      <c r="H31" s="45"/>
      <c r="I31" s="45"/>
    </row>
    <row r="32" spans="1:9" ht="39" x14ac:dyDescent="0.25">
      <c r="A32" s="42" t="s">
        <v>108</v>
      </c>
      <c r="B32" s="46">
        <v>0</v>
      </c>
      <c r="C32" s="46">
        <v>0</v>
      </c>
      <c r="D32" s="47"/>
      <c r="E32" s="47"/>
      <c r="F32" s="47"/>
      <c r="G32" s="44"/>
      <c r="H32" s="45"/>
      <c r="I32" s="45"/>
    </row>
    <row r="33" spans="1:9" ht="39" x14ac:dyDescent="0.25">
      <c r="A33" s="42" t="s">
        <v>109</v>
      </c>
      <c r="B33" s="46">
        <v>0</v>
      </c>
      <c r="C33" s="46">
        <v>0</v>
      </c>
      <c r="D33" s="48" t="s">
        <v>110</v>
      </c>
      <c r="E33" s="43">
        <v>5606559578</v>
      </c>
      <c r="F33" s="43">
        <v>5861889516</v>
      </c>
      <c r="G33" s="44"/>
      <c r="H33" s="45"/>
      <c r="I33" s="45"/>
    </row>
    <row r="34" spans="1:9" x14ac:dyDescent="0.25">
      <c r="A34" s="47"/>
      <c r="B34" s="47"/>
      <c r="C34" s="47"/>
      <c r="D34" s="47"/>
      <c r="E34" s="47"/>
      <c r="F34" s="47"/>
      <c r="G34" s="44"/>
      <c r="H34" s="44"/>
      <c r="I34" s="44"/>
    </row>
    <row r="35" spans="1:9" ht="26.25" x14ac:dyDescent="0.25">
      <c r="A35" s="48" t="s">
        <v>111</v>
      </c>
      <c r="B35" s="43">
        <v>30384878851</v>
      </c>
      <c r="C35" s="43">
        <v>32076408561</v>
      </c>
      <c r="D35" s="50" t="s">
        <v>112</v>
      </c>
      <c r="E35" s="51">
        <v>11159460014</v>
      </c>
      <c r="F35" s="51">
        <v>15273649745</v>
      </c>
      <c r="G35" s="44"/>
      <c r="H35" s="44"/>
      <c r="I35" s="44"/>
    </row>
    <row r="36" spans="1:9" x14ac:dyDescent="0.25">
      <c r="A36" s="47"/>
      <c r="B36" s="47"/>
      <c r="C36" s="47"/>
      <c r="D36" s="47"/>
      <c r="E36" s="47"/>
      <c r="F36" s="47"/>
      <c r="G36" s="44"/>
      <c r="H36" s="44"/>
      <c r="I36" s="44"/>
    </row>
    <row r="37" spans="1:9" ht="39" x14ac:dyDescent="0.25">
      <c r="A37" s="50" t="s">
        <v>113</v>
      </c>
      <c r="B37" s="51">
        <v>36865486568</v>
      </c>
      <c r="C37" s="51">
        <v>41640965943</v>
      </c>
      <c r="D37" s="49" t="s">
        <v>114</v>
      </c>
      <c r="E37" s="47"/>
      <c r="F37" s="47"/>
      <c r="G37" s="44"/>
      <c r="H37" s="44"/>
      <c r="I37" s="44"/>
    </row>
    <row r="38" spans="1:9" x14ac:dyDescent="0.25">
      <c r="A38" s="47"/>
      <c r="B38" s="47"/>
      <c r="C38" s="47"/>
      <c r="D38" s="47"/>
      <c r="E38" s="47"/>
      <c r="F38" s="47"/>
      <c r="G38" s="44"/>
      <c r="H38" s="44"/>
      <c r="I38" s="44"/>
    </row>
    <row r="39" spans="1:9" ht="17.25" customHeight="1" x14ac:dyDescent="0.25">
      <c r="A39" s="47"/>
      <c r="B39" s="47"/>
      <c r="C39" s="47"/>
      <c r="D39" s="50" t="s">
        <v>129</v>
      </c>
      <c r="E39" s="51" t="e">
        <f>+#REF!+E35</f>
        <v>#REF!</v>
      </c>
      <c r="F39" s="51">
        <v>41640965943</v>
      </c>
      <c r="G39" s="44"/>
      <c r="H39" s="44"/>
      <c r="I39" s="44"/>
    </row>
    <row r="40" spans="1:9" x14ac:dyDescent="0.25">
      <c r="A40" s="86" t="s">
        <v>2</v>
      </c>
      <c r="B40" s="53"/>
      <c r="C40" s="53"/>
      <c r="D40" s="44"/>
      <c r="E40" s="44"/>
      <c r="F40" s="44"/>
      <c r="G40" s="44"/>
      <c r="H40" s="37" t="s">
        <v>131</v>
      </c>
    </row>
    <row r="41" spans="1:9" x14ac:dyDescent="0.25">
      <c r="A41" s="86"/>
      <c r="B41" s="54">
        <v>2022</v>
      </c>
      <c r="C41" s="54">
        <v>2021</v>
      </c>
      <c r="D41" s="44"/>
      <c r="E41" s="44"/>
      <c r="F41" s="44"/>
      <c r="G41" s="44"/>
      <c r="H41" s="44" t="s">
        <v>69</v>
      </c>
      <c r="I41" s="44" t="s">
        <v>70</v>
      </c>
    </row>
    <row r="42" spans="1:9" x14ac:dyDescent="0.25">
      <c r="A42" s="49" t="s">
        <v>72</v>
      </c>
      <c r="B42" s="47"/>
      <c r="C42" s="47"/>
      <c r="D42" s="44"/>
      <c r="E42" s="44"/>
      <c r="F42" s="44"/>
      <c r="G42" s="44"/>
      <c r="H42" s="44"/>
      <c r="I42" s="44"/>
    </row>
    <row r="43" spans="1:9" x14ac:dyDescent="0.25">
      <c r="A43" s="47"/>
      <c r="B43" s="47"/>
      <c r="C43" s="47"/>
      <c r="D43" s="44"/>
      <c r="E43" s="44"/>
      <c r="F43" s="44"/>
      <c r="G43" s="44"/>
      <c r="H43" s="44"/>
      <c r="I43" s="44"/>
    </row>
    <row r="44" spans="1:9" x14ac:dyDescent="0.25">
      <c r="A44" s="49" t="s">
        <v>74</v>
      </c>
      <c r="B44" s="47"/>
      <c r="C44" s="47"/>
      <c r="D44" s="44"/>
      <c r="E44" s="44"/>
      <c r="F44" s="44"/>
      <c r="G44" s="44"/>
      <c r="H44" s="44"/>
      <c r="I44" s="44"/>
    </row>
    <row r="45" spans="1:9" ht="26.25" x14ac:dyDescent="0.25">
      <c r="A45" s="42" t="s">
        <v>76</v>
      </c>
      <c r="B45" s="43">
        <v>5105555728</v>
      </c>
      <c r="C45" s="43">
        <v>7823259074</v>
      </c>
      <c r="D45" s="44"/>
      <c r="E45" s="44"/>
      <c r="F45" s="44"/>
      <c r="G45" s="44"/>
      <c r="H45" s="44"/>
      <c r="I45" s="56">
        <f>+C45-B45</f>
        <v>2717703346</v>
      </c>
    </row>
    <row r="46" spans="1:9" ht="26.25" x14ac:dyDescent="0.25">
      <c r="A46" s="42" t="s">
        <v>78</v>
      </c>
      <c r="B46" s="46">
        <v>0</v>
      </c>
      <c r="C46" s="46">
        <v>0</v>
      </c>
      <c r="D46" s="44"/>
      <c r="E46" s="44"/>
      <c r="F46" s="44"/>
      <c r="G46" s="44"/>
      <c r="H46" s="44"/>
      <c r="I46" s="55">
        <f t="shared" ref="I46:I91" si="0">+C46-B46</f>
        <v>0</v>
      </c>
    </row>
    <row r="47" spans="1:9" ht="26.25" x14ac:dyDescent="0.25">
      <c r="A47" s="42" t="s">
        <v>80</v>
      </c>
      <c r="B47" s="43">
        <v>129513465</v>
      </c>
      <c r="C47" s="43">
        <v>122264739</v>
      </c>
      <c r="D47" s="44"/>
      <c r="E47" s="44"/>
      <c r="F47" s="44"/>
      <c r="G47" s="44"/>
      <c r="H47" s="56">
        <v>7248726</v>
      </c>
      <c r="I47" s="44"/>
    </row>
    <row r="48" spans="1:9" ht="26.25" x14ac:dyDescent="0.25">
      <c r="A48" s="42" t="s">
        <v>82</v>
      </c>
      <c r="B48" s="46">
        <v>0</v>
      </c>
      <c r="C48" s="46">
        <v>0</v>
      </c>
      <c r="D48" s="44"/>
      <c r="E48" s="44"/>
      <c r="F48" s="44"/>
      <c r="G48" s="44"/>
      <c r="H48" s="44"/>
      <c r="I48" s="55">
        <f t="shared" si="0"/>
        <v>0</v>
      </c>
    </row>
    <row r="49" spans="1:11" ht="26.25" x14ac:dyDescent="0.25">
      <c r="A49" s="42" t="s">
        <v>84</v>
      </c>
      <c r="B49" s="43">
        <v>1598319</v>
      </c>
      <c r="C49" s="46">
        <v>0</v>
      </c>
      <c r="D49" s="44"/>
      <c r="E49" s="44"/>
      <c r="F49" s="44"/>
      <c r="G49" s="44"/>
      <c r="H49" s="55">
        <v>1598319</v>
      </c>
      <c r="I49" s="44"/>
    </row>
    <row r="50" spans="1:11" x14ac:dyDescent="0.25">
      <c r="A50" s="83" t="s">
        <v>86</v>
      </c>
      <c r="B50" s="84">
        <v>8652007</v>
      </c>
      <c r="C50" s="84">
        <v>8426384</v>
      </c>
      <c r="D50" s="44"/>
      <c r="E50" s="44"/>
      <c r="F50" s="44"/>
      <c r="G50" s="44"/>
      <c r="H50" s="55">
        <v>225623</v>
      </c>
      <c r="I50" s="44"/>
    </row>
    <row r="51" spans="1:11" ht="30" customHeight="1" x14ac:dyDescent="0.25">
      <c r="A51" s="83"/>
      <c r="B51" s="84"/>
      <c r="C51" s="84"/>
      <c r="D51" s="44"/>
      <c r="E51" s="44"/>
      <c r="F51" s="44"/>
      <c r="G51" s="44"/>
      <c r="H51" s="44"/>
      <c r="I51" s="55">
        <f t="shared" si="0"/>
        <v>0</v>
      </c>
      <c r="K51" s="59"/>
    </row>
    <row r="52" spans="1:11" x14ac:dyDescent="0.25">
      <c r="A52" s="42" t="s">
        <v>89</v>
      </c>
      <c r="B52" s="46">
        <v>0</v>
      </c>
      <c r="C52" s="43">
        <v>214296</v>
      </c>
      <c r="D52" s="44"/>
      <c r="E52" s="44"/>
      <c r="F52" s="44"/>
      <c r="G52" s="44"/>
      <c r="H52" s="44"/>
      <c r="I52" s="56">
        <f t="shared" si="0"/>
        <v>214296</v>
      </c>
    </row>
    <row r="53" spans="1:11" x14ac:dyDescent="0.25">
      <c r="A53" s="42" t="s">
        <v>90</v>
      </c>
      <c r="B53" s="43">
        <v>307580917</v>
      </c>
      <c r="C53" s="43">
        <v>1457595737</v>
      </c>
      <c r="D53" s="44"/>
      <c r="E53" s="44"/>
      <c r="F53" s="44"/>
      <c r="G53" s="44"/>
      <c r="H53" s="44"/>
      <c r="I53" s="56">
        <f t="shared" si="0"/>
        <v>1150014820</v>
      </c>
    </row>
    <row r="54" spans="1:11" x14ac:dyDescent="0.25">
      <c r="A54" s="47"/>
      <c r="B54" s="47"/>
      <c r="C54" s="47"/>
      <c r="D54" s="44"/>
      <c r="E54" s="44"/>
      <c r="F54" s="44"/>
      <c r="G54" s="44"/>
      <c r="H54" s="44"/>
      <c r="I54" s="55">
        <f t="shared" si="0"/>
        <v>0</v>
      </c>
    </row>
    <row r="55" spans="1:11" x14ac:dyDescent="0.25">
      <c r="A55" s="48" t="s">
        <v>92</v>
      </c>
      <c r="B55" s="43">
        <v>5552900436</v>
      </c>
      <c r="C55" s="43">
        <v>9411760229</v>
      </c>
      <c r="D55" s="44"/>
      <c r="E55" s="44"/>
      <c r="F55" s="44"/>
      <c r="G55" s="44"/>
      <c r="H55" s="44"/>
      <c r="I55" s="55">
        <v>0</v>
      </c>
    </row>
    <row r="56" spans="1:11" x14ac:dyDescent="0.25">
      <c r="A56" s="47"/>
      <c r="B56" s="47"/>
      <c r="C56" s="47"/>
      <c r="D56" s="44"/>
      <c r="E56" s="44"/>
      <c r="F56" s="44"/>
      <c r="G56" s="44"/>
      <c r="H56" s="44"/>
      <c r="I56" s="55">
        <f t="shared" si="0"/>
        <v>0</v>
      </c>
    </row>
    <row r="57" spans="1:11" x14ac:dyDescent="0.25">
      <c r="A57" s="49" t="s">
        <v>95</v>
      </c>
      <c r="B57" s="47"/>
      <c r="C57" s="47"/>
      <c r="D57" s="44"/>
      <c r="E57" s="44"/>
      <c r="F57" s="44"/>
      <c r="G57" s="44"/>
      <c r="H57" s="44"/>
      <c r="I57" s="55">
        <f t="shared" si="0"/>
        <v>0</v>
      </c>
    </row>
    <row r="58" spans="1:11" ht="26.25" x14ac:dyDescent="0.25">
      <c r="A58" s="42" t="s">
        <v>97</v>
      </c>
      <c r="B58" s="46">
        <v>0</v>
      </c>
      <c r="C58" s="46">
        <v>0</v>
      </c>
      <c r="D58" s="44"/>
      <c r="E58" s="44"/>
      <c r="F58" s="44"/>
      <c r="G58" s="44"/>
      <c r="H58" s="44"/>
      <c r="I58" s="55">
        <f t="shared" si="0"/>
        <v>0</v>
      </c>
    </row>
    <row r="59" spans="1:11" ht="26.25" x14ac:dyDescent="0.25">
      <c r="A59" s="42" t="s">
        <v>99</v>
      </c>
      <c r="B59" s="46">
        <v>0</v>
      </c>
      <c r="C59" s="46">
        <v>0</v>
      </c>
      <c r="D59" s="44"/>
      <c r="E59" s="44"/>
      <c r="F59" s="44"/>
      <c r="G59" s="44"/>
      <c r="H59" s="44"/>
      <c r="I59" s="55">
        <f t="shared" si="0"/>
        <v>0</v>
      </c>
    </row>
    <row r="60" spans="1:11" x14ac:dyDescent="0.25">
      <c r="A60" s="42" t="s">
        <v>101</v>
      </c>
      <c r="B60" s="43">
        <v>5606556377</v>
      </c>
      <c r="C60" s="43">
        <v>5861886315</v>
      </c>
      <c r="D60" s="44"/>
      <c r="E60" s="44"/>
      <c r="F60" s="44"/>
      <c r="G60" s="44"/>
      <c r="H60" s="44"/>
      <c r="I60" s="55">
        <f t="shared" si="0"/>
        <v>255329938</v>
      </c>
    </row>
    <row r="61" spans="1:11" ht="26.25" x14ac:dyDescent="0.25">
      <c r="A61" s="42" t="s">
        <v>103</v>
      </c>
      <c r="B61" s="46">
        <v>0</v>
      </c>
      <c r="C61" s="46">
        <v>0</v>
      </c>
      <c r="D61" s="44"/>
      <c r="E61" s="44"/>
      <c r="F61" s="44"/>
      <c r="G61" s="44"/>
      <c r="H61" s="44"/>
      <c r="I61" s="55">
        <f t="shared" si="0"/>
        <v>0</v>
      </c>
    </row>
    <row r="62" spans="1:11" ht="39" x14ac:dyDescent="0.25">
      <c r="A62" s="42" t="s">
        <v>105</v>
      </c>
      <c r="B62" s="43">
        <v>3200</v>
      </c>
      <c r="C62" s="43">
        <v>3200</v>
      </c>
      <c r="D62" s="44"/>
      <c r="E62" s="44"/>
      <c r="F62" s="44"/>
      <c r="G62" s="44"/>
      <c r="H62" s="44"/>
      <c r="I62" s="55">
        <f t="shared" si="0"/>
        <v>0</v>
      </c>
    </row>
    <row r="63" spans="1:11" x14ac:dyDescent="0.25">
      <c r="A63" s="42" t="s">
        <v>107</v>
      </c>
      <c r="B63" s="46">
        <v>0</v>
      </c>
      <c r="C63" s="46">
        <v>0</v>
      </c>
      <c r="D63" s="44"/>
      <c r="E63" s="44"/>
      <c r="F63" s="44"/>
      <c r="G63" s="44"/>
      <c r="H63" s="44"/>
      <c r="I63" s="55">
        <f t="shared" si="0"/>
        <v>0</v>
      </c>
    </row>
    <row r="64" spans="1:11" x14ac:dyDescent="0.25">
      <c r="A64" s="47"/>
      <c r="B64" s="47"/>
      <c r="C64" s="47"/>
      <c r="D64" s="44"/>
      <c r="E64" s="44"/>
      <c r="F64" s="44"/>
      <c r="G64" s="44"/>
      <c r="H64" s="44"/>
      <c r="I64" s="55">
        <f t="shared" si="0"/>
        <v>0</v>
      </c>
    </row>
    <row r="65" spans="1:9" ht="26.25" x14ac:dyDescent="0.25">
      <c r="A65" s="48" t="s">
        <v>110</v>
      </c>
      <c r="B65" s="43">
        <v>5606559578</v>
      </c>
      <c r="C65" s="43">
        <v>5861889516</v>
      </c>
      <c r="D65" s="44"/>
      <c r="E65" s="44"/>
      <c r="F65" s="44"/>
      <c r="G65" s="44"/>
      <c r="H65" s="44"/>
      <c r="I65" s="55">
        <v>0</v>
      </c>
    </row>
    <row r="66" spans="1:9" x14ac:dyDescent="0.25">
      <c r="A66" s="47"/>
      <c r="B66" s="47"/>
      <c r="C66" s="47"/>
      <c r="D66" s="44"/>
      <c r="E66" s="44"/>
      <c r="F66" s="44"/>
      <c r="G66" s="44"/>
      <c r="H66" s="44"/>
      <c r="I66" s="55">
        <f t="shared" si="0"/>
        <v>0</v>
      </c>
    </row>
    <row r="67" spans="1:9" x14ac:dyDescent="0.25">
      <c r="A67" s="50" t="s">
        <v>112</v>
      </c>
      <c r="B67" s="51">
        <v>11159460014</v>
      </c>
      <c r="C67" s="51">
        <v>15273649745</v>
      </c>
      <c r="D67" s="44"/>
      <c r="E67" s="44"/>
      <c r="F67" s="44"/>
      <c r="G67" s="44"/>
      <c r="H67" s="44"/>
      <c r="I67" s="55"/>
    </row>
    <row r="68" spans="1:9" x14ac:dyDescent="0.25">
      <c r="A68" s="47"/>
      <c r="B68" s="47"/>
      <c r="C68" s="47"/>
      <c r="D68" s="44"/>
      <c r="E68" s="44"/>
      <c r="F68" s="44"/>
      <c r="G68" s="44"/>
      <c r="H68" s="44"/>
      <c r="I68" s="55">
        <f t="shared" si="0"/>
        <v>0</v>
      </c>
    </row>
    <row r="69" spans="1:9" ht="26.25" x14ac:dyDescent="0.25">
      <c r="A69" s="49" t="s">
        <v>114</v>
      </c>
      <c r="B69" s="47"/>
      <c r="C69" s="47"/>
      <c r="D69" s="44"/>
      <c r="E69" s="44"/>
      <c r="F69" s="44"/>
      <c r="G69" s="44"/>
      <c r="H69" s="44"/>
      <c r="I69" s="55">
        <f t="shared" si="0"/>
        <v>0</v>
      </c>
    </row>
    <row r="70" spans="1:9" x14ac:dyDescent="0.25">
      <c r="A70" s="47"/>
      <c r="B70" s="47"/>
      <c r="C70" s="47"/>
      <c r="D70" s="44"/>
      <c r="E70" s="44"/>
      <c r="F70" s="44"/>
      <c r="G70" s="44"/>
      <c r="H70" s="44"/>
      <c r="I70" s="55">
        <f t="shared" si="0"/>
        <v>0</v>
      </c>
    </row>
    <row r="71" spans="1:9" ht="26.25" x14ac:dyDescent="0.25">
      <c r="A71" s="49" t="s">
        <v>115</v>
      </c>
      <c r="B71" s="51">
        <v>8368593613</v>
      </c>
      <c r="C71" s="51">
        <v>828342698</v>
      </c>
      <c r="D71" s="44"/>
      <c r="E71" s="44"/>
      <c r="F71" s="44"/>
      <c r="G71" s="44"/>
      <c r="H71" s="44"/>
      <c r="I71" s="55"/>
    </row>
    <row r="72" spans="1:9" x14ac:dyDescent="0.25">
      <c r="A72" s="42" t="s">
        <v>116</v>
      </c>
      <c r="B72" s="43">
        <v>8171177392</v>
      </c>
      <c r="C72" s="43">
        <v>725753019</v>
      </c>
      <c r="D72" s="44"/>
      <c r="E72" s="44"/>
      <c r="F72" s="44"/>
      <c r="G72" s="44"/>
      <c r="H72" s="55">
        <v>7445424373</v>
      </c>
      <c r="I72" s="44"/>
    </row>
    <row r="73" spans="1:9" x14ac:dyDescent="0.25">
      <c r="A73" s="42" t="s">
        <v>117</v>
      </c>
      <c r="B73" s="43">
        <v>187793280</v>
      </c>
      <c r="C73" s="43">
        <v>102589678</v>
      </c>
      <c r="D73" s="44"/>
      <c r="E73" s="44"/>
      <c r="F73" s="44"/>
      <c r="G73" s="44"/>
      <c r="H73" s="55">
        <v>85203602</v>
      </c>
      <c r="I73" s="44"/>
    </row>
    <row r="74" spans="1:9" ht="26.25" x14ac:dyDescent="0.25">
      <c r="A74" s="42" t="s">
        <v>118</v>
      </c>
      <c r="B74" s="43">
        <v>9622941</v>
      </c>
      <c r="C74" s="46">
        <v>0</v>
      </c>
      <c r="D74" s="44"/>
      <c r="E74" s="44"/>
      <c r="F74" s="44"/>
      <c r="G74" s="44"/>
      <c r="H74" s="55">
        <v>9622941</v>
      </c>
      <c r="I74" s="44"/>
    </row>
    <row r="75" spans="1:9" x14ac:dyDescent="0.25">
      <c r="A75" s="47"/>
      <c r="B75" s="47"/>
      <c r="C75" s="47"/>
      <c r="D75" s="44"/>
      <c r="E75" s="44"/>
      <c r="F75" s="44"/>
      <c r="G75" s="44"/>
      <c r="H75" s="44"/>
      <c r="I75" s="55">
        <f t="shared" si="0"/>
        <v>0</v>
      </c>
    </row>
    <row r="76" spans="1:9" ht="26.25" x14ac:dyDescent="0.25">
      <c r="A76" s="49" t="s">
        <v>119</v>
      </c>
      <c r="B76" s="51">
        <f>+B77+B78+B79+B80+B81</f>
        <v>17337432941</v>
      </c>
      <c r="C76" s="51">
        <v>25538973500</v>
      </c>
      <c r="D76" s="44"/>
      <c r="E76" s="44"/>
      <c r="F76" s="44"/>
      <c r="G76" s="44"/>
      <c r="H76" s="44"/>
      <c r="I76" s="55"/>
    </row>
    <row r="77" spans="1:9" ht="26.25" x14ac:dyDescent="0.25">
      <c r="A77" s="42" t="s">
        <v>120</v>
      </c>
      <c r="B77" s="43">
        <v>4610492942</v>
      </c>
      <c r="C77" s="43">
        <v>3233266941</v>
      </c>
      <c r="D77" s="44"/>
      <c r="E77" s="44"/>
      <c r="F77" s="44"/>
      <c r="G77" s="44"/>
      <c r="H77" s="55">
        <v>1377226001</v>
      </c>
      <c r="I77" s="44"/>
    </row>
    <row r="78" spans="1:9" ht="26.25" x14ac:dyDescent="0.25">
      <c r="A78" s="42" t="s">
        <v>121</v>
      </c>
      <c r="B78" s="43">
        <v>2936585668</v>
      </c>
      <c r="C78" s="43">
        <v>2545052658</v>
      </c>
      <c r="D78" s="44"/>
      <c r="E78" s="44"/>
      <c r="F78" s="44"/>
      <c r="G78" s="44"/>
      <c r="H78" s="55">
        <v>391533010</v>
      </c>
      <c r="I78" s="44"/>
    </row>
    <row r="79" spans="1:9" x14ac:dyDescent="0.25">
      <c r="A79" s="42" t="s">
        <v>122</v>
      </c>
      <c r="B79" s="43">
        <v>11400061469</v>
      </c>
      <c r="C79" s="43">
        <v>2835866526</v>
      </c>
      <c r="D79" s="44"/>
      <c r="E79" s="44"/>
      <c r="F79" s="44"/>
      <c r="G79" s="44"/>
      <c r="H79" s="55">
        <v>8564194943</v>
      </c>
      <c r="I79" s="44"/>
    </row>
    <row r="80" spans="1:9" x14ac:dyDescent="0.25">
      <c r="A80" s="42" t="s">
        <v>123</v>
      </c>
      <c r="B80" s="46">
        <v>0</v>
      </c>
      <c r="C80" s="46">
        <v>0</v>
      </c>
      <c r="D80" s="44"/>
      <c r="E80" s="44"/>
      <c r="F80" s="44"/>
      <c r="G80" s="44"/>
      <c r="H80" s="44"/>
      <c r="I80" s="55">
        <f t="shared" si="0"/>
        <v>0</v>
      </c>
    </row>
    <row r="81" spans="1:9" ht="39" x14ac:dyDescent="0.25">
      <c r="A81" s="42" t="s">
        <v>124</v>
      </c>
      <c r="B81" s="43">
        <v>-1609707138</v>
      </c>
      <c r="C81" s="43">
        <v>16924787375</v>
      </c>
      <c r="D81" s="44"/>
      <c r="E81" s="44"/>
      <c r="F81" s="44"/>
      <c r="G81" s="44"/>
      <c r="H81" s="44"/>
      <c r="I81" s="55">
        <f>+C81-B81</f>
        <v>18534494513</v>
      </c>
    </row>
    <row r="82" spans="1:9" x14ac:dyDescent="0.25">
      <c r="A82" s="47"/>
      <c r="B82" s="47"/>
      <c r="C82" s="47"/>
      <c r="D82" s="44"/>
      <c r="E82" s="44"/>
      <c r="F82" s="44"/>
      <c r="G82" s="44"/>
      <c r="H82" s="44"/>
      <c r="I82" s="55">
        <f t="shared" si="0"/>
        <v>0</v>
      </c>
    </row>
    <row r="83" spans="1:9" ht="39" x14ac:dyDescent="0.25">
      <c r="A83" s="49" t="s">
        <v>125</v>
      </c>
      <c r="B83" s="52">
        <v>0</v>
      </c>
      <c r="C83" s="52">
        <v>0</v>
      </c>
      <c r="D83" s="44"/>
      <c r="E83" s="44"/>
      <c r="F83" s="44"/>
      <c r="G83" s="44"/>
      <c r="H83" s="44"/>
      <c r="I83" s="55">
        <f t="shared" si="0"/>
        <v>0</v>
      </c>
    </row>
    <row r="84" spans="1:9" ht="26.25" x14ac:dyDescent="0.25">
      <c r="A84" s="42" t="s">
        <v>126</v>
      </c>
      <c r="B84" s="46">
        <v>0</v>
      </c>
      <c r="C84" s="46">
        <v>0</v>
      </c>
      <c r="D84" s="44"/>
      <c r="E84" s="44"/>
      <c r="F84" s="44"/>
      <c r="G84" s="44"/>
      <c r="H84" s="44"/>
      <c r="I84" s="55">
        <f t="shared" si="0"/>
        <v>0</v>
      </c>
    </row>
    <row r="85" spans="1:9" ht="26.25" x14ac:dyDescent="0.25">
      <c r="A85" s="42" t="s">
        <v>127</v>
      </c>
      <c r="B85" s="46">
        <v>0</v>
      </c>
      <c r="C85" s="46">
        <v>0</v>
      </c>
      <c r="D85" s="44"/>
      <c r="E85" s="44"/>
      <c r="F85" s="44"/>
      <c r="G85" s="44"/>
      <c r="H85" s="44"/>
      <c r="I85" s="55">
        <f t="shared" si="0"/>
        <v>0</v>
      </c>
    </row>
    <row r="86" spans="1:9" x14ac:dyDescent="0.25">
      <c r="A86" s="47"/>
      <c r="B86" s="47"/>
      <c r="C86" s="47"/>
      <c r="D86" s="44"/>
      <c r="E86" s="44"/>
      <c r="F86" s="44"/>
      <c r="G86" s="44"/>
      <c r="H86" s="44"/>
      <c r="I86" s="55">
        <f t="shared" si="0"/>
        <v>0</v>
      </c>
    </row>
    <row r="87" spans="1:9" ht="26.25" x14ac:dyDescent="0.25">
      <c r="A87" s="50" t="s">
        <v>128</v>
      </c>
      <c r="B87" s="51">
        <f>+B76+B71</f>
        <v>25706026554</v>
      </c>
      <c r="C87" s="51">
        <v>26367316198</v>
      </c>
      <c r="D87" s="44"/>
      <c r="E87" s="44"/>
      <c r="F87" s="44"/>
      <c r="G87" s="44"/>
      <c r="H87" s="44"/>
      <c r="I87" s="55"/>
    </row>
    <row r="88" spans="1:9" x14ac:dyDescent="0.25">
      <c r="A88" s="47"/>
      <c r="B88" s="47"/>
      <c r="C88" s="47"/>
      <c r="D88" s="44"/>
      <c r="E88" s="44"/>
      <c r="F88" s="44"/>
      <c r="G88" s="44"/>
      <c r="H88" s="44"/>
      <c r="I88" s="55">
        <f t="shared" si="0"/>
        <v>0</v>
      </c>
    </row>
    <row r="89" spans="1:9" ht="26.25" x14ac:dyDescent="0.25">
      <c r="A89" s="50" t="s">
        <v>129</v>
      </c>
      <c r="B89" s="51">
        <f>+B87+B67</f>
        <v>36865486568</v>
      </c>
      <c r="C89" s="51">
        <v>41640965943</v>
      </c>
      <c r="D89" s="44"/>
      <c r="E89" s="44"/>
      <c r="F89" s="44"/>
      <c r="G89" s="44"/>
      <c r="H89" s="44"/>
      <c r="I89" s="55"/>
    </row>
    <row r="90" spans="1:9" x14ac:dyDescent="0.25">
      <c r="A90" s="44"/>
      <c r="B90" s="44"/>
      <c r="C90" s="44"/>
      <c r="D90" s="44"/>
      <c r="E90" s="44"/>
      <c r="F90" s="44"/>
      <c r="G90" s="44"/>
      <c r="H90" s="44"/>
      <c r="I90" s="55">
        <f t="shared" si="0"/>
        <v>0</v>
      </c>
    </row>
    <row r="91" spans="1:9" x14ac:dyDescent="0.25">
      <c r="A91" s="44"/>
      <c r="B91" s="44"/>
      <c r="C91" s="44"/>
      <c r="D91" s="44"/>
      <c r="E91" s="44"/>
      <c r="F91" s="44"/>
      <c r="G91" s="44"/>
      <c r="H91" s="44"/>
      <c r="I91" s="55">
        <f t="shared" si="0"/>
        <v>0</v>
      </c>
    </row>
    <row r="92" spans="1:9" x14ac:dyDescent="0.25">
      <c r="A92" s="44"/>
      <c r="B92" s="44"/>
      <c r="C92" s="44"/>
      <c r="D92" s="44"/>
      <c r="E92" s="44"/>
      <c r="F92" s="44"/>
      <c r="G92" s="44"/>
      <c r="H92" s="44"/>
      <c r="I92" s="44"/>
    </row>
    <row r="93" spans="1:9" x14ac:dyDescent="0.25">
      <c r="A93" s="44"/>
      <c r="B93" s="44"/>
      <c r="C93" s="44"/>
      <c r="D93" s="44"/>
      <c r="E93" s="44"/>
      <c r="F93" s="44"/>
      <c r="G93" s="44"/>
      <c r="H93" s="45">
        <f>+SUM(H10:H92)</f>
        <v>23432286871</v>
      </c>
      <c r="I93" s="45">
        <f>+SUM(I10:I92)</f>
        <v>23432286871</v>
      </c>
    </row>
    <row r="94" spans="1:9" x14ac:dyDescent="0.25">
      <c r="A94" s="44"/>
      <c r="B94" s="44"/>
      <c r="C94" s="44"/>
      <c r="D94" s="44"/>
      <c r="E94" s="44"/>
      <c r="F94" s="44"/>
      <c r="G94" s="44"/>
      <c r="H94" s="44"/>
      <c r="I94" s="44"/>
    </row>
  </sheetData>
  <mergeCells count="16">
    <mergeCell ref="D18:D19"/>
    <mergeCell ref="E18:E19"/>
    <mergeCell ref="F18:F19"/>
    <mergeCell ref="A40:A41"/>
    <mergeCell ref="A2:F2"/>
    <mergeCell ref="A3:F3"/>
    <mergeCell ref="A4:F4"/>
    <mergeCell ref="A5:F5"/>
    <mergeCell ref="E7:F7"/>
    <mergeCell ref="A8:A9"/>
    <mergeCell ref="D8:D9"/>
    <mergeCell ref="A50:A51"/>
    <mergeCell ref="B50:B51"/>
    <mergeCell ref="C50:C51"/>
    <mergeCell ref="B18:B19"/>
    <mergeCell ref="C18:C19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K51"/>
  <sheetViews>
    <sheetView topLeftCell="A33" workbookViewId="0">
      <selection activeCell="D53" sqref="D53"/>
    </sheetView>
  </sheetViews>
  <sheetFormatPr baseColWidth="10" defaultRowHeight="15" x14ac:dyDescent="0.25"/>
  <cols>
    <col min="2" max="3" width="17.85546875" bestFit="1" customWidth="1"/>
    <col min="5" max="5" width="36.42578125" customWidth="1"/>
    <col min="6" max="6" width="18" bestFit="1" customWidth="1"/>
    <col min="7" max="7" width="16.85546875" bestFit="1" customWidth="1"/>
    <col min="8" max="9" width="17.85546875" bestFit="1" customWidth="1"/>
    <col min="10" max="10" width="12.7109375" bestFit="1" customWidth="1"/>
    <col min="11" max="11" width="17.85546875" bestFit="1" customWidth="1"/>
  </cols>
  <sheetData>
    <row r="3" spans="3:11" ht="45" x14ac:dyDescent="0.25">
      <c r="C3" s="16" t="s">
        <v>56</v>
      </c>
      <c r="F3" s="16" t="s">
        <v>52</v>
      </c>
    </row>
    <row r="4" spans="3:11" x14ac:dyDescent="0.25">
      <c r="C4" s="13">
        <v>7248726</v>
      </c>
      <c r="F4" s="14">
        <v>557250540</v>
      </c>
    </row>
    <row r="5" spans="3:11" x14ac:dyDescent="0.25">
      <c r="C5" s="13">
        <v>1598319</v>
      </c>
      <c r="F5" s="14">
        <v>13644066</v>
      </c>
    </row>
    <row r="6" spans="3:11" x14ac:dyDescent="0.25">
      <c r="C6" s="11">
        <v>225623</v>
      </c>
      <c r="F6" s="14">
        <v>2099645</v>
      </c>
    </row>
    <row r="7" spans="3:11" x14ac:dyDescent="0.25">
      <c r="C7" s="15">
        <f>+C6+C5+C4</f>
        <v>9072668</v>
      </c>
      <c r="F7" s="14">
        <v>2717703346</v>
      </c>
    </row>
    <row r="8" spans="3:11" x14ac:dyDescent="0.25">
      <c r="C8" s="13"/>
      <c r="F8" s="14">
        <v>214296</v>
      </c>
    </row>
    <row r="9" spans="3:11" x14ac:dyDescent="0.25">
      <c r="F9" s="14">
        <v>1150014820</v>
      </c>
      <c r="G9" s="12">
        <f>+F11-F10</f>
        <v>4440926713</v>
      </c>
    </row>
    <row r="10" spans="3:11" x14ac:dyDescent="0.25">
      <c r="E10" t="s">
        <v>57</v>
      </c>
      <c r="F10" s="14">
        <v>255329938</v>
      </c>
    </row>
    <row r="11" spans="3:11" x14ac:dyDescent="0.25">
      <c r="F11" s="11">
        <f>SUM(F4:F10)</f>
        <v>4696256651</v>
      </c>
    </row>
    <row r="13" spans="3:11" x14ac:dyDescent="0.25">
      <c r="F13" s="12">
        <f>+F11+C7</f>
        <v>4705329319</v>
      </c>
    </row>
    <row r="14" spans="3:11" x14ac:dyDescent="0.25">
      <c r="H14" s="11">
        <v>23432286871</v>
      </c>
      <c r="I14" s="11">
        <f>+H14-F13</f>
        <v>18726957552</v>
      </c>
      <c r="J14" t="s">
        <v>53</v>
      </c>
    </row>
    <row r="15" spans="3:11" x14ac:dyDescent="0.25">
      <c r="K15" s="12"/>
    </row>
    <row r="17" spans="3:6" x14ac:dyDescent="0.25">
      <c r="F17" t="s">
        <v>54</v>
      </c>
    </row>
    <row r="19" spans="3:6" x14ac:dyDescent="0.25">
      <c r="F19" s="13">
        <v>26517351</v>
      </c>
    </row>
    <row r="20" spans="3:6" x14ac:dyDescent="0.25">
      <c r="F20" s="13">
        <v>2552084</v>
      </c>
    </row>
    <row r="21" spans="3:6" x14ac:dyDescent="0.25">
      <c r="F21" s="13">
        <v>193750577</v>
      </c>
    </row>
    <row r="22" spans="3:6" x14ac:dyDescent="0.25">
      <c r="F22" s="13">
        <v>7445424373</v>
      </c>
    </row>
    <row r="23" spans="3:6" x14ac:dyDescent="0.25">
      <c r="F23" s="13">
        <v>85203602</v>
      </c>
    </row>
    <row r="24" spans="3:6" x14ac:dyDescent="0.25">
      <c r="F24" s="13">
        <v>9622941</v>
      </c>
    </row>
    <row r="25" spans="3:6" x14ac:dyDescent="0.25">
      <c r="F25" s="13">
        <v>8564194943</v>
      </c>
    </row>
    <row r="26" spans="3:6" x14ac:dyDescent="0.25">
      <c r="F26" s="13">
        <f>SUM(F19:F25)</f>
        <v>16327265871</v>
      </c>
    </row>
    <row r="32" spans="3:6" ht="45" x14ac:dyDescent="0.25">
      <c r="C32" s="16" t="s">
        <v>54</v>
      </c>
      <c r="F32" s="16" t="s">
        <v>55</v>
      </c>
    </row>
    <row r="33" spans="2:11" x14ac:dyDescent="0.25">
      <c r="C33" s="18"/>
      <c r="D33" s="18"/>
      <c r="E33" s="18"/>
      <c r="F33" s="13">
        <v>2841733931</v>
      </c>
      <c r="G33" s="13"/>
      <c r="H33" s="13"/>
      <c r="I33" s="15">
        <v>193470429</v>
      </c>
    </row>
    <row r="34" spans="2:11" x14ac:dyDescent="0.25">
      <c r="B34" s="13">
        <v>1698855254</v>
      </c>
      <c r="C34" s="17"/>
      <c r="D34" s="18"/>
      <c r="E34" s="18"/>
      <c r="F34" s="15">
        <v>7146</v>
      </c>
      <c r="G34" s="13"/>
      <c r="H34" s="13"/>
      <c r="I34" s="13"/>
    </row>
    <row r="35" spans="2:11" x14ac:dyDescent="0.25">
      <c r="C35" s="17">
        <v>26517351</v>
      </c>
      <c r="D35" s="18"/>
      <c r="E35" s="18"/>
      <c r="F35" s="15">
        <v>8058132</v>
      </c>
      <c r="G35" s="13"/>
      <c r="H35" s="13"/>
      <c r="I35" s="13"/>
    </row>
    <row r="36" spans="2:11" x14ac:dyDescent="0.25">
      <c r="C36" s="17">
        <v>2552084</v>
      </c>
      <c r="D36" s="18"/>
      <c r="E36" s="18"/>
      <c r="F36" s="15">
        <v>18534494513</v>
      </c>
      <c r="G36" s="13"/>
      <c r="H36" s="13"/>
      <c r="I36" s="13"/>
    </row>
    <row r="37" spans="2:11" x14ac:dyDescent="0.25">
      <c r="C37" s="17">
        <v>193750577</v>
      </c>
      <c r="D37" s="18"/>
      <c r="E37" s="18"/>
      <c r="F37" s="15">
        <f>SUM(F33:F36)</f>
        <v>21384293722</v>
      </c>
      <c r="G37" s="13"/>
      <c r="H37" s="13"/>
      <c r="I37" s="13">
        <f>+F37+I33</f>
        <v>21577764151</v>
      </c>
      <c r="K37" s="12">
        <f>+I37+F11</f>
        <v>26274020802</v>
      </c>
    </row>
    <row r="38" spans="2:11" x14ac:dyDescent="0.25">
      <c r="C38" s="17">
        <v>7445424376</v>
      </c>
      <c r="D38" s="18"/>
      <c r="E38" s="18"/>
      <c r="F38" s="13"/>
      <c r="G38" s="13"/>
      <c r="H38" s="13"/>
      <c r="I38" s="13">
        <v>23432286871</v>
      </c>
      <c r="K38" s="12">
        <f>+K37-I38</f>
        <v>2841733931</v>
      </c>
    </row>
    <row r="39" spans="2:11" x14ac:dyDescent="0.25">
      <c r="C39" s="17">
        <v>85203602</v>
      </c>
      <c r="D39" s="18"/>
      <c r="E39" s="18"/>
      <c r="F39" s="13"/>
      <c r="G39" s="13"/>
      <c r="H39" s="13"/>
      <c r="I39" s="13">
        <f>+I38-I37</f>
        <v>1854522720</v>
      </c>
    </row>
    <row r="40" spans="2:11" x14ac:dyDescent="0.25">
      <c r="C40" s="17">
        <v>9622941</v>
      </c>
      <c r="D40" s="18"/>
      <c r="E40" s="18"/>
      <c r="F40" s="13"/>
      <c r="G40" s="13"/>
      <c r="H40" s="13"/>
      <c r="I40" s="13"/>
    </row>
    <row r="41" spans="2:11" x14ac:dyDescent="0.25">
      <c r="C41" s="17">
        <v>0</v>
      </c>
      <c r="D41" s="18"/>
      <c r="E41" s="18"/>
      <c r="F41" s="13"/>
      <c r="G41" s="13"/>
      <c r="H41" s="13"/>
      <c r="I41" s="13"/>
    </row>
    <row r="42" spans="2:11" x14ac:dyDescent="0.25">
      <c r="C42" s="17">
        <v>8564194943</v>
      </c>
      <c r="D42" s="18"/>
      <c r="E42" s="18"/>
      <c r="F42" s="12">
        <f>+F37+I33</f>
        <v>21577764151</v>
      </c>
    </row>
    <row r="43" spans="2:11" x14ac:dyDescent="0.25">
      <c r="C43" s="60">
        <f>SUM(C35:C42)</f>
        <v>16327265874</v>
      </c>
      <c r="D43" s="18"/>
      <c r="E43" s="18"/>
      <c r="F43" s="12">
        <f>+F11</f>
        <v>4696256651</v>
      </c>
    </row>
    <row r="44" spans="2:11" x14ac:dyDescent="0.25">
      <c r="C44" s="23"/>
      <c r="F44" s="12">
        <f>SUM(F42:F43)</f>
        <v>26274020802</v>
      </c>
    </row>
    <row r="45" spans="2:11" x14ac:dyDescent="0.25">
      <c r="B45" s="12">
        <f>+C43+B34</f>
        <v>18026121128</v>
      </c>
    </row>
    <row r="46" spans="2:11" x14ac:dyDescent="0.25">
      <c r="C46" s="12">
        <f>+C44+C7</f>
        <v>9072668</v>
      </c>
      <c r="F46" s="12">
        <f>+F44-I38</f>
        <v>2841733931</v>
      </c>
    </row>
    <row r="49" spans="3:3" x14ac:dyDescent="0.25">
      <c r="C49">
        <v>3628334067</v>
      </c>
    </row>
    <row r="50" spans="3:3" x14ac:dyDescent="0.25">
      <c r="C50" s="12">
        <f>+C49+C46</f>
        <v>3637406735</v>
      </c>
    </row>
    <row r="51" spans="3:3" x14ac:dyDescent="0.25">
      <c r="C51" s="12">
        <f>+C50-I38</f>
        <v>-19794880136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2</vt:i4>
      </vt:variant>
    </vt:vector>
  </HeadingPairs>
  <TitlesOfParts>
    <vt:vector size="7" baseType="lpstr">
      <vt:lpstr>XXGET_GL_Evolución_05_Estado_d_</vt:lpstr>
      <vt:lpstr>RESUMEN DE VARIACIONES</vt:lpstr>
      <vt:lpstr>ESTADO DE CAMBIOS</vt:lpstr>
      <vt:lpstr>Hoja4</vt:lpstr>
      <vt:lpstr>Hoja1 (2)</vt:lpstr>
      <vt:lpstr>XXGET_GL_Evolución_05_Estado_d_!Área_de_impresión</vt:lpstr>
      <vt:lpstr>XXGET_GL_Evolución_05_Estado_d_!Títulos_a_imprimir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RTF Template</dc:title>
  <dc:creator>Irma Eugenia Arias Ramirez</dc:creator>
  <cp:lastModifiedBy>Gerardo Garcia Reyes</cp:lastModifiedBy>
  <cp:lastPrinted>2022-07-26T20:58:50Z</cp:lastPrinted>
  <dcterms:created xsi:type="dcterms:W3CDTF">2022-07-21T15:25:48Z</dcterms:created>
  <dcterms:modified xsi:type="dcterms:W3CDTF">2022-07-26T21:00:01Z</dcterms:modified>
</cp:coreProperties>
</file>