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1">'FEIEF'!$A$1:$E$57</definedName>
    <definedName name="_xlnm.Print_Area" localSheetId="0">'FMP'!$A$1:$K$273</definedName>
    <definedName name="_xlnm.Print_Area" localSheetId="2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<sst xmlns="http://schemas.openxmlformats.org/spreadsheetml/2006/main" count="349" uniqueCount="64">
  <si>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</si>
  <si>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</si>
  <si>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</si>
  <si>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</si>
  <si>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</si>
  <si>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</si>
  <si>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</si>
  <si>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</si>
  <si>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</si>
  <si>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</si>
  <si>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</si>
  <si>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</si>
  <si>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</si>
  <si>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</si>
  <si>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</si>
  <si>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</si>
  <si>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</si>
  <si>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</si>
  <si>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</si>
  <si>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</si>
  <si>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</si>
  <si>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</si>
  <si>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</si>
  <si>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</si>
  <si>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</si>
  <si>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</si>
  <si>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</si>
  <si>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</si>
  <si>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</si>
  <si>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</si>
  <si>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</si>
  <si>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</si>
  <si>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</si>
  <si>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</si>
  <si>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</si>
  <si>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</si>
  <si>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</si>
  <si>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</si>
  <si>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</si>
  <si>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</si>
  <si>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30% 
Fondo de compensación</t>
  </si>
  <si>
    <t>Total Participaciones
Ministradas</t>
  </si>
  <si>
    <t>Incentivo del ISR
Por la Enajenación de Bienes Inmuebles</t>
  </si>
  <si>
    <t>M.A. Juan Francisco Cabrera Gutiérrez</t>
  </si>
  <si>
    <t>2022</t>
  </si>
  <si>
    <t>PARTICIPACIONES FEDERALES MINISTRADAS A LOS MUNICIPIOS EN EL IV TRIMESTRE DEL EJERCICIO FISCAL 2022</t>
  </si>
  <si>
    <t>PARTICIPACIONES FEDERALES MINISTRADAS A LOS MUNICIPIOS EN EL MES DE OCTUBRE DEL EJERCICIO FISCAL 2022</t>
  </si>
  <si>
    <t>PARTICIPACIONES FEDERALES MINISTRADAS A LOS MUNICIPIOS EN EL MES DE NOVIEMBRE DEL EJERCICIO FISCAL 2022</t>
  </si>
  <si>
    <t>PARTICIPACIONES FEDERALES MINISTRADAS A LOS MUNICIPIOS EN EL MES DE DICIEMBRE DEL EJERCICIO FISCAL 2022</t>
  </si>
  <si>
    <t>Compensación por Faltante Inicial FEIEF
(Octubre)</t>
  </si>
  <si>
    <t>Compensación por Faltante Inicial FEIEF
(Noviembre)</t>
  </si>
  <si>
    <t>Compensación por Faltante Inicial FEIEF
(Diciembre)</t>
  </si>
  <si>
    <t>Compensación por Faltante Inicial FEIEF
(Octubre, Noviembre y Diciembre)</t>
  </si>
  <si>
    <t>Octubre</t>
  </si>
  <si>
    <t>Noviembre</t>
  </si>
  <si>
    <t>Diciembre</t>
  </si>
  <si>
    <t>RECAUDACIÓN OTROS IMPUESTOS PARA CALCULO DE PARTICIPACIONES A LOS MUNICIPIOS EN EL IV TRIMESTRE DEL EJERCICIO FISCAL 2022</t>
  </si>
  <si>
    <t>RECAUDACIÓN PREDIAL PARA CALCULO DE PARTICIPACIONES A LOS MUNICIPIOS EN EL IV TRIMESTRE DEL EJERCICIO FISCAL 2022</t>
  </si>
  <si>
    <t>Subtotal Participaciones Municipales</t>
  </si>
  <si>
    <t>Total Participaciones Ministradas</t>
  </si>
  <si>
    <t>Fondo de Fomento Municipal</t>
  </si>
  <si>
    <t>RECURSOS DEL FEIEF MINISTRADOS A LOS MUNICIPIOS EN IV TRIMESTRE DEL EJERCICIO FISCAL 2022</t>
  </si>
  <si>
    <t>RECURSOS DEL FEIEF MINISTRADOS A LOS MUNICIPIOS EN EL MES DE DICIEMBRE DEL EJERCICIO FISCAL 2022</t>
  </si>
  <si>
    <t>Distribución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</si>
</sst>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4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43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43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3" fontId="9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3" fontId="7" fillId="0" borderId="10" xfId="5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0" fillId="0" borderId="11" xfId="53" applyNumberFormat="1" applyFont="1" applyFill="1" applyBorder="1" applyAlignment="1">
      <alignment vertical="center"/>
    </xf>
    <xf numFmtId="186" fontId="3" fillId="0" borderId="10" xfId="49" applyNumberFormat="1" applyFont="1" applyFill="1" applyBorder="1" applyAlignment="1">
      <alignment vertical="center"/>
    </xf>
    <xf numFmtId="43" fontId="3" fillId="0" borderId="10" xfId="49" applyNumberFormat="1" applyFont="1" applyFill="1" applyBorder="1" applyAlignment="1">
      <alignment vertical="center"/>
    </xf>
    <xf numFmtId="43" fontId="0" fillId="0" borderId="12" xfId="53" applyNumberFormat="1" applyFont="1" applyFill="1" applyBorder="1" applyAlignment="1">
      <alignment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" fontId="7" fillId="0" borderId="10" xfId="53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173" fontId="0" fillId="0" borderId="0" xfId="0" applyNumberFormat="1" applyFont="1" applyFill="1" applyAlignment="1">
      <alignment horizontal="center"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72" fontId="8" fillId="0" borderId="13" xfId="0" applyNumberFormat="1" applyFont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4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1</xdr:col>
      <xdr:colOff>533400</xdr:colOff>
      <xdr:row>78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923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85725</xdr:rowOff>
    </xdr:from>
    <xdr:to>
      <xdr:col>1</xdr:col>
      <xdr:colOff>533400</xdr:colOff>
      <xdr:row>150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38100</xdr:rowOff>
    </xdr:from>
    <xdr:to>
      <xdr:col>1</xdr:col>
      <xdr:colOff>533400</xdr:colOff>
      <xdr:row>219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389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314325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77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2.8515625" style="3" customWidth="1"/>
    <col min="13" max="13" width="7.421875" style="3" customWidth="1"/>
    <col min="14" max="14" width="18.28125" style="31" customWidth="1"/>
    <col min="15" max="15" width="14.7109375" style="1" customWidth="1"/>
    <col min="16" max="16" width="15.00390625" style="31" bestFit="1" customWidth="1"/>
    <col min="17" max="17" width="16.421875" style="31" customWidth="1"/>
    <col min="18" max="18" width="15.00390625" style="1" customWidth="1"/>
    <col min="19" max="19" width="13.00390625" style="1" bestFit="1" customWidth="1"/>
    <col min="20" max="21" width="12.421875" style="1" customWidth="1"/>
    <col min="22" max="22" width="13.7109375" style="1" customWidth="1"/>
    <col min="23" max="23" width="11.421875" style="1" customWidth="1"/>
    <col min="24" max="24" width="15.8515625" style="1" customWidth="1"/>
    <col min="25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.75">
      <c r="A10" s="97" t="s">
        <v>45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ht="11.25" customHeight="1"/>
    <row r="12" spans="1:11" ht="89.25" customHeight="1">
      <c r="A12" s="17" t="s">
        <v>39</v>
      </c>
      <c r="B12" s="17" t="s">
        <v>0</v>
      </c>
      <c r="C12" s="17" t="s">
        <v>31</v>
      </c>
      <c r="D12" s="17" t="s">
        <v>22</v>
      </c>
      <c r="E12" s="17" t="s">
        <v>18</v>
      </c>
      <c r="F12" s="17" t="s">
        <v>19</v>
      </c>
      <c r="G12" s="17" t="s">
        <v>25</v>
      </c>
      <c r="H12" s="17" t="s">
        <v>21</v>
      </c>
      <c r="I12" s="17" t="s">
        <v>23</v>
      </c>
      <c r="J12" s="46" t="s">
        <v>42</v>
      </c>
      <c r="K12" s="17" t="s">
        <v>38</v>
      </c>
    </row>
    <row r="13" spans="1:18" s="59" customFormat="1" ht="15.75" customHeight="1">
      <c r="A13" s="54" t="s">
        <v>1</v>
      </c>
      <c r="B13" s="62">
        <f>B83+B156+B224</f>
        <v>36861440</v>
      </c>
      <c r="C13" s="62">
        <f aca="true" t="shared" si="0" ref="C13:K13">C83+C156+C224</f>
        <v>6983163</v>
      </c>
      <c r="D13" s="62">
        <f t="shared" si="0"/>
        <v>601659</v>
      </c>
      <c r="E13" s="62">
        <f t="shared" si="0"/>
        <v>3437114</v>
      </c>
      <c r="F13" s="62">
        <f t="shared" si="0"/>
        <v>1708709</v>
      </c>
      <c r="G13" s="70">
        <f t="shared" si="0"/>
        <v>22</v>
      </c>
      <c r="H13" s="62">
        <f t="shared" si="0"/>
        <v>393120</v>
      </c>
      <c r="I13" s="62">
        <f t="shared" si="0"/>
        <v>94924</v>
      </c>
      <c r="J13" s="62">
        <f t="shared" si="0"/>
        <v>63610</v>
      </c>
      <c r="K13" s="62">
        <f t="shared" si="0"/>
        <v>50143761</v>
      </c>
      <c r="L13" s="55"/>
      <c r="M13" s="56"/>
      <c r="N13" s="57"/>
      <c r="O13" s="57"/>
      <c r="P13" s="57"/>
      <c r="Q13" s="57"/>
      <c r="R13" s="57"/>
    </row>
    <row r="14" spans="1:18" s="59" customFormat="1" ht="15.75" customHeight="1">
      <c r="A14" s="54" t="s">
        <v>2</v>
      </c>
      <c r="B14" s="62">
        <f aca="true" t="shared" si="1" ref="B14:K14">B84+B157+B225</f>
        <v>83389780</v>
      </c>
      <c r="C14" s="62">
        <f t="shared" si="1"/>
        <v>15826824</v>
      </c>
      <c r="D14" s="62">
        <f t="shared" si="1"/>
        <v>1374575</v>
      </c>
      <c r="E14" s="62">
        <f t="shared" si="1"/>
        <v>7844401</v>
      </c>
      <c r="F14" s="62">
        <f t="shared" si="1"/>
        <v>3879318</v>
      </c>
      <c r="G14" s="70">
        <f t="shared" si="1"/>
        <v>49</v>
      </c>
      <c r="H14" s="62">
        <f t="shared" si="1"/>
        <v>894511</v>
      </c>
      <c r="I14" s="62">
        <f t="shared" si="1"/>
        <v>215569</v>
      </c>
      <c r="J14" s="62">
        <f t="shared" si="1"/>
        <v>141754</v>
      </c>
      <c r="K14" s="62">
        <f t="shared" si="1"/>
        <v>113566781</v>
      </c>
      <c r="L14" s="55"/>
      <c r="M14" s="56"/>
      <c r="N14" s="57"/>
      <c r="O14" s="57"/>
      <c r="P14" s="57"/>
      <c r="Q14" s="57"/>
      <c r="R14" s="57"/>
    </row>
    <row r="15" spans="1:18" s="59" customFormat="1" ht="15.75" customHeight="1">
      <c r="A15" s="54" t="s">
        <v>3</v>
      </c>
      <c r="B15" s="62">
        <f aca="true" t="shared" si="2" ref="B15:K15">B85+B158+B226</f>
        <v>48321900</v>
      </c>
      <c r="C15" s="62">
        <f t="shared" si="2"/>
        <v>9164500</v>
      </c>
      <c r="D15" s="62">
        <f t="shared" si="2"/>
        <v>793451</v>
      </c>
      <c r="E15" s="62">
        <f t="shared" si="2"/>
        <v>4529870</v>
      </c>
      <c r="F15" s="62">
        <f t="shared" si="2"/>
        <v>2244746</v>
      </c>
      <c r="G15" s="70">
        <f t="shared" si="2"/>
        <v>28</v>
      </c>
      <c r="H15" s="62">
        <f t="shared" si="2"/>
        <v>517193</v>
      </c>
      <c r="I15" s="62">
        <f t="shared" si="2"/>
        <v>124725</v>
      </c>
      <c r="J15" s="62">
        <f t="shared" si="2"/>
        <v>82658</v>
      </c>
      <c r="K15" s="62">
        <f t="shared" si="2"/>
        <v>65779071</v>
      </c>
      <c r="L15" s="55"/>
      <c r="M15" s="56"/>
      <c r="N15" s="57"/>
      <c r="O15" s="57"/>
      <c r="P15" s="57"/>
      <c r="Q15" s="57"/>
      <c r="R15" s="57"/>
    </row>
    <row r="16" spans="1:18" s="59" customFormat="1" ht="15.75" customHeight="1">
      <c r="A16" s="54" t="s">
        <v>4</v>
      </c>
      <c r="B16" s="62">
        <f aca="true" t="shared" si="3" ref="B16:K16">B86+B159+B227</f>
        <v>249338365</v>
      </c>
      <c r="C16" s="62">
        <f t="shared" si="3"/>
        <v>47272985</v>
      </c>
      <c r="D16" s="62">
        <f t="shared" si="3"/>
        <v>4088701</v>
      </c>
      <c r="E16" s="62">
        <f t="shared" si="3"/>
        <v>23340399</v>
      </c>
      <c r="F16" s="62">
        <f t="shared" si="3"/>
        <v>11566808</v>
      </c>
      <c r="G16" s="70">
        <f t="shared" si="3"/>
        <v>145</v>
      </c>
      <c r="H16" s="62">
        <f t="shared" si="3"/>
        <v>2672083</v>
      </c>
      <c r="I16" s="62">
        <f t="shared" si="3"/>
        <v>642911</v>
      </c>
      <c r="J16" s="62">
        <f t="shared" si="3"/>
        <v>432065</v>
      </c>
      <c r="K16" s="62">
        <f t="shared" si="3"/>
        <v>339354462</v>
      </c>
      <c r="L16" s="55"/>
      <c r="M16" s="56"/>
      <c r="N16" s="57"/>
      <c r="O16" s="57"/>
      <c r="P16" s="57"/>
      <c r="Q16" s="57"/>
      <c r="R16" s="57"/>
    </row>
    <row r="17" spans="1:18" s="59" customFormat="1" ht="15.75" customHeight="1">
      <c r="A17" s="54" t="s">
        <v>5</v>
      </c>
      <c r="B17" s="62">
        <f aca="true" t="shared" si="4" ref="B17:K17">B87+B160+B228</f>
        <v>72216878</v>
      </c>
      <c r="C17" s="62">
        <f t="shared" si="4"/>
        <v>13686482</v>
      </c>
      <c r="D17" s="62">
        <f t="shared" si="4"/>
        <v>1181013</v>
      </c>
      <c r="E17" s="62">
        <f t="shared" si="4"/>
        <v>6746272</v>
      </c>
      <c r="F17" s="62">
        <f t="shared" si="4"/>
        <v>3351501</v>
      </c>
      <c r="G17" s="70">
        <f t="shared" si="4"/>
        <v>42</v>
      </c>
      <c r="H17" s="62">
        <f t="shared" si="4"/>
        <v>770225</v>
      </c>
      <c r="I17" s="62">
        <f t="shared" si="4"/>
        <v>186159</v>
      </c>
      <c r="J17" s="62">
        <f t="shared" si="4"/>
        <v>123553</v>
      </c>
      <c r="K17" s="62">
        <f t="shared" si="4"/>
        <v>98262125</v>
      </c>
      <c r="L17" s="55"/>
      <c r="M17" s="56"/>
      <c r="N17" s="57"/>
      <c r="O17" s="57"/>
      <c r="P17" s="57"/>
      <c r="Q17" s="57"/>
      <c r="R17" s="57"/>
    </row>
    <row r="18" spans="1:18" s="59" customFormat="1" ht="15.75" customHeight="1">
      <c r="A18" s="54" t="s">
        <v>6</v>
      </c>
      <c r="B18" s="62">
        <f aca="true" t="shared" si="5" ref="B18:K18">B88+B161+B229</f>
        <v>52760495</v>
      </c>
      <c r="C18" s="62">
        <f t="shared" si="5"/>
        <v>10004977</v>
      </c>
      <c r="D18" s="62">
        <f t="shared" si="5"/>
        <v>865733</v>
      </c>
      <c r="E18" s="62">
        <f t="shared" si="5"/>
        <v>4942855</v>
      </c>
      <c r="F18" s="62">
        <f t="shared" si="5"/>
        <v>2450236</v>
      </c>
      <c r="G18" s="70">
        <f t="shared" si="5"/>
        <v>30</v>
      </c>
      <c r="H18" s="62">
        <f t="shared" si="5"/>
        <v>564515</v>
      </c>
      <c r="I18" s="62">
        <f t="shared" si="5"/>
        <v>136143</v>
      </c>
      <c r="J18" s="62">
        <f t="shared" si="5"/>
        <v>90385</v>
      </c>
      <c r="K18" s="62">
        <f t="shared" si="5"/>
        <v>71815369</v>
      </c>
      <c r="L18" s="55"/>
      <c r="M18" s="56"/>
      <c r="N18" s="57"/>
      <c r="O18" s="57"/>
      <c r="P18" s="57"/>
      <c r="Q18" s="57"/>
      <c r="R18" s="57"/>
    </row>
    <row r="19" spans="1:18" s="59" customFormat="1" ht="15.75" customHeight="1">
      <c r="A19" s="54" t="s">
        <v>7</v>
      </c>
      <c r="B19" s="62">
        <f aca="true" t="shared" si="6" ref="B19:K19">B89+B162+B230</f>
        <v>34083565</v>
      </c>
      <c r="C19" s="62">
        <f t="shared" si="6"/>
        <v>6453965</v>
      </c>
      <c r="D19" s="62">
        <f t="shared" si="6"/>
        <v>554882</v>
      </c>
      <c r="E19" s="62">
        <f t="shared" si="6"/>
        <v>3171016</v>
      </c>
      <c r="F19" s="62">
        <f t="shared" si="6"/>
        <v>1578945</v>
      </c>
      <c r="G19" s="70">
        <f t="shared" si="6"/>
        <v>19</v>
      </c>
      <c r="H19" s="62">
        <f t="shared" si="6"/>
        <v>362693</v>
      </c>
      <c r="I19" s="62">
        <f t="shared" si="6"/>
        <v>87697</v>
      </c>
      <c r="J19" s="62">
        <f t="shared" si="6"/>
        <v>58832</v>
      </c>
      <c r="K19" s="62">
        <f t="shared" si="6"/>
        <v>46351614</v>
      </c>
      <c r="L19" s="55"/>
      <c r="M19" s="56"/>
      <c r="N19" s="57"/>
      <c r="O19" s="57"/>
      <c r="P19" s="57"/>
      <c r="Q19" s="57"/>
      <c r="R19" s="57"/>
    </row>
    <row r="20" spans="1:18" s="59" customFormat="1" ht="15.75" customHeight="1">
      <c r="A20" s="54" t="s">
        <v>8</v>
      </c>
      <c r="B20" s="62">
        <f aca="true" t="shared" si="7" ref="B20:K20">B90+B163+B231</f>
        <v>69026506</v>
      </c>
      <c r="C20" s="62">
        <f t="shared" si="7"/>
        <v>13096951</v>
      </c>
      <c r="D20" s="62">
        <f t="shared" si="7"/>
        <v>1136100</v>
      </c>
      <c r="E20" s="62">
        <f t="shared" si="7"/>
        <v>6484338</v>
      </c>
      <c r="F20" s="62">
        <f t="shared" si="7"/>
        <v>3209058</v>
      </c>
      <c r="G20" s="70">
        <f t="shared" si="7"/>
        <v>40</v>
      </c>
      <c r="H20" s="62">
        <f t="shared" si="7"/>
        <v>739951</v>
      </c>
      <c r="I20" s="62">
        <f t="shared" si="7"/>
        <v>178324</v>
      </c>
      <c r="J20" s="62">
        <f t="shared" si="7"/>
        <v>117757</v>
      </c>
      <c r="K20" s="62">
        <f t="shared" si="7"/>
        <v>93989025</v>
      </c>
      <c r="L20" s="55"/>
      <c r="M20" s="56"/>
      <c r="N20" s="57"/>
      <c r="O20" s="57"/>
      <c r="P20" s="57"/>
      <c r="Q20" s="57"/>
      <c r="R20" s="57"/>
    </row>
    <row r="21" spans="1:18" s="59" customFormat="1" ht="15.75" customHeight="1">
      <c r="A21" s="54" t="s">
        <v>9</v>
      </c>
      <c r="B21" s="62">
        <f aca="true" t="shared" si="8" ref="B21:K21">B91+B164+B232</f>
        <v>31996376</v>
      </c>
      <c r="C21" s="62">
        <f t="shared" si="8"/>
        <v>6064499</v>
      </c>
      <c r="D21" s="62">
        <f t="shared" si="8"/>
        <v>523631</v>
      </c>
      <c r="E21" s="62">
        <f t="shared" si="8"/>
        <v>2990529</v>
      </c>
      <c r="F21" s="62">
        <f t="shared" si="8"/>
        <v>1484609</v>
      </c>
      <c r="G21" s="70">
        <f t="shared" si="8"/>
        <v>19</v>
      </c>
      <c r="H21" s="62">
        <f t="shared" si="8"/>
        <v>341762</v>
      </c>
      <c r="I21" s="62">
        <f t="shared" si="8"/>
        <v>82480</v>
      </c>
      <c r="J21" s="62">
        <f t="shared" si="8"/>
        <v>54992</v>
      </c>
      <c r="K21" s="62">
        <f t="shared" si="8"/>
        <v>43538897</v>
      </c>
      <c r="L21" s="55"/>
      <c r="M21" s="56"/>
      <c r="N21" s="57"/>
      <c r="O21" s="57"/>
      <c r="P21" s="57"/>
      <c r="Q21" s="57"/>
      <c r="R21" s="57"/>
    </row>
    <row r="22" spans="1:18" s="59" customFormat="1" ht="15.75" customHeight="1">
      <c r="A22" s="54" t="s">
        <v>10</v>
      </c>
      <c r="B22" s="62">
        <f aca="true" t="shared" si="9" ref="B22:K22">B92+B165+B233</f>
        <v>40519798</v>
      </c>
      <c r="C22" s="62">
        <f t="shared" si="9"/>
        <v>7688015</v>
      </c>
      <c r="D22" s="62">
        <f t="shared" si="9"/>
        <v>666859</v>
      </c>
      <c r="E22" s="62">
        <f t="shared" si="9"/>
        <v>3806127</v>
      </c>
      <c r="F22" s="62">
        <f t="shared" si="9"/>
        <v>1883669</v>
      </c>
      <c r="G22" s="70">
        <f t="shared" si="9"/>
        <v>23</v>
      </c>
      <c r="H22" s="62">
        <f t="shared" si="9"/>
        <v>434372</v>
      </c>
      <c r="I22" s="62">
        <f t="shared" si="9"/>
        <v>104674</v>
      </c>
      <c r="J22" s="62">
        <f t="shared" si="9"/>
        <v>69157</v>
      </c>
      <c r="K22" s="62">
        <f t="shared" si="9"/>
        <v>55172694</v>
      </c>
      <c r="L22" s="55"/>
      <c r="M22" s="56"/>
      <c r="N22" s="57"/>
      <c r="O22" s="57"/>
      <c r="P22" s="57"/>
      <c r="Q22" s="57"/>
      <c r="R22" s="57"/>
    </row>
    <row r="23" spans="1:18" s="59" customFormat="1" ht="15.75" customHeight="1">
      <c r="A23" s="54" t="s">
        <v>11</v>
      </c>
      <c r="B23" s="62">
        <f aca="true" t="shared" si="10" ref="B23:K23">B93+B166+B234</f>
        <v>31983071</v>
      </c>
      <c r="C23" s="62">
        <f t="shared" si="10"/>
        <v>6062486</v>
      </c>
      <c r="D23" s="62">
        <f t="shared" si="10"/>
        <v>523640</v>
      </c>
      <c r="E23" s="62">
        <f t="shared" si="10"/>
        <v>2990471</v>
      </c>
      <c r="F23" s="62">
        <f t="shared" si="10"/>
        <v>1484278</v>
      </c>
      <c r="G23" s="70">
        <f t="shared" si="10"/>
        <v>19</v>
      </c>
      <c r="H23" s="62">
        <f t="shared" si="10"/>
        <v>341679</v>
      </c>
      <c r="I23" s="62">
        <f t="shared" si="10"/>
        <v>82462</v>
      </c>
      <c r="J23" s="62">
        <f t="shared" si="10"/>
        <v>54908</v>
      </c>
      <c r="K23" s="62">
        <f t="shared" si="10"/>
        <v>43523014</v>
      </c>
      <c r="L23" s="55"/>
      <c r="M23" s="56"/>
      <c r="N23" s="57"/>
      <c r="O23" s="57"/>
      <c r="P23" s="57"/>
      <c r="Q23" s="57"/>
      <c r="R23" s="57"/>
    </row>
    <row r="24" spans="1:18" s="59" customFormat="1" ht="15.75" customHeight="1">
      <c r="A24" s="54" t="s">
        <v>12</v>
      </c>
      <c r="B24" s="62">
        <f aca="true" t="shared" si="11" ref="B24:K24">B94+B167+B235</f>
        <v>63563349</v>
      </c>
      <c r="C24" s="62">
        <f t="shared" si="11"/>
        <v>12045206</v>
      </c>
      <c r="D24" s="62">
        <f t="shared" si="11"/>
        <v>1038944</v>
      </c>
      <c r="E24" s="62">
        <f t="shared" si="11"/>
        <v>5934956</v>
      </c>
      <c r="F24" s="62">
        <f t="shared" si="11"/>
        <v>2949122</v>
      </c>
      <c r="G24" s="70">
        <f t="shared" si="11"/>
        <v>37</v>
      </c>
      <c r="H24" s="62">
        <f t="shared" si="11"/>
        <v>677834</v>
      </c>
      <c r="I24" s="62">
        <f t="shared" si="11"/>
        <v>163811</v>
      </c>
      <c r="J24" s="62">
        <f t="shared" si="11"/>
        <v>108932</v>
      </c>
      <c r="K24" s="62">
        <f t="shared" si="11"/>
        <v>86482191</v>
      </c>
      <c r="L24" s="55"/>
      <c r="M24" s="56"/>
      <c r="N24" s="57"/>
      <c r="O24" s="57"/>
      <c r="P24" s="57"/>
      <c r="Q24" s="57"/>
      <c r="R24" s="57"/>
    </row>
    <row r="25" spans="1:18" s="59" customFormat="1" ht="15.75" customHeight="1">
      <c r="A25" s="54" t="s">
        <v>13</v>
      </c>
      <c r="B25" s="62">
        <f aca="true" t="shared" si="12" ref="B25:K25">B95+B168+B236</f>
        <v>47401851</v>
      </c>
      <c r="C25" s="62">
        <f t="shared" si="12"/>
        <v>8976830</v>
      </c>
      <c r="D25" s="62">
        <f t="shared" si="12"/>
        <v>772212</v>
      </c>
      <c r="E25" s="62">
        <f t="shared" si="12"/>
        <v>4412464</v>
      </c>
      <c r="F25" s="62">
        <f t="shared" si="12"/>
        <v>2196017</v>
      </c>
      <c r="G25" s="70">
        <f t="shared" si="12"/>
        <v>27</v>
      </c>
      <c r="H25" s="62">
        <f t="shared" si="12"/>
        <v>504837</v>
      </c>
      <c r="I25" s="62">
        <f t="shared" si="12"/>
        <v>121982</v>
      </c>
      <c r="J25" s="62">
        <f t="shared" si="12"/>
        <v>81932</v>
      </c>
      <c r="K25" s="62">
        <f t="shared" si="12"/>
        <v>64468152</v>
      </c>
      <c r="L25" s="55"/>
      <c r="M25" s="56"/>
      <c r="N25" s="57"/>
      <c r="O25" s="57"/>
      <c r="P25" s="57"/>
      <c r="Q25" s="57"/>
      <c r="R25" s="57"/>
    </row>
    <row r="26" spans="1:18" s="59" customFormat="1" ht="15.75" customHeight="1">
      <c r="A26" s="54" t="s">
        <v>14</v>
      </c>
      <c r="B26" s="62">
        <f aca="true" t="shared" si="13" ref="B26:K26">B96+B169+B237</f>
        <v>48956950</v>
      </c>
      <c r="C26" s="62">
        <f t="shared" si="13"/>
        <v>9272914</v>
      </c>
      <c r="D26" s="62">
        <f t="shared" si="13"/>
        <v>798733</v>
      </c>
      <c r="E26" s="62">
        <f t="shared" si="13"/>
        <v>4561712</v>
      </c>
      <c r="F26" s="62">
        <f t="shared" si="13"/>
        <v>2266356</v>
      </c>
      <c r="G26" s="70">
        <f t="shared" si="13"/>
        <v>28</v>
      </c>
      <c r="H26" s="62">
        <f t="shared" si="13"/>
        <v>523403</v>
      </c>
      <c r="I26" s="62">
        <f t="shared" si="13"/>
        <v>125965</v>
      </c>
      <c r="J26" s="62">
        <f t="shared" si="13"/>
        <v>85749</v>
      </c>
      <c r="K26" s="62">
        <f t="shared" si="13"/>
        <v>66591810</v>
      </c>
      <c r="L26" s="55"/>
      <c r="M26" s="56"/>
      <c r="N26" s="57"/>
      <c r="O26" s="57"/>
      <c r="P26" s="57"/>
      <c r="Q26" s="57"/>
      <c r="R26" s="57"/>
    </row>
    <row r="27" spans="1:18" s="59" customFormat="1" ht="15.75" customHeight="1">
      <c r="A27" s="54" t="s">
        <v>15</v>
      </c>
      <c r="B27" s="62">
        <f aca="true" t="shared" si="14" ref="B27:K27">B97+B170+B238</f>
        <v>31431340</v>
      </c>
      <c r="C27" s="62">
        <f t="shared" si="14"/>
        <v>5956325</v>
      </c>
      <c r="D27" s="62">
        <f t="shared" si="14"/>
        <v>513891</v>
      </c>
      <c r="E27" s="62">
        <f t="shared" si="14"/>
        <v>2935182</v>
      </c>
      <c r="F27" s="62">
        <f t="shared" si="14"/>
        <v>1457856</v>
      </c>
      <c r="G27" s="70">
        <f t="shared" si="14"/>
        <v>19</v>
      </c>
      <c r="H27" s="62">
        <f t="shared" si="14"/>
        <v>335554</v>
      </c>
      <c r="I27" s="62">
        <f t="shared" si="14"/>
        <v>80992</v>
      </c>
      <c r="J27" s="62">
        <f t="shared" si="14"/>
        <v>54113</v>
      </c>
      <c r="K27" s="62">
        <f t="shared" si="14"/>
        <v>42765272</v>
      </c>
      <c r="L27" s="55"/>
      <c r="M27" s="56"/>
      <c r="N27" s="57"/>
      <c r="O27" s="57"/>
      <c r="P27" s="57"/>
      <c r="Q27" s="57"/>
      <c r="R27" s="57"/>
    </row>
    <row r="28" spans="1:18" s="59" customFormat="1" ht="15.75" customHeight="1">
      <c r="A28" s="54" t="s">
        <v>16</v>
      </c>
      <c r="B28" s="62">
        <f aca="true" t="shared" si="15" ref="B28:K28">B98+B171+B239</f>
        <v>35833634</v>
      </c>
      <c r="C28" s="62">
        <f t="shared" si="15"/>
        <v>6786034</v>
      </c>
      <c r="D28" s="62">
        <f t="shared" si="15"/>
        <v>583811</v>
      </c>
      <c r="E28" s="62">
        <f t="shared" si="15"/>
        <v>3335647</v>
      </c>
      <c r="F28" s="62">
        <f t="shared" si="15"/>
        <v>1659674</v>
      </c>
      <c r="G28" s="70">
        <f t="shared" si="15"/>
        <v>21</v>
      </c>
      <c r="H28" s="62">
        <f t="shared" si="15"/>
        <v>381905</v>
      </c>
      <c r="I28" s="62">
        <f t="shared" si="15"/>
        <v>92202</v>
      </c>
      <c r="J28" s="62">
        <f t="shared" si="15"/>
        <v>62141</v>
      </c>
      <c r="K28" s="62">
        <f t="shared" si="15"/>
        <v>48735069</v>
      </c>
      <c r="L28" s="55"/>
      <c r="M28" s="56"/>
      <c r="N28" s="57"/>
      <c r="O28" s="57"/>
      <c r="P28" s="57"/>
      <c r="Q28" s="57"/>
      <c r="R28" s="57"/>
    </row>
    <row r="29" spans="1:18" s="59" customFormat="1" ht="15.75" customHeight="1">
      <c r="A29" s="60" t="s">
        <v>17</v>
      </c>
      <c r="B29" s="72">
        <f aca="true" t="shared" si="16" ref="B29:K29">B99+B172+B240</f>
        <v>43360426</v>
      </c>
      <c r="C29" s="72">
        <f t="shared" si="16"/>
        <v>8216940</v>
      </c>
      <c r="D29" s="72">
        <f t="shared" si="16"/>
        <v>708859</v>
      </c>
      <c r="E29" s="72">
        <f t="shared" si="16"/>
        <v>4049088</v>
      </c>
      <c r="F29" s="72">
        <f t="shared" si="16"/>
        <v>2011585</v>
      </c>
      <c r="G29" s="71">
        <f t="shared" si="16"/>
        <v>23</v>
      </c>
      <c r="H29" s="72">
        <f t="shared" si="16"/>
        <v>462614</v>
      </c>
      <c r="I29" s="72">
        <f t="shared" si="16"/>
        <v>111745</v>
      </c>
      <c r="J29" s="72">
        <f t="shared" si="16"/>
        <v>74434</v>
      </c>
      <c r="K29" s="72">
        <f t="shared" si="16"/>
        <v>58995714</v>
      </c>
      <c r="L29" s="55"/>
      <c r="M29" s="56"/>
      <c r="N29" s="57"/>
      <c r="O29" s="57"/>
      <c r="P29" s="57"/>
      <c r="Q29" s="57"/>
      <c r="R29" s="57"/>
    </row>
    <row r="30" spans="1:17" s="59" customFormat="1" ht="15.75" customHeight="1">
      <c r="A30" s="61" t="s">
        <v>37</v>
      </c>
      <c r="B30" s="73">
        <f>SUM(B13:B29)</f>
        <v>1021045724</v>
      </c>
      <c r="C30" s="73">
        <f aca="true" t="shared" si="17" ref="C30:K30">SUM(C13:C29)</f>
        <v>193559096</v>
      </c>
      <c r="D30" s="73">
        <f t="shared" si="17"/>
        <v>16726694</v>
      </c>
      <c r="E30" s="73">
        <f t="shared" si="17"/>
        <v>95512441</v>
      </c>
      <c r="F30" s="73">
        <f t="shared" si="17"/>
        <v>47382487</v>
      </c>
      <c r="G30" s="73">
        <f t="shared" si="17"/>
        <v>591</v>
      </c>
      <c r="H30" s="73">
        <f t="shared" si="17"/>
        <v>10918251</v>
      </c>
      <c r="I30" s="73">
        <f t="shared" si="17"/>
        <v>2632765</v>
      </c>
      <c r="J30" s="73">
        <f t="shared" si="17"/>
        <v>1756972</v>
      </c>
      <c r="K30" s="73">
        <f t="shared" si="17"/>
        <v>1389535021</v>
      </c>
      <c r="L30" s="55"/>
      <c r="M30" s="56"/>
      <c r="N30" s="57"/>
      <c r="O30" s="74"/>
      <c r="P30" s="74"/>
      <c r="Q30" s="74"/>
    </row>
    <row r="31" spans="1:11" ht="12.75">
      <c r="A31" s="6"/>
      <c r="B31" s="6"/>
      <c r="C31" s="6"/>
      <c r="D31" s="6"/>
      <c r="E31" s="6"/>
      <c r="F31" s="6"/>
      <c r="G31" s="13">
        <f>G30+H30+I30</f>
        <v>13551607</v>
      </c>
      <c r="H31" s="6"/>
      <c r="I31" s="6"/>
      <c r="J31" s="6"/>
      <c r="K31" s="52">
        <f>G30+H30+I30+J30</f>
        <v>15308579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21"/>
    </row>
    <row r="34" spans="1:22" ht="79.5" customHeight="1">
      <c r="A34" s="17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2" t="s">
        <v>34</v>
      </c>
      <c r="G34" s="22" t="s">
        <v>26</v>
      </c>
      <c r="H34" s="23" t="s">
        <v>36</v>
      </c>
      <c r="I34" s="77" t="s">
        <v>52</v>
      </c>
      <c r="J34" s="32" t="s">
        <v>35</v>
      </c>
      <c r="K34" s="23" t="s">
        <v>41</v>
      </c>
      <c r="S34" s="47"/>
      <c r="T34" s="47"/>
      <c r="U34" s="47"/>
      <c r="V34" s="47"/>
    </row>
    <row r="35" spans="1:25" s="59" customFormat="1" ht="15.75" customHeight="1">
      <c r="A35" s="54" t="s">
        <v>1</v>
      </c>
      <c r="B35" s="70">
        <f>B105+B178+B246</f>
        <v>0</v>
      </c>
      <c r="C35" s="70">
        <f aca="true" t="shared" si="18" ref="C35:K35">C105+C178+C246</f>
        <v>0</v>
      </c>
      <c r="D35" s="70">
        <f t="shared" si="18"/>
        <v>388161</v>
      </c>
      <c r="E35" s="62">
        <f t="shared" si="18"/>
        <v>615666</v>
      </c>
      <c r="F35" s="62">
        <f t="shared" si="18"/>
        <v>1737503</v>
      </c>
      <c r="G35" s="48">
        <f t="shared" si="18"/>
        <v>3865123</v>
      </c>
      <c r="H35" s="62">
        <f t="shared" si="18"/>
        <v>56750214</v>
      </c>
      <c r="I35" s="37">
        <f t="shared" si="18"/>
        <v>-111537</v>
      </c>
      <c r="J35" s="70">
        <f t="shared" si="18"/>
        <v>0</v>
      </c>
      <c r="K35" s="62">
        <f t="shared" si="18"/>
        <v>56638677</v>
      </c>
      <c r="L35" s="55"/>
      <c r="M35" s="56"/>
      <c r="N35" s="57"/>
      <c r="O35" s="57"/>
      <c r="P35" s="57"/>
      <c r="Q35" s="57"/>
      <c r="R35" s="58"/>
      <c r="S35" s="57"/>
      <c r="T35" s="57"/>
      <c r="U35" s="57"/>
      <c r="V35" s="57"/>
      <c r="W35" s="58"/>
      <c r="X35" s="58"/>
      <c r="Y35" s="58"/>
    </row>
    <row r="36" spans="1:25" s="59" customFormat="1" ht="15.75" customHeight="1">
      <c r="A36" s="54" t="s">
        <v>2</v>
      </c>
      <c r="B36" s="70">
        <f aca="true" t="shared" si="19" ref="B36:K36">B106+B179+B247</f>
        <v>0</v>
      </c>
      <c r="C36" s="70">
        <f t="shared" si="19"/>
        <v>0</v>
      </c>
      <c r="D36" s="70">
        <f t="shared" si="19"/>
        <v>891920</v>
      </c>
      <c r="E36" s="62">
        <f t="shared" si="19"/>
        <v>2558743</v>
      </c>
      <c r="F36" s="62">
        <f t="shared" si="19"/>
        <v>0</v>
      </c>
      <c r="G36" s="48">
        <f t="shared" si="19"/>
        <v>4352682</v>
      </c>
      <c r="H36" s="62">
        <f t="shared" si="19"/>
        <v>121370126</v>
      </c>
      <c r="I36" s="37">
        <f t="shared" si="19"/>
        <v>-254572</v>
      </c>
      <c r="J36" s="70">
        <f t="shared" si="19"/>
        <v>0</v>
      </c>
      <c r="K36" s="62">
        <f t="shared" si="19"/>
        <v>121115554</v>
      </c>
      <c r="L36" s="55"/>
      <c r="M36" s="56"/>
      <c r="N36" s="57"/>
      <c r="O36" s="57"/>
      <c r="P36" s="57"/>
      <c r="Q36" s="57"/>
      <c r="R36" s="58"/>
      <c r="S36" s="57"/>
      <c r="T36" s="57"/>
      <c r="U36" s="57"/>
      <c r="V36" s="57"/>
      <c r="W36" s="58"/>
      <c r="X36" s="58"/>
      <c r="Y36" s="58"/>
    </row>
    <row r="37" spans="1:25" s="59" customFormat="1" ht="15.75" customHeight="1">
      <c r="A37" s="54" t="s">
        <v>3</v>
      </c>
      <c r="B37" s="70">
        <f aca="true" t="shared" si="20" ref="B37:K37">B107+B180+B248</f>
        <v>0</v>
      </c>
      <c r="C37" s="70">
        <f t="shared" si="20"/>
        <v>0</v>
      </c>
      <c r="D37" s="70">
        <f t="shared" si="20"/>
        <v>509938</v>
      </c>
      <c r="E37" s="62">
        <f t="shared" si="20"/>
        <v>1133318</v>
      </c>
      <c r="F37" s="62">
        <f t="shared" si="20"/>
        <v>1500455</v>
      </c>
      <c r="G37" s="48">
        <f t="shared" si="20"/>
        <v>5643667</v>
      </c>
      <c r="H37" s="62">
        <f t="shared" si="20"/>
        <v>74566449</v>
      </c>
      <c r="I37" s="37">
        <f t="shared" si="20"/>
        <v>-146980</v>
      </c>
      <c r="J37" s="70">
        <f t="shared" si="20"/>
        <v>0</v>
      </c>
      <c r="K37" s="62">
        <f t="shared" si="20"/>
        <v>74419469</v>
      </c>
      <c r="L37" s="55"/>
      <c r="M37" s="56"/>
      <c r="N37" s="57"/>
      <c r="O37" s="57"/>
      <c r="P37" s="57"/>
      <c r="Q37" s="57"/>
      <c r="R37" s="58"/>
      <c r="S37" s="57"/>
      <c r="T37" s="57"/>
      <c r="U37" s="57"/>
      <c r="V37" s="57"/>
      <c r="W37" s="58"/>
      <c r="X37" s="58"/>
      <c r="Y37" s="58"/>
    </row>
    <row r="38" spans="1:25" s="59" customFormat="1" ht="15.75" customHeight="1">
      <c r="A38" s="54" t="s">
        <v>4</v>
      </c>
      <c r="B38" s="70">
        <f aca="true" t="shared" si="21" ref="B38:K38">B108+B181+B249</f>
        <v>0</v>
      </c>
      <c r="C38" s="70">
        <f t="shared" si="21"/>
        <v>0</v>
      </c>
      <c r="D38" s="70">
        <f t="shared" si="21"/>
        <v>2634314</v>
      </c>
      <c r="E38" s="62">
        <f t="shared" si="21"/>
        <v>7191472</v>
      </c>
      <c r="F38" s="62">
        <f t="shared" si="21"/>
        <v>9051228.999999994</v>
      </c>
      <c r="G38" s="48">
        <f t="shared" si="21"/>
        <v>38620606</v>
      </c>
      <c r="H38" s="62">
        <f t="shared" si="21"/>
        <v>396852083</v>
      </c>
      <c r="I38" s="37">
        <f t="shared" si="21"/>
        <v>-752975</v>
      </c>
      <c r="J38" s="70">
        <f t="shared" si="21"/>
        <v>0</v>
      </c>
      <c r="K38" s="62">
        <f t="shared" si="21"/>
        <v>396099108</v>
      </c>
      <c r="L38" s="55"/>
      <c r="M38" s="56"/>
      <c r="N38" s="57"/>
      <c r="O38" s="57"/>
      <c r="P38" s="57"/>
      <c r="Q38" s="57"/>
      <c r="R38" s="58"/>
      <c r="S38" s="57"/>
      <c r="T38" s="57"/>
      <c r="U38" s="57"/>
      <c r="V38" s="57"/>
      <c r="W38" s="58"/>
      <c r="X38" s="58"/>
      <c r="Y38" s="58"/>
    </row>
    <row r="39" spans="1:25" s="59" customFormat="1" ht="15.75" customHeight="1">
      <c r="A39" s="54" t="s">
        <v>5</v>
      </c>
      <c r="B39" s="70">
        <f aca="true" t="shared" si="22" ref="B39:K39">B109+B182+B250</f>
        <v>0</v>
      </c>
      <c r="C39" s="70">
        <f t="shared" si="22"/>
        <v>0</v>
      </c>
      <c r="D39" s="70">
        <f t="shared" si="22"/>
        <v>773059</v>
      </c>
      <c r="E39" s="62">
        <f t="shared" si="22"/>
        <v>2260482</v>
      </c>
      <c r="F39" s="62">
        <f t="shared" si="22"/>
        <v>0</v>
      </c>
      <c r="G39" s="48">
        <f t="shared" si="22"/>
        <v>286846</v>
      </c>
      <c r="H39" s="62">
        <f t="shared" si="22"/>
        <v>101582512</v>
      </c>
      <c r="I39" s="37">
        <f t="shared" si="22"/>
        <v>-219580</v>
      </c>
      <c r="J39" s="70">
        <f t="shared" si="22"/>
        <v>0</v>
      </c>
      <c r="K39" s="62">
        <f t="shared" si="22"/>
        <v>101362932</v>
      </c>
      <c r="L39" s="55"/>
      <c r="M39" s="56"/>
      <c r="N39" s="57"/>
      <c r="O39" s="57"/>
      <c r="P39" s="57"/>
      <c r="Q39" s="57"/>
      <c r="R39" s="58"/>
      <c r="S39" s="57"/>
      <c r="T39" s="57"/>
      <c r="U39" s="57"/>
      <c r="V39" s="57"/>
      <c r="W39" s="58"/>
      <c r="X39" s="58"/>
      <c r="Y39" s="58"/>
    </row>
    <row r="40" spans="1:25" s="59" customFormat="1" ht="15.75" customHeight="1">
      <c r="A40" s="54" t="s">
        <v>6</v>
      </c>
      <c r="B40" s="70">
        <f aca="true" t="shared" si="23" ref="B40:K40">B110+B183+B251</f>
        <v>0</v>
      </c>
      <c r="C40" s="70">
        <f t="shared" si="23"/>
        <v>0</v>
      </c>
      <c r="D40" s="70">
        <f t="shared" si="23"/>
        <v>565274</v>
      </c>
      <c r="E40" s="62">
        <f t="shared" si="23"/>
        <v>1443929</v>
      </c>
      <c r="F40" s="62">
        <f t="shared" si="23"/>
        <v>2485490</v>
      </c>
      <c r="G40" s="48">
        <f t="shared" si="23"/>
        <v>3600725</v>
      </c>
      <c r="H40" s="62">
        <f t="shared" si="23"/>
        <v>79910787</v>
      </c>
      <c r="I40" s="37">
        <f t="shared" si="23"/>
        <v>-160341</v>
      </c>
      <c r="J40" s="70">
        <f t="shared" si="23"/>
        <v>0</v>
      </c>
      <c r="K40" s="62">
        <f t="shared" si="23"/>
        <v>79750446</v>
      </c>
      <c r="L40" s="55"/>
      <c r="M40" s="56"/>
      <c r="N40" s="57"/>
      <c r="O40" s="57"/>
      <c r="P40" s="57"/>
      <c r="Q40" s="57"/>
      <c r="R40" s="58"/>
      <c r="S40" s="57"/>
      <c r="T40" s="57"/>
      <c r="U40" s="57"/>
      <c r="V40" s="57"/>
      <c r="W40" s="58"/>
      <c r="X40" s="58"/>
      <c r="Y40" s="58"/>
    </row>
    <row r="41" spans="1:25" s="59" customFormat="1" ht="15.75" customHeight="1">
      <c r="A41" s="54" t="s">
        <v>7</v>
      </c>
      <c r="B41" s="70">
        <f aca="true" t="shared" si="24" ref="B41:K41">B111+B184+B252</f>
        <v>0</v>
      </c>
      <c r="C41" s="70">
        <f t="shared" si="24"/>
        <v>0</v>
      </c>
      <c r="D41" s="70">
        <f t="shared" si="24"/>
        <v>357218</v>
      </c>
      <c r="E41" s="62">
        <f t="shared" si="24"/>
        <v>338540</v>
      </c>
      <c r="F41" s="62">
        <f t="shared" si="24"/>
        <v>1010317</v>
      </c>
      <c r="G41" s="48">
        <f t="shared" si="24"/>
        <v>741600</v>
      </c>
      <c r="H41" s="62">
        <f t="shared" si="24"/>
        <v>48799289</v>
      </c>
      <c r="I41" s="37">
        <f t="shared" si="24"/>
        <v>-103099</v>
      </c>
      <c r="J41" s="70">
        <f t="shared" si="24"/>
        <v>0</v>
      </c>
      <c r="K41" s="62">
        <f t="shared" si="24"/>
        <v>48696190</v>
      </c>
      <c r="L41" s="55"/>
      <c r="M41" s="56"/>
      <c r="N41" s="57"/>
      <c r="O41" s="57"/>
      <c r="P41" s="57"/>
      <c r="Q41" s="57"/>
      <c r="R41" s="58"/>
      <c r="S41" s="57"/>
      <c r="T41" s="57"/>
      <c r="U41" s="57"/>
      <c r="V41" s="57"/>
      <c r="W41" s="58"/>
      <c r="X41" s="58"/>
      <c r="Y41" s="58"/>
    </row>
    <row r="42" spans="1:25" s="59" customFormat="1" ht="15.75" customHeight="1">
      <c r="A42" s="54" t="s">
        <v>8</v>
      </c>
      <c r="B42" s="70">
        <f aca="true" t="shared" si="25" ref="B42:K42">B112+B185+B253</f>
        <v>0</v>
      </c>
      <c r="C42" s="70">
        <f t="shared" si="25"/>
        <v>0</v>
      </c>
      <c r="D42" s="70">
        <f t="shared" si="25"/>
        <v>742688</v>
      </c>
      <c r="E42" s="62">
        <f t="shared" si="25"/>
        <v>2008090</v>
      </c>
      <c r="F42" s="62">
        <f t="shared" si="25"/>
        <v>1615563</v>
      </c>
      <c r="G42" s="48">
        <f t="shared" si="25"/>
        <v>17211885</v>
      </c>
      <c r="H42" s="62">
        <f t="shared" si="25"/>
        <v>115567251</v>
      </c>
      <c r="I42" s="37">
        <f t="shared" si="25"/>
        <v>-210296</v>
      </c>
      <c r="J42" s="70">
        <f t="shared" si="25"/>
        <v>0</v>
      </c>
      <c r="K42" s="62">
        <f t="shared" si="25"/>
        <v>115356955</v>
      </c>
      <c r="L42" s="55"/>
      <c r="M42" s="56"/>
      <c r="N42" s="57"/>
      <c r="O42" s="57"/>
      <c r="P42" s="57"/>
      <c r="Q42" s="57"/>
      <c r="R42" s="58"/>
      <c r="S42" s="57"/>
      <c r="T42" s="57"/>
      <c r="U42" s="57"/>
      <c r="V42" s="57"/>
      <c r="W42" s="58"/>
      <c r="X42" s="58"/>
      <c r="Y42" s="58"/>
    </row>
    <row r="43" spans="1:25" s="59" customFormat="1" ht="15.75" customHeight="1">
      <c r="A43" s="54" t="s">
        <v>9</v>
      </c>
      <c r="B43" s="70">
        <f aca="true" t="shared" si="26" ref="B43:K43">B113+B186+B254</f>
        <v>0</v>
      </c>
      <c r="C43" s="70">
        <f t="shared" si="26"/>
        <v>0</v>
      </c>
      <c r="D43" s="70">
        <f t="shared" si="26"/>
        <v>339667</v>
      </c>
      <c r="E43" s="62">
        <f t="shared" si="26"/>
        <v>397116</v>
      </c>
      <c r="F43" s="62">
        <f t="shared" si="26"/>
        <v>1870010</v>
      </c>
      <c r="G43" s="48">
        <f t="shared" si="26"/>
        <v>2986071</v>
      </c>
      <c r="H43" s="62">
        <f t="shared" si="26"/>
        <v>49131761</v>
      </c>
      <c r="I43" s="37">
        <f t="shared" si="26"/>
        <v>-97050</v>
      </c>
      <c r="J43" s="70">
        <f t="shared" si="26"/>
        <v>0</v>
      </c>
      <c r="K43" s="62">
        <f t="shared" si="26"/>
        <v>49034711</v>
      </c>
      <c r="L43" s="55"/>
      <c r="M43" s="56"/>
      <c r="N43" s="57"/>
      <c r="O43" s="57"/>
      <c r="P43" s="57"/>
      <c r="Q43" s="57"/>
      <c r="R43" s="58"/>
      <c r="S43" s="57"/>
      <c r="T43" s="57"/>
      <c r="U43" s="57"/>
      <c r="V43" s="57"/>
      <c r="W43" s="58"/>
      <c r="X43" s="58"/>
      <c r="Y43" s="58"/>
    </row>
    <row r="44" spans="1:25" s="59" customFormat="1" ht="15.75" customHeight="1">
      <c r="A44" s="54" t="s">
        <v>10</v>
      </c>
      <c r="B44" s="70">
        <f aca="true" t="shared" si="27" ref="B44:K44">B114+B187+B255</f>
        <v>0</v>
      </c>
      <c r="C44" s="70">
        <f t="shared" si="27"/>
        <v>0</v>
      </c>
      <c r="D44" s="70">
        <f t="shared" si="27"/>
        <v>431669</v>
      </c>
      <c r="E44" s="62">
        <f t="shared" si="27"/>
        <v>959256</v>
      </c>
      <c r="F44" s="62">
        <f t="shared" si="27"/>
        <v>901347</v>
      </c>
      <c r="G44" s="48">
        <f t="shared" si="27"/>
        <v>3133020</v>
      </c>
      <c r="H44" s="62">
        <f t="shared" si="27"/>
        <v>60597986</v>
      </c>
      <c r="I44" s="37">
        <f t="shared" si="27"/>
        <v>-123416</v>
      </c>
      <c r="J44" s="70">
        <f t="shared" si="27"/>
        <v>0</v>
      </c>
      <c r="K44" s="62">
        <f t="shared" si="27"/>
        <v>60474570</v>
      </c>
      <c r="L44" s="55"/>
      <c r="M44" s="56"/>
      <c r="N44" s="57"/>
      <c r="O44" s="57"/>
      <c r="P44" s="57"/>
      <c r="Q44" s="57"/>
      <c r="R44" s="58"/>
      <c r="S44" s="57"/>
      <c r="T44" s="57"/>
      <c r="U44" s="57"/>
      <c r="V44" s="57"/>
      <c r="W44" s="58"/>
      <c r="X44" s="58"/>
      <c r="Y44" s="58"/>
    </row>
    <row r="45" spans="1:25" s="59" customFormat="1" ht="15.75" customHeight="1">
      <c r="A45" s="54" t="s">
        <v>11</v>
      </c>
      <c r="B45" s="70">
        <f aca="true" t="shared" si="28" ref="B45:K45">B115+B188+B256</f>
        <v>0</v>
      </c>
      <c r="C45" s="70">
        <f t="shared" si="28"/>
        <v>0</v>
      </c>
      <c r="D45" s="70">
        <f t="shared" si="28"/>
        <v>340885</v>
      </c>
      <c r="E45" s="62">
        <f t="shared" si="28"/>
        <v>323992</v>
      </c>
      <c r="F45" s="62">
        <f t="shared" si="28"/>
        <v>1382127</v>
      </c>
      <c r="G45" s="48">
        <f t="shared" si="28"/>
        <v>4227513</v>
      </c>
      <c r="H45" s="62">
        <f t="shared" si="28"/>
        <v>49797531</v>
      </c>
      <c r="I45" s="37">
        <f t="shared" si="28"/>
        <v>-97069</v>
      </c>
      <c r="J45" s="70">
        <f t="shared" si="28"/>
        <v>0</v>
      </c>
      <c r="K45" s="62">
        <f t="shared" si="28"/>
        <v>49700462</v>
      </c>
      <c r="L45" s="55"/>
      <c r="M45" s="56"/>
      <c r="N45" s="57"/>
      <c r="O45" s="57"/>
      <c r="P45" s="57"/>
      <c r="Q45" s="57"/>
      <c r="R45" s="58"/>
      <c r="S45" s="57"/>
      <c r="T45" s="57"/>
      <c r="U45" s="57"/>
      <c r="V45" s="57"/>
      <c r="W45" s="58"/>
      <c r="X45" s="58"/>
      <c r="Y45" s="58"/>
    </row>
    <row r="46" spans="1:25" s="59" customFormat="1" ht="15.75" customHeight="1">
      <c r="A46" s="54" t="s">
        <v>12</v>
      </c>
      <c r="B46" s="70">
        <f aca="true" t="shared" si="29" ref="B46:K46">B116+B189+B257</f>
        <v>0</v>
      </c>
      <c r="C46" s="70">
        <f t="shared" si="29"/>
        <v>0</v>
      </c>
      <c r="D46" s="70">
        <f t="shared" si="29"/>
        <v>679732</v>
      </c>
      <c r="E46" s="62">
        <f t="shared" si="29"/>
        <v>1668465</v>
      </c>
      <c r="F46" s="62">
        <f t="shared" si="29"/>
        <v>2763622</v>
      </c>
      <c r="G46" s="48">
        <f t="shared" si="29"/>
        <v>5658789</v>
      </c>
      <c r="H46" s="62">
        <f t="shared" si="29"/>
        <v>97252799</v>
      </c>
      <c r="I46" s="37">
        <f t="shared" si="29"/>
        <v>-193082</v>
      </c>
      <c r="J46" s="70">
        <f t="shared" si="29"/>
        <v>0</v>
      </c>
      <c r="K46" s="62">
        <f t="shared" si="29"/>
        <v>97059717</v>
      </c>
      <c r="L46" s="55"/>
      <c r="M46" s="56"/>
      <c r="N46" s="57"/>
      <c r="O46" s="57"/>
      <c r="P46" s="57"/>
      <c r="Q46" s="57"/>
      <c r="R46" s="58"/>
      <c r="S46" s="57"/>
      <c r="T46" s="57"/>
      <c r="U46" s="57"/>
      <c r="V46" s="57"/>
      <c r="W46" s="58"/>
      <c r="X46" s="58"/>
      <c r="Y46" s="58"/>
    </row>
    <row r="47" spans="1:25" s="59" customFormat="1" ht="15.75" customHeight="1">
      <c r="A47" s="54" t="s">
        <v>13</v>
      </c>
      <c r="B47" s="70">
        <f aca="true" t="shared" si="30" ref="B47:K47">B117+B190+B258</f>
        <v>0</v>
      </c>
      <c r="C47" s="70">
        <f t="shared" si="30"/>
        <v>0</v>
      </c>
      <c r="D47" s="70">
        <f t="shared" si="30"/>
        <v>500546</v>
      </c>
      <c r="E47" s="62">
        <f t="shared" si="30"/>
        <v>1581139</v>
      </c>
      <c r="F47" s="62">
        <f t="shared" si="30"/>
        <v>1615543</v>
      </c>
      <c r="G47" s="48">
        <f t="shared" si="30"/>
        <v>2288394</v>
      </c>
      <c r="H47" s="62">
        <f t="shared" si="30"/>
        <v>70453774</v>
      </c>
      <c r="I47" s="37">
        <f t="shared" si="30"/>
        <v>-143284</v>
      </c>
      <c r="J47" s="70">
        <f t="shared" si="30"/>
        <v>0</v>
      </c>
      <c r="K47" s="62">
        <f t="shared" si="30"/>
        <v>70310490</v>
      </c>
      <c r="L47" s="55"/>
      <c r="M47" s="56"/>
      <c r="N47" s="57"/>
      <c r="O47" s="57"/>
      <c r="P47" s="57"/>
      <c r="Q47" s="57"/>
      <c r="R47" s="58"/>
      <c r="S47" s="57"/>
      <c r="T47" s="57"/>
      <c r="U47" s="57"/>
      <c r="V47" s="57"/>
      <c r="W47" s="58"/>
      <c r="X47" s="58"/>
      <c r="Y47" s="58"/>
    </row>
    <row r="48" spans="1:25" s="59" customFormat="1" ht="15.75" customHeight="1">
      <c r="A48" s="54" t="s">
        <v>14</v>
      </c>
      <c r="B48" s="70">
        <f aca="true" t="shared" si="31" ref="B48:K48">B118+B191+B259</f>
        <v>0</v>
      </c>
      <c r="C48" s="70">
        <f t="shared" si="31"/>
        <v>0</v>
      </c>
      <c r="D48" s="70">
        <f t="shared" si="31"/>
        <v>507688</v>
      </c>
      <c r="E48" s="62">
        <f t="shared" si="31"/>
        <v>1017706</v>
      </c>
      <c r="F48" s="62">
        <f t="shared" si="31"/>
        <v>2131427</v>
      </c>
      <c r="G48" s="48">
        <f t="shared" si="31"/>
        <v>10234724</v>
      </c>
      <c r="H48" s="62">
        <f t="shared" si="31"/>
        <v>80483355</v>
      </c>
      <c r="I48" s="37">
        <f t="shared" si="31"/>
        <v>-146910</v>
      </c>
      <c r="J48" s="70">
        <f t="shared" si="31"/>
        <v>0</v>
      </c>
      <c r="K48" s="62">
        <f t="shared" si="31"/>
        <v>80336445</v>
      </c>
      <c r="L48" s="55"/>
      <c r="M48" s="56"/>
      <c r="N48" s="57"/>
      <c r="O48" s="57"/>
      <c r="P48" s="57"/>
      <c r="Q48" s="57"/>
      <c r="R48" s="58"/>
      <c r="S48" s="57"/>
      <c r="T48" s="57"/>
      <c r="U48" s="57"/>
      <c r="V48" s="57"/>
      <c r="W48" s="58"/>
      <c r="X48" s="58"/>
      <c r="Y48" s="58"/>
    </row>
    <row r="49" spans="1:25" s="59" customFormat="1" ht="15.75" customHeight="1">
      <c r="A49" s="54" t="s">
        <v>15</v>
      </c>
      <c r="B49" s="70">
        <f aca="true" t="shared" si="32" ref="B49:K49">B119+B192+B260</f>
        <v>0</v>
      </c>
      <c r="C49" s="70">
        <f t="shared" si="32"/>
        <v>0</v>
      </c>
      <c r="D49" s="70">
        <f t="shared" si="32"/>
        <v>335072</v>
      </c>
      <c r="E49" s="62">
        <f t="shared" si="32"/>
        <v>503955</v>
      </c>
      <c r="F49" s="62">
        <f t="shared" si="32"/>
        <v>4533507</v>
      </c>
      <c r="G49" s="48">
        <f t="shared" si="32"/>
        <v>3612508</v>
      </c>
      <c r="H49" s="62">
        <f t="shared" si="32"/>
        <v>51750314</v>
      </c>
      <c r="I49" s="37">
        <f t="shared" si="32"/>
        <v>-95240</v>
      </c>
      <c r="J49" s="70">
        <f t="shared" si="32"/>
        <v>0</v>
      </c>
      <c r="K49" s="62">
        <f t="shared" si="32"/>
        <v>51655074</v>
      </c>
      <c r="L49" s="55"/>
      <c r="M49" s="56"/>
      <c r="N49" s="57"/>
      <c r="O49" s="57"/>
      <c r="P49" s="57"/>
      <c r="Q49" s="57"/>
      <c r="R49" s="58"/>
      <c r="S49" s="57"/>
      <c r="T49" s="57"/>
      <c r="U49" s="57"/>
      <c r="V49" s="57"/>
      <c r="W49" s="58"/>
      <c r="X49" s="58"/>
      <c r="Y49" s="58"/>
    </row>
    <row r="50" spans="1:25" s="59" customFormat="1" ht="15.75" customHeight="1">
      <c r="A50" s="54" t="s">
        <v>16</v>
      </c>
      <c r="B50" s="70">
        <f aca="true" t="shared" si="33" ref="B50:K50">B120+B193+B261</f>
        <v>0</v>
      </c>
      <c r="C50" s="70">
        <f t="shared" si="33"/>
        <v>0</v>
      </c>
      <c r="D50" s="70">
        <f t="shared" si="33"/>
        <v>375159</v>
      </c>
      <c r="E50" s="62">
        <f t="shared" si="33"/>
        <v>617707</v>
      </c>
      <c r="F50" s="62">
        <f t="shared" si="33"/>
        <v>1527718</v>
      </c>
      <c r="G50" s="48">
        <f t="shared" si="33"/>
        <v>4034088</v>
      </c>
      <c r="H50" s="62">
        <f t="shared" si="33"/>
        <v>55289741</v>
      </c>
      <c r="I50" s="37">
        <f t="shared" si="33"/>
        <v>-108120</v>
      </c>
      <c r="J50" s="70">
        <f t="shared" si="33"/>
        <v>0</v>
      </c>
      <c r="K50" s="62">
        <f t="shared" si="33"/>
        <v>55181621</v>
      </c>
      <c r="L50" s="55"/>
      <c r="M50" s="56"/>
      <c r="N50" s="57"/>
      <c r="O50" s="57"/>
      <c r="P50" s="57"/>
      <c r="Q50" s="57"/>
      <c r="R50" s="58"/>
      <c r="S50" s="57"/>
      <c r="T50" s="57"/>
      <c r="U50" s="57"/>
      <c r="V50" s="57"/>
      <c r="W50" s="58"/>
      <c r="X50" s="58"/>
      <c r="Y50" s="58"/>
    </row>
    <row r="51" spans="1:25" s="59" customFormat="1" ht="15.75" customHeight="1">
      <c r="A51" s="60" t="s">
        <v>17</v>
      </c>
      <c r="B51" s="71">
        <f aca="true" t="shared" si="34" ref="B51:K51">B121+B194+B262</f>
        <v>0</v>
      </c>
      <c r="C51" s="71">
        <f t="shared" si="34"/>
        <v>0</v>
      </c>
      <c r="D51" s="71">
        <f t="shared" si="34"/>
        <v>459184</v>
      </c>
      <c r="E51" s="72">
        <f t="shared" si="34"/>
        <v>655495</v>
      </c>
      <c r="F51" s="72">
        <f t="shared" si="34"/>
        <v>0</v>
      </c>
      <c r="G51" s="49">
        <f t="shared" si="34"/>
        <v>5750556</v>
      </c>
      <c r="H51" s="72">
        <f t="shared" si="34"/>
        <v>65860949</v>
      </c>
      <c r="I51" s="37">
        <f t="shared" si="34"/>
        <v>-131593</v>
      </c>
      <c r="J51" s="71">
        <f t="shared" si="34"/>
        <v>0</v>
      </c>
      <c r="K51" s="72">
        <f t="shared" si="34"/>
        <v>65729356</v>
      </c>
      <c r="L51" s="55"/>
      <c r="M51" s="56"/>
      <c r="N51" s="57"/>
      <c r="O51" s="57"/>
      <c r="P51" s="57"/>
      <c r="Q51" s="57"/>
      <c r="R51" s="58"/>
      <c r="S51" s="57"/>
      <c r="T51" s="57"/>
      <c r="U51" s="57"/>
      <c r="V51" s="57"/>
      <c r="W51" s="58"/>
      <c r="X51" s="58"/>
      <c r="Y51" s="58"/>
    </row>
    <row r="52" spans="1:25" s="59" customFormat="1" ht="15.75" customHeight="1">
      <c r="A52" s="61" t="s">
        <v>37</v>
      </c>
      <c r="B52" s="73">
        <f aca="true" t="shared" si="35" ref="B52:K52">SUM(B35:B51)</f>
        <v>0</v>
      </c>
      <c r="C52" s="73">
        <f t="shared" si="35"/>
        <v>0</v>
      </c>
      <c r="D52" s="73">
        <f t="shared" si="35"/>
        <v>10832174</v>
      </c>
      <c r="E52" s="73">
        <f>SUM(E35:E51)</f>
        <v>25275071</v>
      </c>
      <c r="F52" s="73">
        <f t="shared" si="35"/>
        <v>34125857.99999999</v>
      </c>
      <c r="G52" s="73">
        <f t="shared" si="35"/>
        <v>116248797</v>
      </c>
      <c r="H52" s="73">
        <f t="shared" si="35"/>
        <v>1576016921</v>
      </c>
      <c r="I52" s="84">
        <f t="shared" si="35"/>
        <v>-3095144</v>
      </c>
      <c r="J52" s="73">
        <f t="shared" si="35"/>
        <v>0</v>
      </c>
      <c r="K52" s="73">
        <f t="shared" si="35"/>
        <v>1572921777</v>
      </c>
      <c r="L52" s="55"/>
      <c r="M52" s="56"/>
      <c r="N52" s="57"/>
      <c r="O52" s="57"/>
      <c r="P52" s="57"/>
      <c r="Q52" s="57"/>
      <c r="R52" s="58"/>
      <c r="S52" s="57"/>
      <c r="T52" s="57"/>
      <c r="U52" s="74"/>
      <c r="V52" s="74"/>
      <c r="X52" s="58"/>
      <c r="Y52" s="58"/>
    </row>
    <row r="53" spans="7:11" ht="12.75">
      <c r="G53" s="14"/>
      <c r="K53" s="53">
        <f>K52-K31</f>
        <v>1557613198</v>
      </c>
    </row>
    <row r="54" spans="1:17" s="2" customFormat="1" ht="18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3"/>
      <c r="M54" s="3"/>
      <c r="N54" s="42"/>
      <c r="P54" s="42"/>
      <c r="Q54" s="42"/>
    </row>
    <row r="55" spans="1:11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ht="12.75">
      <c r="D56" s="7"/>
    </row>
    <row r="57" ht="12.75">
      <c r="D57" s="7"/>
    </row>
    <row r="58" ht="12.75">
      <c r="D58" s="7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ht="12.75"/>
    <row r="77" ht="12.75"/>
    <row r="78" ht="12.75"/>
    <row r="79" spans="1:17" ht="15.75">
      <c r="A79" s="99" t="s">
        <v>20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N79" s="41"/>
      <c r="P79" s="41"/>
      <c r="Q79" s="41"/>
    </row>
    <row r="80" spans="1:17" ht="15.75">
      <c r="A80" s="97" t="s">
        <v>46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N80" s="41"/>
      <c r="P80" s="41"/>
      <c r="Q80" s="41"/>
    </row>
    <row r="81" spans="14:17" ht="12.75">
      <c r="N81" s="41"/>
      <c r="P81" s="41"/>
      <c r="Q81" s="41"/>
    </row>
    <row r="82" spans="1:17" s="27" customFormat="1" ht="87" customHeight="1">
      <c r="A82" s="17" t="s">
        <v>39</v>
      </c>
      <c r="B82" s="17" t="s">
        <v>0</v>
      </c>
      <c r="C82" s="17" t="s">
        <v>33</v>
      </c>
      <c r="D82" s="17" t="s">
        <v>22</v>
      </c>
      <c r="E82" s="17" t="s">
        <v>18</v>
      </c>
      <c r="F82" s="17" t="s">
        <v>19</v>
      </c>
      <c r="G82" s="17" t="s">
        <v>25</v>
      </c>
      <c r="H82" s="17" t="s">
        <v>21</v>
      </c>
      <c r="I82" s="17" t="s">
        <v>23</v>
      </c>
      <c r="J82" s="46" t="s">
        <v>42</v>
      </c>
      <c r="K82" s="17" t="s">
        <v>38</v>
      </c>
      <c r="L82" s="26"/>
      <c r="M82" s="26"/>
      <c r="N82" s="43"/>
      <c r="P82" s="43"/>
      <c r="Q82" s="43"/>
    </row>
    <row r="83" spans="1:17" s="65" customFormat="1" ht="15.75" customHeight="1">
      <c r="A83" s="54" t="s">
        <v>1</v>
      </c>
      <c r="B83" s="48">
        <v>10539758</v>
      </c>
      <c r="C83" s="48">
        <v>2134560</v>
      </c>
      <c r="D83" s="48">
        <v>236678</v>
      </c>
      <c r="E83" s="48">
        <v>1309566</v>
      </c>
      <c r="F83" s="48">
        <v>548605</v>
      </c>
      <c r="G83" s="50">
        <v>9</v>
      </c>
      <c r="H83" s="48">
        <v>140494</v>
      </c>
      <c r="I83" s="48">
        <v>30921</v>
      </c>
      <c r="J83" s="50">
        <v>10656</v>
      </c>
      <c r="K83" s="37">
        <f>SUM(B83:J83)</f>
        <v>14951247</v>
      </c>
      <c r="L83" s="63"/>
      <c r="M83" s="63"/>
      <c r="N83" s="64"/>
      <c r="P83" s="64"/>
      <c r="Q83" s="64"/>
    </row>
    <row r="84" spans="1:17" s="65" customFormat="1" ht="15.75" customHeight="1">
      <c r="A84" s="54" t="s">
        <v>2</v>
      </c>
      <c r="B84" s="48">
        <v>25387321</v>
      </c>
      <c r="C84" s="48">
        <v>5141557</v>
      </c>
      <c r="D84" s="48">
        <v>570091</v>
      </c>
      <c r="E84" s="48">
        <v>3154376</v>
      </c>
      <c r="F84" s="48">
        <v>1321435</v>
      </c>
      <c r="G84" s="50">
        <v>22</v>
      </c>
      <c r="H84" s="48">
        <v>338411</v>
      </c>
      <c r="I84" s="48">
        <v>74479</v>
      </c>
      <c r="J84" s="50">
        <v>25668</v>
      </c>
      <c r="K84" s="37">
        <f aca="true" t="shared" si="36" ref="K84:K99">SUM(B84:J84)</f>
        <v>36013360</v>
      </c>
      <c r="L84" s="63"/>
      <c r="M84" s="63"/>
      <c r="N84" s="64"/>
      <c r="P84" s="64"/>
      <c r="Q84" s="64"/>
    </row>
    <row r="85" spans="1:17" s="65" customFormat="1" ht="15.75" customHeight="1">
      <c r="A85" s="54" t="s">
        <v>3</v>
      </c>
      <c r="B85" s="48">
        <v>14360009</v>
      </c>
      <c r="C85" s="48">
        <v>2908255</v>
      </c>
      <c r="D85" s="48">
        <v>322464</v>
      </c>
      <c r="E85" s="48">
        <v>1784232</v>
      </c>
      <c r="F85" s="48">
        <v>747452</v>
      </c>
      <c r="G85" s="50">
        <v>12</v>
      </c>
      <c r="H85" s="48">
        <v>191418</v>
      </c>
      <c r="I85" s="48">
        <v>42128</v>
      </c>
      <c r="J85" s="50">
        <v>14519</v>
      </c>
      <c r="K85" s="37">
        <f t="shared" si="36"/>
        <v>20370489</v>
      </c>
      <c r="L85" s="63"/>
      <c r="M85" s="63"/>
      <c r="N85" s="64"/>
      <c r="P85" s="64"/>
      <c r="Q85" s="64"/>
    </row>
    <row r="86" spans="1:17" s="67" customFormat="1" ht="15.75" customHeight="1">
      <c r="A86" s="54" t="s">
        <v>4</v>
      </c>
      <c r="B86" s="48">
        <v>73670365</v>
      </c>
      <c r="C86" s="48">
        <v>14920059</v>
      </c>
      <c r="D86" s="48">
        <v>1654321</v>
      </c>
      <c r="E86" s="48">
        <v>9153547</v>
      </c>
      <c r="F86" s="48">
        <v>3834613</v>
      </c>
      <c r="G86" s="50">
        <v>63</v>
      </c>
      <c r="H86" s="48">
        <v>982019</v>
      </c>
      <c r="I86" s="48">
        <v>216128</v>
      </c>
      <c r="J86" s="50">
        <v>74485</v>
      </c>
      <c r="K86" s="37">
        <f t="shared" si="36"/>
        <v>104505600</v>
      </c>
      <c r="L86" s="63"/>
      <c r="M86" s="63"/>
      <c r="N86" s="66"/>
      <c r="P86" s="66"/>
      <c r="Q86" s="66"/>
    </row>
    <row r="87" spans="1:17" s="69" customFormat="1" ht="15.75" customHeight="1">
      <c r="A87" s="54" t="s">
        <v>5</v>
      </c>
      <c r="B87" s="48">
        <v>20879753</v>
      </c>
      <c r="C87" s="48">
        <v>4228663</v>
      </c>
      <c r="D87" s="48">
        <v>468870</v>
      </c>
      <c r="E87" s="48">
        <v>2594311</v>
      </c>
      <c r="F87" s="48">
        <v>1086811</v>
      </c>
      <c r="G87" s="50">
        <v>18</v>
      </c>
      <c r="H87" s="48">
        <v>278325</v>
      </c>
      <c r="I87" s="48">
        <v>61255</v>
      </c>
      <c r="J87" s="50">
        <v>21111</v>
      </c>
      <c r="K87" s="37">
        <f t="shared" si="36"/>
        <v>29619117</v>
      </c>
      <c r="L87" s="63"/>
      <c r="M87" s="63"/>
      <c r="N87" s="68"/>
      <c r="P87" s="68"/>
      <c r="Q87" s="68"/>
    </row>
    <row r="88" spans="1:17" s="69" customFormat="1" ht="15.75" customHeight="1">
      <c r="A88" s="54" t="s">
        <v>6</v>
      </c>
      <c r="B88" s="48">
        <v>15612126</v>
      </c>
      <c r="C88" s="48">
        <v>3161839</v>
      </c>
      <c r="D88" s="48">
        <v>350581</v>
      </c>
      <c r="E88" s="48">
        <v>1939807</v>
      </c>
      <c r="F88" s="48">
        <v>812626</v>
      </c>
      <c r="G88" s="50">
        <v>13</v>
      </c>
      <c r="H88" s="48">
        <v>208108</v>
      </c>
      <c r="I88" s="48">
        <v>45802</v>
      </c>
      <c r="J88" s="50">
        <v>15785</v>
      </c>
      <c r="K88" s="37">
        <f t="shared" si="36"/>
        <v>22146687</v>
      </c>
      <c r="L88" s="63"/>
      <c r="M88" s="63"/>
      <c r="N88" s="68"/>
      <c r="P88" s="68"/>
      <c r="Q88" s="68"/>
    </row>
    <row r="89" spans="1:17" s="59" customFormat="1" ht="15.75" customHeight="1">
      <c r="A89" s="54" t="s">
        <v>7</v>
      </c>
      <c r="B89" s="48">
        <v>9571830</v>
      </c>
      <c r="C89" s="48">
        <v>1938531</v>
      </c>
      <c r="D89" s="48">
        <v>214942</v>
      </c>
      <c r="E89" s="48">
        <v>1189300</v>
      </c>
      <c r="F89" s="48">
        <v>498223</v>
      </c>
      <c r="G89" s="50">
        <v>8</v>
      </c>
      <c r="H89" s="48">
        <v>127592</v>
      </c>
      <c r="I89" s="48">
        <v>28081</v>
      </c>
      <c r="J89" s="50">
        <v>9678</v>
      </c>
      <c r="K89" s="37">
        <f t="shared" si="36"/>
        <v>13578185</v>
      </c>
      <c r="L89" s="63"/>
      <c r="M89" s="63"/>
      <c r="N89" s="57"/>
      <c r="P89" s="57"/>
      <c r="Q89" s="57"/>
    </row>
    <row r="90" spans="1:17" s="59" customFormat="1" ht="15.75" customHeight="1">
      <c r="A90" s="54" t="s">
        <v>8</v>
      </c>
      <c r="B90" s="48">
        <v>20824390</v>
      </c>
      <c r="C90" s="48">
        <v>4217451</v>
      </c>
      <c r="D90" s="48">
        <v>467627</v>
      </c>
      <c r="E90" s="48">
        <v>2587432</v>
      </c>
      <c r="F90" s="48">
        <v>1083930</v>
      </c>
      <c r="G90" s="50">
        <v>18</v>
      </c>
      <c r="H90" s="48">
        <v>277587</v>
      </c>
      <c r="I90" s="48">
        <v>61093</v>
      </c>
      <c r="J90" s="50">
        <v>21055</v>
      </c>
      <c r="K90" s="37">
        <f t="shared" si="36"/>
        <v>29540583</v>
      </c>
      <c r="L90" s="63"/>
      <c r="M90" s="63"/>
      <c r="N90" s="57"/>
      <c r="P90" s="57"/>
      <c r="Q90" s="57"/>
    </row>
    <row r="91" spans="1:17" s="59" customFormat="1" ht="15.75" customHeight="1">
      <c r="A91" s="54" t="s">
        <v>9</v>
      </c>
      <c r="B91" s="48">
        <v>9306771</v>
      </c>
      <c r="C91" s="48">
        <v>1884850</v>
      </c>
      <c r="D91" s="48">
        <v>208990</v>
      </c>
      <c r="E91" s="48">
        <v>1156367</v>
      </c>
      <c r="F91" s="48">
        <v>484426</v>
      </c>
      <c r="G91" s="50">
        <v>8</v>
      </c>
      <c r="H91" s="48">
        <v>124058</v>
      </c>
      <c r="I91" s="48">
        <v>27303</v>
      </c>
      <c r="J91" s="50">
        <v>9410</v>
      </c>
      <c r="K91" s="37">
        <f t="shared" si="36"/>
        <v>13202183</v>
      </c>
      <c r="L91" s="63"/>
      <c r="M91" s="63"/>
      <c r="N91" s="57"/>
      <c r="P91" s="57"/>
      <c r="Q91" s="57"/>
    </row>
    <row r="92" spans="1:17" s="59" customFormat="1" ht="15.75" customHeight="1">
      <c r="A92" s="54" t="s">
        <v>10</v>
      </c>
      <c r="B92" s="48">
        <v>12219266</v>
      </c>
      <c r="C92" s="48">
        <v>2474702</v>
      </c>
      <c r="D92" s="48">
        <v>274392</v>
      </c>
      <c r="E92" s="48">
        <v>1518245</v>
      </c>
      <c r="F92" s="48">
        <v>636025</v>
      </c>
      <c r="G92" s="50">
        <v>10</v>
      </c>
      <c r="H92" s="48">
        <v>162882</v>
      </c>
      <c r="I92" s="48">
        <v>35848</v>
      </c>
      <c r="J92" s="50">
        <v>12354</v>
      </c>
      <c r="K92" s="37">
        <f t="shared" si="36"/>
        <v>17333724</v>
      </c>
      <c r="L92" s="63"/>
      <c r="M92" s="63"/>
      <c r="N92" s="57"/>
      <c r="P92" s="57"/>
      <c r="Q92" s="57"/>
    </row>
    <row r="93" spans="1:17" s="59" customFormat="1" ht="15.75" customHeight="1">
      <c r="A93" s="54" t="s">
        <v>11</v>
      </c>
      <c r="B93" s="48">
        <v>9327810</v>
      </c>
      <c r="C93" s="48">
        <v>1889111</v>
      </c>
      <c r="D93" s="48">
        <v>209463</v>
      </c>
      <c r="E93" s="48">
        <v>1158981</v>
      </c>
      <c r="F93" s="48">
        <v>485521</v>
      </c>
      <c r="G93" s="50">
        <v>8</v>
      </c>
      <c r="H93" s="48">
        <v>124339</v>
      </c>
      <c r="I93" s="48">
        <v>27365</v>
      </c>
      <c r="J93" s="50">
        <v>9431</v>
      </c>
      <c r="K93" s="37">
        <f t="shared" si="36"/>
        <v>13232029</v>
      </c>
      <c r="L93" s="63"/>
      <c r="M93" s="63"/>
      <c r="N93" s="57"/>
      <c r="P93" s="57"/>
      <c r="Q93" s="57"/>
    </row>
    <row r="94" spans="1:17" s="59" customFormat="1" ht="15.75" customHeight="1">
      <c r="A94" s="54" t="s">
        <v>12</v>
      </c>
      <c r="B94" s="48">
        <v>18318767</v>
      </c>
      <c r="C94" s="48">
        <v>3710000</v>
      </c>
      <c r="D94" s="48">
        <v>411361</v>
      </c>
      <c r="E94" s="48">
        <v>2276108</v>
      </c>
      <c r="F94" s="48">
        <v>953509</v>
      </c>
      <c r="G94" s="50">
        <v>16</v>
      </c>
      <c r="H94" s="48">
        <v>244188</v>
      </c>
      <c r="I94" s="48">
        <v>53742</v>
      </c>
      <c r="J94" s="50">
        <v>18521</v>
      </c>
      <c r="K94" s="37">
        <f t="shared" si="36"/>
        <v>25986212</v>
      </c>
      <c r="L94" s="63"/>
      <c r="M94" s="63"/>
      <c r="N94" s="57"/>
      <c r="P94" s="57"/>
      <c r="Q94" s="57"/>
    </row>
    <row r="95" spans="1:17" s="59" customFormat="1" ht="15.75" customHeight="1">
      <c r="A95" s="54" t="s">
        <v>13</v>
      </c>
      <c r="B95" s="48">
        <v>13378399</v>
      </c>
      <c r="C95" s="48">
        <v>2709455</v>
      </c>
      <c r="D95" s="48">
        <v>300422</v>
      </c>
      <c r="E95" s="48">
        <v>1662267</v>
      </c>
      <c r="F95" s="48">
        <v>696359</v>
      </c>
      <c r="G95" s="50">
        <v>11</v>
      </c>
      <c r="H95" s="48">
        <v>178333</v>
      </c>
      <c r="I95" s="48">
        <v>39248</v>
      </c>
      <c r="J95" s="50">
        <v>13526</v>
      </c>
      <c r="K95" s="37">
        <f t="shared" si="36"/>
        <v>18978020</v>
      </c>
      <c r="L95" s="63"/>
      <c r="M95" s="63"/>
      <c r="N95" s="57"/>
      <c r="P95" s="57"/>
      <c r="Q95" s="57"/>
    </row>
    <row r="96" spans="1:17" s="59" customFormat="1" ht="15.75" customHeight="1">
      <c r="A96" s="54" t="s">
        <v>14</v>
      </c>
      <c r="B96" s="48">
        <v>14009509</v>
      </c>
      <c r="C96" s="48">
        <v>2837270</v>
      </c>
      <c r="D96" s="48">
        <v>314594</v>
      </c>
      <c r="E96" s="48">
        <v>1740682</v>
      </c>
      <c r="F96" s="48">
        <v>729208</v>
      </c>
      <c r="G96" s="50">
        <v>12</v>
      </c>
      <c r="H96" s="48">
        <v>186745</v>
      </c>
      <c r="I96" s="48">
        <v>41100</v>
      </c>
      <c r="J96" s="50">
        <v>14164</v>
      </c>
      <c r="K96" s="37">
        <f t="shared" si="36"/>
        <v>19873284</v>
      </c>
      <c r="L96" s="63"/>
      <c r="M96" s="63"/>
      <c r="N96" s="57"/>
      <c r="P96" s="57"/>
      <c r="Q96" s="57"/>
    </row>
    <row r="97" spans="1:17" s="59" customFormat="1" ht="15.75" customHeight="1">
      <c r="A97" s="54" t="s">
        <v>15</v>
      </c>
      <c r="B97" s="48">
        <v>9086517</v>
      </c>
      <c r="C97" s="48">
        <v>1840243</v>
      </c>
      <c r="D97" s="48">
        <v>204044</v>
      </c>
      <c r="E97" s="48">
        <v>1129000</v>
      </c>
      <c r="F97" s="48">
        <v>472962</v>
      </c>
      <c r="G97" s="50">
        <v>8</v>
      </c>
      <c r="H97" s="48">
        <v>121122</v>
      </c>
      <c r="I97" s="48">
        <v>26657</v>
      </c>
      <c r="J97" s="50">
        <v>9187</v>
      </c>
      <c r="K97" s="37">
        <f t="shared" si="36"/>
        <v>12889740</v>
      </c>
      <c r="L97" s="63"/>
      <c r="M97" s="63"/>
      <c r="N97" s="57"/>
      <c r="P97" s="57"/>
      <c r="Q97" s="57"/>
    </row>
    <row r="98" spans="1:17" s="59" customFormat="1" ht="15.75" customHeight="1">
      <c r="A98" s="54" t="s">
        <v>16</v>
      </c>
      <c r="B98" s="48">
        <v>10128783</v>
      </c>
      <c r="C98" s="48">
        <v>2051328</v>
      </c>
      <c r="D98" s="48">
        <v>227449</v>
      </c>
      <c r="E98" s="48">
        <v>1258502</v>
      </c>
      <c r="F98" s="48">
        <v>527213</v>
      </c>
      <c r="G98" s="50">
        <v>9</v>
      </c>
      <c r="H98" s="48">
        <v>135016</v>
      </c>
      <c r="I98" s="48">
        <v>29715</v>
      </c>
      <c r="J98" s="50">
        <v>10241</v>
      </c>
      <c r="K98" s="37">
        <f t="shared" si="36"/>
        <v>14368256</v>
      </c>
      <c r="L98" s="63"/>
      <c r="M98" s="63"/>
      <c r="N98" s="57"/>
      <c r="P98" s="57"/>
      <c r="Q98" s="57"/>
    </row>
    <row r="99" spans="1:17" s="59" customFormat="1" ht="15.75" customHeight="1">
      <c r="A99" s="60" t="s">
        <v>17</v>
      </c>
      <c r="B99" s="49">
        <v>12517559</v>
      </c>
      <c r="C99" s="49">
        <v>2535110</v>
      </c>
      <c r="D99" s="49">
        <v>281090</v>
      </c>
      <c r="E99" s="49">
        <v>1555307</v>
      </c>
      <c r="F99" s="49">
        <v>651551</v>
      </c>
      <c r="G99" s="51">
        <v>9</v>
      </c>
      <c r="H99" s="49">
        <v>166858</v>
      </c>
      <c r="I99" s="49">
        <v>36724</v>
      </c>
      <c r="J99" s="51">
        <v>12654</v>
      </c>
      <c r="K99" s="37">
        <f t="shared" si="36"/>
        <v>17756862</v>
      </c>
      <c r="L99" s="63"/>
      <c r="M99" s="63"/>
      <c r="N99" s="57"/>
      <c r="P99" s="57"/>
      <c r="Q99" s="57"/>
    </row>
    <row r="100" spans="1:17" s="59" customFormat="1" ht="15.75" customHeight="1">
      <c r="A100" s="61" t="s">
        <v>37</v>
      </c>
      <c r="B100" s="73">
        <f aca="true" t="shared" si="37" ref="B100:K100">SUM(B83:B99)</f>
        <v>299138933</v>
      </c>
      <c r="C100" s="73">
        <f t="shared" si="37"/>
        <v>60582984</v>
      </c>
      <c r="D100" s="73">
        <f t="shared" si="37"/>
        <v>6717379</v>
      </c>
      <c r="E100" s="73">
        <f t="shared" si="37"/>
        <v>37168030</v>
      </c>
      <c r="F100" s="73">
        <f t="shared" si="37"/>
        <v>15570469</v>
      </c>
      <c r="G100" s="73">
        <f t="shared" si="37"/>
        <v>254</v>
      </c>
      <c r="H100" s="73">
        <f t="shared" si="37"/>
        <v>3987495</v>
      </c>
      <c r="I100" s="73">
        <f t="shared" si="37"/>
        <v>877589</v>
      </c>
      <c r="J100" s="73">
        <f t="shared" si="37"/>
        <v>302445</v>
      </c>
      <c r="K100" s="73">
        <f t="shared" si="37"/>
        <v>424345578</v>
      </c>
      <c r="L100" s="63"/>
      <c r="M100" s="63"/>
      <c r="N100" s="57"/>
      <c r="P100" s="57"/>
      <c r="Q100" s="57"/>
    </row>
    <row r="101" spans="2:13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6"/>
    </row>
    <row r="102" spans="2:1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93.75" customHeight="1">
      <c r="A104" s="17" t="s">
        <v>39</v>
      </c>
      <c r="B104" s="33" t="s">
        <v>27</v>
      </c>
      <c r="C104" s="33" t="s">
        <v>28</v>
      </c>
      <c r="D104" s="33" t="s">
        <v>29</v>
      </c>
      <c r="E104" s="33" t="s">
        <v>30</v>
      </c>
      <c r="F104" s="35" t="s">
        <v>34</v>
      </c>
      <c r="G104" s="35" t="s">
        <v>26</v>
      </c>
      <c r="H104" s="32" t="s">
        <v>58</v>
      </c>
      <c r="I104" s="77" t="s">
        <v>49</v>
      </c>
      <c r="J104" s="32" t="s">
        <v>35</v>
      </c>
      <c r="K104" s="32" t="s">
        <v>59</v>
      </c>
    </row>
    <row r="105" spans="1:17" s="59" customFormat="1" ht="15.75" customHeight="1">
      <c r="A105" s="54" t="s">
        <v>1</v>
      </c>
      <c r="B105" s="50">
        <v>0</v>
      </c>
      <c r="C105" s="50">
        <v>0</v>
      </c>
      <c r="D105" s="36">
        <v>101057</v>
      </c>
      <c r="E105" s="36">
        <v>160920</v>
      </c>
      <c r="F105" s="36">
        <v>486165</v>
      </c>
      <c r="G105" s="36">
        <v>2002282</v>
      </c>
      <c r="H105" s="36">
        <f>K83+B105+C105+D105+E105+F105+G105</f>
        <v>17701671</v>
      </c>
      <c r="I105" s="37">
        <v>-39982</v>
      </c>
      <c r="J105" s="50">
        <v>0</v>
      </c>
      <c r="K105" s="36">
        <f>H105+I105+J105</f>
        <v>17661689</v>
      </c>
      <c r="L105" s="56"/>
      <c r="M105" s="56"/>
      <c r="N105" s="57"/>
      <c r="O105" s="58"/>
      <c r="P105" s="57"/>
      <c r="Q105" s="57"/>
    </row>
    <row r="106" spans="1:17" s="59" customFormat="1" ht="15.75" customHeight="1">
      <c r="A106" s="54" t="s">
        <v>2</v>
      </c>
      <c r="B106" s="50">
        <v>0</v>
      </c>
      <c r="C106" s="50">
        <v>0</v>
      </c>
      <c r="D106" s="36">
        <v>224257</v>
      </c>
      <c r="E106" s="36">
        <v>668794</v>
      </c>
      <c r="F106" s="36">
        <v>0</v>
      </c>
      <c r="G106" s="36">
        <v>2533985</v>
      </c>
      <c r="H106" s="36">
        <f aca="true" t="shared" si="38" ref="H106:H121">K84+B106+C106+D106+E106+F106+G106</f>
        <v>39440396</v>
      </c>
      <c r="I106" s="37">
        <v>-96305</v>
      </c>
      <c r="J106" s="50">
        <v>0</v>
      </c>
      <c r="K106" s="36">
        <f aca="true" t="shared" si="39" ref="K106:K121">H106+I106+J106</f>
        <v>39344091</v>
      </c>
      <c r="L106" s="56"/>
      <c r="M106" s="56"/>
      <c r="N106" s="57"/>
      <c r="O106" s="58"/>
      <c r="P106" s="57"/>
      <c r="Q106" s="57"/>
    </row>
    <row r="107" spans="1:17" s="59" customFormat="1" ht="15.75" customHeight="1">
      <c r="A107" s="54" t="s">
        <v>3</v>
      </c>
      <c r="B107" s="50">
        <v>0</v>
      </c>
      <c r="C107" s="50">
        <v>0</v>
      </c>
      <c r="D107" s="36">
        <v>127374</v>
      </c>
      <c r="E107" s="36">
        <v>296222</v>
      </c>
      <c r="F107" s="36">
        <v>419837</v>
      </c>
      <c r="G107" s="36">
        <v>1940742</v>
      </c>
      <c r="H107" s="36">
        <f t="shared" si="38"/>
        <v>23154664</v>
      </c>
      <c r="I107" s="37">
        <v>-54474</v>
      </c>
      <c r="J107" s="50">
        <v>0</v>
      </c>
      <c r="K107" s="36">
        <f t="shared" si="39"/>
        <v>23100190</v>
      </c>
      <c r="L107" s="56"/>
      <c r="M107" s="56"/>
      <c r="N107" s="57"/>
      <c r="O107" s="58"/>
      <c r="P107" s="57"/>
      <c r="Q107" s="57"/>
    </row>
    <row r="108" spans="1:17" s="59" customFormat="1" ht="15.75" customHeight="1">
      <c r="A108" s="54" t="s">
        <v>4</v>
      </c>
      <c r="B108" s="50">
        <v>0</v>
      </c>
      <c r="C108" s="50">
        <v>0</v>
      </c>
      <c r="D108" s="36">
        <v>701399</v>
      </c>
      <c r="E108" s="36">
        <v>1879680</v>
      </c>
      <c r="F108" s="36">
        <v>2532593.999999998</v>
      </c>
      <c r="G108" s="36">
        <v>11287116</v>
      </c>
      <c r="H108" s="36">
        <f t="shared" si="38"/>
        <v>120906389</v>
      </c>
      <c r="I108" s="37">
        <v>-279463</v>
      </c>
      <c r="J108" s="50">
        <v>0</v>
      </c>
      <c r="K108" s="36">
        <f t="shared" si="39"/>
        <v>120626926</v>
      </c>
      <c r="L108" s="56"/>
      <c r="M108" s="56"/>
      <c r="N108" s="57"/>
      <c r="O108" s="58"/>
      <c r="P108" s="57"/>
      <c r="Q108" s="57"/>
    </row>
    <row r="109" spans="1:17" s="59" customFormat="1" ht="15.75" customHeight="1">
      <c r="A109" s="54" t="s">
        <v>5</v>
      </c>
      <c r="B109" s="50">
        <v>0</v>
      </c>
      <c r="C109" s="50">
        <v>0</v>
      </c>
      <c r="D109" s="36">
        <v>202421</v>
      </c>
      <c r="E109" s="36">
        <v>590836</v>
      </c>
      <c r="F109" s="36">
        <v>0</v>
      </c>
      <c r="G109" s="36">
        <v>100405</v>
      </c>
      <c r="H109" s="36">
        <f t="shared" si="38"/>
        <v>30512779</v>
      </c>
      <c r="I109" s="37">
        <v>-79206</v>
      </c>
      <c r="J109" s="50">
        <v>0</v>
      </c>
      <c r="K109" s="36">
        <f t="shared" si="39"/>
        <v>30433573</v>
      </c>
      <c r="L109" s="56"/>
      <c r="M109" s="56"/>
      <c r="N109" s="57"/>
      <c r="O109" s="58"/>
      <c r="P109" s="57"/>
      <c r="Q109" s="57"/>
    </row>
    <row r="110" spans="1:17" s="59" customFormat="1" ht="15.75" customHeight="1">
      <c r="A110" s="54" t="s">
        <v>6</v>
      </c>
      <c r="B110" s="50">
        <v>0</v>
      </c>
      <c r="C110" s="50">
        <v>0</v>
      </c>
      <c r="D110" s="36">
        <v>148661</v>
      </c>
      <c r="E110" s="36">
        <v>377409</v>
      </c>
      <c r="F110" s="36">
        <v>695456</v>
      </c>
      <c r="G110" s="36">
        <v>1600931</v>
      </c>
      <c r="H110" s="36">
        <f t="shared" si="38"/>
        <v>24969144</v>
      </c>
      <c r="I110" s="37">
        <v>-59223</v>
      </c>
      <c r="J110" s="50">
        <v>0</v>
      </c>
      <c r="K110" s="36">
        <f t="shared" si="39"/>
        <v>24909921</v>
      </c>
      <c r="L110" s="56"/>
      <c r="M110" s="56"/>
      <c r="N110" s="57"/>
      <c r="O110" s="58"/>
      <c r="P110" s="57"/>
      <c r="Q110" s="57"/>
    </row>
    <row r="111" spans="1:17" s="59" customFormat="1" ht="15.75" customHeight="1">
      <c r="A111" s="54" t="s">
        <v>7</v>
      </c>
      <c r="B111" s="50">
        <v>0</v>
      </c>
      <c r="C111" s="50">
        <v>0</v>
      </c>
      <c r="D111" s="36">
        <v>92143</v>
      </c>
      <c r="E111" s="36">
        <v>88486</v>
      </c>
      <c r="F111" s="36">
        <v>282693</v>
      </c>
      <c r="G111" s="36">
        <v>266767</v>
      </c>
      <c r="H111" s="36">
        <f t="shared" si="38"/>
        <v>14308274</v>
      </c>
      <c r="I111" s="37">
        <v>-36310</v>
      </c>
      <c r="J111" s="50">
        <v>0</v>
      </c>
      <c r="K111" s="36">
        <f t="shared" si="39"/>
        <v>14271964</v>
      </c>
      <c r="L111" s="56"/>
      <c r="M111" s="56"/>
      <c r="N111" s="57"/>
      <c r="O111" s="58"/>
      <c r="P111" s="57"/>
      <c r="Q111" s="57"/>
    </row>
    <row r="112" spans="1:17" s="59" customFormat="1" ht="15.75" customHeight="1">
      <c r="A112" s="54" t="s">
        <v>8</v>
      </c>
      <c r="B112" s="50">
        <v>0</v>
      </c>
      <c r="C112" s="50">
        <v>0</v>
      </c>
      <c r="D112" s="36">
        <v>193382</v>
      </c>
      <c r="E112" s="36">
        <v>524867</v>
      </c>
      <c r="F112" s="36">
        <v>452045</v>
      </c>
      <c r="G112" s="36">
        <v>3004211</v>
      </c>
      <c r="H112" s="36">
        <f t="shared" si="38"/>
        <v>33715088</v>
      </c>
      <c r="I112" s="37">
        <v>-78996</v>
      </c>
      <c r="J112" s="50">
        <v>0</v>
      </c>
      <c r="K112" s="36">
        <f t="shared" si="39"/>
        <v>33636092</v>
      </c>
      <c r="L112" s="56"/>
      <c r="M112" s="56"/>
      <c r="N112" s="57"/>
      <c r="O112" s="58"/>
      <c r="P112" s="57"/>
      <c r="Q112" s="57"/>
    </row>
    <row r="113" spans="1:17" s="59" customFormat="1" ht="15.75" customHeight="1">
      <c r="A113" s="54" t="s">
        <v>9</v>
      </c>
      <c r="B113" s="50">
        <v>0</v>
      </c>
      <c r="C113" s="50">
        <v>0</v>
      </c>
      <c r="D113" s="36">
        <v>88571</v>
      </c>
      <c r="E113" s="36">
        <v>103797</v>
      </c>
      <c r="F113" s="36">
        <v>523241</v>
      </c>
      <c r="G113" s="36">
        <v>785503</v>
      </c>
      <c r="H113" s="36">
        <f t="shared" si="38"/>
        <v>14703295</v>
      </c>
      <c r="I113" s="37">
        <v>-35305</v>
      </c>
      <c r="J113" s="50">
        <v>0</v>
      </c>
      <c r="K113" s="36">
        <f t="shared" si="39"/>
        <v>14667990</v>
      </c>
      <c r="L113" s="56"/>
      <c r="M113" s="56"/>
      <c r="N113" s="57"/>
      <c r="O113" s="58"/>
      <c r="P113" s="57"/>
      <c r="Q113" s="57"/>
    </row>
    <row r="114" spans="1:17" s="59" customFormat="1" ht="15.75" customHeight="1">
      <c r="A114" s="54" t="s">
        <v>10</v>
      </c>
      <c r="B114" s="50">
        <v>0</v>
      </c>
      <c r="C114" s="50">
        <v>0</v>
      </c>
      <c r="D114" s="36">
        <v>109457</v>
      </c>
      <c r="E114" s="36">
        <v>250727</v>
      </c>
      <c r="F114" s="36">
        <v>252203</v>
      </c>
      <c r="G114" s="36">
        <v>1351858</v>
      </c>
      <c r="H114" s="36">
        <f t="shared" si="38"/>
        <v>19297969</v>
      </c>
      <c r="I114" s="37">
        <v>-46353</v>
      </c>
      <c r="J114" s="50">
        <v>0</v>
      </c>
      <c r="K114" s="36">
        <f t="shared" si="39"/>
        <v>19251616</v>
      </c>
      <c r="L114" s="56"/>
      <c r="M114" s="56"/>
      <c r="N114" s="57"/>
      <c r="O114" s="58"/>
      <c r="P114" s="57"/>
      <c r="Q114" s="57"/>
    </row>
    <row r="115" spans="1:17" s="59" customFormat="1" ht="15.75" customHeight="1">
      <c r="A115" s="54" t="s">
        <v>11</v>
      </c>
      <c r="B115" s="50">
        <v>0</v>
      </c>
      <c r="C115" s="50">
        <v>0</v>
      </c>
      <c r="D115" s="36">
        <v>89412</v>
      </c>
      <c r="E115" s="36">
        <v>84684</v>
      </c>
      <c r="F115" s="36">
        <v>386728</v>
      </c>
      <c r="G115" s="36">
        <v>241024</v>
      </c>
      <c r="H115" s="36">
        <f t="shared" si="38"/>
        <v>14033877</v>
      </c>
      <c r="I115" s="37">
        <v>-35383</v>
      </c>
      <c r="J115" s="50">
        <v>0</v>
      </c>
      <c r="K115" s="36">
        <f t="shared" si="39"/>
        <v>13998494</v>
      </c>
      <c r="L115" s="56"/>
      <c r="M115" s="56"/>
      <c r="N115" s="57"/>
      <c r="O115" s="58"/>
      <c r="P115" s="57"/>
      <c r="Q115" s="57"/>
    </row>
    <row r="116" spans="1:17" s="59" customFormat="1" ht="15.75" customHeight="1">
      <c r="A116" s="54" t="s">
        <v>12</v>
      </c>
      <c r="B116" s="50">
        <v>0</v>
      </c>
      <c r="C116" s="50">
        <v>0</v>
      </c>
      <c r="D116" s="36">
        <v>178914</v>
      </c>
      <c r="E116" s="36">
        <v>436097</v>
      </c>
      <c r="F116" s="36">
        <v>773280</v>
      </c>
      <c r="G116" s="36">
        <v>1019157</v>
      </c>
      <c r="H116" s="36">
        <f t="shared" si="38"/>
        <v>28393660</v>
      </c>
      <c r="I116" s="37">
        <v>-69491</v>
      </c>
      <c r="J116" s="50">
        <v>0</v>
      </c>
      <c r="K116" s="36">
        <f t="shared" si="39"/>
        <v>28324169</v>
      </c>
      <c r="L116" s="56"/>
      <c r="M116" s="56"/>
      <c r="N116" s="57"/>
      <c r="O116" s="58"/>
      <c r="P116" s="57"/>
      <c r="Q116" s="57"/>
    </row>
    <row r="117" spans="1:17" s="59" customFormat="1" ht="15.75" customHeight="1">
      <c r="A117" s="54" t="s">
        <v>13</v>
      </c>
      <c r="B117" s="50">
        <v>0</v>
      </c>
      <c r="C117" s="50">
        <v>0</v>
      </c>
      <c r="D117" s="36">
        <v>132596</v>
      </c>
      <c r="E117" s="36">
        <v>413272</v>
      </c>
      <c r="F117" s="36">
        <v>452040</v>
      </c>
      <c r="G117" s="36">
        <v>401477</v>
      </c>
      <c r="H117" s="36">
        <f t="shared" si="38"/>
        <v>20377405</v>
      </c>
      <c r="I117" s="37">
        <v>-50750</v>
      </c>
      <c r="J117" s="50">
        <v>0</v>
      </c>
      <c r="K117" s="36">
        <f t="shared" si="39"/>
        <v>20326655</v>
      </c>
      <c r="L117" s="56"/>
      <c r="M117" s="56"/>
      <c r="N117" s="57"/>
      <c r="O117" s="58"/>
      <c r="P117" s="57"/>
      <c r="Q117" s="57"/>
    </row>
    <row r="118" spans="1:17" s="59" customFormat="1" ht="15.75" customHeight="1">
      <c r="A118" s="54" t="s">
        <v>14</v>
      </c>
      <c r="B118" s="50">
        <v>0</v>
      </c>
      <c r="C118" s="50">
        <v>0</v>
      </c>
      <c r="D118" s="36">
        <v>135563</v>
      </c>
      <c r="E118" s="36">
        <v>266004</v>
      </c>
      <c r="F118" s="36">
        <v>596387</v>
      </c>
      <c r="G118" s="36">
        <v>2996106</v>
      </c>
      <c r="H118" s="36">
        <f t="shared" si="38"/>
        <v>23867344</v>
      </c>
      <c r="I118" s="37">
        <v>-53144</v>
      </c>
      <c r="J118" s="50">
        <v>0</v>
      </c>
      <c r="K118" s="36">
        <f t="shared" si="39"/>
        <v>23814200</v>
      </c>
      <c r="L118" s="56"/>
      <c r="M118" s="56"/>
      <c r="N118" s="57"/>
      <c r="O118" s="58"/>
      <c r="P118" s="57"/>
      <c r="Q118" s="57"/>
    </row>
    <row r="119" spans="1:17" s="59" customFormat="1" ht="15.75" customHeight="1">
      <c r="A119" s="54" t="s">
        <v>15</v>
      </c>
      <c r="B119" s="50">
        <v>0</v>
      </c>
      <c r="C119" s="50">
        <v>0</v>
      </c>
      <c r="D119" s="36">
        <v>89178</v>
      </c>
      <c r="E119" s="36">
        <v>131722</v>
      </c>
      <c r="F119" s="36">
        <v>1268505</v>
      </c>
      <c r="G119" s="36">
        <v>417607</v>
      </c>
      <c r="H119" s="36">
        <f t="shared" si="38"/>
        <v>14796752</v>
      </c>
      <c r="I119" s="37">
        <v>-34469</v>
      </c>
      <c r="J119" s="50">
        <v>0</v>
      </c>
      <c r="K119" s="36">
        <f t="shared" si="39"/>
        <v>14762283</v>
      </c>
      <c r="L119" s="56"/>
      <c r="M119" s="56"/>
      <c r="N119" s="57"/>
      <c r="O119" s="58"/>
      <c r="P119" s="57"/>
      <c r="Q119" s="57"/>
    </row>
    <row r="120" spans="1:17" s="59" customFormat="1" ht="15.75" customHeight="1">
      <c r="A120" s="54" t="s">
        <v>16</v>
      </c>
      <c r="B120" s="50">
        <v>0</v>
      </c>
      <c r="C120" s="50">
        <v>0</v>
      </c>
      <c r="D120" s="36">
        <v>98462</v>
      </c>
      <c r="E120" s="36">
        <v>161454</v>
      </c>
      <c r="F120" s="36">
        <v>427466</v>
      </c>
      <c r="G120" s="36">
        <v>1767504</v>
      </c>
      <c r="H120" s="36">
        <f t="shared" si="38"/>
        <v>16823142</v>
      </c>
      <c r="I120" s="37">
        <v>-38423</v>
      </c>
      <c r="J120" s="50">
        <v>0</v>
      </c>
      <c r="K120" s="36">
        <f t="shared" si="39"/>
        <v>16784719</v>
      </c>
      <c r="L120" s="56"/>
      <c r="M120" s="56"/>
      <c r="N120" s="57"/>
      <c r="O120" s="58"/>
      <c r="P120" s="57"/>
      <c r="Q120" s="57"/>
    </row>
    <row r="121" spans="1:17" s="59" customFormat="1" ht="15.75" customHeight="1">
      <c r="A121" s="60" t="s">
        <v>17</v>
      </c>
      <c r="B121" s="51">
        <v>0</v>
      </c>
      <c r="C121" s="51">
        <v>0</v>
      </c>
      <c r="D121" s="36">
        <v>118425</v>
      </c>
      <c r="E121" s="36">
        <v>171331</v>
      </c>
      <c r="F121" s="38">
        <v>0</v>
      </c>
      <c r="G121" s="36">
        <v>1720897</v>
      </c>
      <c r="H121" s="36">
        <f t="shared" si="38"/>
        <v>19767515</v>
      </c>
      <c r="I121" s="37">
        <v>-47484</v>
      </c>
      <c r="J121" s="51">
        <v>0</v>
      </c>
      <c r="K121" s="36">
        <f t="shared" si="39"/>
        <v>19720031</v>
      </c>
      <c r="L121" s="56"/>
      <c r="M121" s="56"/>
      <c r="N121" s="57"/>
      <c r="O121" s="58"/>
      <c r="P121" s="57"/>
      <c r="Q121" s="57"/>
    </row>
    <row r="122" spans="1:17" s="59" customFormat="1" ht="15.75" customHeight="1">
      <c r="A122" s="61" t="s">
        <v>37</v>
      </c>
      <c r="B122" s="73">
        <f aca="true" t="shared" si="40" ref="B122:K122">SUM(B105:B121)</f>
        <v>0</v>
      </c>
      <c r="C122" s="73">
        <f t="shared" si="40"/>
        <v>0</v>
      </c>
      <c r="D122" s="73">
        <f t="shared" si="40"/>
        <v>2831272</v>
      </c>
      <c r="E122" s="73">
        <f t="shared" si="40"/>
        <v>6606302</v>
      </c>
      <c r="F122" s="73">
        <f t="shared" si="40"/>
        <v>9548639.999999998</v>
      </c>
      <c r="G122" s="73">
        <f t="shared" si="40"/>
        <v>33437572</v>
      </c>
      <c r="H122" s="73">
        <f t="shared" si="40"/>
        <v>476769364</v>
      </c>
      <c r="I122" s="84">
        <f t="shared" si="40"/>
        <v>-1134761</v>
      </c>
      <c r="J122" s="73">
        <f t="shared" si="40"/>
        <v>0</v>
      </c>
      <c r="K122" s="73">
        <f t="shared" si="40"/>
        <v>475634603</v>
      </c>
      <c r="L122" s="56"/>
      <c r="M122" s="56"/>
      <c r="N122" s="57"/>
      <c r="P122" s="57"/>
      <c r="Q122" s="57"/>
    </row>
    <row r="123" spans="8:17" s="59" customFormat="1" ht="4.5" customHeight="1">
      <c r="H123" s="75"/>
      <c r="I123" s="76"/>
      <c r="J123" s="76"/>
      <c r="K123" s="76"/>
      <c r="N123" s="57"/>
      <c r="P123" s="57"/>
      <c r="Q123" s="57"/>
    </row>
    <row r="124" spans="1:17" s="59" customFormat="1" ht="24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N124" s="57"/>
      <c r="P124" s="57"/>
      <c r="Q124" s="57"/>
    </row>
    <row r="125" spans="1:17" s="30" customFormat="1" ht="27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29"/>
      <c r="M125" s="29"/>
      <c r="N125" s="44"/>
      <c r="P125" s="44"/>
      <c r="Q125" s="44"/>
    </row>
    <row r="126" spans="1:17" s="4" customFormat="1" ht="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5"/>
      <c r="M126" s="5"/>
      <c r="N126" s="45"/>
      <c r="P126" s="45"/>
      <c r="Q126" s="45"/>
    </row>
    <row r="127" spans="1:17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45"/>
      <c r="P127" s="45"/>
      <c r="Q127" s="45"/>
    </row>
    <row r="128" spans="1:17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45"/>
      <c r="P128" s="45"/>
      <c r="Q128" s="45"/>
    </row>
    <row r="129" spans="1:17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45"/>
      <c r="P129" s="45"/>
      <c r="Q129" s="45"/>
    </row>
    <row r="130" spans="1:17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45"/>
      <c r="P130" s="45"/>
      <c r="Q130" s="45"/>
    </row>
    <row r="131" spans="1:17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45"/>
      <c r="P131" s="45"/>
      <c r="Q131" s="45"/>
    </row>
    <row r="132" spans="1:17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45"/>
      <c r="P132" s="45"/>
      <c r="Q132" s="45"/>
    </row>
    <row r="133" spans="1:17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45"/>
      <c r="P133" s="45"/>
      <c r="Q133" s="45"/>
    </row>
    <row r="134" spans="1:17" s="4" customFormat="1" ht="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5"/>
      <c r="M134" s="5"/>
      <c r="N134" s="45"/>
      <c r="P134" s="45"/>
      <c r="Q134" s="45"/>
    </row>
    <row r="135" spans="1:17" s="4" customFormat="1" ht="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5"/>
      <c r="M135" s="5"/>
      <c r="N135" s="45"/>
      <c r="P135" s="45"/>
      <c r="Q135" s="45"/>
    </row>
    <row r="136" spans="1:17" s="4" customFormat="1" ht="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"/>
      <c r="M136" s="5"/>
      <c r="N136" s="45"/>
      <c r="P136" s="45"/>
      <c r="Q136" s="45"/>
    </row>
    <row r="137" spans="1:17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  <c r="M137" s="5"/>
      <c r="N137" s="45"/>
      <c r="P137" s="45"/>
      <c r="Q137" s="45"/>
    </row>
    <row r="138" spans="1:17" s="4" customFormat="1" ht="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"/>
      <c r="M138" s="5"/>
      <c r="N138" s="45"/>
      <c r="P138" s="45"/>
      <c r="Q138" s="45"/>
    </row>
    <row r="139" spans="1:17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45"/>
      <c r="P139" s="45"/>
      <c r="Q139" s="45"/>
    </row>
    <row r="140" spans="1:17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45"/>
      <c r="P140" s="45"/>
      <c r="Q140" s="45"/>
    </row>
    <row r="141" spans="1:17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45"/>
      <c r="P141" s="45"/>
      <c r="Q141" s="45"/>
    </row>
    <row r="142" spans="1:17" s="4" customFormat="1" ht="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5"/>
      <c r="M142" s="5"/>
      <c r="N142" s="45"/>
      <c r="P142" s="45"/>
      <c r="Q142" s="45"/>
    </row>
    <row r="143" spans="1:17" s="4" customFormat="1" ht="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5"/>
      <c r="M143" s="5"/>
      <c r="N143" s="45"/>
      <c r="P143" s="45"/>
      <c r="Q143" s="45"/>
    </row>
    <row r="144" spans="1:17" s="4" customFormat="1" ht="12.75">
      <c r="A144" s="6"/>
      <c r="B144" s="6"/>
      <c r="C144" s="6"/>
      <c r="D144" s="6"/>
      <c r="E144" s="9"/>
      <c r="F144" s="9"/>
      <c r="G144" s="9"/>
      <c r="H144" s="9"/>
      <c r="I144" s="9"/>
      <c r="J144" s="9"/>
      <c r="K144" s="9"/>
      <c r="L144" s="5"/>
      <c r="M144" s="5"/>
      <c r="N144" s="45"/>
      <c r="P144" s="45"/>
      <c r="Q144" s="45"/>
    </row>
    <row r="145" spans="1:17" s="4" customFormat="1" ht="12.75">
      <c r="A145" s="6"/>
      <c r="B145" s="6"/>
      <c r="C145" s="6"/>
      <c r="D145" s="6"/>
      <c r="E145" s="9"/>
      <c r="F145" s="9"/>
      <c r="G145" s="9"/>
      <c r="H145" s="9"/>
      <c r="I145" s="9"/>
      <c r="J145" s="9"/>
      <c r="K145" s="9"/>
      <c r="L145" s="5"/>
      <c r="M145" s="5"/>
      <c r="N145" s="45"/>
      <c r="P145" s="45"/>
      <c r="Q145" s="45"/>
    </row>
    <row r="146" spans="1:17" s="4" customFormat="1" ht="12.75">
      <c r="A146" s="6"/>
      <c r="B146" s="6"/>
      <c r="C146" s="6"/>
      <c r="D146" s="6"/>
      <c r="E146" s="9"/>
      <c r="F146" s="9"/>
      <c r="G146" s="9"/>
      <c r="H146" s="9"/>
      <c r="I146" s="9"/>
      <c r="J146" s="9"/>
      <c r="K146" s="9"/>
      <c r="L146" s="5"/>
      <c r="M146" s="5"/>
      <c r="N146" s="45"/>
      <c r="P146" s="45"/>
      <c r="Q146" s="45"/>
    </row>
    <row r="147" spans="1:17" s="4" customFormat="1" ht="12.75">
      <c r="A147" s="6"/>
      <c r="B147" s="6"/>
      <c r="C147" s="6"/>
      <c r="D147" s="6"/>
      <c r="E147" s="9"/>
      <c r="F147" s="9"/>
      <c r="G147" s="9"/>
      <c r="H147" s="9"/>
      <c r="I147" s="9"/>
      <c r="J147" s="9"/>
      <c r="K147" s="9"/>
      <c r="L147" s="5"/>
      <c r="M147" s="5"/>
      <c r="N147" s="45"/>
      <c r="P147" s="45"/>
      <c r="Q147" s="45"/>
    </row>
    <row r="148" spans="1:17" s="4" customFormat="1" ht="12.75">
      <c r="A148" s="6"/>
      <c r="B148" s="6"/>
      <c r="C148" s="6"/>
      <c r="D148" s="6"/>
      <c r="E148" s="9"/>
      <c r="F148" s="9"/>
      <c r="G148" s="9"/>
      <c r="H148" s="9"/>
      <c r="I148" s="9"/>
      <c r="J148" s="9"/>
      <c r="K148" s="9"/>
      <c r="L148" s="5"/>
      <c r="M148" s="5"/>
      <c r="N148" s="45"/>
      <c r="P148" s="45"/>
      <c r="Q148" s="45"/>
    </row>
    <row r="149" spans="1:17" s="4" customFormat="1" ht="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/>
      <c r="N149" s="45"/>
      <c r="P149" s="45"/>
      <c r="Q149" s="45"/>
    </row>
    <row r="150" spans="1:17" s="4" customFormat="1" ht="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5"/>
      <c r="M150" s="5"/>
      <c r="N150" s="45"/>
      <c r="P150" s="45"/>
      <c r="Q150" s="45"/>
    </row>
    <row r="151" spans="1:17" s="4" customFormat="1" ht="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5"/>
      <c r="M151" s="5"/>
      <c r="N151" s="45"/>
      <c r="P151" s="45"/>
      <c r="Q151" s="45"/>
    </row>
    <row r="152" spans="1:17" ht="15.75">
      <c r="A152" s="99" t="s">
        <v>20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N152" s="41"/>
      <c r="P152" s="41"/>
      <c r="Q152" s="41"/>
    </row>
    <row r="153" spans="1:17" ht="15.75">
      <c r="A153" s="97" t="s">
        <v>47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N153" s="41"/>
      <c r="P153" s="41"/>
      <c r="Q153" s="41"/>
    </row>
    <row r="154" spans="14:17" ht="12.75">
      <c r="N154" s="41"/>
      <c r="P154" s="41"/>
      <c r="Q154" s="41"/>
    </row>
    <row r="155" spans="1:17" s="27" customFormat="1" ht="87" customHeight="1">
      <c r="A155" s="17" t="s">
        <v>39</v>
      </c>
      <c r="B155" s="17" t="s">
        <v>0</v>
      </c>
      <c r="C155" s="17" t="s">
        <v>33</v>
      </c>
      <c r="D155" s="17" t="s">
        <v>22</v>
      </c>
      <c r="E155" s="17" t="s">
        <v>18</v>
      </c>
      <c r="F155" s="17" t="s">
        <v>19</v>
      </c>
      <c r="G155" s="17" t="s">
        <v>25</v>
      </c>
      <c r="H155" s="17" t="s">
        <v>21</v>
      </c>
      <c r="I155" s="17" t="s">
        <v>23</v>
      </c>
      <c r="J155" s="46" t="s">
        <v>42</v>
      </c>
      <c r="K155" s="17" t="s">
        <v>38</v>
      </c>
      <c r="L155" s="26"/>
      <c r="M155" s="26"/>
      <c r="N155" s="43"/>
      <c r="P155" s="43"/>
      <c r="Q155" s="43"/>
    </row>
    <row r="156" spans="1:17" s="65" customFormat="1" ht="15.75" customHeight="1">
      <c r="A156" s="54" t="s">
        <v>1</v>
      </c>
      <c r="B156" s="48">
        <v>12865233</v>
      </c>
      <c r="C156" s="48">
        <v>2384063</v>
      </c>
      <c r="D156" s="48">
        <v>181790</v>
      </c>
      <c r="E156" s="48">
        <v>1068157</v>
      </c>
      <c r="F156" s="48">
        <v>590754</v>
      </c>
      <c r="G156" s="50">
        <v>8</v>
      </c>
      <c r="H156" s="48">
        <v>114039</v>
      </c>
      <c r="I156" s="48">
        <v>32133</v>
      </c>
      <c r="J156" s="50">
        <v>16190</v>
      </c>
      <c r="K156" s="37">
        <f>SUM(B156:J156)</f>
        <v>17252367</v>
      </c>
      <c r="L156" s="63"/>
      <c r="M156" s="63"/>
      <c r="N156" s="64"/>
      <c r="P156" s="64"/>
      <c r="Q156" s="64"/>
    </row>
    <row r="157" spans="1:17" s="65" customFormat="1" ht="15.75" customHeight="1">
      <c r="A157" s="54" t="s">
        <v>2</v>
      </c>
      <c r="B157" s="48">
        <v>28759368</v>
      </c>
      <c r="C157" s="48">
        <v>5329413</v>
      </c>
      <c r="D157" s="48">
        <v>406379</v>
      </c>
      <c r="E157" s="48">
        <v>2387792</v>
      </c>
      <c r="F157" s="48">
        <v>1320592</v>
      </c>
      <c r="G157" s="50">
        <v>17</v>
      </c>
      <c r="H157" s="48">
        <v>254927</v>
      </c>
      <c r="I157" s="48">
        <v>71832</v>
      </c>
      <c r="J157" s="50">
        <v>36192</v>
      </c>
      <c r="K157" s="37">
        <f aca="true" t="shared" si="41" ref="K157:K172">SUM(B157:J157)</f>
        <v>38566512</v>
      </c>
      <c r="L157" s="63"/>
      <c r="M157" s="63"/>
      <c r="N157" s="64"/>
      <c r="P157" s="64"/>
      <c r="Q157" s="64"/>
    </row>
    <row r="158" spans="1:17" s="65" customFormat="1" ht="15.75" customHeight="1">
      <c r="A158" s="54" t="s">
        <v>3</v>
      </c>
      <c r="B158" s="48">
        <v>16725518</v>
      </c>
      <c r="C158" s="48">
        <v>3099414</v>
      </c>
      <c r="D158" s="48">
        <v>236337</v>
      </c>
      <c r="E158" s="48">
        <v>1388663</v>
      </c>
      <c r="F158" s="48">
        <v>768014</v>
      </c>
      <c r="G158" s="50">
        <v>10</v>
      </c>
      <c r="H158" s="48">
        <v>148258</v>
      </c>
      <c r="I158" s="48">
        <v>41775</v>
      </c>
      <c r="J158" s="50">
        <v>21048</v>
      </c>
      <c r="K158" s="37">
        <f t="shared" si="41"/>
        <v>22429037</v>
      </c>
      <c r="L158" s="63"/>
      <c r="M158" s="63"/>
      <c r="N158" s="64"/>
      <c r="P158" s="64"/>
      <c r="Q158" s="64"/>
    </row>
    <row r="159" spans="1:17" s="67" customFormat="1" ht="15.75" customHeight="1">
      <c r="A159" s="54" t="s">
        <v>4</v>
      </c>
      <c r="B159" s="48">
        <v>83031239</v>
      </c>
      <c r="C159" s="48">
        <v>15386561</v>
      </c>
      <c r="D159" s="48">
        <v>1173257</v>
      </c>
      <c r="E159" s="48">
        <v>6893801</v>
      </c>
      <c r="F159" s="48">
        <v>3812684</v>
      </c>
      <c r="G159" s="50">
        <v>50</v>
      </c>
      <c r="H159" s="48">
        <v>736002</v>
      </c>
      <c r="I159" s="48">
        <v>207386</v>
      </c>
      <c r="J159" s="50">
        <v>104489</v>
      </c>
      <c r="K159" s="37">
        <f t="shared" si="41"/>
        <v>111345469</v>
      </c>
      <c r="L159" s="63"/>
      <c r="M159" s="63"/>
      <c r="N159" s="66"/>
      <c r="P159" s="66"/>
      <c r="Q159" s="66"/>
    </row>
    <row r="160" spans="1:17" s="69" customFormat="1" ht="15.75" customHeight="1">
      <c r="A160" s="54" t="s">
        <v>5</v>
      </c>
      <c r="B160" s="48">
        <v>25661247</v>
      </c>
      <c r="C160" s="48">
        <v>4755298</v>
      </c>
      <c r="D160" s="48">
        <v>362601</v>
      </c>
      <c r="E160" s="48">
        <v>2130566</v>
      </c>
      <c r="F160" s="48">
        <v>1178330</v>
      </c>
      <c r="G160" s="50">
        <v>15</v>
      </c>
      <c r="H160" s="48">
        <v>227465</v>
      </c>
      <c r="I160" s="48">
        <v>64094</v>
      </c>
      <c r="J160" s="50">
        <v>32293</v>
      </c>
      <c r="K160" s="37">
        <f t="shared" si="41"/>
        <v>34411909</v>
      </c>
      <c r="L160" s="63"/>
      <c r="M160" s="63"/>
      <c r="N160" s="68"/>
      <c r="P160" s="68"/>
      <c r="Q160" s="68"/>
    </row>
    <row r="161" spans="1:17" s="69" customFormat="1" ht="15.75" customHeight="1">
      <c r="A161" s="54" t="s">
        <v>6</v>
      </c>
      <c r="B161" s="48">
        <v>18248388</v>
      </c>
      <c r="C161" s="48">
        <v>3381618</v>
      </c>
      <c r="D161" s="48">
        <v>257855</v>
      </c>
      <c r="E161" s="48">
        <v>1515102</v>
      </c>
      <c r="F161" s="48">
        <v>837942</v>
      </c>
      <c r="G161" s="50">
        <v>11</v>
      </c>
      <c r="H161" s="48">
        <v>161757</v>
      </c>
      <c r="I161" s="48">
        <v>45579</v>
      </c>
      <c r="J161" s="50">
        <v>22964</v>
      </c>
      <c r="K161" s="37">
        <f t="shared" si="41"/>
        <v>24471216</v>
      </c>
      <c r="L161" s="63"/>
      <c r="M161" s="63"/>
      <c r="N161" s="68"/>
      <c r="P161" s="68"/>
      <c r="Q161" s="68"/>
    </row>
    <row r="162" spans="1:17" s="59" customFormat="1" ht="15.75" customHeight="1">
      <c r="A162" s="54" t="s">
        <v>7</v>
      </c>
      <c r="B162" s="48">
        <v>12088447</v>
      </c>
      <c r="C162" s="48">
        <v>2240117</v>
      </c>
      <c r="D162" s="48">
        <v>170814</v>
      </c>
      <c r="E162" s="48">
        <v>1003663</v>
      </c>
      <c r="F162" s="48">
        <v>555086</v>
      </c>
      <c r="G162" s="50">
        <v>7</v>
      </c>
      <c r="H162" s="48">
        <v>107154</v>
      </c>
      <c r="I162" s="48">
        <v>30193</v>
      </c>
      <c r="J162" s="50">
        <v>15213</v>
      </c>
      <c r="K162" s="37">
        <f t="shared" si="41"/>
        <v>16210694</v>
      </c>
      <c r="L162" s="63"/>
      <c r="M162" s="63"/>
      <c r="N162" s="57"/>
      <c r="P162" s="57"/>
      <c r="Q162" s="57"/>
    </row>
    <row r="163" spans="1:17" s="59" customFormat="1" ht="15.75" customHeight="1">
      <c r="A163" s="54" t="s">
        <v>8</v>
      </c>
      <c r="B163" s="48">
        <v>23743806</v>
      </c>
      <c r="C163" s="48">
        <v>4399976</v>
      </c>
      <c r="D163" s="48">
        <v>335507</v>
      </c>
      <c r="E163" s="48">
        <v>1971367</v>
      </c>
      <c r="F163" s="48">
        <v>1090284</v>
      </c>
      <c r="G163" s="50">
        <v>14</v>
      </c>
      <c r="H163" s="48">
        <v>210469</v>
      </c>
      <c r="I163" s="48">
        <v>59305</v>
      </c>
      <c r="J163" s="50">
        <v>29880</v>
      </c>
      <c r="K163" s="37">
        <f t="shared" si="41"/>
        <v>31840608</v>
      </c>
      <c r="L163" s="63"/>
      <c r="M163" s="63"/>
      <c r="N163" s="57"/>
      <c r="P163" s="57"/>
      <c r="Q163" s="57"/>
    </row>
    <row r="164" spans="1:17" s="59" customFormat="1" ht="15.75" customHeight="1">
      <c r="A164" s="54" t="s">
        <v>9</v>
      </c>
      <c r="B164" s="48">
        <v>11134233</v>
      </c>
      <c r="C164" s="48">
        <v>2063290</v>
      </c>
      <c r="D164" s="48">
        <v>157330</v>
      </c>
      <c r="E164" s="48">
        <v>924438</v>
      </c>
      <c r="F164" s="48">
        <v>511269</v>
      </c>
      <c r="G164" s="50">
        <v>7</v>
      </c>
      <c r="H164" s="48">
        <v>98696</v>
      </c>
      <c r="I164" s="48">
        <v>27810</v>
      </c>
      <c r="J164" s="50">
        <v>14012</v>
      </c>
      <c r="K164" s="37">
        <f t="shared" si="41"/>
        <v>14931085</v>
      </c>
      <c r="L164" s="63"/>
      <c r="M164" s="63"/>
      <c r="N164" s="57"/>
      <c r="P164" s="57"/>
      <c r="Q164" s="57"/>
    </row>
    <row r="165" spans="1:17" s="59" customFormat="1" ht="15.75" customHeight="1">
      <c r="A165" s="54" t="s">
        <v>10</v>
      </c>
      <c r="B165" s="48">
        <v>13922238</v>
      </c>
      <c r="C165" s="48">
        <v>2579937</v>
      </c>
      <c r="D165" s="48">
        <v>196726</v>
      </c>
      <c r="E165" s="48">
        <v>1155916</v>
      </c>
      <c r="F165" s="48">
        <v>639291</v>
      </c>
      <c r="G165" s="50">
        <v>8</v>
      </c>
      <c r="H165" s="48">
        <v>123409</v>
      </c>
      <c r="I165" s="48">
        <v>34773</v>
      </c>
      <c r="J165" s="50">
        <v>17520</v>
      </c>
      <c r="K165" s="37">
        <f t="shared" si="41"/>
        <v>18669818</v>
      </c>
      <c r="L165" s="63"/>
      <c r="M165" s="63"/>
      <c r="N165" s="57"/>
      <c r="P165" s="57"/>
      <c r="Q165" s="57"/>
    </row>
    <row r="166" spans="1:17" s="59" customFormat="1" ht="15.75" customHeight="1">
      <c r="A166" s="54" t="s">
        <v>11</v>
      </c>
      <c r="B166" s="48">
        <v>11141561</v>
      </c>
      <c r="C166" s="48">
        <v>2064648</v>
      </c>
      <c r="D166" s="48">
        <v>157434</v>
      </c>
      <c r="E166" s="48">
        <v>925046</v>
      </c>
      <c r="F166" s="48">
        <v>511606</v>
      </c>
      <c r="G166" s="50">
        <v>7</v>
      </c>
      <c r="H166" s="48">
        <v>98761</v>
      </c>
      <c r="I166" s="48">
        <v>27828</v>
      </c>
      <c r="J166" s="50">
        <v>14021</v>
      </c>
      <c r="K166" s="37">
        <f t="shared" si="41"/>
        <v>14940912</v>
      </c>
      <c r="L166" s="63"/>
      <c r="M166" s="63"/>
      <c r="N166" s="57"/>
      <c r="P166" s="57"/>
      <c r="Q166" s="57"/>
    </row>
    <row r="167" spans="1:17" s="59" customFormat="1" ht="15.75" customHeight="1">
      <c r="A167" s="54" t="s">
        <v>12</v>
      </c>
      <c r="B167" s="48">
        <v>22529746</v>
      </c>
      <c r="C167" s="48">
        <v>4174998</v>
      </c>
      <c r="D167" s="48">
        <v>318352</v>
      </c>
      <c r="E167" s="48">
        <v>1870568</v>
      </c>
      <c r="F167" s="48">
        <v>1034536</v>
      </c>
      <c r="G167" s="50">
        <v>13</v>
      </c>
      <c r="H167" s="48">
        <v>199707</v>
      </c>
      <c r="I167" s="48">
        <v>56272</v>
      </c>
      <c r="J167" s="50">
        <v>28352</v>
      </c>
      <c r="K167" s="37">
        <f t="shared" si="41"/>
        <v>30212544</v>
      </c>
      <c r="L167" s="63"/>
      <c r="M167" s="63"/>
      <c r="N167" s="57"/>
      <c r="P167" s="57"/>
      <c r="Q167" s="57"/>
    </row>
    <row r="168" spans="1:17" s="59" customFormat="1" ht="15.75" customHeight="1">
      <c r="A168" s="54" t="s">
        <v>13</v>
      </c>
      <c r="B168" s="48">
        <v>16658658</v>
      </c>
      <c r="C168" s="48">
        <v>3087024</v>
      </c>
      <c r="D168" s="48">
        <v>235392</v>
      </c>
      <c r="E168" s="48">
        <v>1383112</v>
      </c>
      <c r="F168" s="48">
        <v>764944</v>
      </c>
      <c r="G168" s="50">
        <v>10</v>
      </c>
      <c r="H168" s="48">
        <v>147665</v>
      </c>
      <c r="I168" s="48">
        <v>41608</v>
      </c>
      <c r="J168" s="50">
        <v>20964</v>
      </c>
      <c r="K168" s="37">
        <f t="shared" si="41"/>
        <v>22339377</v>
      </c>
      <c r="L168" s="63"/>
      <c r="M168" s="63"/>
      <c r="N168" s="57"/>
      <c r="P168" s="57"/>
      <c r="Q168" s="57"/>
    </row>
    <row r="169" spans="1:17" s="59" customFormat="1" ht="15.75" customHeight="1">
      <c r="A169" s="54" t="s">
        <v>14</v>
      </c>
      <c r="B169" s="48">
        <v>16214366</v>
      </c>
      <c r="C169" s="48">
        <v>3004693</v>
      </c>
      <c r="D169" s="48">
        <v>229114</v>
      </c>
      <c r="E169" s="48">
        <v>1346224</v>
      </c>
      <c r="F169" s="48">
        <v>744542</v>
      </c>
      <c r="G169" s="50">
        <v>10</v>
      </c>
      <c r="H169" s="48">
        <v>143727</v>
      </c>
      <c r="I169" s="48">
        <v>40498</v>
      </c>
      <c r="J169" s="50">
        <v>20405</v>
      </c>
      <c r="K169" s="37">
        <f t="shared" si="41"/>
        <v>21743579</v>
      </c>
      <c r="L169" s="63"/>
      <c r="M169" s="63"/>
      <c r="N169" s="57"/>
      <c r="P169" s="57"/>
      <c r="Q169" s="57"/>
    </row>
    <row r="170" spans="1:17" s="59" customFormat="1" ht="15.75" customHeight="1">
      <c r="A170" s="54" t="s">
        <v>15</v>
      </c>
      <c r="B170" s="48">
        <v>10939873</v>
      </c>
      <c r="C170" s="48">
        <v>2027273</v>
      </c>
      <c r="D170" s="48">
        <v>154584</v>
      </c>
      <c r="E170" s="48">
        <v>908300</v>
      </c>
      <c r="F170" s="48">
        <v>502344</v>
      </c>
      <c r="G170" s="50">
        <v>7</v>
      </c>
      <c r="H170" s="48">
        <v>96973</v>
      </c>
      <c r="I170" s="48">
        <v>27324</v>
      </c>
      <c r="J170" s="50">
        <v>13767</v>
      </c>
      <c r="K170" s="37">
        <f t="shared" si="41"/>
        <v>14670445</v>
      </c>
      <c r="L170" s="63"/>
      <c r="M170" s="63"/>
      <c r="N170" s="57"/>
      <c r="P170" s="57"/>
      <c r="Q170" s="57"/>
    </row>
    <row r="171" spans="1:17" s="59" customFormat="1" ht="15.75" customHeight="1">
      <c r="A171" s="54" t="s">
        <v>16</v>
      </c>
      <c r="B171" s="48">
        <v>12437044</v>
      </c>
      <c r="C171" s="48">
        <v>2304715</v>
      </c>
      <c r="D171" s="48">
        <v>175739</v>
      </c>
      <c r="E171" s="48">
        <v>1032605</v>
      </c>
      <c r="F171" s="48">
        <v>571093</v>
      </c>
      <c r="G171" s="50">
        <v>7</v>
      </c>
      <c r="H171" s="48">
        <v>110244</v>
      </c>
      <c r="I171" s="48">
        <v>31064</v>
      </c>
      <c r="J171" s="50">
        <v>15651</v>
      </c>
      <c r="K171" s="37">
        <f t="shared" si="41"/>
        <v>16678162</v>
      </c>
      <c r="L171" s="63"/>
      <c r="M171" s="63"/>
      <c r="N171" s="57"/>
      <c r="P171" s="57"/>
      <c r="Q171" s="57"/>
    </row>
    <row r="172" spans="1:17" s="59" customFormat="1" ht="15.75" customHeight="1">
      <c r="A172" s="60" t="s">
        <v>17</v>
      </c>
      <c r="B172" s="49">
        <v>15258782</v>
      </c>
      <c r="C172" s="49">
        <v>2827614</v>
      </c>
      <c r="D172" s="49">
        <v>215612</v>
      </c>
      <c r="E172" s="49">
        <v>1266885</v>
      </c>
      <c r="F172" s="49">
        <v>700663</v>
      </c>
      <c r="G172" s="51">
        <v>9</v>
      </c>
      <c r="H172" s="49">
        <v>135254</v>
      </c>
      <c r="I172" s="49">
        <v>38114</v>
      </c>
      <c r="J172" s="51">
        <v>19202</v>
      </c>
      <c r="K172" s="37">
        <f t="shared" si="41"/>
        <v>20462135</v>
      </c>
      <c r="L172" s="63"/>
      <c r="M172" s="63"/>
      <c r="N172" s="57"/>
      <c r="P172" s="57"/>
      <c r="Q172" s="57"/>
    </row>
    <row r="173" spans="1:17" s="59" customFormat="1" ht="15.75" customHeight="1">
      <c r="A173" s="61" t="s">
        <v>37</v>
      </c>
      <c r="B173" s="73">
        <f aca="true" t="shared" si="42" ref="B173:K173">SUM(B156:B172)</f>
        <v>351359747</v>
      </c>
      <c r="C173" s="73">
        <f t="shared" si="42"/>
        <v>65110652</v>
      </c>
      <c r="D173" s="73">
        <f t="shared" si="42"/>
        <v>4964823</v>
      </c>
      <c r="E173" s="73">
        <f t="shared" si="42"/>
        <v>29172205</v>
      </c>
      <c r="F173" s="73">
        <f t="shared" si="42"/>
        <v>16133974</v>
      </c>
      <c r="G173" s="73">
        <f t="shared" si="42"/>
        <v>210</v>
      </c>
      <c r="H173" s="73">
        <f t="shared" si="42"/>
        <v>3114507</v>
      </c>
      <c r="I173" s="73">
        <f t="shared" si="42"/>
        <v>877588</v>
      </c>
      <c r="J173" s="73">
        <f t="shared" si="42"/>
        <v>442163</v>
      </c>
      <c r="K173" s="73">
        <f t="shared" si="42"/>
        <v>471175869</v>
      </c>
      <c r="L173" s="63"/>
      <c r="M173" s="63"/>
      <c r="N173" s="57"/>
      <c r="P173" s="57"/>
      <c r="Q173" s="57"/>
    </row>
    <row r="174" spans="2:13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6"/>
      <c r="M174" s="16"/>
    </row>
    <row r="175" spans="2:1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2:1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93.75" customHeight="1">
      <c r="A177" s="17" t="s">
        <v>39</v>
      </c>
      <c r="B177" s="33" t="s">
        <v>27</v>
      </c>
      <c r="C177" s="33" t="s">
        <v>28</v>
      </c>
      <c r="D177" s="33" t="s">
        <v>29</v>
      </c>
      <c r="E177" s="33" t="s">
        <v>30</v>
      </c>
      <c r="F177" s="35" t="s">
        <v>34</v>
      </c>
      <c r="G177" s="35" t="s">
        <v>26</v>
      </c>
      <c r="H177" s="32" t="s">
        <v>58</v>
      </c>
      <c r="I177" s="77" t="s">
        <v>50</v>
      </c>
      <c r="J177" s="32" t="s">
        <v>35</v>
      </c>
      <c r="K177" s="32" t="s">
        <v>59</v>
      </c>
    </row>
    <row r="178" spans="1:17" s="59" customFormat="1" ht="15.75" customHeight="1">
      <c r="A178" s="54" t="s">
        <v>1</v>
      </c>
      <c r="B178" s="50">
        <v>0</v>
      </c>
      <c r="C178" s="50">
        <v>0</v>
      </c>
      <c r="D178" s="36">
        <v>149234</v>
      </c>
      <c r="E178" s="36">
        <v>240735</v>
      </c>
      <c r="F178" s="36">
        <v>584006</v>
      </c>
      <c r="G178" s="36">
        <v>941173</v>
      </c>
      <c r="H178" s="36">
        <f>K156+B178+C178+D178+E178+F178+G178</f>
        <v>19167515</v>
      </c>
      <c r="I178" s="37">
        <v>-44373</v>
      </c>
      <c r="J178" s="50">
        <v>0</v>
      </c>
      <c r="K178" s="36">
        <f>H178+I178+J178</f>
        <v>19123142</v>
      </c>
      <c r="L178" s="56"/>
      <c r="M178" s="56"/>
      <c r="N178" s="57"/>
      <c r="O178" s="58"/>
      <c r="P178" s="57"/>
      <c r="Q178" s="57"/>
    </row>
    <row r="179" spans="1:17" s="59" customFormat="1" ht="15.75" customHeight="1">
      <c r="A179" s="54" t="s">
        <v>2</v>
      </c>
      <c r="B179" s="50">
        <v>0</v>
      </c>
      <c r="C179" s="50">
        <v>0</v>
      </c>
      <c r="D179" s="36">
        <v>359463</v>
      </c>
      <c r="E179" s="36">
        <v>1000509</v>
      </c>
      <c r="F179" s="36">
        <v>0</v>
      </c>
      <c r="G179" s="36">
        <v>0</v>
      </c>
      <c r="H179" s="36">
        <f aca="true" t="shared" si="43" ref="H179:H194">K157+B179+C179+D179+E179+F179+G179</f>
        <v>39926484</v>
      </c>
      <c r="I179" s="37">
        <v>-99194</v>
      </c>
      <c r="J179" s="50">
        <v>0</v>
      </c>
      <c r="K179" s="36">
        <f aca="true" t="shared" si="44" ref="K179:K194">H179+I179+J179</f>
        <v>39827290</v>
      </c>
      <c r="L179" s="56"/>
      <c r="M179" s="56"/>
      <c r="N179" s="57"/>
      <c r="O179" s="58"/>
      <c r="P179" s="57"/>
      <c r="Q179" s="57"/>
    </row>
    <row r="180" spans="1:17" s="59" customFormat="1" ht="15.75" customHeight="1">
      <c r="A180" s="54" t="s">
        <v>3</v>
      </c>
      <c r="B180" s="50">
        <v>0</v>
      </c>
      <c r="C180" s="50">
        <v>0</v>
      </c>
      <c r="D180" s="36">
        <v>203325</v>
      </c>
      <c r="E180" s="36">
        <v>443145</v>
      </c>
      <c r="F180" s="36">
        <v>504330</v>
      </c>
      <c r="G180" s="36">
        <v>2830198</v>
      </c>
      <c r="H180" s="36">
        <f t="shared" si="43"/>
        <v>26410035</v>
      </c>
      <c r="I180" s="37">
        <v>-57688</v>
      </c>
      <c r="J180" s="50">
        <v>0</v>
      </c>
      <c r="K180" s="36">
        <f t="shared" si="44"/>
        <v>26352347</v>
      </c>
      <c r="L180" s="56"/>
      <c r="M180" s="56"/>
      <c r="N180" s="57"/>
      <c r="O180" s="58"/>
      <c r="P180" s="57"/>
      <c r="Q180" s="57"/>
    </row>
    <row r="181" spans="1:17" s="59" customFormat="1" ht="15.75" customHeight="1">
      <c r="A181" s="54" t="s">
        <v>4</v>
      </c>
      <c r="B181" s="50">
        <v>0</v>
      </c>
      <c r="C181" s="50">
        <v>0</v>
      </c>
      <c r="D181" s="36">
        <v>1043109</v>
      </c>
      <c r="E181" s="36">
        <v>2811978</v>
      </c>
      <c r="F181" s="36">
        <v>3042280.999999998</v>
      </c>
      <c r="G181" s="36">
        <v>16357969</v>
      </c>
      <c r="H181" s="36">
        <f t="shared" si="43"/>
        <v>134600806</v>
      </c>
      <c r="I181" s="37">
        <v>-286383</v>
      </c>
      <c r="J181" s="50">
        <v>0</v>
      </c>
      <c r="K181" s="36">
        <f t="shared" si="44"/>
        <v>134314423</v>
      </c>
      <c r="L181" s="56"/>
      <c r="M181" s="56"/>
      <c r="N181" s="57"/>
      <c r="O181" s="58"/>
      <c r="P181" s="57"/>
      <c r="Q181" s="57"/>
    </row>
    <row r="182" spans="1:17" s="59" customFormat="1" ht="15.75" customHeight="1">
      <c r="A182" s="54" t="s">
        <v>5</v>
      </c>
      <c r="B182" s="50">
        <v>0</v>
      </c>
      <c r="C182" s="50">
        <v>0</v>
      </c>
      <c r="D182" s="36">
        <v>295639</v>
      </c>
      <c r="E182" s="36">
        <v>883884</v>
      </c>
      <c r="F182" s="36">
        <v>0</v>
      </c>
      <c r="G182" s="36">
        <v>186441</v>
      </c>
      <c r="H182" s="36">
        <f t="shared" si="43"/>
        <v>35777873</v>
      </c>
      <c r="I182" s="37">
        <v>-88508</v>
      </c>
      <c r="J182" s="50">
        <v>0</v>
      </c>
      <c r="K182" s="36">
        <f t="shared" si="44"/>
        <v>35689365</v>
      </c>
      <c r="L182" s="56"/>
      <c r="M182" s="56"/>
      <c r="N182" s="57"/>
      <c r="O182" s="58"/>
      <c r="P182" s="57"/>
      <c r="Q182" s="57"/>
    </row>
    <row r="183" spans="1:17" s="59" customFormat="1" ht="15.75" customHeight="1">
      <c r="A183" s="54" t="s">
        <v>6</v>
      </c>
      <c r="B183" s="50">
        <v>0</v>
      </c>
      <c r="C183" s="50">
        <v>0</v>
      </c>
      <c r="D183" s="36">
        <v>221054</v>
      </c>
      <c r="E183" s="36">
        <v>564599</v>
      </c>
      <c r="F183" s="36">
        <v>835418</v>
      </c>
      <c r="G183" s="36">
        <v>1094903</v>
      </c>
      <c r="H183" s="36">
        <f t="shared" si="43"/>
        <v>27187190</v>
      </c>
      <c r="I183" s="37">
        <v>-62940</v>
      </c>
      <c r="J183" s="50">
        <v>0</v>
      </c>
      <c r="K183" s="36">
        <f t="shared" si="44"/>
        <v>27124250</v>
      </c>
      <c r="L183" s="56"/>
      <c r="M183" s="56"/>
      <c r="N183" s="57"/>
      <c r="O183" s="58"/>
      <c r="P183" s="57"/>
      <c r="Q183" s="57"/>
    </row>
    <row r="184" spans="1:17" s="59" customFormat="1" ht="15.75" customHeight="1">
      <c r="A184" s="54" t="s">
        <v>7</v>
      </c>
      <c r="B184" s="50">
        <v>0</v>
      </c>
      <c r="C184" s="50">
        <v>0</v>
      </c>
      <c r="D184" s="36">
        <v>135529</v>
      </c>
      <c r="E184" s="36">
        <v>132375</v>
      </c>
      <c r="F184" s="36">
        <v>339586</v>
      </c>
      <c r="G184" s="36">
        <v>474833</v>
      </c>
      <c r="H184" s="36">
        <f t="shared" si="43"/>
        <v>17293017</v>
      </c>
      <c r="I184" s="37">
        <v>-41694</v>
      </c>
      <c r="J184" s="50">
        <v>0</v>
      </c>
      <c r="K184" s="36">
        <f t="shared" si="44"/>
        <v>17251323</v>
      </c>
      <c r="L184" s="56"/>
      <c r="M184" s="56"/>
      <c r="N184" s="57"/>
      <c r="O184" s="58"/>
      <c r="P184" s="57"/>
      <c r="Q184" s="57"/>
    </row>
    <row r="185" spans="1:17" s="59" customFormat="1" ht="15.75" customHeight="1">
      <c r="A185" s="54" t="s">
        <v>8</v>
      </c>
      <c r="B185" s="50">
        <v>0</v>
      </c>
      <c r="C185" s="50">
        <v>0</v>
      </c>
      <c r="D185" s="36">
        <v>294855</v>
      </c>
      <c r="E185" s="36">
        <v>785195</v>
      </c>
      <c r="F185" s="36">
        <v>543020</v>
      </c>
      <c r="G185" s="36">
        <v>14207674</v>
      </c>
      <c r="H185" s="36">
        <f t="shared" si="43"/>
        <v>47671352</v>
      </c>
      <c r="I185" s="37">
        <v>-81894</v>
      </c>
      <c r="J185" s="50">
        <v>0</v>
      </c>
      <c r="K185" s="36">
        <f t="shared" si="44"/>
        <v>47589458</v>
      </c>
      <c r="L185" s="56"/>
      <c r="M185" s="56"/>
      <c r="N185" s="57"/>
      <c r="O185" s="58"/>
      <c r="P185" s="57"/>
      <c r="Q185" s="57"/>
    </row>
    <row r="186" spans="1:17" s="59" customFormat="1" ht="15.75" customHeight="1">
      <c r="A186" s="54" t="s">
        <v>9</v>
      </c>
      <c r="B186" s="50">
        <v>0</v>
      </c>
      <c r="C186" s="50">
        <v>0</v>
      </c>
      <c r="D186" s="36">
        <v>131776</v>
      </c>
      <c r="E186" s="36">
        <v>155278</v>
      </c>
      <c r="F186" s="36">
        <v>628544</v>
      </c>
      <c r="G186" s="36">
        <v>718683</v>
      </c>
      <c r="H186" s="36">
        <f t="shared" si="43"/>
        <v>16565366</v>
      </c>
      <c r="I186" s="37">
        <v>-38403</v>
      </c>
      <c r="J186" s="50">
        <v>0</v>
      </c>
      <c r="K186" s="36">
        <f t="shared" si="44"/>
        <v>16526963</v>
      </c>
      <c r="L186" s="56"/>
      <c r="M186" s="56"/>
      <c r="N186" s="57"/>
      <c r="O186" s="58"/>
      <c r="P186" s="57"/>
      <c r="Q186" s="57"/>
    </row>
    <row r="187" spans="1:17" s="59" customFormat="1" ht="15.75" customHeight="1">
      <c r="A187" s="54" t="s">
        <v>10</v>
      </c>
      <c r="B187" s="50">
        <v>0</v>
      </c>
      <c r="C187" s="50">
        <v>0</v>
      </c>
      <c r="D187" s="36">
        <v>173014</v>
      </c>
      <c r="E187" s="36">
        <v>375084</v>
      </c>
      <c r="F187" s="36">
        <v>302959</v>
      </c>
      <c r="G187" s="36">
        <v>901128</v>
      </c>
      <c r="H187" s="36">
        <f t="shared" si="43"/>
        <v>20422003</v>
      </c>
      <c r="I187" s="37">
        <v>-48019</v>
      </c>
      <c r="J187" s="50">
        <v>0</v>
      </c>
      <c r="K187" s="36">
        <f t="shared" si="44"/>
        <v>20373984</v>
      </c>
      <c r="L187" s="56"/>
      <c r="M187" s="56"/>
      <c r="N187" s="57"/>
      <c r="O187" s="58"/>
      <c r="P187" s="57"/>
      <c r="Q187" s="57"/>
    </row>
    <row r="188" spans="1:17" s="59" customFormat="1" ht="15.75" customHeight="1">
      <c r="A188" s="54" t="s">
        <v>11</v>
      </c>
      <c r="B188" s="50">
        <v>0</v>
      </c>
      <c r="C188" s="50">
        <v>0</v>
      </c>
      <c r="D188" s="36">
        <v>132074</v>
      </c>
      <c r="E188" s="36">
        <v>126686</v>
      </c>
      <c r="F188" s="36">
        <v>464558</v>
      </c>
      <c r="G188" s="36">
        <v>3207448</v>
      </c>
      <c r="H188" s="36">
        <f t="shared" si="43"/>
        <v>18871678</v>
      </c>
      <c r="I188" s="37">
        <v>-38428</v>
      </c>
      <c r="J188" s="50">
        <v>0</v>
      </c>
      <c r="K188" s="36">
        <f t="shared" si="44"/>
        <v>18833250</v>
      </c>
      <c r="L188" s="56"/>
      <c r="M188" s="56"/>
      <c r="N188" s="57"/>
      <c r="O188" s="58"/>
      <c r="P188" s="57"/>
      <c r="Q188" s="57"/>
    </row>
    <row r="189" spans="1:17" s="59" customFormat="1" ht="15.75" customHeight="1">
      <c r="A189" s="54" t="s">
        <v>12</v>
      </c>
      <c r="B189" s="50">
        <v>0</v>
      </c>
      <c r="C189" s="50">
        <v>0</v>
      </c>
      <c r="D189" s="36">
        <v>259378</v>
      </c>
      <c r="E189" s="36">
        <v>652396</v>
      </c>
      <c r="F189" s="36">
        <v>928903</v>
      </c>
      <c r="G189" s="36">
        <v>4639632</v>
      </c>
      <c r="H189" s="36">
        <f t="shared" si="43"/>
        <v>36692853</v>
      </c>
      <c r="I189" s="37">
        <v>-77707</v>
      </c>
      <c r="J189" s="50">
        <v>0</v>
      </c>
      <c r="K189" s="36">
        <f t="shared" si="44"/>
        <v>36615146</v>
      </c>
      <c r="L189" s="56"/>
      <c r="M189" s="56"/>
      <c r="N189" s="57"/>
      <c r="O189" s="58"/>
      <c r="P189" s="57"/>
      <c r="Q189" s="57"/>
    </row>
    <row r="190" spans="1:17" s="59" customFormat="1" ht="15.75" customHeight="1">
      <c r="A190" s="54" t="s">
        <v>13</v>
      </c>
      <c r="B190" s="50">
        <v>0</v>
      </c>
      <c r="C190" s="50">
        <v>0</v>
      </c>
      <c r="D190" s="36">
        <v>189427</v>
      </c>
      <c r="E190" s="36">
        <v>618250</v>
      </c>
      <c r="F190" s="36">
        <v>543013</v>
      </c>
      <c r="G190" s="36">
        <v>1213340</v>
      </c>
      <c r="H190" s="36">
        <f t="shared" si="43"/>
        <v>24903407</v>
      </c>
      <c r="I190" s="37">
        <v>-57457</v>
      </c>
      <c r="J190" s="50">
        <v>0</v>
      </c>
      <c r="K190" s="36">
        <f t="shared" si="44"/>
        <v>24845950</v>
      </c>
      <c r="L190" s="56"/>
      <c r="M190" s="56"/>
      <c r="N190" s="57"/>
      <c r="O190" s="58"/>
      <c r="P190" s="57"/>
      <c r="Q190" s="57"/>
    </row>
    <row r="191" spans="1:17" s="59" customFormat="1" ht="15.75" customHeight="1">
      <c r="A191" s="54" t="s">
        <v>14</v>
      </c>
      <c r="B191" s="50">
        <v>0</v>
      </c>
      <c r="C191" s="50">
        <v>0</v>
      </c>
      <c r="D191" s="36">
        <v>198363</v>
      </c>
      <c r="E191" s="36">
        <v>397939</v>
      </c>
      <c r="F191" s="36">
        <v>716411</v>
      </c>
      <c r="G191" s="36">
        <v>2833622</v>
      </c>
      <c r="H191" s="36">
        <f t="shared" si="43"/>
        <v>25889914</v>
      </c>
      <c r="I191" s="37">
        <v>-55925</v>
      </c>
      <c r="J191" s="50">
        <v>0</v>
      </c>
      <c r="K191" s="36">
        <f t="shared" si="44"/>
        <v>25833989</v>
      </c>
      <c r="L191" s="56"/>
      <c r="M191" s="56"/>
      <c r="N191" s="57"/>
      <c r="O191" s="58"/>
      <c r="P191" s="57"/>
      <c r="Q191" s="57"/>
    </row>
    <row r="192" spans="1:17" s="59" customFormat="1" ht="15.75" customHeight="1">
      <c r="A192" s="54" t="s">
        <v>15</v>
      </c>
      <c r="B192" s="50">
        <v>0</v>
      </c>
      <c r="C192" s="50">
        <v>0</v>
      </c>
      <c r="D192" s="36">
        <v>128657</v>
      </c>
      <c r="E192" s="36">
        <v>197054</v>
      </c>
      <c r="F192" s="36">
        <v>1523793</v>
      </c>
      <c r="G192" s="36">
        <v>513196</v>
      </c>
      <c r="H192" s="36">
        <f t="shared" si="43"/>
        <v>17033145</v>
      </c>
      <c r="I192" s="37">
        <v>-37733</v>
      </c>
      <c r="J192" s="50">
        <v>0</v>
      </c>
      <c r="K192" s="36">
        <f t="shared" si="44"/>
        <v>16995412</v>
      </c>
      <c r="L192" s="56"/>
      <c r="M192" s="56"/>
      <c r="N192" s="57"/>
      <c r="O192" s="58"/>
      <c r="P192" s="57"/>
      <c r="Q192" s="57"/>
    </row>
    <row r="193" spans="1:17" s="59" customFormat="1" ht="15.75" customHeight="1">
      <c r="A193" s="54" t="s">
        <v>16</v>
      </c>
      <c r="B193" s="50">
        <v>0</v>
      </c>
      <c r="C193" s="50">
        <v>0</v>
      </c>
      <c r="D193" s="36">
        <v>143415</v>
      </c>
      <c r="E193" s="36">
        <v>241533</v>
      </c>
      <c r="F193" s="36">
        <v>513493</v>
      </c>
      <c r="G193" s="36">
        <v>1429274</v>
      </c>
      <c r="H193" s="36">
        <f t="shared" si="43"/>
        <v>19005877</v>
      </c>
      <c r="I193" s="37">
        <v>-42896</v>
      </c>
      <c r="J193" s="50">
        <v>0</v>
      </c>
      <c r="K193" s="36">
        <f t="shared" si="44"/>
        <v>18962981</v>
      </c>
      <c r="L193" s="56"/>
      <c r="M193" s="56"/>
      <c r="N193" s="57"/>
      <c r="O193" s="58"/>
      <c r="P193" s="57"/>
      <c r="Q193" s="57"/>
    </row>
    <row r="194" spans="1:17" s="59" customFormat="1" ht="15.75" customHeight="1">
      <c r="A194" s="60" t="s">
        <v>17</v>
      </c>
      <c r="B194" s="51">
        <v>0</v>
      </c>
      <c r="C194" s="51">
        <v>0</v>
      </c>
      <c r="D194" s="36">
        <v>177238</v>
      </c>
      <c r="E194" s="36">
        <v>256309</v>
      </c>
      <c r="F194" s="38">
        <v>0</v>
      </c>
      <c r="G194" s="36">
        <v>1767296</v>
      </c>
      <c r="H194" s="36">
        <f t="shared" si="43"/>
        <v>22662978</v>
      </c>
      <c r="I194" s="37">
        <v>-52629</v>
      </c>
      <c r="J194" s="51">
        <v>0</v>
      </c>
      <c r="K194" s="36">
        <f t="shared" si="44"/>
        <v>22610349</v>
      </c>
      <c r="L194" s="56"/>
      <c r="M194" s="56"/>
      <c r="N194" s="57"/>
      <c r="O194" s="58"/>
      <c r="P194" s="57"/>
      <c r="Q194" s="57"/>
    </row>
    <row r="195" spans="1:17" s="59" customFormat="1" ht="15.75" customHeight="1">
      <c r="A195" s="61" t="s">
        <v>37</v>
      </c>
      <c r="B195" s="73">
        <f>SUM(B178:B194)</f>
        <v>0</v>
      </c>
      <c r="C195" s="73">
        <f aca="true" t="shared" si="45" ref="C195:K195">SUM(C178:C194)</f>
        <v>0</v>
      </c>
      <c r="D195" s="73">
        <f t="shared" si="45"/>
        <v>4235550</v>
      </c>
      <c r="E195" s="73">
        <f t="shared" si="45"/>
        <v>9882949</v>
      </c>
      <c r="F195" s="73">
        <f t="shared" si="45"/>
        <v>11470314.999999998</v>
      </c>
      <c r="G195" s="73">
        <f t="shared" si="45"/>
        <v>53316810</v>
      </c>
      <c r="H195" s="73">
        <f t="shared" si="45"/>
        <v>550081493</v>
      </c>
      <c r="I195" s="84">
        <f t="shared" si="45"/>
        <v>-1211871</v>
      </c>
      <c r="J195" s="73">
        <f t="shared" si="45"/>
        <v>0</v>
      </c>
      <c r="K195" s="73">
        <f t="shared" si="45"/>
        <v>548869622</v>
      </c>
      <c r="L195" s="56"/>
      <c r="M195" s="56"/>
      <c r="N195" s="57"/>
      <c r="P195" s="57"/>
      <c r="Q195" s="57"/>
    </row>
    <row r="196" spans="8:17" s="59" customFormat="1" ht="4.5" customHeight="1">
      <c r="H196" s="75"/>
      <c r="I196" s="76"/>
      <c r="J196" s="76"/>
      <c r="K196" s="76"/>
      <c r="N196" s="57"/>
      <c r="P196" s="57"/>
      <c r="Q196" s="57"/>
    </row>
    <row r="197" spans="1:17" s="59" customFormat="1" ht="24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N197" s="57"/>
      <c r="P197" s="57"/>
      <c r="Q197" s="57"/>
    </row>
    <row r="198" spans="1:17" s="2" customFormat="1" ht="28.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3"/>
      <c r="M198" s="3"/>
      <c r="N198" s="42"/>
      <c r="P198" s="42"/>
      <c r="Q198" s="42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6"/>
      <c r="B214" s="6"/>
      <c r="C214" s="6"/>
      <c r="D214" s="6"/>
      <c r="E214" s="10"/>
      <c r="F214" s="10"/>
      <c r="G214" s="10"/>
      <c r="H214" s="10"/>
      <c r="I214" s="10"/>
      <c r="J214" s="10"/>
      <c r="K214" s="10"/>
    </row>
    <row r="215" spans="1:11" ht="12.75">
      <c r="A215" s="6"/>
      <c r="B215" s="6"/>
      <c r="C215" s="6"/>
      <c r="D215" s="6"/>
      <c r="E215" s="10"/>
      <c r="F215" s="10"/>
      <c r="G215" s="10"/>
      <c r="H215" s="10"/>
      <c r="I215" s="10"/>
      <c r="J215" s="10"/>
      <c r="K215" s="10"/>
    </row>
    <row r="216" spans="1:11" ht="12.75">
      <c r="A216" s="6"/>
      <c r="B216" s="6"/>
      <c r="C216" s="6"/>
      <c r="D216" s="6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99" t="s">
        <v>20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1:11" ht="15.75">
      <c r="A221" s="97" t="s">
        <v>48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1:11" ht="21" customHeight="1">
      <c r="A222"/>
      <c r="B222"/>
      <c r="C222"/>
      <c r="D222"/>
      <c r="E222"/>
      <c r="F222"/>
      <c r="G222"/>
      <c r="H222"/>
      <c r="I222"/>
      <c r="J222"/>
      <c r="K222"/>
    </row>
    <row r="223" spans="1:17" s="27" customFormat="1" ht="87" customHeight="1">
      <c r="A223" s="17" t="s">
        <v>39</v>
      </c>
      <c r="B223" s="17" t="s">
        <v>0</v>
      </c>
      <c r="C223" s="17" t="s">
        <v>33</v>
      </c>
      <c r="D223" s="17" t="s">
        <v>22</v>
      </c>
      <c r="E223" s="17" t="s">
        <v>18</v>
      </c>
      <c r="F223" s="17" t="s">
        <v>19</v>
      </c>
      <c r="G223" s="17" t="s">
        <v>25</v>
      </c>
      <c r="H223" s="17" t="s">
        <v>21</v>
      </c>
      <c r="I223" s="17" t="s">
        <v>23</v>
      </c>
      <c r="J223" s="46" t="s">
        <v>42</v>
      </c>
      <c r="K223" s="17" t="s">
        <v>38</v>
      </c>
      <c r="L223" s="26"/>
      <c r="M223" s="26"/>
      <c r="N223" s="43"/>
      <c r="P223" s="43"/>
      <c r="Q223" s="43"/>
    </row>
    <row r="224" spans="1:17" s="65" customFormat="1" ht="15.75" customHeight="1">
      <c r="A224" s="54" t="s">
        <v>1</v>
      </c>
      <c r="B224" s="48">
        <v>13456449</v>
      </c>
      <c r="C224" s="48">
        <v>2464540</v>
      </c>
      <c r="D224" s="48">
        <v>183191</v>
      </c>
      <c r="E224" s="48">
        <v>1059391</v>
      </c>
      <c r="F224" s="48">
        <v>569350</v>
      </c>
      <c r="G224" s="50">
        <v>5</v>
      </c>
      <c r="H224" s="48">
        <v>138587</v>
      </c>
      <c r="I224" s="48">
        <v>31870</v>
      </c>
      <c r="J224" s="50">
        <v>36764</v>
      </c>
      <c r="K224" s="37">
        <f>SUM(B224:J224)</f>
        <v>17940147</v>
      </c>
      <c r="L224" s="63"/>
      <c r="M224" s="63"/>
      <c r="N224" s="64"/>
      <c r="P224" s="64"/>
      <c r="Q224" s="64"/>
    </row>
    <row r="225" spans="1:17" s="65" customFormat="1" ht="15.75" customHeight="1">
      <c r="A225" s="54" t="s">
        <v>2</v>
      </c>
      <c r="B225" s="48">
        <v>29243091</v>
      </c>
      <c r="C225" s="48">
        <v>5355854</v>
      </c>
      <c r="D225" s="48">
        <v>398105</v>
      </c>
      <c r="E225" s="48">
        <v>2302233</v>
      </c>
      <c r="F225" s="48">
        <v>1237291</v>
      </c>
      <c r="G225" s="50">
        <v>10</v>
      </c>
      <c r="H225" s="48">
        <v>301173</v>
      </c>
      <c r="I225" s="48">
        <v>69258</v>
      </c>
      <c r="J225" s="50">
        <v>79894</v>
      </c>
      <c r="K225" s="37">
        <f aca="true" t="shared" si="46" ref="K225:K240">SUM(B225:J225)</f>
        <v>38986909</v>
      </c>
      <c r="L225" s="63"/>
      <c r="M225" s="63"/>
      <c r="N225" s="64"/>
      <c r="P225" s="64"/>
      <c r="Q225" s="64"/>
    </row>
    <row r="226" spans="1:17" s="65" customFormat="1" ht="15.75" customHeight="1">
      <c r="A226" s="54" t="s">
        <v>3</v>
      </c>
      <c r="B226" s="48">
        <v>17236373</v>
      </c>
      <c r="C226" s="48">
        <v>3156831</v>
      </c>
      <c r="D226" s="48">
        <v>234650</v>
      </c>
      <c r="E226" s="48">
        <v>1356975</v>
      </c>
      <c r="F226" s="48">
        <v>729280</v>
      </c>
      <c r="G226" s="50">
        <v>6</v>
      </c>
      <c r="H226" s="48">
        <v>177517</v>
      </c>
      <c r="I226" s="48">
        <v>40822</v>
      </c>
      <c r="J226" s="50">
        <v>47091</v>
      </c>
      <c r="K226" s="37">
        <f t="shared" si="46"/>
        <v>22979545</v>
      </c>
      <c r="L226" s="63"/>
      <c r="M226" s="63"/>
      <c r="N226" s="64"/>
      <c r="P226" s="64"/>
      <c r="Q226" s="64"/>
    </row>
    <row r="227" spans="1:17" s="67" customFormat="1" ht="15.75" customHeight="1">
      <c r="A227" s="54" t="s">
        <v>4</v>
      </c>
      <c r="B227" s="48">
        <v>92636761</v>
      </c>
      <c r="C227" s="48">
        <v>16966365</v>
      </c>
      <c r="D227" s="48">
        <v>1261123</v>
      </c>
      <c r="E227" s="48">
        <v>7293051</v>
      </c>
      <c r="F227" s="48">
        <v>3919511</v>
      </c>
      <c r="G227" s="50">
        <v>32</v>
      </c>
      <c r="H227" s="48">
        <v>954062</v>
      </c>
      <c r="I227" s="48">
        <v>219397</v>
      </c>
      <c r="J227" s="50">
        <v>253091</v>
      </c>
      <c r="K227" s="37">
        <f t="shared" si="46"/>
        <v>123503393</v>
      </c>
      <c r="L227" s="63"/>
      <c r="M227" s="63"/>
      <c r="N227" s="66"/>
      <c r="P227" s="66"/>
      <c r="Q227" s="66"/>
    </row>
    <row r="228" spans="1:17" s="69" customFormat="1" ht="15.75" customHeight="1">
      <c r="A228" s="54" t="s">
        <v>5</v>
      </c>
      <c r="B228" s="48">
        <v>25675878</v>
      </c>
      <c r="C228" s="48">
        <v>4702521</v>
      </c>
      <c r="D228" s="48">
        <v>349542</v>
      </c>
      <c r="E228" s="48">
        <v>2021395</v>
      </c>
      <c r="F228" s="48">
        <v>1086360</v>
      </c>
      <c r="G228" s="50">
        <v>9</v>
      </c>
      <c r="H228" s="48">
        <v>264435</v>
      </c>
      <c r="I228" s="48">
        <v>60810</v>
      </c>
      <c r="J228" s="50">
        <v>70149</v>
      </c>
      <c r="K228" s="37">
        <f t="shared" si="46"/>
        <v>34231099</v>
      </c>
      <c r="L228" s="63"/>
      <c r="M228" s="63"/>
      <c r="N228" s="68"/>
      <c r="P228" s="68"/>
      <c r="Q228" s="68"/>
    </row>
    <row r="229" spans="1:17" s="69" customFormat="1" ht="15.75" customHeight="1">
      <c r="A229" s="54" t="s">
        <v>6</v>
      </c>
      <c r="B229" s="48">
        <v>18899981</v>
      </c>
      <c r="C229" s="48">
        <v>3461520</v>
      </c>
      <c r="D229" s="48">
        <v>257297</v>
      </c>
      <c r="E229" s="48">
        <v>1487946</v>
      </c>
      <c r="F229" s="48">
        <v>799668</v>
      </c>
      <c r="G229" s="50">
        <v>6</v>
      </c>
      <c r="H229" s="48">
        <v>194650</v>
      </c>
      <c r="I229" s="48">
        <v>44762</v>
      </c>
      <c r="J229" s="50">
        <v>51636</v>
      </c>
      <c r="K229" s="37">
        <f t="shared" si="46"/>
        <v>25197466</v>
      </c>
      <c r="L229" s="63"/>
      <c r="M229" s="63"/>
      <c r="N229" s="68"/>
      <c r="P229" s="68"/>
      <c r="Q229" s="68"/>
    </row>
    <row r="230" spans="1:17" s="59" customFormat="1" ht="15.75" customHeight="1">
      <c r="A230" s="54" t="s">
        <v>7</v>
      </c>
      <c r="B230" s="48">
        <v>12423288</v>
      </c>
      <c r="C230" s="48">
        <v>2275317</v>
      </c>
      <c r="D230" s="48">
        <v>169126</v>
      </c>
      <c r="E230" s="48">
        <v>978053</v>
      </c>
      <c r="F230" s="48">
        <v>525636</v>
      </c>
      <c r="G230" s="50">
        <v>4</v>
      </c>
      <c r="H230" s="48">
        <v>127947</v>
      </c>
      <c r="I230" s="48">
        <v>29423</v>
      </c>
      <c r="J230" s="50">
        <v>33941</v>
      </c>
      <c r="K230" s="37">
        <f t="shared" si="46"/>
        <v>16562735</v>
      </c>
      <c r="L230" s="63"/>
      <c r="M230" s="63"/>
      <c r="N230" s="57"/>
      <c r="P230" s="57"/>
      <c r="Q230" s="57"/>
    </row>
    <row r="231" spans="1:17" s="59" customFormat="1" ht="15.75" customHeight="1">
      <c r="A231" s="54" t="s">
        <v>8</v>
      </c>
      <c r="B231" s="48">
        <v>24458310</v>
      </c>
      <c r="C231" s="48">
        <v>4479524</v>
      </c>
      <c r="D231" s="48">
        <v>332966</v>
      </c>
      <c r="E231" s="48">
        <v>1925539</v>
      </c>
      <c r="F231" s="48">
        <v>1034844</v>
      </c>
      <c r="G231" s="50">
        <v>8</v>
      </c>
      <c r="H231" s="48">
        <v>251895</v>
      </c>
      <c r="I231" s="48">
        <v>57926</v>
      </c>
      <c r="J231" s="50">
        <v>66822</v>
      </c>
      <c r="K231" s="37">
        <f t="shared" si="46"/>
        <v>32607834</v>
      </c>
      <c r="L231" s="63"/>
      <c r="M231" s="63"/>
      <c r="N231" s="57"/>
      <c r="P231" s="57"/>
      <c r="Q231" s="57"/>
    </row>
    <row r="232" spans="1:17" s="59" customFormat="1" ht="15.75" customHeight="1">
      <c r="A232" s="54" t="s">
        <v>9</v>
      </c>
      <c r="B232" s="48">
        <v>11555372</v>
      </c>
      <c r="C232" s="48">
        <v>2116359</v>
      </c>
      <c r="D232" s="48">
        <v>157311</v>
      </c>
      <c r="E232" s="48">
        <v>909724</v>
      </c>
      <c r="F232" s="48">
        <v>488914</v>
      </c>
      <c r="G232" s="50">
        <v>4</v>
      </c>
      <c r="H232" s="48">
        <v>119008</v>
      </c>
      <c r="I232" s="48">
        <v>27367</v>
      </c>
      <c r="J232" s="50">
        <v>31570</v>
      </c>
      <c r="K232" s="37">
        <f t="shared" si="46"/>
        <v>15405629</v>
      </c>
      <c r="L232" s="63"/>
      <c r="M232" s="63"/>
      <c r="N232" s="57"/>
      <c r="P232" s="57"/>
      <c r="Q232" s="57"/>
    </row>
    <row r="233" spans="1:17" s="59" customFormat="1" ht="15.75" customHeight="1">
      <c r="A233" s="54" t="s">
        <v>10</v>
      </c>
      <c r="B233" s="48">
        <v>14378294</v>
      </c>
      <c r="C233" s="48">
        <v>2633376</v>
      </c>
      <c r="D233" s="48">
        <v>195741</v>
      </c>
      <c r="E233" s="48">
        <v>1131966</v>
      </c>
      <c r="F233" s="48">
        <v>608353</v>
      </c>
      <c r="G233" s="50">
        <v>5</v>
      </c>
      <c r="H233" s="48">
        <v>148081</v>
      </c>
      <c r="I233" s="48">
        <v>34053</v>
      </c>
      <c r="J233" s="50">
        <v>39283</v>
      </c>
      <c r="K233" s="37">
        <f t="shared" si="46"/>
        <v>19169152</v>
      </c>
      <c r="L233" s="63"/>
      <c r="M233" s="63"/>
      <c r="N233" s="57"/>
      <c r="P233" s="57"/>
      <c r="Q233" s="57"/>
    </row>
    <row r="234" spans="1:17" s="59" customFormat="1" ht="15.75" customHeight="1">
      <c r="A234" s="54" t="s">
        <v>11</v>
      </c>
      <c r="B234" s="48">
        <v>11513700</v>
      </c>
      <c r="C234" s="48">
        <v>2108727</v>
      </c>
      <c r="D234" s="48">
        <v>156743</v>
      </c>
      <c r="E234" s="48">
        <v>906444</v>
      </c>
      <c r="F234" s="48">
        <v>487151</v>
      </c>
      <c r="G234" s="50">
        <v>4</v>
      </c>
      <c r="H234" s="48">
        <v>118579</v>
      </c>
      <c r="I234" s="48">
        <v>27269</v>
      </c>
      <c r="J234" s="50">
        <v>31456</v>
      </c>
      <c r="K234" s="37">
        <f t="shared" si="46"/>
        <v>15350073</v>
      </c>
      <c r="L234" s="63"/>
      <c r="M234" s="63"/>
      <c r="N234" s="57"/>
      <c r="P234" s="57"/>
      <c r="Q234" s="57"/>
    </row>
    <row r="235" spans="1:17" s="59" customFormat="1" ht="15.75" customHeight="1">
      <c r="A235" s="54" t="s">
        <v>12</v>
      </c>
      <c r="B235" s="48">
        <v>22714836</v>
      </c>
      <c r="C235" s="48">
        <v>4160208</v>
      </c>
      <c r="D235" s="48">
        <v>309231</v>
      </c>
      <c r="E235" s="48">
        <v>1788280</v>
      </c>
      <c r="F235" s="48">
        <v>961077</v>
      </c>
      <c r="G235" s="50">
        <v>8</v>
      </c>
      <c r="H235" s="48">
        <v>233939</v>
      </c>
      <c r="I235" s="48">
        <v>53797</v>
      </c>
      <c r="J235" s="50">
        <v>62059</v>
      </c>
      <c r="K235" s="37">
        <f t="shared" si="46"/>
        <v>30283435</v>
      </c>
      <c r="L235" s="63"/>
      <c r="M235" s="63"/>
      <c r="N235" s="57"/>
      <c r="P235" s="57"/>
      <c r="Q235" s="57"/>
    </row>
    <row r="236" spans="1:17" s="59" customFormat="1" ht="15.75" customHeight="1">
      <c r="A236" s="54" t="s">
        <v>13</v>
      </c>
      <c r="B236" s="48">
        <v>17364794</v>
      </c>
      <c r="C236" s="48">
        <v>3180351</v>
      </c>
      <c r="D236" s="48">
        <v>236398</v>
      </c>
      <c r="E236" s="48">
        <v>1367085</v>
      </c>
      <c r="F236" s="48">
        <v>734714</v>
      </c>
      <c r="G236" s="50">
        <v>6</v>
      </c>
      <c r="H236" s="48">
        <v>178839</v>
      </c>
      <c r="I236" s="48">
        <v>41126</v>
      </c>
      <c r="J236" s="50">
        <v>47442</v>
      </c>
      <c r="K236" s="37">
        <f t="shared" si="46"/>
        <v>23150755</v>
      </c>
      <c r="L236" s="63"/>
      <c r="M236" s="63"/>
      <c r="N236" s="57"/>
      <c r="P236" s="57"/>
      <c r="Q236" s="57"/>
    </row>
    <row r="237" spans="1:17" s="59" customFormat="1" ht="15.75" customHeight="1">
      <c r="A237" s="54" t="s">
        <v>14</v>
      </c>
      <c r="B237" s="48">
        <v>18733075</v>
      </c>
      <c r="C237" s="48">
        <v>3430951</v>
      </c>
      <c r="D237" s="48">
        <v>255025</v>
      </c>
      <c r="E237" s="48">
        <v>1474806</v>
      </c>
      <c r="F237" s="48">
        <v>792606</v>
      </c>
      <c r="G237" s="50">
        <v>6</v>
      </c>
      <c r="H237" s="48">
        <v>192931</v>
      </c>
      <c r="I237" s="48">
        <v>44367</v>
      </c>
      <c r="J237" s="50">
        <v>51180</v>
      </c>
      <c r="K237" s="37">
        <f t="shared" si="46"/>
        <v>24974947</v>
      </c>
      <c r="L237" s="63"/>
      <c r="M237" s="63"/>
      <c r="N237" s="57"/>
      <c r="P237" s="57"/>
      <c r="Q237" s="57"/>
    </row>
    <row r="238" spans="1:17" s="59" customFormat="1" ht="15.75" customHeight="1">
      <c r="A238" s="54" t="s">
        <v>15</v>
      </c>
      <c r="B238" s="48">
        <v>11404950</v>
      </c>
      <c r="C238" s="48">
        <v>2088809</v>
      </c>
      <c r="D238" s="48">
        <v>155263</v>
      </c>
      <c r="E238" s="48">
        <v>897882</v>
      </c>
      <c r="F238" s="48">
        <v>482550</v>
      </c>
      <c r="G238" s="50">
        <v>4</v>
      </c>
      <c r="H238" s="48">
        <v>117459</v>
      </c>
      <c r="I238" s="48">
        <v>27011</v>
      </c>
      <c r="J238" s="50">
        <v>31159</v>
      </c>
      <c r="K238" s="37">
        <f t="shared" si="46"/>
        <v>15205087</v>
      </c>
      <c r="L238" s="63"/>
      <c r="M238" s="63"/>
      <c r="N238" s="57"/>
      <c r="P238" s="57"/>
      <c r="Q238" s="57"/>
    </row>
    <row r="239" spans="1:17" s="59" customFormat="1" ht="15.75" customHeight="1">
      <c r="A239" s="54" t="s">
        <v>16</v>
      </c>
      <c r="B239" s="48">
        <v>13267807</v>
      </c>
      <c r="C239" s="48">
        <v>2429991</v>
      </c>
      <c r="D239" s="48">
        <v>180623</v>
      </c>
      <c r="E239" s="48">
        <v>1044540</v>
      </c>
      <c r="F239" s="48">
        <v>561368</v>
      </c>
      <c r="G239" s="50">
        <v>5</v>
      </c>
      <c r="H239" s="48">
        <v>136645</v>
      </c>
      <c r="I239" s="48">
        <v>31423</v>
      </c>
      <c r="J239" s="50">
        <v>36249</v>
      </c>
      <c r="K239" s="37">
        <f t="shared" si="46"/>
        <v>17688651</v>
      </c>
      <c r="L239" s="63"/>
      <c r="M239" s="63"/>
      <c r="N239" s="57"/>
      <c r="P239" s="57"/>
      <c r="Q239" s="57"/>
    </row>
    <row r="240" spans="1:17" s="59" customFormat="1" ht="15.75" customHeight="1">
      <c r="A240" s="60" t="s">
        <v>17</v>
      </c>
      <c r="B240" s="49">
        <v>15584085</v>
      </c>
      <c r="C240" s="49">
        <v>2854216</v>
      </c>
      <c r="D240" s="49">
        <v>212157</v>
      </c>
      <c r="E240" s="49">
        <v>1226896</v>
      </c>
      <c r="F240" s="49">
        <v>659371</v>
      </c>
      <c r="G240" s="51">
        <v>5</v>
      </c>
      <c r="H240" s="49">
        <v>160502</v>
      </c>
      <c r="I240" s="49">
        <v>36907</v>
      </c>
      <c r="J240" s="51">
        <v>42578</v>
      </c>
      <c r="K240" s="37">
        <f t="shared" si="46"/>
        <v>20776717</v>
      </c>
      <c r="L240" s="63"/>
      <c r="M240" s="63"/>
      <c r="N240" s="57"/>
      <c r="P240" s="57"/>
      <c r="Q240" s="57"/>
    </row>
    <row r="241" spans="1:17" s="59" customFormat="1" ht="15.75" customHeight="1">
      <c r="A241" s="61" t="s">
        <v>37</v>
      </c>
      <c r="B241" s="95">
        <f aca="true" t="shared" si="47" ref="B241:K241">SUM(B224:B240)</f>
        <v>370547044</v>
      </c>
      <c r="C241" s="95">
        <f t="shared" si="47"/>
        <v>67865460</v>
      </c>
      <c r="D241" s="95">
        <f t="shared" si="47"/>
        <v>5044492</v>
      </c>
      <c r="E241" s="95">
        <f t="shared" si="47"/>
        <v>29172206</v>
      </c>
      <c r="F241" s="95">
        <f t="shared" si="47"/>
        <v>15678044</v>
      </c>
      <c r="G241" s="95">
        <f t="shared" si="47"/>
        <v>127</v>
      </c>
      <c r="H241" s="95">
        <f t="shared" si="47"/>
        <v>3816249</v>
      </c>
      <c r="I241" s="95">
        <f t="shared" si="47"/>
        <v>877588</v>
      </c>
      <c r="J241" s="95">
        <f t="shared" si="47"/>
        <v>1012364</v>
      </c>
      <c r="K241" s="95">
        <f t="shared" si="47"/>
        <v>494013574</v>
      </c>
      <c r="L241" s="63"/>
      <c r="M241" s="63"/>
      <c r="N241" s="57"/>
      <c r="P241" s="57"/>
      <c r="Q241" s="57"/>
    </row>
    <row r="242" spans="2:13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6"/>
      <c r="M242" s="16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2:1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93.75" customHeight="1">
      <c r="A245" s="17" t="s">
        <v>39</v>
      </c>
      <c r="B245" s="33" t="s">
        <v>40</v>
      </c>
      <c r="C245" s="33" t="s">
        <v>28</v>
      </c>
      <c r="D245" s="33" t="s">
        <v>29</v>
      </c>
      <c r="E245" s="33" t="s">
        <v>30</v>
      </c>
      <c r="F245" s="34" t="s">
        <v>34</v>
      </c>
      <c r="G245" s="35" t="s">
        <v>26</v>
      </c>
      <c r="H245" s="23" t="s">
        <v>36</v>
      </c>
      <c r="I245" s="77" t="s">
        <v>51</v>
      </c>
      <c r="J245" s="32" t="s">
        <v>35</v>
      </c>
      <c r="K245" s="23" t="s">
        <v>41</v>
      </c>
    </row>
    <row r="246" spans="1:17" s="59" customFormat="1" ht="15.75" customHeight="1">
      <c r="A246" s="54" t="s">
        <v>1</v>
      </c>
      <c r="B246" s="50">
        <v>0</v>
      </c>
      <c r="C246" s="50">
        <v>0</v>
      </c>
      <c r="D246" s="36">
        <v>137870</v>
      </c>
      <c r="E246" s="36">
        <v>214011</v>
      </c>
      <c r="F246" s="36">
        <v>667332</v>
      </c>
      <c r="G246" s="36">
        <v>921668</v>
      </c>
      <c r="H246" s="36">
        <f>K224+B246+C246+D246+E246+F246+G246</f>
        <v>19881028</v>
      </c>
      <c r="I246" s="37">
        <v>-27182</v>
      </c>
      <c r="J246" s="50">
        <v>0</v>
      </c>
      <c r="K246" s="36">
        <f>H246+I246+J246</f>
        <v>19853846</v>
      </c>
      <c r="L246" s="56"/>
      <c r="M246" s="56"/>
      <c r="N246" s="57"/>
      <c r="O246" s="58"/>
      <c r="P246" s="57"/>
      <c r="Q246" s="57"/>
    </row>
    <row r="247" spans="1:17" s="59" customFormat="1" ht="15.75" customHeight="1">
      <c r="A247" s="54" t="s">
        <v>2</v>
      </c>
      <c r="B247" s="50">
        <v>0</v>
      </c>
      <c r="C247" s="50">
        <v>0</v>
      </c>
      <c r="D247" s="36">
        <v>308200</v>
      </c>
      <c r="E247" s="36">
        <v>889440</v>
      </c>
      <c r="F247" s="36">
        <v>0</v>
      </c>
      <c r="G247" s="36">
        <v>1818697</v>
      </c>
      <c r="H247" s="36">
        <f aca="true" t="shared" si="48" ref="H247:H262">K225+B247+C247+D247+E247+F247+G247</f>
        <v>42003246</v>
      </c>
      <c r="I247" s="37">
        <v>-59073</v>
      </c>
      <c r="J247" s="50">
        <v>0</v>
      </c>
      <c r="K247" s="36">
        <f aca="true" t="shared" si="49" ref="K247:K262">H247+I247+J247</f>
        <v>41944173</v>
      </c>
      <c r="L247" s="56"/>
      <c r="M247" s="56"/>
      <c r="N247" s="57"/>
      <c r="O247" s="58"/>
      <c r="P247" s="57"/>
      <c r="Q247" s="57"/>
    </row>
    <row r="248" spans="1:17" s="59" customFormat="1" ht="15.75" customHeight="1">
      <c r="A248" s="54" t="s">
        <v>3</v>
      </c>
      <c r="B248" s="50">
        <v>0</v>
      </c>
      <c r="C248" s="50">
        <v>0</v>
      </c>
      <c r="D248" s="36">
        <v>179239</v>
      </c>
      <c r="E248" s="36">
        <v>393951</v>
      </c>
      <c r="F248" s="36">
        <v>576288</v>
      </c>
      <c r="G248" s="36">
        <v>872727</v>
      </c>
      <c r="H248" s="36">
        <f t="shared" si="48"/>
        <v>25001750</v>
      </c>
      <c r="I248" s="37">
        <v>-34818</v>
      </c>
      <c r="J248" s="50">
        <v>0</v>
      </c>
      <c r="K248" s="36">
        <f t="shared" si="49"/>
        <v>24966932</v>
      </c>
      <c r="L248" s="56"/>
      <c r="M248" s="56"/>
      <c r="N248" s="57"/>
      <c r="O248" s="58"/>
      <c r="P248" s="57"/>
      <c r="Q248" s="57"/>
    </row>
    <row r="249" spans="1:17" s="59" customFormat="1" ht="15.75" customHeight="1">
      <c r="A249" s="54" t="s">
        <v>4</v>
      </c>
      <c r="B249" s="50">
        <v>0</v>
      </c>
      <c r="C249" s="50">
        <v>0</v>
      </c>
      <c r="D249" s="36">
        <v>889806</v>
      </c>
      <c r="E249" s="36">
        <v>2499814</v>
      </c>
      <c r="F249" s="36">
        <v>3476353.999999998</v>
      </c>
      <c r="G249" s="36">
        <v>10975521</v>
      </c>
      <c r="H249" s="36">
        <f t="shared" si="48"/>
        <v>141344888</v>
      </c>
      <c r="I249" s="37">
        <v>-187129</v>
      </c>
      <c r="J249" s="50">
        <v>0</v>
      </c>
      <c r="K249" s="36">
        <f t="shared" si="49"/>
        <v>141157759</v>
      </c>
      <c r="L249" s="56"/>
      <c r="M249" s="56"/>
      <c r="N249" s="57"/>
      <c r="O249" s="58"/>
      <c r="P249" s="57"/>
      <c r="Q249" s="57"/>
    </row>
    <row r="250" spans="1:17" s="59" customFormat="1" ht="15.75" customHeight="1">
      <c r="A250" s="54" t="s">
        <v>5</v>
      </c>
      <c r="B250" s="50">
        <v>0</v>
      </c>
      <c r="C250" s="50">
        <v>0</v>
      </c>
      <c r="D250" s="36">
        <v>274999</v>
      </c>
      <c r="E250" s="36">
        <v>785762</v>
      </c>
      <c r="F250" s="36">
        <v>0</v>
      </c>
      <c r="G250" s="36">
        <v>0</v>
      </c>
      <c r="H250" s="36">
        <f t="shared" si="48"/>
        <v>35291860</v>
      </c>
      <c r="I250" s="37">
        <v>-51866</v>
      </c>
      <c r="J250" s="50">
        <v>0</v>
      </c>
      <c r="K250" s="36">
        <f t="shared" si="49"/>
        <v>35239994</v>
      </c>
      <c r="L250" s="56"/>
      <c r="M250" s="56"/>
      <c r="N250" s="57"/>
      <c r="O250" s="58"/>
      <c r="P250" s="57"/>
      <c r="Q250" s="57"/>
    </row>
    <row r="251" spans="1:17" s="59" customFormat="1" ht="15.75" customHeight="1">
      <c r="A251" s="54" t="s">
        <v>6</v>
      </c>
      <c r="B251" s="50">
        <v>0</v>
      </c>
      <c r="C251" s="50">
        <v>0</v>
      </c>
      <c r="D251" s="36">
        <v>195559</v>
      </c>
      <c r="E251" s="36">
        <v>501921</v>
      </c>
      <c r="F251" s="36">
        <v>954616</v>
      </c>
      <c r="G251" s="36">
        <v>904891</v>
      </c>
      <c r="H251" s="36">
        <f t="shared" si="48"/>
        <v>27754453</v>
      </c>
      <c r="I251" s="37">
        <v>-38178</v>
      </c>
      <c r="J251" s="50">
        <v>0</v>
      </c>
      <c r="K251" s="36">
        <f t="shared" si="49"/>
        <v>27716275</v>
      </c>
      <c r="L251" s="56"/>
      <c r="M251" s="56"/>
      <c r="N251" s="57"/>
      <c r="O251" s="58"/>
      <c r="P251" s="57"/>
      <c r="Q251" s="57"/>
    </row>
    <row r="252" spans="1:17" s="59" customFormat="1" ht="15.75" customHeight="1">
      <c r="A252" s="54" t="s">
        <v>7</v>
      </c>
      <c r="B252" s="50">
        <v>0</v>
      </c>
      <c r="C252" s="50">
        <v>0</v>
      </c>
      <c r="D252" s="36">
        <v>129546</v>
      </c>
      <c r="E252" s="36">
        <v>117679</v>
      </c>
      <c r="F252" s="36">
        <v>388038</v>
      </c>
      <c r="G252" s="36">
        <v>0</v>
      </c>
      <c r="H252" s="36">
        <f t="shared" si="48"/>
        <v>17197998</v>
      </c>
      <c r="I252" s="37">
        <v>-25095</v>
      </c>
      <c r="J252" s="50">
        <v>0</v>
      </c>
      <c r="K252" s="36">
        <f t="shared" si="49"/>
        <v>17172903</v>
      </c>
      <c r="L252" s="56"/>
      <c r="M252" s="56"/>
      <c r="N252" s="57"/>
      <c r="O252" s="58"/>
      <c r="P252" s="57"/>
      <c r="Q252" s="57"/>
    </row>
    <row r="253" spans="1:17" s="59" customFormat="1" ht="15.75" customHeight="1">
      <c r="A253" s="54" t="s">
        <v>8</v>
      </c>
      <c r="B253" s="50">
        <v>0</v>
      </c>
      <c r="C253" s="50">
        <v>0</v>
      </c>
      <c r="D253" s="36">
        <v>254451</v>
      </c>
      <c r="E253" s="36">
        <v>698028</v>
      </c>
      <c r="F253" s="36">
        <v>620498</v>
      </c>
      <c r="G253" s="36">
        <v>0</v>
      </c>
      <c r="H253" s="36">
        <f t="shared" si="48"/>
        <v>34180811</v>
      </c>
      <c r="I253" s="37">
        <v>-49406</v>
      </c>
      <c r="J253" s="50">
        <v>0</v>
      </c>
      <c r="K253" s="36">
        <f t="shared" si="49"/>
        <v>34131405</v>
      </c>
      <c r="L253" s="56"/>
      <c r="M253" s="56"/>
      <c r="N253" s="57"/>
      <c r="O253" s="58"/>
      <c r="P253" s="57"/>
      <c r="Q253" s="57"/>
    </row>
    <row r="254" spans="1:17" s="59" customFormat="1" ht="15.75" customHeight="1">
      <c r="A254" s="54" t="s">
        <v>9</v>
      </c>
      <c r="B254" s="50">
        <v>0</v>
      </c>
      <c r="C254" s="50">
        <v>0</v>
      </c>
      <c r="D254" s="36">
        <v>119320</v>
      </c>
      <c r="E254" s="36">
        <v>138041</v>
      </c>
      <c r="F254" s="36">
        <v>718225</v>
      </c>
      <c r="G254" s="36">
        <v>1481885</v>
      </c>
      <c r="H254" s="36">
        <f t="shared" si="48"/>
        <v>17863100</v>
      </c>
      <c r="I254" s="37">
        <v>-23342</v>
      </c>
      <c r="J254" s="50">
        <v>0</v>
      </c>
      <c r="K254" s="36">
        <f t="shared" si="49"/>
        <v>17839758</v>
      </c>
      <c r="L254" s="56"/>
      <c r="M254" s="56"/>
      <c r="N254" s="57"/>
      <c r="O254" s="58"/>
      <c r="P254" s="57"/>
      <c r="Q254" s="57"/>
    </row>
    <row r="255" spans="1:17" s="59" customFormat="1" ht="15.75" customHeight="1">
      <c r="A255" s="54" t="s">
        <v>10</v>
      </c>
      <c r="B255" s="50">
        <v>0</v>
      </c>
      <c r="C255" s="50">
        <v>0</v>
      </c>
      <c r="D255" s="36">
        <v>149198</v>
      </c>
      <c r="E255" s="36">
        <v>333445</v>
      </c>
      <c r="F255" s="36">
        <v>346185</v>
      </c>
      <c r="G255" s="36">
        <v>880034</v>
      </c>
      <c r="H255" s="36">
        <f t="shared" si="48"/>
        <v>20878014</v>
      </c>
      <c r="I255" s="37">
        <v>-29044</v>
      </c>
      <c r="J255" s="50">
        <v>0</v>
      </c>
      <c r="K255" s="36">
        <f t="shared" si="49"/>
        <v>20848970</v>
      </c>
      <c r="L255" s="56"/>
      <c r="M255" s="56"/>
      <c r="N255" s="57"/>
      <c r="O255" s="58"/>
      <c r="P255" s="57"/>
      <c r="Q255" s="57"/>
    </row>
    <row r="256" spans="1:17" s="59" customFormat="1" ht="15.75" customHeight="1">
      <c r="A256" s="54" t="s">
        <v>11</v>
      </c>
      <c r="B256" s="50">
        <v>0</v>
      </c>
      <c r="C256" s="50">
        <v>0</v>
      </c>
      <c r="D256" s="36">
        <v>119399</v>
      </c>
      <c r="E256" s="36">
        <v>112622</v>
      </c>
      <c r="F256" s="36">
        <v>530841</v>
      </c>
      <c r="G256" s="36">
        <v>779041</v>
      </c>
      <c r="H256" s="36">
        <f t="shared" si="48"/>
        <v>16891976</v>
      </c>
      <c r="I256" s="37">
        <v>-23258</v>
      </c>
      <c r="J256" s="50">
        <v>0</v>
      </c>
      <c r="K256" s="36">
        <f t="shared" si="49"/>
        <v>16868718</v>
      </c>
      <c r="L256" s="56"/>
      <c r="M256" s="56"/>
      <c r="N256" s="57"/>
      <c r="O256" s="58"/>
      <c r="P256" s="57"/>
      <c r="Q256" s="57"/>
    </row>
    <row r="257" spans="1:17" s="59" customFormat="1" ht="15.75" customHeight="1">
      <c r="A257" s="54" t="s">
        <v>12</v>
      </c>
      <c r="B257" s="50">
        <v>0</v>
      </c>
      <c r="C257" s="50">
        <v>0</v>
      </c>
      <c r="D257" s="36">
        <v>241440</v>
      </c>
      <c r="E257" s="36">
        <v>579972</v>
      </c>
      <c r="F257" s="36">
        <v>1061439</v>
      </c>
      <c r="G257" s="36">
        <v>0</v>
      </c>
      <c r="H257" s="36">
        <f t="shared" si="48"/>
        <v>32166286</v>
      </c>
      <c r="I257" s="37">
        <v>-45884</v>
      </c>
      <c r="J257" s="50">
        <v>0</v>
      </c>
      <c r="K257" s="36">
        <f t="shared" si="49"/>
        <v>32120402</v>
      </c>
      <c r="L257" s="56"/>
      <c r="M257" s="56"/>
      <c r="N257" s="57"/>
      <c r="O257" s="58"/>
      <c r="P257" s="57"/>
      <c r="Q257" s="57"/>
    </row>
    <row r="258" spans="1:17" s="59" customFormat="1" ht="15.75" customHeight="1">
      <c r="A258" s="54" t="s">
        <v>13</v>
      </c>
      <c r="B258" s="50">
        <v>0</v>
      </c>
      <c r="C258" s="50">
        <v>0</v>
      </c>
      <c r="D258" s="36">
        <v>178523</v>
      </c>
      <c r="E258" s="36">
        <v>549617</v>
      </c>
      <c r="F258" s="36">
        <v>620490</v>
      </c>
      <c r="G258" s="36">
        <v>673577</v>
      </c>
      <c r="H258" s="36">
        <f t="shared" si="48"/>
        <v>25172962</v>
      </c>
      <c r="I258" s="37">
        <v>-35077</v>
      </c>
      <c r="J258" s="50">
        <v>0</v>
      </c>
      <c r="K258" s="36">
        <f t="shared" si="49"/>
        <v>25137885</v>
      </c>
      <c r="L258" s="56"/>
      <c r="M258" s="56"/>
      <c r="N258" s="57"/>
      <c r="O258" s="58"/>
      <c r="P258" s="57"/>
      <c r="Q258" s="57"/>
    </row>
    <row r="259" spans="1:17" s="59" customFormat="1" ht="15.75" customHeight="1">
      <c r="A259" s="54" t="s">
        <v>14</v>
      </c>
      <c r="B259" s="50">
        <v>0</v>
      </c>
      <c r="C259" s="50">
        <v>0</v>
      </c>
      <c r="D259" s="36">
        <v>173762</v>
      </c>
      <c r="E259" s="36">
        <v>353763</v>
      </c>
      <c r="F259" s="36">
        <v>818629</v>
      </c>
      <c r="G259" s="36">
        <v>4404996</v>
      </c>
      <c r="H259" s="36">
        <f t="shared" si="48"/>
        <v>30726097</v>
      </c>
      <c r="I259" s="37">
        <v>-37841</v>
      </c>
      <c r="J259" s="50">
        <v>0</v>
      </c>
      <c r="K259" s="36">
        <f t="shared" si="49"/>
        <v>30688256</v>
      </c>
      <c r="L259" s="56"/>
      <c r="M259" s="56"/>
      <c r="N259" s="57"/>
      <c r="O259" s="58"/>
      <c r="P259" s="57"/>
      <c r="Q259" s="57"/>
    </row>
    <row r="260" spans="1:17" s="59" customFormat="1" ht="15.75" customHeight="1">
      <c r="A260" s="54" t="s">
        <v>15</v>
      </c>
      <c r="B260" s="50">
        <v>0</v>
      </c>
      <c r="C260" s="50">
        <v>0</v>
      </c>
      <c r="D260" s="36">
        <v>117237</v>
      </c>
      <c r="E260" s="36">
        <v>175179</v>
      </c>
      <c r="F260" s="36">
        <v>1741209</v>
      </c>
      <c r="G260" s="36">
        <v>2681705</v>
      </c>
      <c r="H260" s="36">
        <f t="shared" si="48"/>
        <v>19920417</v>
      </c>
      <c r="I260" s="37">
        <v>-23038</v>
      </c>
      <c r="J260" s="50">
        <v>0</v>
      </c>
      <c r="K260" s="36">
        <f t="shared" si="49"/>
        <v>19897379</v>
      </c>
      <c r="L260" s="56"/>
      <c r="M260" s="56"/>
      <c r="N260" s="57"/>
      <c r="O260" s="58"/>
      <c r="P260" s="57"/>
      <c r="Q260" s="57"/>
    </row>
    <row r="261" spans="1:17" s="59" customFormat="1" ht="15.75" customHeight="1">
      <c r="A261" s="54" t="s">
        <v>16</v>
      </c>
      <c r="B261" s="50">
        <v>0</v>
      </c>
      <c r="C261" s="50">
        <v>0</v>
      </c>
      <c r="D261" s="36">
        <v>133282</v>
      </c>
      <c r="E261" s="36">
        <v>214720</v>
      </c>
      <c r="F261" s="36">
        <v>586759</v>
      </c>
      <c r="G261" s="36">
        <v>837310</v>
      </c>
      <c r="H261" s="36">
        <f t="shared" si="48"/>
        <v>19460722</v>
      </c>
      <c r="I261" s="37">
        <v>-26801</v>
      </c>
      <c r="J261" s="50">
        <v>0</v>
      </c>
      <c r="K261" s="36">
        <f t="shared" si="49"/>
        <v>19433921</v>
      </c>
      <c r="L261" s="56"/>
      <c r="M261" s="56"/>
      <c r="N261" s="57"/>
      <c r="O261" s="58"/>
      <c r="P261" s="57"/>
      <c r="Q261" s="57"/>
    </row>
    <row r="262" spans="1:17" s="59" customFormat="1" ht="15.75" customHeight="1">
      <c r="A262" s="60" t="s">
        <v>17</v>
      </c>
      <c r="B262" s="51">
        <v>0</v>
      </c>
      <c r="C262" s="51">
        <v>0</v>
      </c>
      <c r="D262" s="36">
        <v>163521</v>
      </c>
      <c r="E262" s="36">
        <v>227855</v>
      </c>
      <c r="F262" s="38">
        <v>0</v>
      </c>
      <c r="G262" s="36">
        <v>2262363</v>
      </c>
      <c r="H262" s="36">
        <f t="shared" si="48"/>
        <v>23430456</v>
      </c>
      <c r="I262" s="37">
        <v>-31480</v>
      </c>
      <c r="J262" s="51">
        <v>0</v>
      </c>
      <c r="K262" s="36">
        <f t="shared" si="49"/>
        <v>23398976</v>
      </c>
      <c r="L262" s="56"/>
      <c r="M262" s="56"/>
      <c r="N262" s="57"/>
      <c r="O262" s="58"/>
      <c r="P262" s="57"/>
      <c r="Q262" s="57"/>
    </row>
    <row r="263" spans="1:17" s="59" customFormat="1" ht="18" customHeight="1">
      <c r="A263" s="61" t="s">
        <v>37</v>
      </c>
      <c r="B263" s="95">
        <f>SUM(B246:B262)</f>
        <v>0</v>
      </c>
      <c r="C263" s="95">
        <f>SUM(C246:C262)</f>
        <v>0</v>
      </c>
      <c r="D263" s="95">
        <f>SUM(D246:D262)</f>
        <v>3765352</v>
      </c>
      <c r="E263" s="95">
        <f>SUM(E246:E262)</f>
        <v>8785820</v>
      </c>
      <c r="F263" s="96">
        <f aca="true" t="shared" si="50" ref="F263:K263">SUM(F246:F262)</f>
        <v>13106902.999999998</v>
      </c>
      <c r="G263" s="96">
        <f t="shared" si="50"/>
        <v>29494415</v>
      </c>
      <c r="H263" s="96">
        <f t="shared" si="50"/>
        <v>549166064</v>
      </c>
      <c r="I263" s="84">
        <f t="shared" si="50"/>
        <v>-748512</v>
      </c>
      <c r="J263" s="95">
        <f t="shared" si="50"/>
        <v>0</v>
      </c>
      <c r="K263" s="96">
        <f t="shared" si="50"/>
        <v>548417552</v>
      </c>
      <c r="L263" s="56"/>
      <c r="M263" s="56"/>
      <c r="N263" s="57"/>
      <c r="P263" s="57"/>
      <c r="Q263" s="57"/>
    </row>
    <row r="264" spans="8:17" s="59" customFormat="1" ht="18" customHeight="1">
      <c r="H264" s="75"/>
      <c r="I264" s="76"/>
      <c r="J264" s="76"/>
      <c r="K264" s="76"/>
      <c r="N264" s="57"/>
      <c r="P264" s="57"/>
      <c r="Q264" s="57"/>
    </row>
    <row r="265" spans="1:17" s="59" customFormat="1" ht="18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N265" s="57"/>
      <c r="P265" s="57"/>
      <c r="Q265" s="57"/>
    </row>
    <row r="266" spans="1:11" ht="18" customHeight="1">
      <c r="A266" s="15"/>
      <c r="B266" s="15"/>
      <c r="C266" s="15"/>
      <c r="D266" s="15"/>
      <c r="E266" s="15"/>
      <c r="F266" s="15"/>
      <c r="G266" s="15"/>
      <c r="H266" s="15"/>
      <c r="I266" s="1"/>
      <c r="J266" s="1"/>
      <c r="K266" s="10"/>
    </row>
    <row r="267" spans="1:11" ht="18" customHeight="1">
      <c r="A267" s="15"/>
      <c r="B267" s="15"/>
      <c r="C267" s="15"/>
      <c r="D267" s="15"/>
      <c r="E267" s="15"/>
      <c r="F267" s="15"/>
      <c r="G267" s="15"/>
      <c r="H267" s="15"/>
      <c r="I267" s="1"/>
      <c r="J267" s="1"/>
      <c r="K267" s="10"/>
    </row>
    <row r="268" spans="1:11" ht="18" customHeight="1">
      <c r="A268" s="12"/>
      <c r="B268" s="12"/>
      <c r="C268" s="12"/>
      <c r="D268" s="12"/>
      <c r="E268" s="12"/>
      <c r="F268" s="12"/>
      <c r="G268" s="12"/>
      <c r="H268" s="12"/>
      <c r="I268" s="1"/>
      <c r="J268" s="1"/>
      <c r="K268" s="10"/>
    </row>
    <row r="269" spans="1:11" ht="18" customHeight="1" hidden="1">
      <c r="A269" s="102" t="s">
        <v>32</v>
      </c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1:11" ht="18" customHeight="1" hidden="1">
      <c r="A270" s="80"/>
      <c r="B270" s="80"/>
      <c r="C270" s="80"/>
      <c r="D270" s="80"/>
      <c r="E270" s="80"/>
      <c r="F270" s="79"/>
      <c r="G270" s="80"/>
      <c r="H270" s="80"/>
      <c r="I270" s="80"/>
      <c r="J270" s="80"/>
      <c r="K270" s="80"/>
    </row>
    <row r="271" spans="1:11" ht="18" customHeight="1" hidden="1">
      <c r="A271" s="80"/>
      <c r="B271" s="80"/>
      <c r="C271" s="80"/>
      <c r="D271" s="80"/>
      <c r="E271" s="80"/>
      <c r="F271" s="79"/>
      <c r="G271" s="80"/>
      <c r="H271" s="80"/>
      <c r="I271" s="80"/>
      <c r="J271" s="80"/>
      <c r="K271" s="80"/>
    </row>
    <row r="272" spans="1:11" ht="18" customHeight="1" hidden="1">
      <c r="A272" s="81"/>
      <c r="B272" s="81"/>
      <c r="C272" s="81"/>
      <c r="D272" s="81"/>
      <c r="E272" s="81"/>
      <c r="F272" s="82"/>
      <c r="G272" s="81"/>
      <c r="H272" s="81"/>
      <c r="I272" s="81"/>
      <c r="J272" s="81"/>
      <c r="K272" s="81"/>
    </row>
    <row r="273" spans="1:11" ht="18" customHeight="1" hidden="1">
      <c r="A273" s="103" t="s">
        <v>43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</row>
    <row r="274" ht="18" customHeight="1"/>
    <row r="275" spans="1:8" ht="18" customHeight="1">
      <c r="A275" s="104"/>
      <c r="B275" s="104"/>
      <c r="C275" s="104"/>
      <c r="D275" s="104"/>
      <c r="E275" s="104"/>
      <c r="F275" s="104"/>
      <c r="G275" s="104"/>
      <c r="H275" s="104"/>
    </row>
    <row r="276" spans="1:8" ht="18" customHeight="1">
      <c r="A276" s="101"/>
      <c r="B276" s="101"/>
      <c r="C276" s="101"/>
      <c r="D276" s="101"/>
      <c r="E276" s="101"/>
      <c r="F276" s="101"/>
      <c r="G276" s="101"/>
      <c r="H276" s="101"/>
    </row>
    <row r="277" spans="1:8" ht="18" customHeight="1">
      <c r="A277" s="101"/>
      <c r="B277" s="101"/>
      <c r="C277" s="101"/>
      <c r="D277" s="101"/>
      <c r="E277" s="101"/>
      <c r="F277" s="101"/>
      <c r="G277" s="101"/>
      <c r="H277" s="101"/>
    </row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sheetProtection/>
  <mergeCells count="19">
    <mergeCell ref="A197:K197"/>
    <mergeCell ref="A277:H277"/>
    <mergeCell ref="A220:K220"/>
    <mergeCell ref="A221:K221"/>
    <mergeCell ref="A269:K269"/>
    <mergeCell ref="A273:K273"/>
    <mergeCell ref="A275:H275"/>
    <mergeCell ref="A276:H276"/>
    <mergeCell ref="A265:K265"/>
    <mergeCell ref="A153:K153"/>
    <mergeCell ref="A55:K55"/>
    <mergeCell ref="A9:K9"/>
    <mergeCell ref="A10:K10"/>
    <mergeCell ref="A79:K79"/>
    <mergeCell ref="A80:K80"/>
    <mergeCell ref="A152:K152"/>
    <mergeCell ref="A125:K125"/>
    <mergeCell ref="A54:K54"/>
    <mergeCell ref="A124:K124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6.28125" style="2" customWidth="1"/>
    <col min="2" max="2" width="15.7109375" style="2" customWidth="1"/>
    <col min="3" max="3" width="14.7109375" style="2" customWidth="1"/>
    <col min="4" max="5" width="14.57421875" style="2" customWidth="1"/>
    <col min="6" max="6" width="13.00390625" style="0" bestFit="1" customWidth="1"/>
    <col min="7" max="7" width="15.42187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1" ht="12.75"/>
    <row r="2" ht="12.75"/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20.25" customHeight="1">
      <c r="A7" s="99" t="s">
        <v>24</v>
      </c>
      <c r="B7" s="99"/>
      <c r="C7" s="99"/>
      <c r="D7" s="99"/>
      <c r="E7" s="99"/>
    </row>
    <row r="8" spans="1:5" ht="31.5" customHeight="1">
      <c r="A8" s="105" t="s">
        <v>61</v>
      </c>
      <c r="B8" s="105"/>
      <c r="C8" s="105"/>
      <c r="D8" s="105"/>
      <c r="E8" s="105"/>
    </row>
    <row r="9" spans="1:5" ht="12.75">
      <c r="A9" s="106" t="s">
        <v>39</v>
      </c>
      <c r="B9" s="112" t="s">
        <v>63</v>
      </c>
      <c r="C9" s="113"/>
      <c r="D9" s="114"/>
      <c r="E9" s="106" t="s">
        <v>37</v>
      </c>
    </row>
    <row r="10" spans="1:5" ht="45.75" customHeight="1">
      <c r="A10" s="107"/>
      <c r="B10" s="85" t="s">
        <v>0</v>
      </c>
      <c r="C10" s="85" t="s">
        <v>60</v>
      </c>
      <c r="D10" s="85" t="s">
        <v>18</v>
      </c>
      <c r="E10" s="107"/>
    </row>
    <row r="11" spans="1:12" ht="15" customHeight="1">
      <c r="A11" s="18" t="s">
        <v>1</v>
      </c>
      <c r="B11" s="86">
        <f>B34</f>
        <v>0</v>
      </c>
      <c r="C11" s="86">
        <f>C34</f>
        <v>0</v>
      </c>
      <c r="D11" s="86">
        <f>D34</f>
        <v>4869</v>
      </c>
      <c r="E11" s="86">
        <f>E34</f>
        <v>4869</v>
      </c>
      <c r="F11" s="41"/>
      <c r="G11" s="41"/>
      <c r="H11" s="41"/>
      <c r="I11" s="41"/>
      <c r="J11" s="41"/>
      <c r="K11" s="41"/>
      <c r="L11" s="41"/>
    </row>
    <row r="12" spans="1:12" ht="15" customHeight="1">
      <c r="A12" s="18" t="s">
        <v>2</v>
      </c>
      <c r="B12" s="86">
        <f aca="true" t="shared" si="0" ref="B12:E27">B35</f>
        <v>0</v>
      </c>
      <c r="C12" s="86">
        <f t="shared" si="0"/>
        <v>0</v>
      </c>
      <c r="D12" s="86">
        <f t="shared" si="0"/>
        <v>10581</v>
      </c>
      <c r="E12" s="86">
        <f t="shared" si="0"/>
        <v>10581</v>
      </c>
      <c r="F12" s="41"/>
      <c r="G12" s="41"/>
      <c r="H12" s="41"/>
      <c r="I12" s="41"/>
      <c r="J12" s="41"/>
      <c r="K12" s="41"/>
      <c r="L12" s="41"/>
    </row>
    <row r="13" spans="1:12" ht="15" customHeight="1">
      <c r="A13" s="18" t="s">
        <v>3</v>
      </c>
      <c r="B13" s="86">
        <f t="shared" si="0"/>
        <v>0</v>
      </c>
      <c r="C13" s="86">
        <f t="shared" si="0"/>
        <v>0</v>
      </c>
      <c r="D13" s="86">
        <f t="shared" si="0"/>
        <v>6237</v>
      </c>
      <c r="E13" s="86">
        <f t="shared" si="0"/>
        <v>6237</v>
      </c>
      <c r="F13" s="41"/>
      <c r="G13" s="41"/>
      <c r="H13" s="41"/>
      <c r="I13" s="41"/>
      <c r="J13" s="41"/>
      <c r="K13" s="41"/>
      <c r="L13" s="41"/>
    </row>
    <row r="14" spans="1:12" ht="15" customHeight="1">
      <c r="A14" s="18" t="s">
        <v>4</v>
      </c>
      <c r="B14" s="86">
        <f t="shared" si="0"/>
        <v>0</v>
      </c>
      <c r="C14" s="86">
        <f t="shared" si="0"/>
        <v>0</v>
      </c>
      <c r="D14" s="86">
        <f t="shared" si="0"/>
        <v>33519</v>
      </c>
      <c r="E14" s="86">
        <f t="shared" si="0"/>
        <v>33519</v>
      </c>
      <c r="F14" s="41"/>
      <c r="G14" s="41"/>
      <c r="H14" s="41"/>
      <c r="I14" s="41"/>
      <c r="J14" s="41"/>
      <c r="K14" s="41"/>
      <c r="L14" s="41"/>
    </row>
    <row r="15" spans="1:12" ht="15" customHeight="1">
      <c r="A15" s="18" t="s">
        <v>5</v>
      </c>
      <c r="B15" s="86">
        <f t="shared" si="0"/>
        <v>0</v>
      </c>
      <c r="C15" s="86">
        <f t="shared" si="0"/>
        <v>0</v>
      </c>
      <c r="D15" s="86">
        <f t="shared" si="0"/>
        <v>9291</v>
      </c>
      <c r="E15" s="86">
        <f t="shared" si="0"/>
        <v>9291</v>
      </c>
      <c r="F15" s="41"/>
      <c r="G15" s="41"/>
      <c r="H15" s="41"/>
      <c r="I15" s="41"/>
      <c r="J15" s="41"/>
      <c r="K15" s="41"/>
      <c r="L15" s="41"/>
    </row>
    <row r="16" spans="1:12" ht="15" customHeight="1">
      <c r="A16" s="18" t="s">
        <v>6</v>
      </c>
      <c r="B16" s="86">
        <f t="shared" si="0"/>
        <v>0</v>
      </c>
      <c r="C16" s="86">
        <f t="shared" si="0"/>
        <v>0</v>
      </c>
      <c r="D16" s="86">
        <f t="shared" si="0"/>
        <v>6839</v>
      </c>
      <c r="E16" s="86">
        <f t="shared" si="0"/>
        <v>6839</v>
      </c>
      <c r="F16" s="41"/>
      <c r="G16" s="41"/>
      <c r="H16" s="41"/>
      <c r="I16" s="41"/>
      <c r="J16" s="41"/>
      <c r="K16" s="41"/>
      <c r="L16" s="41"/>
    </row>
    <row r="17" spans="1:12" ht="15" customHeight="1">
      <c r="A17" s="18" t="s">
        <v>7</v>
      </c>
      <c r="B17" s="86">
        <f t="shared" si="0"/>
        <v>0</v>
      </c>
      <c r="C17" s="86">
        <f t="shared" si="0"/>
        <v>0</v>
      </c>
      <c r="D17" s="86">
        <f t="shared" si="0"/>
        <v>4495</v>
      </c>
      <c r="E17" s="86">
        <f t="shared" si="0"/>
        <v>4495</v>
      </c>
      <c r="F17" s="41"/>
      <c r="G17" s="41"/>
      <c r="H17" s="41"/>
      <c r="I17" s="41"/>
      <c r="J17" s="41"/>
      <c r="K17" s="41"/>
      <c r="L17" s="41"/>
    </row>
    <row r="18" spans="1:12" ht="15" customHeight="1">
      <c r="A18" s="18" t="s">
        <v>8</v>
      </c>
      <c r="B18" s="86">
        <f t="shared" si="0"/>
        <v>0</v>
      </c>
      <c r="C18" s="86">
        <f t="shared" si="0"/>
        <v>0</v>
      </c>
      <c r="D18" s="86">
        <f t="shared" si="0"/>
        <v>8850</v>
      </c>
      <c r="E18" s="86">
        <f t="shared" si="0"/>
        <v>8850</v>
      </c>
      <c r="F18" s="41"/>
      <c r="G18" s="41"/>
      <c r="H18" s="41"/>
      <c r="I18" s="41"/>
      <c r="J18" s="41"/>
      <c r="K18" s="41"/>
      <c r="L18" s="41"/>
    </row>
    <row r="19" spans="1:12" ht="15" customHeight="1">
      <c r="A19" s="18" t="s">
        <v>9</v>
      </c>
      <c r="B19" s="86">
        <f t="shared" si="0"/>
        <v>0</v>
      </c>
      <c r="C19" s="86">
        <f t="shared" si="0"/>
        <v>0</v>
      </c>
      <c r="D19" s="86">
        <f t="shared" si="0"/>
        <v>4181</v>
      </c>
      <c r="E19" s="86">
        <f t="shared" si="0"/>
        <v>4181</v>
      </c>
      <c r="F19" s="41"/>
      <c r="G19" s="41"/>
      <c r="H19" s="41"/>
      <c r="I19" s="41"/>
      <c r="J19" s="41"/>
      <c r="K19" s="41"/>
      <c r="L19" s="41"/>
    </row>
    <row r="20" spans="1:12" ht="15" customHeight="1">
      <c r="A20" s="18" t="s">
        <v>10</v>
      </c>
      <c r="B20" s="86">
        <f t="shared" si="0"/>
        <v>0</v>
      </c>
      <c r="C20" s="86">
        <f t="shared" si="0"/>
        <v>0</v>
      </c>
      <c r="D20" s="86">
        <f t="shared" si="0"/>
        <v>5203</v>
      </c>
      <c r="E20" s="86">
        <f t="shared" si="0"/>
        <v>5203</v>
      </c>
      <c r="F20" s="41"/>
      <c r="G20" s="41"/>
      <c r="H20" s="41"/>
      <c r="I20" s="41"/>
      <c r="J20" s="41"/>
      <c r="K20" s="41"/>
      <c r="L20" s="41"/>
    </row>
    <row r="21" spans="1:12" ht="15" customHeight="1">
      <c r="A21" s="18" t="s">
        <v>11</v>
      </c>
      <c r="B21" s="86">
        <f t="shared" si="0"/>
        <v>0</v>
      </c>
      <c r="C21" s="86">
        <f t="shared" si="0"/>
        <v>0</v>
      </c>
      <c r="D21" s="86">
        <f t="shared" si="0"/>
        <v>4166</v>
      </c>
      <c r="E21" s="86">
        <f t="shared" si="0"/>
        <v>4166</v>
      </c>
      <c r="F21" s="41"/>
      <c r="G21" s="41"/>
      <c r="H21" s="41"/>
      <c r="I21" s="41"/>
      <c r="J21" s="41"/>
      <c r="K21" s="41"/>
      <c r="L21" s="41"/>
    </row>
    <row r="22" spans="1:12" ht="15" customHeight="1">
      <c r="A22" s="18" t="s">
        <v>12</v>
      </c>
      <c r="B22" s="86">
        <f t="shared" si="0"/>
        <v>0</v>
      </c>
      <c r="C22" s="86">
        <f t="shared" si="0"/>
        <v>0</v>
      </c>
      <c r="D22" s="86">
        <f t="shared" si="0"/>
        <v>8219</v>
      </c>
      <c r="E22" s="86">
        <f t="shared" si="0"/>
        <v>8219</v>
      </c>
      <c r="F22" s="41"/>
      <c r="G22" s="41"/>
      <c r="H22" s="41"/>
      <c r="I22" s="41"/>
      <c r="J22" s="41"/>
      <c r="K22" s="41"/>
      <c r="L22" s="41"/>
    </row>
    <row r="23" spans="1:12" ht="15" customHeight="1">
      <c r="A23" s="18" t="s">
        <v>13</v>
      </c>
      <c r="B23" s="86">
        <f t="shared" si="0"/>
        <v>0</v>
      </c>
      <c r="C23" s="86">
        <f t="shared" si="0"/>
        <v>0</v>
      </c>
      <c r="D23" s="86">
        <f t="shared" si="0"/>
        <v>6283</v>
      </c>
      <c r="E23" s="86">
        <f t="shared" si="0"/>
        <v>6283</v>
      </c>
      <c r="F23" s="41"/>
      <c r="G23" s="41"/>
      <c r="H23" s="41"/>
      <c r="I23" s="41"/>
      <c r="J23" s="41"/>
      <c r="K23" s="41"/>
      <c r="L23" s="41"/>
    </row>
    <row r="24" spans="1:12" ht="15" customHeight="1">
      <c r="A24" s="18" t="s">
        <v>14</v>
      </c>
      <c r="B24" s="86">
        <f t="shared" si="0"/>
        <v>0</v>
      </c>
      <c r="C24" s="86">
        <f t="shared" si="0"/>
        <v>0</v>
      </c>
      <c r="D24" s="86">
        <f t="shared" si="0"/>
        <v>6778</v>
      </c>
      <c r="E24" s="86">
        <f t="shared" si="0"/>
        <v>6778</v>
      </c>
      <c r="F24" s="41"/>
      <c r="G24" s="41"/>
      <c r="H24" s="41"/>
      <c r="I24" s="41"/>
      <c r="J24" s="41"/>
      <c r="K24" s="41"/>
      <c r="L24" s="41"/>
    </row>
    <row r="25" spans="1:12" ht="15" customHeight="1">
      <c r="A25" s="18" t="s">
        <v>15</v>
      </c>
      <c r="B25" s="86">
        <f t="shared" si="0"/>
        <v>0</v>
      </c>
      <c r="C25" s="86">
        <f t="shared" si="0"/>
        <v>0</v>
      </c>
      <c r="D25" s="86">
        <f t="shared" si="0"/>
        <v>4127</v>
      </c>
      <c r="E25" s="86">
        <f t="shared" si="0"/>
        <v>4127</v>
      </c>
      <c r="F25" s="41"/>
      <c r="G25" s="41"/>
      <c r="H25" s="41"/>
      <c r="I25" s="41"/>
      <c r="J25" s="41"/>
      <c r="K25" s="41"/>
      <c r="L25" s="41"/>
    </row>
    <row r="26" spans="1:12" ht="15" customHeight="1">
      <c r="A26" s="18" t="s">
        <v>16</v>
      </c>
      <c r="B26" s="86">
        <f t="shared" si="0"/>
        <v>0</v>
      </c>
      <c r="C26" s="86">
        <f t="shared" si="0"/>
        <v>0</v>
      </c>
      <c r="D26" s="86">
        <f t="shared" si="0"/>
        <v>4801</v>
      </c>
      <c r="E26" s="86">
        <f t="shared" si="0"/>
        <v>4801</v>
      </c>
      <c r="F26" s="41"/>
      <c r="G26" s="41"/>
      <c r="H26" s="41"/>
      <c r="I26" s="41"/>
      <c r="J26" s="41"/>
      <c r="K26" s="41"/>
      <c r="L26" s="41"/>
    </row>
    <row r="27" spans="1:12" ht="15" customHeight="1">
      <c r="A27" s="19" t="s">
        <v>17</v>
      </c>
      <c r="B27" s="86">
        <f t="shared" si="0"/>
        <v>0</v>
      </c>
      <c r="C27" s="86">
        <f t="shared" si="0"/>
        <v>0</v>
      </c>
      <c r="D27" s="86">
        <f t="shared" si="0"/>
        <v>5639</v>
      </c>
      <c r="E27" s="86">
        <f t="shared" si="0"/>
        <v>5639</v>
      </c>
      <c r="F27" s="41"/>
      <c r="G27" s="41"/>
      <c r="H27" s="41"/>
      <c r="I27" s="41"/>
      <c r="J27" s="41"/>
      <c r="K27" s="41"/>
      <c r="L27" s="41"/>
    </row>
    <row r="28" spans="1:12" ht="15" customHeight="1">
      <c r="A28" s="20" t="s">
        <v>37</v>
      </c>
      <c r="B28" s="87">
        <f>SUM(B11:B27)</f>
        <v>0</v>
      </c>
      <c r="C28" s="87">
        <f>SUM(C11:C27)</f>
        <v>0</v>
      </c>
      <c r="D28" s="87">
        <f>SUM(D11:D27)</f>
        <v>134078</v>
      </c>
      <c r="E28" s="88">
        <f>SUM(E11:E27)</f>
        <v>134078</v>
      </c>
      <c r="F28" s="41"/>
      <c r="G28" s="41"/>
      <c r="H28" s="41"/>
      <c r="I28" s="41"/>
      <c r="J28" s="41"/>
      <c r="K28" s="41"/>
      <c r="L28" s="41"/>
    </row>
    <row r="29" spans="1:12" ht="12.75">
      <c r="A29" s="6"/>
      <c r="B29" s="6"/>
      <c r="C29" s="6"/>
      <c r="D29" s="6"/>
      <c r="E29" s="6"/>
      <c r="G29" s="41"/>
      <c r="H29" s="41"/>
      <c r="I29" s="41"/>
      <c r="J29" s="41"/>
      <c r="K29" s="41"/>
      <c r="L29" s="41"/>
    </row>
    <row r="30" spans="1:12" ht="12.75" customHeight="1">
      <c r="A30" s="6"/>
      <c r="B30" s="6"/>
      <c r="C30" s="6"/>
      <c r="D30" s="6"/>
      <c r="E30" s="6"/>
      <c r="G30" s="41"/>
      <c r="H30" s="41"/>
      <c r="I30" s="41"/>
      <c r="J30" s="41"/>
      <c r="K30" s="41"/>
      <c r="L30" s="41"/>
    </row>
    <row r="31" spans="1:5" ht="30.75" customHeight="1">
      <c r="A31" s="115" t="s">
        <v>62</v>
      </c>
      <c r="B31" s="115"/>
      <c r="C31" s="115"/>
      <c r="D31" s="115"/>
      <c r="E31" s="115"/>
    </row>
    <row r="32" spans="1:5" ht="16.5" customHeight="1">
      <c r="A32" s="106" t="s">
        <v>39</v>
      </c>
      <c r="B32" s="108" t="s">
        <v>63</v>
      </c>
      <c r="C32" s="109"/>
      <c r="D32" s="109"/>
      <c r="E32" s="110"/>
    </row>
    <row r="33" spans="1:5" ht="46.5" customHeight="1">
      <c r="A33" s="107"/>
      <c r="B33" s="85" t="s">
        <v>0</v>
      </c>
      <c r="C33" s="85" t="s">
        <v>60</v>
      </c>
      <c r="D33" s="85" t="s">
        <v>18</v>
      </c>
      <c r="E33" s="17" t="s">
        <v>37</v>
      </c>
    </row>
    <row r="34" spans="1:5" ht="12.75">
      <c r="A34" s="18" t="s">
        <v>1</v>
      </c>
      <c r="B34" s="86">
        <v>0</v>
      </c>
      <c r="C34" s="86">
        <v>0</v>
      </c>
      <c r="D34" s="86">
        <v>4869</v>
      </c>
      <c r="E34" s="86">
        <f aca="true" t="shared" si="1" ref="E34:E50">SUM(B34:D34)</f>
        <v>4869</v>
      </c>
    </row>
    <row r="35" spans="1:5" ht="12.75">
      <c r="A35" s="18" t="s">
        <v>2</v>
      </c>
      <c r="B35" s="86">
        <v>0</v>
      </c>
      <c r="C35" s="86">
        <v>0</v>
      </c>
      <c r="D35" s="86">
        <v>10581</v>
      </c>
      <c r="E35" s="86">
        <f t="shared" si="1"/>
        <v>10581</v>
      </c>
    </row>
    <row r="36" spans="1:11" ht="15" customHeight="1">
      <c r="A36" s="18" t="s">
        <v>3</v>
      </c>
      <c r="B36" s="86">
        <v>0</v>
      </c>
      <c r="C36" s="86">
        <v>0</v>
      </c>
      <c r="D36" s="86">
        <v>6237</v>
      </c>
      <c r="E36" s="86">
        <f t="shared" si="1"/>
        <v>6237</v>
      </c>
      <c r="F36" s="41"/>
      <c r="G36" s="41"/>
      <c r="H36" s="40"/>
      <c r="J36" s="40"/>
      <c r="K36" s="40"/>
    </row>
    <row r="37" spans="1:11" ht="15" customHeight="1">
      <c r="A37" s="18" t="s">
        <v>4</v>
      </c>
      <c r="B37" s="86">
        <v>0</v>
      </c>
      <c r="C37" s="86">
        <v>0</v>
      </c>
      <c r="D37" s="86">
        <v>33519</v>
      </c>
      <c r="E37" s="86">
        <f t="shared" si="1"/>
        <v>33519</v>
      </c>
      <c r="F37" s="41"/>
      <c r="G37" s="41"/>
      <c r="H37" s="40"/>
      <c r="J37" s="40"/>
      <c r="K37" s="40"/>
    </row>
    <row r="38" spans="1:11" ht="15" customHeight="1">
      <c r="A38" s="18" t="s">
        <v>5</v>
      </c>
      <c r="B38" s="86">
        <v>0</v>
      </c>
      <c r="C38" s="86">
        <v>0</v>
      </c>
      <c r="D38" s="86">
        <v>9291</v>
      </c>
      <c r="E38" s="86">
        <f t="shared" si="1"/>
        <v>9291</v>
      </c>
      <c r="F38" s="41"/>
      <c r="G38" s="41"/>
      <c r="H38" s="40"/>
      <c r="J38" s="40"/>
      <c r="K38" s="40"/>
    </row>
    <row r="39" spans="1:11" ht="15" customHeight="1">
      <c r="A39" s="18" t="s">
        <v>6</v>
      </c>
      <c r="B39" s="86">
        <v>0</v>
      </c>
      <c r="C39" s="86">
        <v>0</v>
      </c>
      <c r="D39" s="86">
        <v>6839</v>
      </c>
      <c r="E39" s="86">
        <f t="shared" si="1"/>
        <v>6839</v>
      </c>
      <c r="F39" s="41"/>
      <c r="G39" s="41"/>
      <c r="H39" s="40"/>
      <c r="J39" s="40"/>
      <c r="K39" s="40"/>
    </row>
    <row r="40" spans="1:11" ht="15" customHeight="1">
      <c r="A40" s="18" t="s">
        <v>7</v>
      </c>
      <c r="B40" s="86">
        <v>0</v>
      </c>
      <c r="C40" s="86">
        <v>0</v>
      </c>
      <c r="D40" s="86">
        <v>4495</v>
      </c>
      <c r="E40" s="86">
        <f t="shared" si="1"/>
        <v>4495</v>
      </c>
      <c r="F40" s="41"/>
      <c r="G40" s="41"/>
      <c r="H40" s="40"/>
      <c r="J40" s="40"/>
      <c r="K40" s="40"/>
    </row>
    <row r="41" spans="1:11" ht="15" customHeight="1">
      <c r="A41" s="18" t="s">
        <v>8</v>
      </c>
      <c r="B41" s="86">
        <v>0</v>
      </c>
      <c r="C41" s="86">
        <v>0</v>
      </c>
      <c r="D41" s="86">
        <v>8850</v>
      </c>
      <c r="E41" s="86">
        <f t="shared" si="1"/>
        <v>8850</v>
      </c>
      <c r="F41" s="41"/>
      <c r="G41" s="41"/>
      <c r="H41" s="40"/>
      <c r="J41" s="40"/>
      <c r="K41" s="40"/>
    </row>
    <row r="42" spans="1:11" ht="15" customHeight="1">
      <c r="A42" s="18" t="s">
        <v>9</v>
      </c>
      <c r="B42" s="86">
        <v>0</v>
      </c>
      <c r="C42" s="86">
        <v>0</v>
      </c>
      <c r="D42" s="86">
        <v>4181</v>
      </c>
      <c r="E42" s="86">
        <f t="shared" si="1"/>
        <v>4181</v>
      </c>
      <c r="F42" s="41"/>
      <c r="G42" s="41"/>
      <c r="H42" s="40"/>
      <c r="J42" s="40"/>
      <c r="K42" s="40"/>
    </row>
    <row r="43" spans="1:11" ht="15" customHeight="1">
      <c r="A43" s="18" t="s">
        <v>10</v>
      </c>
      <c r="B43" s="86">
        <v>0</v>
      </c>
      <c r="C43" s="86">
        <v>0</v>
      </c>
      <c r="D43" s="86">
        <v>5203</v>
      </c>
      <c r="E43" s="86">
        <f t="shared" si="1"/>
        <v>5203</v>
      </c>
      <c r="F43" s="41"/>
      <c r="G43" s="41"/>
      <c r="H43" s="40"/>
      <c r="J43" s="40"/>
      <c r="K43" s="40"/>
    </row>
    <row r="44" spans="1:11" ht="15" customHeight="1">
      <c r="A44" s="18" t="s">
        <v>11</v>
      </c>
      <c r="B44" s="86">
        <v>0</v>
      </c>
      <c r="C44" s="86">
        <v>0</v>
      </c>
      <c r="D44" s="86">
        <v>4166</v>
      </c>
      <c r="E44" s="86">
        <f t="shared" si="1"/>
        <v>4166</v>
      </c>
      <c r="F44" s="41"/>
      <c r="G44" s="41"/>
      <c r="H44" s="40"/>
      <c r="J44" s="40"/>
      <c r="K44" s="40"/>
    </row>
    <row r="45" spans="1:11" ht="15" customHeight="1">
      <c r="A45" s="18" t="s">
        <v>12</v>
      </c>
      <c r="B45" s="86">
        <v>0</v>
      </c>
      <c r="C45" s="86">
        <v>0</v>
      </c>
      <c r="D45" s="86">
        <v>8219</v>
      </c>
      <c r="E45" s="86">
        <f t="shared" si="1"/>
        <v>8219</v>
      </c>
      <c r="F45" s="41"/>
      <c r="G45" s="41"/>
      <c r="H45" s="40"/>
      <c r="J45" s="40"/>
      <c r="K45" s="40"/>
    </row>
    <row r="46" spans="1:11" ht="15" customHeight="1">
      <c r="A46" s="18" t="s">
        <v>13</v>
      </c>
      <c r="B46" s="86">
        <v>0</v>
      </c>
      <c r="C46" s="86">
        <v>0</v>
      </c>
      <c r="D46" s="86">
        <v>6283</v>
      </c>
      <c r="E46" s="86">
        <f t="shared" si="1"/>
        <v>6283</v>
      </c>
      <c r="F46" s="41"/>
      <c r="G46" s="41"/>
      <c r="H46" s="40"/>
      <c r="J46" s="40"/>
      <c r="K46" s="40"/>
    </row>
    <row r="47" spans="1:11" ht="15" customHeight="1">
      <c r="A47" s="18" t="s">
        <v>14</v>
      </c>
      <c r="B47" s="86">
        <v>0</v>
      </c>
      <c r="C47" s="86">
        <v>0</v>
      </c>
      <c r="D47" s="86">
        <v>6778</v>
      </c>
      <c r="E47" s="86">
        <f t="shared" si="1"/>
        <v>6778</v>
      </c>
      <c r="F47" s="41"/>
      <c r="G47" s="41"/>
      <c r="H47" s="40"/>
      <c r="J47" s="40"/>
      <c r="K47" s="40"/>
    </row>
    <row r="48" spans="1:11" ht="15" customHeight="1">
      <c r="A48" s="18" t="s">
        <v>15</v>
      </c>
      <c r="B48" s="86">
        <v>0</v>
      </c>
      <c r="C48" s="86">
        <v>0</v>
      </c>
      <c r="D48" s="86">
        <v>4127</v>
      </c>
      <c r="E48" s="86">
        <f t="shared" si="1"/>
        <v>4127</v>
      </c>
      <c r="F48" s="41"/>
      <c r="G48" s="41"/>
      <c r="H48" s="40"/>
      <c r="J48" s="40"/>
      <c r="K48" s="40"/>
    </row>
    <row r="49" spans="1:11" ht="15" customHeight="1">
      <c r="A49" s="18" t="s">
        <v>16</v>
      </c>
      <c r="B49" s="86">
        <v>0</v>
      </c>
      <c r="C49" s="86">
        <v>0</v>
      </c>
      <c r="D49" s="86">
        <v>4801</v>
      </c>
      <c r="E49" s="86">
        <f t="shared" si="1"/>
        <v>4801</v>
      </c>
      <c r="F49" s="41"/>
      <c r="G49" s="41"/>
      <c r="H49" s="40"/>
      <c r="J49" s="40"/>
      <c r="K49" s="40"/>
    </row>
    <row r="50" spans="1:11" ht="15" customHeight="1">
      <c r="A50" s="19" t="s">
        <v>17</v>
      </c>
      <c r="B50" s="86">
        <v>0</v>
      </c>
      <c r="C50" s="86">
        <v>0</v>
      </c>
      <c r="D50" s="86">
        <v>5639</v>
      </c>
      <c r="E50" s="89">
        <f t="shared" si="1"/>
        <v>5639</v>
      </c>
      <c r="F50" s="41"/>
      <c r="G50" s="41"/>
      <c r="H50" s="40"/>
      <c r="J50" s="40"/>
      <c r="K50" s="40"/>
    </row>
    <row r="51" spans="1:11" ht="15" customHeight="1">
      <c r="A51" s="20" t="s">
        <v>37</v>
      </c>
      <c r="B51" s="28">
        <f>SUM(B34:B50)</f>
        <v>0</v>
      </c>
      <c r="C51" s="28">
        <f>SUM(C34:C50)</f>
        <v>0</v>
      </c>
      <c r="D51" s="28">
        <f>SUM(D34:D50)</f>
        <v>134078</v>
      </c>
      <c r="E51" s="28">
        <f>SUM(E34:E50)</f>
        <v>134078</v>
      </c>
      <c r="F51" s="41"/>
      <c r="G51" s="41"/>
      <c r="H51" s="40"/>
      <c r="J51" s="40"/>
      <c r="K51" s="40"/>
    </row>
    <row r="52" spans="1:11" ht="15" customHeight="1">
      <c r="A52" s="6"/>
      <c r="B52" s="6"/>
      <c r="C52" s="6"/>
      <c r="D52" s="6"/>
      <c r="E52" s="6"/>
      <c r="F52" s="41"/>
      <c r="G52" s="41"/>
      <c r="H52" s="40"/>
      <c r="J52" s="40"/>
      <c r="K52" s="40"/>
    </row>
    <row r="53" spans="1:11" ht="15" customHeight="1" hidden="1">
      <c r="A53" s="111" t="s">
        <v>32</v>
      </c>
      <c r="B53" s="111"/>
      <c r="C53" s="111"/>
      <c r="D53" s="111"/>
      <c r="E53" s="111"/>
      <c r="H53" s="40"/>
      <c r="K53" s="40"/>
    </row>
    <row r="54" spans="1:5" ht="15.75" hidden="1">
      <c r="A54" s="90"/>
      <c r="B54" s="90"/>
      <c r="C54" s="90"/>
      <c r="D54" s="90"/>
      <c r="E54" s="90"/>
    </row>
    <row r="55" spans="1:5" ht="15.75" hidden="1">
      <c r="A55" s="90"/>
      <c r="B55" s="90"/>
      <c r="C55" s="90"/>
      <c r="D55" s="90"/>
      <c r="E55" s="90"/>
    </row>
    <row r="56" spans="1:5" s="83" customFormat="1" ht="18" customHeight="1" hidden="1">
      <c r="A56" s="91"/>
      <c r="B56" s="91"/>
      <c r="C56" s="91"/>
      <c r="D56" s="91"/>
      <c r="E56" s="91"/>
    </row>
    <row r="57" spans="1:5" s="83" customFormat="1" ht="18" customHeight="1" hidden="1">
      <c r="A57" s="99" t="s">
        <v>43</v>
      </c>
      <c r="B57" s="99"/>
      <c r="C57" s="99"/>
      <c r="D57" s="99"/>
      <c r="E57" s="99"/>
    </row>
    <row r="58" ht="12.75" customHeight="1" hidden="1"/>
    <row r="59" ht="12.75" customHeight="1" hidden="1"/>
    <row r="60" ht="12.75" customHeight="1"/>
    <row r="61" ht="12.75" customHeight="1"/>
    <row r="62" ht="12.75" customHeight="1"/>
    <row r="63" ht="12.75" customHeight="1"/>
  </sheetData>
  <sheetProtection/>
  <mergeCells count="10">
    <mergeCell ref="A8:E8"/>
    <mergeCell ref="A32:A33"/>
    <mergeCell ref="B32:E32"/>
    <mergeCell ref="A53:E53"/>
    <mergeCell ref="A57:E57"/>
    <mergeCell ref="A7:E7"/>
    <mergeCell ref="A9:A10"/>
    <mergeCell ref="B9:D9"/>
    <mergeCell ref="E9:E10"/>
    <mergeCell ref="A31:E31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5.42187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99" t="s">
        <v>24</v>
      </c>
      <c r="B6" s="99"/>
      <c r="C6" s="99"/>
      <c r="D6" s="99"/>
      <c r="E6" s="99"/>
    </row>
    <row r="7" spans="1:5" ht="33" customHeight="1">
      <c r="A7" s="119" t="s">
        <v>57</v>
      </c>
      <c r="B7" s="119"/>
      <c r="C7" s="119"/>
      <c r="D7" s="119"/>
      <c r="E7" s="119"/>
    </row>
    <row r="9" spans="1:5" ht="12.75">
      <c r="A9" s="106" t="s">
        <v>39</v>
      </c>
      <c r="B9" s="116" t="s">
        <v>44</v>
      </c>
      <c r="C9" s="117"/>
      <c r="D9" s="118"/>
      <c r="E9" s="120" t="s">
        <v>37</v>
      </c>
    </row>
    <row r="10" spans="1:5" ht="12.75">
      <c r="A10" s="107"/>
      <c r="B10" s="39" t="s">
        <v>53</v>
      </c>
      <c r="C10" s="39" t="s">
        <v>54</v>
      </c>
      <c r="D10" s="39" t="s">
        <v>55</v>
      </c>
      <c r="E10" s="121"/>
    </row>
    <row r="11" spans="1:12" ht="15" customHeight="1">
      <c r="A11" s="18" t="s">
        <v>1</v>
      </c>
      <c r="B11" s="24">
        <v>188879</v>
      </c>
      <c r="C11" s="24">
        <v>266123</v>
      </c>
      <c r="D11" s="24">
        <v>356491</v>
      </c>
      <c r="E11" s="24">
        <f>SUM(B11:D11)</f>
        <v>811493</v>
      </c>
      <c r="F11" s="41"/>
      <c r="G11" s="41"/>
      <c r="H11" s="41"/>
      <c r="I11" s="41"/>
      <c r="J11" s="41"/>
      <c r="K11" s="41"/>
      <c r="L11" s="41"/>
    </row>
    <row r="12" spans="1:12" ht="15" customHeight="1">
      <c r="A12" s="18" t="s">
        <v>2</v>
      </c>
      <c r="B12" s="24">
        <v>660012</v>
      </c>
      <c r="C12" s="24">
        <v>311289</v>
      </c>
      <c r="D12" s="24">
        <v>411198</v>
      </c>
      <c r="E12" s="24">
        <f aca="true" t="shared" si="0" ref="E12:E27">SUM(B12:D12)</f>
        <v>1382499</v>
      </c>
      <c r="F12" s="41"/>
      <c r="G12" s="41"/>
      <c r="H12" s="41"/>
      <c r="I12" s="41"/>
      <c r="J12" s="41"/>
      <c r="K12" s="41"/>
      <c r="L12" s="41"/>
    </row>
    <row r="13" spans="1:12" ht="15" customHeight="1">
      <c r="A13" s="18" t="s">
        <v>3</v>
      </c>
      <c r="B13" s="24">
        <v>1079674</v>
      </c>
      <c r="C13" s="24">
        <v>873790</v>
      </c>
      <c r="D13" s="24">
        <v>781966</v>
      </c>
      <c r="E13" s="24">
        <f t="shared" si="0"/>
        <v>2735430</v>
      </c>
      <c r="F13" s="41"/>
      <c r="G13" s="41"/>
      <c r="H13" s="41"/>
      <c r="I13" s="41"/>
      <c r="J13" s="41"/>
      <c r="K13" s="41"/>
      <c r="L13" s="41"/>
    </row>
    <row r="14" spans="1:12" ht="15" customHeight="1">
      <c r="A14" s="18" t="s">
        <v>4</v>
      </c>
      <c r="B14" s="24">
        <v>7368460</v>
      </c>
      <c r="C14" s="24">
        <v>6203647</v>
      </c>
      <c r="D14" s="24">
        <v>8459432</v>
      </c>
      <c r="E14" s="24">
        <f t="shared" si="0"/>
        <v>22031539</v>
      </c>
      <c r="F14" s="41"/>
      <c r="G14" s="41"/>
      <c r="H14" s="41"/>
      <c r="I14" s="41"/>
      <c r="J14" s="41"/>
      <c r="K14" s="41"/>
      <c r="L14" s="41"/>
    </row>
    <row r="15" spans="1:12" ht="15" customHeight="1">
      <c r="A15" s="18" t="s">
        <v>5</v>
      </c>
      <c r="B15" s="24">
        <v>644481</v>
      </c>
      <c r="C15" s="24">
        <v>564653</v>
      </c>
      <c r="D15" s="24">
        <v>727394</v>
      </c>
      <c r="E15" s="24">
        <f t="shared" si="0"/>
        <v>1936528</v>
      </c>
      <c r="F15" s="41"/>
      <c r="G15" s="41"/>
      <c r="H15" s="41"/>
      <c r="I15" s="41"/>
      <c r="J15" s="41"/>
      <c r="K15" s="41"/>
      <c r="L15" s="41"/>
    </row>
    <row r="16" spans="1:12" ht="15" customHeight="1">
      <c r="A16" s="18" t="s">
        <v>6</v>
      </c>
      <c r="B16" s="24">
        <v>286665</v>
      </c>
      <c r="C16" s="24">
        <v>242923</v>
      </c>
      <c r="D16" s="24">
        <v>323029</v>
      </c>
      <c r="E16" s="24">
        <f t="shared" si="0"/>
        <v>852617</v>
      </c>
      <c r="F16" s="41"/>
      <c r="G16" s="41"/>
      <c r="H16" s="41"/>
      <c r="I16" s="41"/>
      <c r="J16" s="41"/>
      <c r="K16" s="41"/>
      <c r="L16" s="41"/>
    </row>
    <row r="17" spans="1:12" ht="15" customHeight="1">
      <c r="A17" s="18" t="s">
        <v>7</v>
      </c>
      <c r="B17" s="24">
        <v>108295</v>
      </c>
      <c r="C17" s="24">
        <v>354715</v>
      </c>
      <c r="D17" s="24">
        <v>259270</v>
      </c>
      <c r="E17" s="24">
        <f t="shared" si="0"/>
        <v>722280</v>
      </c>
      <c r="F17" s="41"/>
      <c r="G17" s="41"/>
      <c r="H17" s="41"/>
      <c r="I17" s="41"/>
      <c r="J17" s="41"/>
      <c r="K17" s="41"/>
      <c r="L17" s="41"/>
    </row>
    <row r="18" spans="1:12" ht="15" customHeight="1">
      <c r="A18" s="18" t="s">
        <v>8</v>
      </c>
      <c r="B18" s="24">
        <v>819654.0000000002</v>
      </c>
      <c r="C18" s="24">
        <v>569210</v>
      </c>
      <c r="D18" s="24">
        <v>585553</v>
      </c>
      <c r="E18" s="24">
        <f t="shared" si="0"/>
        <v>1974417.0000000002</v>
      </c>
      <c r="F18" s="41"/>
      <c r="G18" s="41"/>
      <c r="H18" s="41"/>
      <c r="I18" s="41"/>
      <c r="J18" s="41"/>
      <c r="K18" s="41"/>
      <c r="L18" s="41"/>
    </row>
    <row r="19" spans="1:12" ht="15" customHeight="1">
      <c r="A19" s="18" t="s">
        <v>9</v>
      </c>
      <c r="B19" s="24">
        <v>143368</v>
      </c>
      <c r="C19" s="24">
        <v>131810</v>
      </c>
      <c r="D19" s="24">
        <v>131990</v>
      </c>
      <c r="E19" s="24">
        <f t="shared" si="0"/>
        <v>407168</v>
      </c>
      <c r="F19" s="41"/>
      <c r="G19" s="41"/>
      <c r="H19" s="41"/>
      <c r="I19" s="41"/>
      <c r="J19" s="41"/>
      <c r="K19" s="41"/>
      <c r="L19" s="41"/>
    </row>
    <row r="20" spans="1:12" ht="15" customHeight="1">
      <c r="A20" s="18" t="s">
        <v>10</v>
      </c>
      <c r="B20" s="24">
        <v>200288.99999999994</v>
      </c>
      <c r="C20" s="24">
        <v>116994</v>
      </c>
      <c r="D20" s="24">
        <v>160853</v>
      </c>
      <c r="E20" s="24">
        <f t="shared" si="0"/>
        <v>478135.99999999994</v>
      </c>
      <c r="F20" s="41"/>
      <c r="G20" s="41"/>
      <c r="H20" s="41"/>
      <c r="I20" s="41"/>
      <c r="J20" s="41"/>
      <c r="K20" s="41"/>
      <c r="L20" s="41"/>
    </row>
    <row r="21" spans="1:12" ht="15" customHeight="1">
      <c r="A21" s="18" t="s">
        <v>11</v>
      </c>
      <c r="B21" s="24">
        <v>94717</v>
      </c>
      <c r="C21" s="24">
        <v>28077</v>
      </c>
      <c r="D21" s="24">
        <v>58766</v>
      </c>
      <c r="E21" s="24">
        <f t="shared" si="0"/>
        <v>181560</v>
      </c>
      <c r="F21" s="41"/>
      <c r="G21" s="41"/>
      <c r="H21" s="41"/>
      <c r="I21" s="41"/>
      <c r="J21" s="41"/>
      <c r="K21" s="41"/>
      <c r="L21" s="41"/>
    </row>
    <row r="22" spans="1:12" ht="15" customHeight="1">
      <c r="A22" s="18" t="s">
        <v>12</v>
      </c>
      <c r="B22" s="24">
        <v>481018</v>
      </c>
      <c r="C22" s="24">
        <v>382202.99999999994</v>
      </c>
      <c r="D22" s="24">
        <v>457544</v>
      </c>
      <c r="E22" s="24">
        <f t="shared" si="0"/>
        <v>1320765</v>
      </c>
      <c r="F22" s="41"/>
      <c r="G22" s="41"/>
      <c r="H22" s="41"/>
      <c r="I22" s="41"/>
      <c r="J22" s="41"/>
      <c r="K22" s="41"/>
      <c r="L22" s="41"/>
    </row>
    <row r="23" spans="1:12" ht="15" customHeight="1">
      <c r="A23" s="18" t="s">
        <v>13</v>
      </c>
      <c r="B23" s="24">
        <v>432493</v>
      </c>
      <c r="C23" s="24">
        <v>390034</v>
      </c>
      <c r="D23" s="24">
        <v>415153</v>
      </c>
      <c r="E23" s="24">
        <f t="shared" si="0"/>
        <v>1237680</v>
      </c>
      <c r="F23" s="41"/>
      <c r="G23" s="41"/>
      <c r="H23" s="41"/>
      <c r="I23" s="41"/>
      <c r="J23" s="41"/>
      <c r="K23" s="41"/>
      <c r="L23" s="41"/>
    </row>
    <row r="24" spans="1:12" ht="15" customHeight="1">
      <c r="A24" s="18" t="s">
        <v>14</v>
      </c>
      <c r="B24" s="24">
        <v>214136</v>
      </c>
      <c r="C24" s="24">
        <v>228104</v>
      </c>
      <c r="D24" s="24">
        <v>765912</v>
      </c>
      <c r="E24" s="24">
        <f t="shared" si="0"/>
        <v>1208152</v>
      </c>
      <c r="F24" s="41"/>
      <c r="G24" s="41"/>
      <c r="H24" s="41"/>
      <c r="I24" s="41"/>
      <c r="J24" s="41"/>
      <c r="K24" s="41"/>
      <c r="L24" s="41"/>
    </row>
    <row r="25" spans="1:12" ht="15" customHeight="1">
      <c r="A25" s="18" t="s">
        <v>15</v>
      </c>
      <c r="B25" s="24">
        <v>59787.99999999999</v>
      </c>
      <c r="C25" s="24">
        <v>65452.99999999999</v>
      </c>
      <c r="D25" s="24">
        <v>63352</v>
      </c>
      <c r="E25" s="24">
        <f t="shared" si="0"/>
        <v>188593</v>
      </c>
      <c r="F25" s="41"/>
      <c r="G25" s="41"/>
      <c r="H25" s="41"/>
      <c r="I25" s="41"/>
      <c r="J25" s="41"/>
      <c r="K25" s="41"/>
      <c r="L25" s="41"/>
    </row>
    <row r="26" spans="1:12" ht="15" customHeight="1">
      <c r="A26" s="18" t="s">
        <v>16</v>
      </c>
      <c r="B26" s="24">
        <v>285920</v>
      </c>
      <c r="C26" s="24">
        <v>254270</v>
      </c>
      <c r="D26" s="24">
        <v>597248</v>
      </c>
      <c r="E26" s="24">
        <f t="shared" si="0"/>
        <v>1137438</v>
      </c>
      <c r="F26" s="41"/>
      <c r="G26" s="41"/>
      <c r="H26" s="41"/>
      <c r="I26" s="41"/>
      <c r="J26" s="41"/>
      <c r="K26" s="41"/>
      <c r="L26" s="41"/>
    </row>
    <row r="27" spans="1:12" ht="15" customHeight="1">
      <c r="A27" s="19" t="s">
        <v>17</v>
      </c>
      <c r="B27" s="25">
        <v>180337</v>
      </c>
      <c r="C27" s="25">
        <v>105595</v>
      </c>
      <c r="D27" s="25">
        <v>215107</v>
      </c>
      <c r="E27" s="25">
        <f t="shared" si="0"/>
        <v>501039</v>
      </c>
      <c r="F27" s="41"/>
      <c r="G27" s="41"/>
      <c r="H27" s="41"/>
      <c r="I27" s="41"/>
      <c r="J27" s="41"/>
      <c r="K27" s="41"/>
      <c r="L27" s="41"/>
    </row>
    <row r="28" spans="1:12" ht="15" customHeight="1">
      <c r="A28" s="20" t="s">
        <v>37</v>
      </c>
      <c r="B28" s="28">
        <f>SUM(B11:B27)</f>
        <v>13248186</v>
      </c>
      <c r="C28" s="28">
        <f>SUM(C11:C27)</f>
        <v>11088890</v>
      </c>
      <c r="D28" s="28">
        <f>SUM(D11:D27)</f>
        <v>14770258</v>
      </c>
      <c r="E28" s="28">
        <f>SUM(E11:E27)</f>
        <v>39107334</v>
      </c>
      <c r="F28" s="41"/>
      <c r="G28" s="41"/>
      <c r="H28" s="41"/>
      <c r="I28" s="41"/>
      <c r="J28" s="41"/>
      <c r="K28" s="41"/>
      <c r="L28" s="41"/>
    </row>
    <row r="29" spans="1:12" ht="12.75">
      <c r="A29" s="2"/>
      <c r="B29" s="14"/>
      <c r="C29" s="14"/>
      <c r="D29" s="14"/>
      <c r="E29" s="14"/>
      <c r="G29" s="41"/>
      <c r="H29" s="41"/>
      <c r="I29" s="41"/>
      <c r="J29" s="41"/>
      <c r="K29" s="41"/>
      <c r="L29" s="41"/>
    </row>
    <row r="30" spans="1:12" ht="12.75">
      <c r="A30" s="2"/>
      <c r="B30" s="14"/>
      <c r="C30" s="14"/>
      <c r="D30" s="14"/>
      <c r="E30" s="14"/>
      <c r="G30" s="41"/>
      <c r="H30" s="41"/>
      <c r="I30" s="41"/>
      <c r="J30" s="41"/>
      <c r="K30" s="41"/>
      <c r="L30" s="41"/>
    </row>
    <row r="31" spans="7:12" ht="12.75">
      <c r="G31" s="41"/>
      <c r="H31" s="41"/>
      <c r="I31" s="41"/>
      <c r="J31" s="41"/>
      <c r="K31" s="41"/>
      <c r="L31" s="41"/>
    </row>
    <row r="32" spans="1:5" ht="15.75">
      <c r="A32" s="99" t="s">
        <v>24</v>
      </c>
      <c r="B32" s="99"/>
      <c r="C32" s="99"/>
      <c r="D32" s="99"/>
      <c r="E32" s="99"/>
    </row>
    <row r="33" spans="1:5" ht="32.25" customHeight="1">
      <c r="A33" s="119" t="s">
        <v>56</v>
      </c>
      <c r="B33" s="119"/>
      <c r="C33" s="119"/>
      <c r="D33" s="119"/>
      <c r="E33" s="119"/>
    </row>
    <row r="35" spans="1:5" ht="12.75">
      <c r="A35" s="106" t="s">
        <v>39</v>
      </c>
      <c r="B35" s="116" t="s">
        <v>44</v>
      </c>
      <c r="C35" s="117"/>
      <c r="D35" s="118"/>
      <c r="E35" s="120" t="s">
        <v>37</v>
      </c>
    </row>
    <row r="36" spans="1:5" ht="12.75">
      <c r="A36" s="107"/>
      <c r="B36" s="39" t="s">
        <v>53</v>
      </c>
      <c r="C36" s="39" t="s">
        <v>54</v>
      </c>
      <c r="D36" s="39" t="s">
        <v>55</v>
      </c>
      <c r="E36" s="121"/>
    </row>
    <row r="37" spans="1:11" ht="15" customHeight="1">
      <c r="A37" s="18" t="s">
        <v>1</v>
      </c>
      <c r="B37" s="24">
        <v>357646</v>
      </c>
      <c r="C37" s="24">
        <v>388914</v>
      </c>
      <c r="D37" s="24">
        <v>383325</v>
      </c>
      <c r="E37" s="24">
        <f>SUM(B37:D37)</f>
        <v>1129885</v>
      </c>
      <c r="F37" s="41"/>
      <c r="G37" s="41"/>
      <c r="H37" s="40"/>
      <c r="J37" s="40"/>
      <c r="K37" s="40"/>
    </row>
    <row r="38" spans="1:11" ht="15" customHeight="1">
      <c r="A38" s="18" t="s">
        <v>2</v>
      </c>
      <c r="B38" s="24">
        <v>6274669</v>
      </c>
      <c r="C38" s="24">
        <v>5296480</v>
      </c>
      <c r="D38" s="24">
        <v>4492260</v>
      </c>
      <c r="E38" s="24">
        <f aca="true" t="shared" si="1" ref="E38:E53">SUM(B38:D38)</f>
        <v>16063409</v>
      </c>
      <c r="F38" s="41"/>
      <c r="G38" s="41"/>
      <c r="H38" s="40"/>
      <c r="J38" s="40"/>
      <c r="K38" s="40"/>
    </row>
    <row r="39" spans="1:11" ht="15" customHeight="1">
      <c r="A39" s="18" t="s">
        <v>3</v>
      </c>
      <c r="B39" s="24">
        <v>472831</v>
      </c>
      <c r="C39" s="24">
        <v>303631</v>
      </c>
      <c r="D39" s="24">
        <v>398130</v>
      </c>
      <c r="E39" s="24">
        <f t="shared" si="1"/>
        <v>1174592</v>
      </c>
      <c r="F39" s="41"/>
      <c r="G39" s="41"/>
      <c r="H39" s="40"/>
      <c r="J39" s="40"/>
      <c r="K39" s="40"/>
    </row>
    <row r="40" spans="1:11" ht="15" customHeight="1">
      <c r="A40" s="18" t="s">
        <v>4</v>
      </c>
      <c r="B40" s="24">
        <v>26286186</v>
      </c>
      <c r="C40" s="24">
        <v>26009286</v>
      </c>
      <c r="D40" s="24">
        <v>31366416</v>
      </c>
      <c r="E40" s="24">
        <f t="shared" si="1"/>
        <v>83661888</v>
      </c>
      <c r="F40" s="41"/>
      <c r="G40" s="41"/>
      <c r="H40" s="40"/>
      <c r="J40" s="40"/>
      <c r="K40" s="40"/>
    </row>
    <row r="41" spans="1:11" ht="15" customHeight="1">
      <c r="A41" s="18" t="s">
        <v>5</v>
      </c>
      <c r="B41" s="24">
        <v>3143179</v>
      </c>
      <c r="C41" s="24">
        <v>4347723</v>
      </c>
      <c r="D41" s="24">
        <v>2933172</v>
      </c>
      <c r="E41" s="24">
        <f t="shared" si="1"/>
        <v>10424074</v>
      </c>
      <c r="F41" s="41"/>
      <c r="G41" s="41"/>
      <c r="H41" s="40"/>
      <c r="J41" s="40"/>
      <c r="K41" s="40"/>
    </row>
    <row r="42" spans="1:11" ht="15" customHeight="1">
      <c r="A42" s="18" t="s">
        <v>6</v>
      </c>
      <c r="B42" s="24">
        <v>2687821</v>
      </c>
      <c r="C42" s="24">
        <v>2289605</v>
      </c>
      <c r="D42" s="24">
        <v>2174618</v>
      </c>
      <c r="E42" s="24">
        <f t="shared" si="1"/>
        <v>7152044</v>
      </c>
      <c r="F42" s="41"/>
      <c r="G42" s="41"/>
      <c r="H42" s="40"/>
      <c r="J42" s="40"/>
      <c r="K42" s="40"/>
    </row>
    <row r="43" spans="1:11" ht="15" customHeight="1">
      <c r="A43" s="18" t="s">
        <v>7</v>
      </c>
      <c r="B43" s="24">
        <v>723857</v>
      </c>
      <c r="C43" s="24">
        <v>982990</v>
      </c>
      <c r="D43" s="24">
        <v>1070196</v>
      </c>
      <c r="E43" s="24">
        <f t="shared" si="1"/>
        <v>2777043</v>
      </c>
      <c r="F43" s="41"/>
      <c r="G43" s="41"/>
      <c r="H43" s="40"/>
      <c r="J43" s="40"/>
      <c r="K43" s="40"/>
    </row>
    <row r="44" spans="1:11" ht="15" customHeight="1">
      <c r="A44" s="18" t="s">
        <v>8</v>
      </c>
      <c r="B44" s="24">
        <v>2674548</v>
      </c>
      <c r="C44" s="24">
        <v>1721643</v>
      </c>
      <c r="D44" s="24">
        <v>1546490</v>
      </c>
      <c r="E44" s="24">
        <f t="shared" si="1"/>
        <v>5942681</v>
      </c>
      <c r="F44" s="41"/>
      <c r="G44" s="41"/>
      <c r="H44" s="40"/>
      <c r="J44" s="40"/>
      <c r="K44" s="40"/>
    </row>
    <row r="45" spans="1:11" ht="15" customHeight="1">
      <c r="A45" s="18" t="s">
        <v>9</v>
      </c>
      <c r="B45" s="24">
        <v>348995</v>
      </c>
      <c r="C45" s="24">
        <v>231084</v>
      </c>
      <c r="D45" s="24">
        <v>252113</v>
      </c>
      <c r="E45" s="24">
        <f t="shared" si="1"/>
        <v>832192</v>
      </c>
      <c r="F45" s="41"/>
      <c r="G45" s="41"/>
      <c r="H45" s="40"/>
      <c r="J45" s="40"/>
      <c r="K45" s="40"/>
    </row>
    <row r="46" spans="1:11" ht="15" customHeight="1">
      <c r="A46" s="18" t="s">
        <v>10</v>
      </c>
      <c r="B46" s="24">
        <v>2200599</v>
      </c>
      <c r="C46" s="24">
        <v>1511032</v>
      </c>
      <c r="D46" s="24">
        <v>1391383</v>
      </c>
      <c r="E46" s="24">
        <f t="shared" si="1"/>
        <v>5103014</v>
      </c>
      <c r="F46" s="41"/>
      <c r="G46" s="41"/>
      <c r="H46" s="40"/>
      <c r="J46" s="40"/>
      <c r="K46" s="40"/>
    </row>
    <row r="47" spans="1:11" ht="15" customHeight="1">
      <c r="A47" s="18" t="s">
        <v>11</v>
      </c>
      <c r="B47" s="24">
        <v>362311</v>
      </c>
      <c r="C47" s="24">
        <v>317607</v>
      </c>
      <c r="D47" s="24">
        <v>208130</v>
      </c>
      <c r="E47" s="24">
        <f t="shared" si="1"/>
        <v>888048</v>
      </c>
      <c r="F47" s="41"/>
      <c r="G47" s="41"/>
      <c r="H47" s="40"/>
      <c r="J47" s="40"/>
      <c r="K47" s="40"/>
    </row>
    <row r="48" spans="1:11" ht="15" customHeight="1">
      <c r="A48" s="18" t="s">
        <v>12</v>
      </c>
      <c r="B48" s="24">
        <v>2437453</v>
      </c>
      <c r="C48" s="24">
        <v>3500440</v>
      </c>
      <c r="D48" s="24">
        <v>2606155</v>
      </c>
      <c r="E48" s="24">
        <f t="shared" si="1"/>
        <v>8544048</v>
      </c>
      <c r="F48" s="41"/>
      <c r="G48" s="41"/>
      <c r="H48" s="40"/>
      <c r="J48" s="40"/>
      <c r="K48" s="40"/>
    </row>
    <row r="49" spans="1:11" ht="15" customHeight="1">
      <c r="A49" s="18" t="s">
        <v>13</v>
      </c>
      <c r="B49" s="24">
        <v>2518826</v>
      </c>
      <c r="C49" s="24">
        <v>3644634</v>
      </c>
      <c r="D49" s="24">
        <v>3843435</v>
      </c>
      <c r="E49" s="24">
        <f t="shared" si="1"/>
        <v>10006895</v>
      </c>
      <c r="F49" s="41"/>
      <c r="G49" s="41"/>
      <c r="H49" s="40"/>
      <c r="J49" s="40"/>
      <c r="K49" s="40"/>
    </row>
    <row r="50" spans="1:11" ht="15" customHeight="1">
      <c r="A50" s="18" t="s">
        <v>14</v>
      </c>
      <c r="B50" s="24">
        <v>3539147</v>
      </c>
      <c r="C50" s="24">
        <v>3014663</v>
      </c>
      <c r="D50" s="24">
        <v>4596838</v>
      </c>
      <c r="E50" s="24">
        <f t="shared" si="1"/>
        <v>11150648</v>
      </c>
      <c r="F50" s="41"/>
      <c r="G50" s="41"/>
      <c r="H50" s="40"/>
      <c r="J50" s="40"/>
      <c r="K50" s="40"/>
    </row>
    <row r="51" spans="1:11" ht="15" customHeight="1">
      <c r="A51" s="18" t="s">
        <v>15</v>
      </c>
      <c r="B51" s="24">
        <v>272482</v>
      </c>
      <c r="C51" s="24">
        <v>182161</v>
      </c>
      <c r="D51" s="24">
        <v>270331</v>
      </c>
      <c r="E51" s="24">
        <f t="shared" si="1"/>
        <v>724974</v>
      </c>
      <c r="F51" s="41"/>
      <c r="G51" s="41"/>
      <c r="H51" s="40"/>
      <c r="J51" s="40"/>
      <c r="K51" s="40"/>
    </row>
    <row r="52" spans="1:11" ht="15" customHeight="1">
      <c r="A52" s="18" t="s">
        <v>16</v>
      </c>
      <c r="B52" s="24">
        <v>609054</v>
      </c>
      <c r="C52" s="24">
        <v>1019938</v>
      </c>
      <c r="D52" s="24">
        <v>868925</v>
      </c>
      <c r="E52" s="24">
        <f t="shared" si="1"/>
        <v>2497917</v>
      </c>
      <c r="F52" s="41"/>
      <c r="G52" s="41"/>
      <c r="H52" s="40"/>
      <c r="J52" s="40"/>
      <c r="K52" s="40"/>
    </row>
    <row r="53" spans="1:11" ht="15" customHeight="1">
      <c r="A53" s="19" t="s">
        <v>17</v>
      </c>
      <c r="B53" s="25">
        <v>874671</v>
      </c>
      <c r="C53" s="25">
        <v>1270973</v>
      </c>
      <c r="D53" s="25">
        <v>770754</v>
      </c>
      <c r="E53" s="25">
        <f t="shared" si="1"/>
        <v>2916398</v>
      </c>
      <c r="F53" s="41"/>
      <c r="G53" s="41"/>
      <c r="H53" s="40"/>
      <c r="J53" s="40"/>
      <c r="K53" s="40"/>
    </row>
    <row r="54" spans="1:11" ht="15" customHeight="1">
      <c r="A54" s="20" t="s">
        <v>37</v>
      </c>
      <c r="B54" s="28">
        <f>SUM(B37:B53)</f>
        <v>55784275</v>
      </c>
      <c r="C54" s="28">
        <f>SUM(C37:C53)</f>
        <v>56032804</v>
      </c>
      <c r="D54" s="28">
        <f>SUM(D37:D53)</f>
        <v>59172671</v>
      </c>
      <c r="E54" s="28">
        <f>SUM(E37:E53)</f>
        <v>170989750</v>
      </c>
      <c r="H54" s="40"/>
      <c r="K54" s="40"/>
    </row>
    <row r="55" spans="1:5" ht="12.75">
      <c r="A55" s="2"/>
      <c r="B55" s="14"/>
      <c r="C55" s="14"/>
      <c r="D55" s="14"/>
      <c r="E55" s="14"/>
    </row>
    <row r="56" spans="1:5" ht="12.75">
      <c r="A56" s="98"/>
      <c r="B56" s="98"/>
      <c r="C56" s="98"/>
      <c r="D56" s="98"/>
      <c r="E56" s="98"/>
    </row>
    <row r="57" spans="1:5" s="83" customFormat="1" ht="18" hidden="1">
      <c r="A57" s="111" t="s">
        <v>32</v>
      </c>
      <c r="B57" s="111"/>
      <c r="C57" s="111"/>
      <c r="D57" s="111"/>
      <c r="E57" s="111"/>
    </row>
    <row r="58" spans="1:5" s="83" customFormat="1" ht="18" hidden="1">
      <c r="A58" s="92"/>
      <c r="B58" s="92"/>
      <c r="C58" s="92"/>
      <c r="D58" s="92"/>
      <c r="E58" s="92"/>
    </row>
    <row r="59" spans="1:5" s="83" customFormat="1" ht="18" hidden="1">
      <c r="A59" s="92"/>
      <c r="B59" s="92"/>
      <c r="C59" s="92"/>
      <c r="D59" s="92"/>
      <c r="E59" s="92"/>
    </row>
    <row r="60" spans="1:5" s="83" customFormat="1" ht="18" hidden="1">
      <c r="A60" s="93"/>
      <c r="B60" s="93"/>
      <c r="C60" s="93"/>
      <c r="D60" s="93"/>
      <c r="E60" s="93"/>
    </row>
    <row r="61" spans="1:5" s="83" customFormat="1" ht="18" hidden="1">
      <c r="A61" s="99" t="s">
        <v>43</v>
      </c>
      <c r="B61" s="99"/>
      <c r="C61" s="99"/>
      <c r="D61" s="99"/>
      <c r="E61" s="99"/>
    </row>
    <row r="62" spans="1:5" ht="15">
      <c r="A62" s="94"/>
      <c r="B62" s="94"/>
      <c r="C62" s="94"/>
      <c r="D62" s="94"/>
      <c r="E62" s="94"/>
    </row>
  </sheetData>
  <sheetProtection/>
  <mergeCells count="13">
    <mergeCell ref="A6:E6"/>
    <mergeCell ref="A7:E7"/>
    <mergeCell ref="A9:A10"/>
    <mergeCell ref="E9:E10"/>
    <mergeCell ref="A32:E32"/>
    <mergeCell ref="A61:E61"/>
    <mergeCell ref="B9:D9"/>
    <mergeCell ref="B35:D35"/>
    <mergeCell ref="A33:E33"/>
    <mergeCell ref="A35:A36"/>
    <mergeCell ref="E35:E36"/>
    <mergeCell ref="A56:E56"/>
    <mergeCell ref="A57:E57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35 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2022-12-26T20:53:31Z</cp:lastPrinted>
  <dcterms:created xsi:type="dcterms:W3CDTF">2005-08-12T18:32:02Z</dcterms:created>
  <dcterms:modified xsi:type="dcterms:W3CDTF">2023-01-03T14:45:25Z</dcterms:modified>
  <cp:category/>
  <cp:version/>
  <cp:contentType/>
  <cp:contentStatus/>
</cp:coreProperties>
</file>