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7755" activeTab="0"/>
  </bookViews>
  <sheets>
    <sheet name="ANUAL 2022" sheetId="1" r:id="rId1"/>
    <sheet name="FEIEF 2022" sheetId="2" r:id="rId2"/>
    <sheet name="Anual Recaudación pagada 2022" sheetId="3" r:id="rId3"/>
  </sheets>
  <definedNames>
    <definedName name="_xlnm.Print_Area" localSheetId="0">'ANUAL 2022'!$A$1:$K$361</definedName>
    <definedName name="_xlnm.Print_Area" localSheetId="2">'Anual Recaudación pagada 2022'!$A$1:$H$127</definedName>
    <definedName name="_xlnm.Print_Area" localSheetId="1">'FEIEF 2022'!$A$1:$E$112</definedName>
    <definedName name="OLE_LINK1" localSheetId="0">'ANUAL 2022'!#REF!</definedName>
    <definedName name="OLE_LINK1" localSheetId="1">'FEIEF 2022'!#REF!</definedName>
  </definedNames>
  <calcPr fullCalcOnLoad="1"/>
</workbook>
</file>

<file path=xl/sharedStrings.xml><?xml version="1.0" encoding="utf-8"?>
<sst xmlns="http://schemas.openxmlformats.org/spreadsheetml/2006/main" count="496" uniqueCount="75">
  <si>
    <t>Fondo General de Participaciones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</si>
  <si>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</si>
  <si>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</si>
  <si>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</si>
  <si>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</si>
  <si>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</si>
  <si>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</si>
  <si>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</si>
  <si>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</si>
  <si>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</si>
  <si>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</si>
  <si>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</si>
  <si>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</si>
  <si>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</si>
  <si>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</si>
  <si>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</si>
  <si>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</si>
  <si>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</si>
  <si>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TOTAL</t>
  </si>
  <si>
    <t>Fondo de Fiscalización</t>
  </si>
  <si>
    <t>Fondo de Extracción de Hidrocarburos</t>
  </si>
  <si>
    <t>ANEXO VII</t>
  </si>
  <si>
    <t>Impuesto Sobre Automoviles Nuevos</t>
  </si>
  <si>
    <t>Impuesto Especial sobre Producción y Servicios</t>
  </si>
  <si>
    <t>Fondo de Compensación del Impuesto Sobre Automoviles Nuevos</t>
  </si>
  <si>
    <t>ANEXO III</t>
  </si>
  <si>
    <t>Rezago del Impuesto Estatal Vehicular y Tenencia</t>
  </si>
  <si>
    <t>Fondo del Impuesto Sobre la Renta</t>
  </si>
  <si>
    <t>30%               Fondo de compensación</t>
  </si>
  <si>
    <t>70%               Fondo de compensación</t>
  </si>
  <si>
    <t>30%               IEPS Gasolina y Diesel</t>
  </si>
  <si>
    <t>70%               IEPS Gasolina y Diesel</t>
  </si>
  <si>
    <t>Fondo de Fomento Municipal               (70% del 100%)</t>
  </si>
  <si>
    <t>Subsecretario de Ingresos</t>
  </si>
  <si>
    <t>Total Participaciones ministradas</t>
  </si>
  <si>
    <t>Total</t>
  </si>
  <si>
    <t>Abril</t>
  </si>
  <si>
    <t>Mayo</t>
  </si>
  <si>
    <t>Enero</t>
  </si>
  <si>
    <t>Febrero</t>
  </si>
  <si>
    <t>Marzo</t>
  </si>
  <si>
    <t>N/A</t>
  </si>
  <si>
    <t>Total Participaciones</t>
  </si>
  <si>
    <t>Junio</t>
  </si>
  <si>
    <t>Julio</t>
  </si>
  <si>
    <t>Agosto</t>
  </si>
  <si>
    <t>Septiembre</t>
  </si>
  <si>
    <t>Octubre</t>
  </si>
  <si>
    <t>Noviembre</t>
  </si>
  <si>
    <t>Diciembre</t>
  </si>
  <si>
    <t>Municipios</t>
  </si>
  <si>
    <t>Fondo de Fomento Municipal</t>
  </si>
  <si>
    <t>Fondo por Coordinación en Predial                     (30% del 100% FFM)</t>
  </si>
  <si>
    <t>Total Participaciones
Ministradas</t>
  </si>
  <si>
    <t>Incentivo del ISR
Por la Enajenación de Bienes Inmuebles</t>
  </si>
  <si>
    <t>Subtotal</t>
  </si>
  <si>
    <t>PARTICIPACIONES FEDERALES MINISTRADAS A LOS MUNICIPIOS EN EL EJERCICIO FISCAL 2022</t>
  </si>
  <si>
    <t>PARTICIPACIONES FEDERALES MINISTRADAS A LOS MUNICIPIOS EN EL I TRIMESTRE DEL EJERCICIO FISCAL 2022</t>
  </si>
  <si>
    <t>PARTICIPACIONES FEDERALES MINISTRADAS A LOS MUNICIPIOS EN EL II TRIMESTRE DEL EJERCICIO FISCAL 2022</t>
  </si>
  <si>
    <t>PARTICIPACIONES FEDERALES MINISTRADAS A LOS MUNICIPIOS EN EL III TRIMESTRE DEL EJERCICIO FISCAL 2022</t>
  </si>
  <si>
    <t>PARTICIPACIONES FEDERALES MINISTRADAS A LOS MUNICIPIOS EN EL IV TRIMESTRE DEL EJERCICIO FISCAL 2022</t>
  </si>
  <si>
    <t>RECURSOS DEL FEIEF MINISTRADOS A LOS MUNICIPIOS EN EL EJERCICIO FISCAL 2022</t>
  </si>
  <si>
    <t>RECURSOS DEL FEIEF MINISTRADOS A LOS MUNICIPIOS EN I TRIMESTRE DEL EJERCICIO FISCAL 2022</t>
  </si>
  <si>
    <t>RECAUDACIÓN PREDIAL PARA CALCULO DE PARTICIPACIONES A LOS MUNICIPIOS EN EL EJERCICIO FISCAL 2022</t>
  </si>
  <si>
    <t>2022</t>
  </si>
  <si>
    <t>RECAUDACIÓN OTROS IMPUESTOS PARA CALCULO DE PARTICIPACIONES A LOS MUNICIPIOS EN EL EJERCICIO FISCAL 2022</t>
  </si>
  <si>
    <t>Compensación por Faltante Inicial FEIEF
(Dic. 2021)
(Ene-feb 2022)</t>
  </si>
  <si>
    <t>Compensación por Faltante Inicial FEIEF
(Marzo, mayo y junio)</t>
  </si>
  <si>
    <t>M.A. Juan Francisco Cabrera Gutiérrez</t>
  </si>
  <si>
    <t>Compensación por Faltante Inicial FEIEF
(Julio, agosto y Septiembre)</t>
  </si>
  <si>
    <t>30%
IEPS Gasolina y Diesel
(Ajuste)</t>
  </si>
  <si>
    <t>Compensación por Faltante Inicial FEIEF
(Octubre, Noviembre y Diciembre)</t>
  </si>
  <si>
    <t>Compensación por Faltante Inicial del FEIEF
(Dic. 2021)
(Ene-mar,may-Dic 2022)</t>
  </si>
  <si>
    <t>RECURSOS DEL FEIEF MINISTRADOS A LOS MUNICIPIOS EN IV TRIMESTRE DEL EJERCICIO FISCAL 2022</t>
  </si>
  <si>
    <t>Distribución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</si>
</sst>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"/>
    <numFmt numFmtId="165" formatCode="#,##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_);_(* \(#,##0\);_(* &quot;-&quot;??_);_(@_)"/>
    <numFmt numFmtId="171" formatCode="_(* #,##0.00_);_(* \(#,##0.00\);_(* &quot;-&quot;??_);_(@_)"/>
    <numFmt numFmtId="172" formatCode="General_)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  <numFmt numFmtId="181" formatCode="_-* #,##0.000000000_-;\-* #,##0.000000000_-;_-* &quot;-&quot;??_-;_-@_-"/>
    <numFmt numFmtId="182" formatCode="_-* #,##0.0000000000_-;\-* #,##0.0000000000_-;_-* &quot;-&quot;??_-;_-@_-"/>
    <numFmt numFmtId="183" formatCode="_-* #,##0.000_-;\-* #,##0.000_-;_-* &quot;-&quot;???_-;_-@_-"/>
    <numFmt numFmtId="184" formatCode="0.0"/>
    <numFmt numFmtId="185" formatCode="_-* #,##0.00_-;\-* #,##0.00_-;_-* &quot;-&quot;???_-;_-@_-"/>
    <numFmt numFmtId="186" formatCode="#,##0.00_ ;\-#,##0.00\ 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Amerigo BT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175" fontId="0" fillId="0" borderId="0" xfId="0" applyNumberFormat="1" applyFont="1" applyFill="1" applyAlignment="1">
      <alignment/>
    </xf>
    <xf numFmtId="43" fontId="4" fillId="0" borderId="12" xfId="49" applyNumberFormat="1" applyFont="1" applyFill="1" applyBorder="1" applyAlignment="1">
      <alignment vertical="center"/>
    </xf>
    <xf numFmtId="43" fontId="0" fillId="0" borderId="10" xfId="53" applyNumberFormat="1" applyFont="1" applyFill="1" applyBorder="1" applyAlignment="1">
      <alignment vertical="center"/>
    </xf>
    <xf numFmtId="43" fontId="0" fillId="0" borderId="11" xfId="53" applyNumberFormat="1" applyFont="1" applyFill="1" applyBorder="1" applyAlignment="1">
      <alignment vertical="center"/>
    </xf>
    <xf numFmtId="43" fontId="0" fillId="0" borderId="10" xfId="51" applyNumberFormat="1" applyFont="1" applyFill="1" applyBorder="1" applyAlignment="1">
      <alignment vertical="center"/>
    </xf>
    <xf numFmtId="43" fontId="0" fillId="0" borderId="11" xfId="51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vertical="center" wrapText="1"/>
    </xf>
    <xf numFmtId="173" fontId="7" fillId="0" borderId="0" xfId="49" applyNumberFormat="1" applyFont="1" applyFill="1" applyBorder="1" applyAlignment="1">
      <alignment vertical="center"/>
    </xf>
    <xf numFmtId="173" fontId="5" fillId="0" borderId="0" xfId="0" applyNumberFormat="1" applyFont="1" applyAlignment="1" applyProtection="1">
      <alignment horizontal="center"/>
      <protection/>
    </xf>
    <xf numFmtId="173" fontId="3" fillId="33" borderId="12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Fill="1" applyAlignment="1">
      <alignment/>
    </xf>
    <xf numFmtId="43" fontId="3" fillId="0" borderId="12" xfId="60" applyNumberFormat="1" applyFont="1" applyFill="1" applyBorder="1" applyAlignment="1">
      <alignment horizontal="center" vertical="center" wrapText="1"/>
      <protection/>
    </xf>
    <xf numFmtId="43" fontId="4" fillId="33" borderId="12" xfId="57" applyNumberFormat="1" applyFont="1" applyFill="1" applyBorder="1" applyAlignment="1">
      <alignment horizontal="center" vertical="center" wrapText="1"/>
      <protection/>
    </xf>
    <xf numFmtId="4" fontId="4" fillId="0" borderId="12" xfId="49" applyNumberFormat="1" applyFont="1" applyFill="1" applyBorder="1" applyAlignment="1">
      <alignment vertical="center"/>
    </xf>
    <xf numFmtId="43" fontId="7" fillId="0" borderId="10" xfId="51" applyNumberFormat="1" applyFont="1" applyFill="1" applyBorder="1" applyAlignment="1">
      <alignment vertical="center"/>
    </xf>
    <xf numFmtId="43" fontId="7" fillId="0" borderId="11" xfId="5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3" fontId="53" fillId="0" borderId="0" xfId="0" applyNumberFormat="1" applyFont="1" applyFill="1" applyAlignment="1">
      <alignment horizontal="center"/>
    </xf>
    <xf numFmtId="173" fontId="11" fillId="0" borderId="0" xfId="0" applyNumberFormat="1" applyFont="1" applyAlignment="1">
      <alignment horizontal="center" vertical="center"/>
    </xf>
    <xf numFmtId="17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Fill="1" applyAlignment="1">
      <alignment/>
    </xf>
    <xf numFmtId="43" fontId="4" fillId="0" borderId="0" xfId="49" applyNumberFormat="1" applyFont="1" applyFill="1" applyBorder="1" applyAlignment="1">
      <alignment vertical="center"/>
    </xf>
    <xf numFmtId="43" fontId="4" fillId="33" borderId="12" xfId="0" applyNumberFormat="1" applyFont="1" applyFill="1" applyBorder="1" applyAlignment="1">
      <alignment horizontal="center" vertical="center" wrapText="1"/>
    </xf>
    <xf numFmtId="43" fontId="3" fillId="0" borderId="12" xfId="49" applyNumberFormat="1" applyFont="1" applyFill="1" applyBorder="1" applyAlignment="1">
      <alignment vertical="center"/>
    </xf>
    <xf numFmtId="43" fontId="54" fillId="0" borderId="0" xfId="49" applyNumberFormat="1" applyFont="1" applyFill="1" applyBorder="1" applyAlignment="1">
      <alignment vertical="center"/>
    </xf>
    <xf numFmtId="43" fontId="3" fillId="33" borderId="12" xfId="0" applyNumberFormat="1" applyFont="1" applyFill="1" applyBorder="1" applyAlignment="1">
      <alignment horizontal="center" vertical="center" wrapText="1"/>
    </xf>
    <xf numFmtId="43" fontId="3" fillId="0" borderId="12" xfId="53" applyNumberFormat="1" applyFont="1" applyFill="1" applyBorder="1" applyAlignment="1">
      <alignment vertical="center"/>
    </xf>
    <xf numFmtId="17" fontId="3" fillId="33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0" fontId="0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3" fontId="0" fillId="0" borderId="10" xfId="49" applyFont="1" applyFill="1" applyBorder="1" applyAlignment="1">
      <alignment vertical="center" wrapText="1"/>
    </xf>
    <xf numFmtId="43" fontId="0" fillId="0" borderId="11" xfId="49" applyFont="1" applyFill="1" applyBorder="1" applyAlignment="1">
      <alignment vertical="center" wrapText="1"/>
    </xf>
    <xf numFmtId="43" fontId="0" fillId="0" borderId="0" xfId="49" applyFont="1" applyFill="1" applyAlignment="1">
      <alignment/>
    </xf>
    <xf numFmtId="43" fontId="4" fillId="0" borderId="12" xfId="0" applyNumberFormat="1" applyFont="1" applyFill="1" applyBorder="1" applyAlignment="1">
      <alignment horizontal="center" vertical="center" wrapText="1"/>
    </xf>
    <xf numFmtId="43" fontId="3" fillId="0" borderId="0" xfId="5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17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3" fontId="55" fillId="0" borderId="0" xfId="49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43" fontId="3" fillId="0" borderId="0" xfId="49" applyNumberFormat="1" applyFont="1" applyFill="1" applyBorder="1" applyAlignment="1">
      <alignment vertical="center"/>
    </xf>
    <xf numFmtId="43" fontId="56" fillId="0" borderId="0" xfId="0" applyNumberFormat="1" applyFont="1" applyAlignment="1">
      <alignment vertical="center"/>
    </xf>
    <xf numFmtId="186" fontId="4" fillId="0" borderId="12" xfId="49" applyNumberFormat="1" applyFont="1" applyFill="1" applyBorder="1" applyAlignment="1">
      <alignment vertical="center"/>
    </xf>
    <xf numFmtId="175" fontId="0" fillId="0" borderId="0" xfId="49" applyNumberFormat="1" applyFont="1" applyAlignment="1">
      <alignment/>
    </xf>
    <xf numFmtId="175" fontId="0" fillId="0" borderId="0" xfId="0" applyNumberFormat="1" applyFont="1" applyAlignment="1">
      <alignment/>
    </xf>
    <xf numFmtId="43" fontId="55" fillId="0" borderId="0" xfId="0" applyNumberFormat="1" applyFont="1" applyAlignment="1">
      <alignment vertical="center"/>
    </xf>
    <xf numFmtId="43" fontId="3" fillId="33" borderId="12" xfId="57" applyNumberFormat="1" applyFont="1" applyFill="1" applyBorder="1" applyAlignment="1">
      <alignment horizontal="center" vertical="center" wrapText="1"/>
      <protection/>
    </xf>
    <xf numFmtId="186" fontId="7" fillId="0" borderId="10" xfId="49" applyNumberFormat="1" applyFont="1" applyFill="1" applyBorder="1" applyAlignment="1">
      <alignment vertical="center"/>
    </xf>
    <xf numFmtId="43" fontId="7" fillId="0" borderId="10" xfId="49" applyNumberFormat="1" applyFont="1" applyFill="1" applyBorder="1" applyAlignment="1">
      <alignment vertical="center"/>
    </xf>
    <xf numFmtId="186" fontId="7" fillId="0" borderId="11" xfId="49" applyNumberFormat="1" applyFont="1" applyFill="1" applyBorder="1" applyAlignment="1">
      <alignment vertical="center"/>
    </xf>
    <xf numFmtId="43" fontId="7" fillId="0" borderId="11" xfId="49" applyNumberFormat="1" applyFont="1" applyFill="1" applyBorder="1" applyAlignment="1">
      <alignment vertical="center"/>
    </xf>
    <xf numFmtId="43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173" fontId="7" fillId="0" borderId="10" xfId="0" applyNumberFormat="1" applyFont="1" applyFill="1" applyBorder="1" applyAlignment="1">
      <alignment vertical="center" wrapText="1"/>
    </xf>
    <xf numFmtId="173" fontId="7" fillId="0" borderId="11" xfId="0" applyNumberFormat="1" applyFont="1" applyFill="1" applyBorder="1" applyAlignment="1">
      <alignment vertical="center" wrapText="1"/>
    </xf>
    <xf numFmtId="173" fontId="4" fillId="0" borderId="12" xfId="0" applyNumberFormat="1" applyFont="1" applyFill="1" applyBorder="1" applyAlignment="1">
      <alignment vertical="center" wrapText="1"/>
    </xf>
    <xf numFmtId="43" fontId="7" fillId="0" borderId="0" xfId="0" applyNumberFormat="1" applyFont="1" applyAlignment="1">
      <alignment/>
    </xf>
    <xf numFmtId="43" fontId="7" fillId="0" borderId="0" xfId="49" applyFont="1" applyAlignment="1">
      <alignment/>
    </xf>
    <xf numFmtId="186" fontId="7" fillId="0" borderId="10" xfId="53" applyNumberFormat="1" applyFont="1" applyFill="1" applyBorder="1" applyAlignment="1">
      <alignment vertical="center"/>
    </xf>
    <xf numFmtId="186" fontId="7" fillId="0" borderId="10" xfId="51" applyNumberFormat="1" applyFont="1" applyFill="1" applyBorder="1" applyAlignment="1">
      <alignment vertical="center"/>
    </xf>
    <xf numFmtId="43" fontId="7" fillId="0" borderId="10" xfId="53" applyNumberFormat="1" applyFont="1" applyFill="1" applyBorder="1" applyAlignment="1">
      <alignment vertical="center"/>
    </xf>
    <xf numFmtId="186" fontId="7" fillId="0" borderId="11" xfId="53" applyNumberFormat="1" applyFont="1" applyFill="1" applyBorder="1" applyAlignment="1">
      <alignment vertical="center"/>
    </xf>
    <xf numFmtId="186" fontId="7" fillId="0" borderId="11" xfId="51" applyNumberFormat="1" applyFont="1" applyFill="1" applyBorder="1" applyAlignment="1">
      <alignment vertical="center"/>
    </xf>
    <xf numFmtId="43" fontId="7" fillId="0" borderId="11" xfId="53" applyNumberFormat="1" applyFont="1" applyFill="1" applyBorder="1" applyAlignment="1">
      <alignment vertical="center"/>
    </xf>
    <xf numFmtId="186" fontId="4" fillId="0" borderId="12" xfId="53" applyNumberFormat="1" applyFont="1" applyFill="1" applyBorder="1" applyAlignment="1">
      <alignment vertical="center"/>
    </xf>
    <xf numFmtId="43" fontId="4" fillId="0" borderId="12" xfId="53" applyNumberFormat="1" applyFont="1" applyFill="1" applyBorder="1" applyAlignment="1">
      <alignment vertical="center"/>
    </xf>
    <xf numFmtId="173" fontId="7" fillId="0" borderId="0" xfId="0" applyNumberFormat="1" applyFont="1" applyFill="1" applyAlignment="1">
      <alignment/>
    </xf>
    <xf numFmtId="43" fontId="7" fillId="0" borderId="0" xfId="49" applyNumberFormat="1" applyFont="1" applyFill="1" applyBorder="1" applyAlignment="1">
      <alignment vertical="center"/>
    </xf>
    <xf numFmtId="4" fontId="7" fillId="0" borderId="10" xfId="51" applyNumberFormat="1" applyFont="1" applyFill="1" applyBorder="1" applyAlignment="1">
      <alignment vertical="center"/>
    </xf>
    <xf numFmtId="4" fontId="7" fillId="0" borderId="11" xfId="51" applyNumberFormat="1" applyFont="1" applyFill="1" applyBorder="1" applyAlignment="1">
      <alignment vertical="center"/>
    </xf>
    <xf numFmtId="4" fontId="4" fillId="0" borderId="12" xfId="51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43" fontId="14" fillId="0" borderId="0" xfId="49" applyFont="1" applyAlignment="1">
      <alignment/>
    </xf>
    <xf numFmtId="43" fontId="14" fillId="0" borderId="0" xfId="49" applyFont="1" applyFill="1" applyAlignment="1">
      <alignment/>
    </xf>
    <xf numFmtId="43" fontId="54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172" fontId="9" fillId="0" borderId="0" xfId="0" applyNumberFormat="1" applyFont="1" applyAlignment="1" applyProtection="1">
      <alignment horizontal="center"/>
      <protection/>
    </xf>
    <xf numFmtId="173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73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73" fontId="11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justify" vertical="center" wrapText="1"/>
    </xf>
    <xf numFmtId="173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72" fontId="13" fillId="0" borderId="17" xfId="0" applyNumberFormat="1" applyFont="1" applyFill="1" applyBorder="1" applyAlignment="1" applyProtection="1">
      <alignment horizontal="center" vertical="center" wrapText="1"/>
      <protection/>
    </xf>
    <xf numFmtId="172" fontId="13" fillId="0" borderId="17" xfId="0" applyNumberFormat="1" applyFont="1" applyBorder="1" applyAlignment="1" applyProtection="1">
      <alignment horizontal="center" vertical="center" wrapText="1"/>
      <protection/>
    </xf>
    <xf numFmtId="172" fontId="13" fillId="0" borderId="0" xfId="0" applyNumberFormat="1" applyFont="1" applyAlignment="1" applyProtection="1">
      <alignment horizontal="center" wrapText="1"/>
      <protection/>
    </xf>
    <xf numFmtId="17" fontId="3" fillId="33" borderId="13" xfId="0" applyNumberFormat="1" applyFont="1" applyFill="1" applyBorder="1" applyAlignment="1">
      <alignment horizontal="center" vertical="center" wrapText="1"/>
    </xf>
    <xf numFmtId="17" fontId="3" fillId="33" borderId="11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_calendario 2005-ramo 33 mpios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733425</xdr:colOff>
      <xdr:row>7</xdr:row>
      <xdr:rowOff>114300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581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74</xdr:row>
      <xdr:rowOff>28575</xdr:rowOff>
    </xdr:from>
    <xdr:to>
      <xdr:col>1</xdr:col>
      <xdr:colOff>942975</xdr:colOff>
      <xdr:row>81</xdr:row>
      <xdr:rowOff>142875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325725"/>
          <a:ext cx="1838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146</xdr:row>
      <xdr:rowOff>9525</xdr:rowOff>
    </xdr:from>
    <xdr:to>
      <xdr:col>1</xdr:col>
      <xdr:colOff>876300</xdr:colOff>
      <xdr:row>154</xdr:row>
      <xdr:rowOff>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622875"/>
          <a:ext cx="1743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219</xdr:row>
      <xdr:rowOff>38100</xdr:rowOff>
    </xdr:from>
    <xdr:to>
      <xdr:col>1</xdr:col>
      <xdr:colOff>895350</xdr:colOff>
      <xdr:row>226</xdr:row>
      <xdr:rowOff>133350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043850"/>
          <a:ext cx="1809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292</xdr:row>
      <xdr:rowOff>28575</xdr:rowOff>
    </xdr:from>
    <xdr:to>
      <xdr:col>1</xdr:col>
      <xdr:colOff>971550</xdr:colOff>
      <xdr:row>300</xdr:row>
      <xdr:rowOff>28575</xdr:rowOff>
    </xdr:to>
    <xdr:pic>
      <xdr:nvPicPr>
        <xdr:cNvPr id="5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1293375"/>
          <a:ext cx="18669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200025</xdr:colOff>
      <xdr:row>6</xdr:row>
      <xdr:rowOff>95250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504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1</xdr:col>
      <xdr:colOff>200025</xdr:colOff>
      <xdr:row>73</xdr:row>
      <xdr:rowOff>9525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87375"/>
          <a:ext cx="1504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6</xdr:row>
      <xdr:rowOff>47625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9525</xdr:rowOff>
    </xdr:from>
    <xdr:to>
      <xdr:col>1</xdr:col>
      <xdr:colOff>504825</xdr:colOff>
      <xdr:row>72</xdr:row>
      <xdr:rowOff>57150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91950"/>
          <a:ext cx="1581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59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4.00390625" style="2" customWidth="1"/>
    <col min="2" max="2" width="16.140625" style="2" customWidth="1"/>
    <col min="3" max="3" width="15.00390625" style="2" customWidth="1"/>
    <col min="4" max="4" width="14.421875" style="2" customWidth="1"/>
    <col min="5" max="5" width="14.00390625" style="2" customWidth="1"/>
    <col min="6" max="6" width="14.8515625" style="2" customWidth="1"/>
    <col min="7" max="7" width="14.421875" style="2" customWidth="1"/>
    <col min="8" max="8" width="18.00390625" style="2" customWidth="1"/>
    <col min="9" max="9" width="14.28125" style="2" customWidth="1"/>
    <col min="10" max="10" width="13.8515625" style="2" customWidth="1"/>
    <col min="11" max="11" width="17.8515625" style="2" customWidth="1"/>
    <col min="12" max="12" width="13.421875" style="1" bestFit="1" customWidth="1"/>
    <col min="13" max="13" width="19.8515625" style="1" customWidth="1"/>
    <col min="14" max="14" width="14.00390625" style="1" customWidth="1"/>
    <col min="15" max="15" width="16.421875" style="1" customWidth="1"/>
    <col min="16" max="16" width="14.7109375" style="1" customWidth="1"/>
    <col min="17" max="17" width="15.57421875" style="1" customWidth="1"/>
    <col min="18" max="16384" width="11.421875" style="1" customWidth="1"/>
  </cols>
  <sheetData>
    <row r="2" ht="12.75"/>
    <row r="3" spans="1:1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5.75">
      <c r="A11" s="94" t="s">
        <v>25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1" ht="15.75">
      <c r="A12" s="95" t="s">
        <v>56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ht="11.25" customHeight="1"/>
    <row r="14" spans="1:11" ht="87" customHeight="1">
      <c r="A14" s="8" t="s">
        <v>50</v>
      </c>
      <c r="B14" s="9" t="s">
        <v>0</v>
      </c>
      <c r="C14" s="8" t="s">
        <v>32</v>
      </c>
      <c r="D14" s="8" t="s">
        <v>23</v>
      </c>
      <c r="E14" s="9" t="s">
        <v>19</v>
      </c>
      <c r="F14" s="9" t="s">
        <v>20</v>
      </c>
      <c r="G14" s="8" t="s">
        <v>26</v>
      </c>
      <c r="H14" s="9" t="s">
        <v>22</v>
      </c>
      <c r="I14" s="9" t="s">
        <v>24</v>
      </c>
      <c r="J14" s="54" t="s">
        <v>54</v>
      </c>
      <c r="K14" s="37" t="s">
        <v>55</v>
      </c>
    </row>
    <row r="15" spans="1:11" s="71" customFormat="1" ht="15.75" customHeight="1">
      <c r="A15" s="6" t="s">
        <v>1</v>
      </c>
      <c r="B15" s="67">
        <f aca="true" t="shared" si="0" ref="B15:J15">B88+B160+B233+B306</f>
        <v>157295074</v>
      </c>
      <c r="C15" s="67">
        <f t="shared" si="0"/>
        <v>29143739</v>
      </c>
      <c r="D15" s="67">
        <f t="shared" si="0"/>
        <v>1990027</v>
      </c>
      <c r="E15" s="67">
        <f t="shared" si="0"/>
        <v>13683565</v>
      </c>
      <c r="F15" s="67">
        <f t="shared" si="0"/>
        <v>6709469</v>
      </c>
      <c r="G15" s="67">
        <f t="shared" si="0"/>
        <v>201</v>
      </c>
      <c r="H15" s="67">
        <f t="shared" si="0"/>
        <v>1419257</v>
      </c>
      <c r="I15" s="67">
        <f t="shared" si="0"/>
        <v>372827</v>
      </c>
      <c r="J15" s="67">
        <f t="shared" si="0"/>
        <v>222183</v>
      </c>
      <c r="K15" s="67">
        <f aca="true" t="shared" si="1" ref="K15:K31">SUM(B15:I15)</f>
        <v>210614159</v>
      </c>
    </row>
    <row r="16" spans="1:11" s="71" customFormat="1" ht="15.75" customHeight="1">
      <c r="A16" s="6" t="s">
        <v>2</v>
      </c>
      <c r="B16" s="67">
        <f aca="true" t="shared" si="2" ref="B16:J16">B89+B161+B234+B307</f>
        <v>378075278</v>
      </c>
      <c r="C16" s="67">
        <f t="shared" si="2"/>
        <v>69938925</v>
      </c>
      <c r="D16" s="67">
        <f t="shared" si="2"/>
        <v>4763094</v>
      </c>
      <c r="E16" s="67">
        <f t="shared" si="2"/>
        <v>32868495</v>
      </c>
      <c r="F16" s="67">
        <f t="shared" si="2"/>
        <v>16062742</v>
      </c>
      <c r="G16" s="67">
        <f t="shared" si="2"/>
        <v>513</v>
      </c>
      <c r="H16" s="67">
        <f t="shared" si="2"/>
        <v>3394398</v>
      </c>
      <c r="I16" s="67">
        <f t="shared" si="2"/>
        <v>894425</v>
      </c>
      <c r="J16" s="67">
        <f t="shared" si="2"/>
        <v>515873</v>
      </c>
      <c r="K16" s="67">
        <f t="shared" si="1"/>
        <v>505997870</v>
      </c>
    </row>
    <row r="17" spans="1:11" s="71" customFormat="1" ht="15.75" customHeight="1">
      <c r="A17" s="6" t="s">
        <v>3</v>
      </c>
      <c r="B17" s="67">
        <f aca="true" t="shared" si="3" ref="B17:J17">B90+B162+B235+B308</f>
        <v>198813693</v>
      </c>
      <c r="C17" s="67">
        <f t="shared" si="3"/>
        <v>36882431</v>
      </c>
      <c r="D17" s="67">
        <f t="shared" si="3"/>
        <v>2515350</v>
      </c>
      <c r="E17" s="67">
        <f t="shared" si="3"/>
        <v>17378303</v>
      </c>
      <c r="F17" s="67">
        <f t="shared" si="3"/>
        <v>8508846</v>
      </c>
      <c r="G17" s="67">
        <f t="shared" si="3"/>
        <v>250</v>
      </c>
      <c r="H17" s="67">
        <f t="shared" si="3"/>
        <v>1796916</v>
      </c>
      <c r="I17" s="67">
        <f t="shared" si="3"/>
        <v>472667</v>
      </c>
      <c r="J17" s="67">
        <f t="shared" si="3"/>
        <v>282212</v>
      </c>
      <c r="K17" s="67">
        <f t="shared" si="1"/>
        <v>266368456</v>
      </c>
    </row>
    <row r="18" spans="1:11" s="71" customFormat="1" ht="15.75" customHeight="1">
      <c r="A18" s="6" t="s">
        <v>4</v>
      </c>
      <c r="B18" s="67">
        <f aca="true" t="shared" si="4" ref="B18:J18">B91+B163+B236+B309</f>
        <v>1099669867</v>
      </c>
      <c r="C18" s="67">
        <f t="shared" si="4"/>
        <v>203895782</v>
      </c>
      <c r="D18" s="67">
        <f t="shared" si="4"/>
        <v>13886996</v>
      </c>
      <c r="E18" s="67">
        <f t="shared" si="4"/>
        <v>95761117</v>
      </c>
      <c r="F18" s="67">
        <f t="shared" si="4"/>
        <v>46863142</v>
      </c>
      <c r="G18" s="67">
        <f t="shared" si="4"/>
        <v>1414</v>
      </c>
      <c r="H18" s="67">
        <f t="shared" si="4"/>
        <v>9903721</v>
      </c>
      <c r="I18" s="67">
        <f t="shared" si="4"/>
        <v>2605719</v>
      </c>
      <c r="J18" s="67">
        <f t="shared" si="4"/>
        <v>1541429</v>
      </c>
      <c r="K18" s="67">
        <f t="shared" si="1"/>
        <v>1472587758</v>
      </c>
    </row>
    <row r="19" spans="1:11" s="71" customFormat="1" ht="15.75" customHeight="1">
      <c r="A19" s="6" t="s">
        <v>5</v>
      </c>
      <c r="B19" s="67">
        <f aca="true" t="shared" si="5" ref="B19:J19">B92+B164+B237+B310</f>
        <v>319645172</v>
      </c>
      <c r="C19" s="67">
        <f t="shared" si="5"/>
        <v>59199329</v>
      </c>
      <c r="D19" s="67">
        <f t="shared" si="5"/>
        <v>4010286</v>
      </c>
      <c r="E19" s="67">
        <f t="shared" si="5"/>
        <v>27879311</v>
      </c>
      <c r="F19" s="67">
        <f t="shared" si="5"/>
        <v>13655892</v>
      </c>
      <c r="G19" s="67">
        <f t="shared" si="5"/>
        <v>408</v>
      </c>
      <c r="H19" s="67">
        <f t="shared" si="5"/>
        <v>2877419</v>
      </c>
      <c r="I19" s="67">
        <f t="shared" si="5"/>
        <v>758354</v>
      </c>
      <c r="J19" s="67">
        <f t="shared" si="5"/>
        <v>451303</v>
      </c>
      <c r="K19" s="67">
        <f t="shared" si="1"/>
        <v>428026171</v>
      </c>
    </row>
    <row r="20" spans="1:11" s="71" customFormat="1" ht="15.75" customHeight="1">
      <c r="A20" s="6" t="s">
        <v>6</v>
      </c>
      <c r="B20" s="67">
        <f aca="true" t="shared" si="6" ref="B20:J20">B93+B165+B238+B311</f>
        <v>231193193</v>
      </c>
      <c r="C20" s="67">
        <f t="shared" si="6"/>
        <v>42878427</v>
      </c>
      <c r="D20" s="67">
        <f t="shared" si="6"/>
        <v>2913910</v>
      </c>
      <c r="E20" s="67">
        <f t="shared" si="6"/>
        <v>20166288</v>
      </c>
      <c r="F20" s="67">
        <f t="shared" si="6"/>
        <v>9867876</v>
      </c>
      <c r="G20" s="67">
        <f t="shared" si="6"/>
        <v>295</v>
      </c>
      <c r="H20" s="67">
        <f t="shared" si="6"/>
        <v>2079026</v>
      </c>
      <c r="I20" s="67">
        <f t="shared" si="6"/>
        <v>548335</v>
      </c>
      <c r="J20" s="67">
        <f t="shared" si="6"/>
        <v>324459</v>
      </c>
      <c r="K20" s="67">
        <f t="shared" si="1"/>
        <v>309647350</v>
      </c>
    </row>
    <row r="21" spans="1:11" s="71" customFormat="1" ht="15.75" customHeight="1">
      <c r="A21" s="6" t="s">
        <v>7</v>
      </c>
      <c r="B21" s="67">
        <f aca="true" t="shared" si="7" ref="B21:J21">B94+B166+B239+B312</f>
        <v>143514031</v>
      </c>
      <c r="C21" s="67">
        <f t="shared" si="7"/>
        <v>26602208</v>
      </c>
      <c r="D21" s="67">
        <f t="shared" si="7"/>
        <v>1808513</v>
      </c>
      <c r="E21" s="67">
        <f t="shared" si="7"/>
        <v>12507298</v>
      </c>
      <c r="F21" s="67">
        <f t="shared" si="7"/>
        <v>6122671</v>
      </c>
      <c r="G21" s="67">
        <f t="shared" si="7"/>
        <v>181</v>
      </c>
      <c r="H21" s="67">
        <f t="shared" si="7"/>
        <v>1291496</v>
      </c>
      <c r="I21" s="67">
        <f t="shared" si="7"/>
        <v>340315</v>
      </c>
      <c r="J21" s="67">
        <f t="shared" si="7"/>
        <v>202220</v>
      </c>
      <c r="K21" s="67">
        <f t="shared" si="1"/>
        <v>192186713</v>
      </c>
    </row>
    <row r="22" spans="1:11" s="71" customFormat="1" ht="15.75" customHeight="1">
      <c r="A22" s="6" t="s">
        <v>8</v>
      </c>
      <c r="B22" s="67">
        <f aca="true" t="shared" si="8" ref="B22:J22">B95+B167+B240+B313</f>
        <v>301934734</v>
      </c>
      <c r="C22" s="67">
        <f t="shared" si="8"/>
        <v>56056979</v>
      </c>
      <c r="D22" s="67">
        <f t="shared" si="8"/>
        <v>3851015</v>
      </c>
      <c r="E22" s="67">
        <f t="shared" si="8"/>
        <v>26290980</v>
      </c>
      <c r="F22" s="67">
        <f t="shared" si="8"/>
        <v>12888605</v>
      </c>
      <c r="G22" s="67">
        <f t="shared" si="8"/>
        <v>380</v>
      </c>
      <c r="H22" s="67">
        <f t="shared" si="8"/>
        <v>2728490</v>
      </c>
      <c r="I22" s="67">
        <f t="shared" si="8"/>
        <v>715547</v>
      </c>
      <c r="J22" s="67">
        <f t="shared" si="8"/>
        <v>423337</v>
      </c>
      <c r="K22" s="67">
        <f t="shared" si="1"/>
        <v>404466730</v>
      </c>
    </row>
    <row r="23" spans="1:11" s="71" customFormat="1" ht="15.75" customHeight="1">
      <c r="A23" s="6" t="s">
        <v>9</v>
      </c>
      <c r="B23" s="67">
        <f aca="true" t="shared" si="9" ref="B23:J23">B96+B168+B241+B314</f>
        <v>136663280</v>
      </c>
      <c r="C23" s="67">
        <f t="shared" si="9"/>
        <v>25359050</v>
      </c>
      <c r="D23" s="67">
        <f t="shared" si="9"/>
        <v>1734126</v>
      </c>
      <c r="E23" s="67">
        <f t="shared" si="9"/>
        <v>11908519</v>
      </c>
      <c r="F23" s="67">
        <f t="shared" si="9"/>
        <v>5837871</v>
      </c>
      <c r="G23" s="67">
        <f t="shared" si="9"/>
        <v>170</v>
      </c>
      <c r="H23" s="67">
        <f t="shared" si="9"/>
        <v>1234451</v>
      </c>
      <c r="I23" s="67">
        <f t="shared" si="9"/>
        <v>324090</v>
      </c>
      <c r="J23" s="67">
        <f t="shared" si="9"/>
        <v>193413</v>
      </c>
      <c r="K23" s="67">
        <f t="shared" si="1"/>
        <v>183061557</v>
      </c>
    </row>
    <row r="24" spans="1:11" s="71" customFormat="1" ht="15.75" customHeight="1">
      <c r="A24" s="6" t="s">
        <v>10</v>
      </c>
      <c r="B24" s="67">
        <f aca="true" t="shared" si="10" ref="B24:J24">B97+B169+B242+B315</f>
        <v>171085450</v>
      </c>
      <c r="C24" s="67">
        <f t="shared" si="10"/>
        <v>31733425</v>
      </c>
      <c r="D24" s="67">
        <f t="shared" si="10"/>
        <v>2166512</v>
      </c>
      <c r="E24" s="67">
        <f t="shared" si="10"/>
        <v>14938386</v>
      </c>
      <c r="F24" s="67">
        <f t="shared" si="10"/>
        <v>7309464</v>
      </c>
      <c r="G24" s="67">
        <f t="shared" si="10"/>
        <v>216</v>
      </c>
      <c r="H24" s="67">
        <f t="shared" si="10"/>
        <v>1543644</v>
      </c>
      <c r="I24" s="67">
        <f t="shared" si="10"/>
        <v>406064</v>
      </c>
      <c r="J24" s="67">
        <f t="shared" si="10"/>
        <v>240793</v>
      </c>
      <c r="K24" s="67">
        <f t="shared" si="1"/>
        <v>229183161</v>
      </c>
    </row>
    <row r="25" spans="1:11" s="71" customFormat="1" ht="15.75" customHeight="1">
      <c r="A25" s="6" t="s">
        <v>11</v>
      </c>
      <c r="B25" s="67">
        <f aca="true" t="shared" si="11" ref="B25:J25">B98+B170+B243+B316</f>
        <v>133926072</v>
      </c>
      <c r="C25" s="67">
        <f t="shared" si="11"/>
        <v>24867746</v>
      </c>
      <c r="D25" s="67">
        <f t="shared" si="11"/>
        <v>1698224</v>
      </c>
      <c r="E25" s="67">
        <f t="shared" si="11"/>
        <v>11705388</v>
      </c>
      <c r="F25" s="67">
        <f t="shared" si="11"/>
        <v>5742213</v>
      </c>
      <c r="G25" s="67">
        <f t="shared" si="11"/>
        <v>163</v>
      </c>
      <c r="H25" s="67">
        <f t="shared" si="11"/>
        <v>1213424</v>
      </c>
      <c r="I25" s="67">
        <f t="shared" si="11"/>
        <v>318493</v>
      </c>
      <c r="J25" s="67">
        <f t="shared" si="11"/>
        <v>192853</v>
      </c>
      <c r="K25" s="67">
        <f t="shared" si="1"/>
        <v>179471723</v>
      </c>
    </row>
    <row r="26" spans="1:11" s="71" customFormat="1" ht="15.75" customHeight="1">
      <c r="A26" s="6" t="s">
        <v>12</v>
      </c>
      <c r="B26" s="67">
        <f aca="true" t="shared" si="12" ref="B26:J26">B99+B171+B244+B317</f>
        <v>275391166</v>
      </c>
      <c r="C26" s="67">
        <f t="shared" si="12"/>
        <v>51094536</v>
      </c>
      <c r="D26" s="67">
        <f t="shared" si="12"/>
        <v>3480501</v>
      </c>
      <c r="E26" s="67">
        <f t="shared" si="12"/>
        <v>24042752</v>
      </c>
      <c r="F26" s="67">
        <f t="shared" si="12"/>
        <v>11757106</v>
      </c>
      <c r="G26" s="67">
        <f t="shared" si="12"/>
        <v>347</v>
      </c>
      <c r="H26" s="67">
        <f t="shared" si="12"/>
        <v>2476598</v>
      </c>
      <c r="I26" s="67">
        <f t="shared" si="12"/>
        <v>653133</v>
      </c>
      <c r="J26" s="67">
        <f t="shared" si="12"/>
        <v>386892</v>
      </c>
      <c r="K26" s="67">
        <f t="shared" si="1"/>
        <v>368896139</v>
      </c>
    </row>
    <row r="27" spans="1:11" s="71" customFormat="1" ht="15.75" customHeight="1">
      <c r="A27" s="6" t="s">
        <v>13</v>
      </c>
      <c r="B27" s="67">
        <f aca="true" t="shared" si="13" ref="B27:J27">B100+B172+B245+B318</f>
        <v>206109609</v>
      </c>
      <c r="C27" s="67">
        <f t="shared" si="13"/>
        <v>38094765</v>
      </c>
      <c r="D27" s="67">
        <f t="shared" si="13"/>
        <v>2589429</v>
      </c>
      <c r="E27" s="67">
        <f t="shared" si="13"/>
        <v>17930917</v>
      </c>
      <c r="F27" s="67">
        <f t="shared" si="13"/>
        <v>8757401</v>
      </c>
      <c r="G27" s="67">
        <f t="shared" si="13"/>
        <v>266</v>
      </c>
      <c r="H27" s="67">
        <f t="shared" si="13"/>
        <v>1847595</v>
      </c>
      <c r="I27" s="67">
        <f t="shared" si="13"/>
        <v>486962</v>
      </c>
      <c r="J27" s="67">
        <f t="shared" si="13"/>
        <v>288098</v>
      </c>
      <c r="K27" s="67">
        <f t="shared" si="1"/>
        <v>275816944</v>
      </c>
    </row>
    <row r="28" spans="1:11" s="71" customFormat="1" ht="15.75" customHeight="1">
      <c r="A28" s="6" t="s">
        <v>14</v>
      </c>
      <c r="B28" s="67">
        <f aca="true" t="shared" si="14" ref="B28:J28">B101+B173+B246+B319</f>
        <v>213098594</v>
      </c>
      <c r="C28" s="67">
        <f t="shared" si="14"/>
        <v>39591721</v>
      </c>
      <c r="D28" s="67">
        <f t="shared" si="14"/>
        <v>2701111</v>
      </c>
      <c r="E28" s="67">
        <f t="shared" si="14"/>
        <v>18565880</v>
      </c>
      <c r="F28" s="67">
        <f t="shared" si="14"/>
        <v>9097680</v>
      </c>
      <c r="G28" s="67">
        <f t="shared" si="14"/>
        <v>270</v>
      </c>
      <c r="H28" s="67">
        <f t="shared" si="14"/>
        <v>1920002</v>
      </c>
      <c r="I28" s="67">
        <f t="shared" si="14"/>
        <v>505422</v>
      </c>
      <c r="J28" s="67">
        <f t="shared" si="14"/>
        <v>299550</v>
      </c>
      <c r="K28" s="67">
        <f t="shared" si="1"/>
        <v>285480680</v>
      </c>
    </row>
    <row r="29" spans="1:11" s="71" customFormat="1" ht="15.75" customHeight="1">
      <c r="A29" s="6" t="s">
        <v>15</v>
      </c>
      <c r="B29" s="67">
        <f aca="true" t="shared" si="15" ref="B29:J29">B102+B174+B247+B320</f>
        <v>134732918</v>
      </c>
      <c r="C29" s="67">
        <f t="shared" si="15"/>
        <v>24972836</v>
      </c>
      <c r="D29" s="67">
        <f t="shared" si="15"/>
        <v>1699261</v>
      </c>
      <c r="E29" s="67">
        <f t="shared" si="15"/>
        <v>11767538</v>
      </c>
      <c r="F29" s="67">
        <f t="shared" si="15"/>
        <v>5771512</v>
      </c>
      <c r="G29" s="67">
        <f t="shared" si="15"/>
        <v>164</v>
      </c>
      <c r="H29" s="67">
        <f t="shared" si="15"/>
        <v>1217160</v>
      </c>
      <c r="I29" s="67">
        <f t="shared" si="15"/>
        <v>319591</v>
      </c>
      <c r="J29" s="67">
        <f t="shared" si="15"/>
        <v>193950</v>
      </c>
      <c r="K29" s="67">
        <f t="shared" si="1"/>
        <v>180480980</v>
      </c>
    </row>
    <row r="30" spans="1:11" s="71" customFormat="1" ht="15.75" customHeight="1">
      <c r="A30" s="6" t="s">
        <v>16</v>
      </c>
      <c r="B30" s="67">
        <f aca="true" t="shared" si="16" ref="B30:J30">B103+B175+B248+B321</f>
        <v>155200802</v>
      </c>
      <c r="C30" s="67">
        <f t="shared" si="16"/>
        <v>28765506</v>
      </c>
      <c r="D30" s="67">
        <f t="shared" si="16"/>
        <v>1953927</v>
      </c>
      <c r="E30" s="67">
        <f t="shared" si="16"/>
        <v>13491398</v>
      </c>
      <c r="F30" s="67">
        <f t="shared" si="16"/>
        <v>6616031</v>
      </c>
      <c r="G30" s="67">
        <f t="shared" si="16"/>
        <v>205</v>
      </c>
      <c r="H30" s="67">
        <f t="shared" si="16"/>
        <v>1396540</v>
      </c>
      <c r="I30" s="67">
        <f t="shared" si="16"/>
        <v>368099</v>
      </c>
      <c r="J30" s="67">
        <f t="shared" si="16"/>
        <v>217772</v>
      </c>
      <c r="K30" s="67">
        <f t="shared" si="1"/>
        <v>207792508</v>
      </c>
    </row>
    <row r="31" spans="1:11" s="71" customFormat="1" ht="15.75" customHeight="1">
      <c r="A31" s="7" t="s">
        <v>17</v>
      </c>
      <c r="B31" s="69">
        <f aca="true" t="shared" si="17" ref="B31:J31">B104+B176+B249+B322</f>
        <v>186396646</v>
      </c>
      <c r="C31" s="69">
        <f t="shared" si="17"/>
        <v>34493168</v>
      </c>
      <c r="D31" s="69">
        <f t="shared" si="17"/>
        <v>2348372</v>
      </c>
      <c r="E31" s="69">
        <f t="shared" si="17"/>
        <v>16192679</v>
      </c>
      <c r="F31" s="69">
        <f t="shared" si="17"/>
        <v>7936930</v>
      </c>
      <c r="G31" s="69">
        <f t="shared" si="17"/>
        <v>233</v>
      </c>
      <c r="H31" s="69">
        <f t="shared" si="17"/>
        <v>1680916</v>
      </c>
      <c r="I31" s="69">
        <f t="shared" si="17"/>
        <v>441017</v>
      </c>
      <c r="J31" s="69">
        <f t="shared" si="17"/>
        <v>261750</v>
      </c>
      <c r="K31" s="69">
        <f t="shared" si="1"/>
        <v>249489961</v>
      </c>
    </row>
    <row r="32" spans="1:11" s="71" customFormat="1" ht="15.75" customHeight="1">
      <c r="A32" s="11" t="s">
        <v>18</v>
      </c>
      <c r="B32" s="13">
        <f aca="true" t="shared" si="18" ref="B32:K32">SUM(B15:B31)</f>
        <v>4442745579</v>
      </c>
      <c r="C32" s="13">
        <f t="shared" si="18"/>
        <v>823570573</v>
      </c>
      <c r="D32" s="13">
        <f t="shared" si="18"/>
        <v>56110654</v>
      </c>
      <c r="E32" s="13">
        <f t="shared" si="18"/>
        <v>387078814</v>
      </c>
      <c r="F32" s="13">
        <f t="shared" si="18"/>
        <v>189505451</v>
      </c>
      <c r="G32" s="13">
        <f t="shared" si="18"/>
        <v>5676</v>
      </c>
      <c r="H32" s="13">
        <f t="shared" si="18"/>
        <v>40021053</v>
      </c>
      <c r="I32" s="13">
        <f t="shared" si="18"/>
        <v>10531060</v>
      </c>
      <c r="J32" s="13">
        <f>SUM(J15:J31)</f>
        <v>6238087</v>
      </c>
      <c r="K32" s="13">
        <f t="shared" si="18"/>
        <v>5949568860</v>
      </c>
    </row>
    <row r="33" spans="1:11" ht="12.75">
      <c r="A33" s="10"/>
      <c r="B33" s="10"/>
      <c r="C33" s="10"/>
      <c r="D33" s="10"/>
      <c r="E33" s="10"/>
      <c r="F33" s="10"/>
      <c r="G33" s="29"/>
      <c r="H33" s="10"/>
      <c r="I33" s="10"/>
      <c r="J33" s="10"/>
      <c r="K33" s="64">
        <f>G32+H32+I32+J32</f>
        <v>56795876</v>
      </c>
    </row>
    <row r="34" spans="1:11" ht="12.75">
      <c r="A34" s="10"/>
      <c r="B34" s="10"/>
      <c r="C34" s="10"/>
      <c r="D34" s="10"/>
      <c r="E34" s="10"/>
      <c r="F34" s="10"/>
      <c r="G34" s="29"/>
      <c r="H34" s="10"/>
      <c r="I34" s="10"/>
      <c r="J34" s="10"/>
      <c r="K34" s="60"/>
    </row>
    <row r="35" spans="1:1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36"/>
    </row>
    <row r="37" spans="1:11" ht="87" customHeight="1">
      <c r="A37" s="8" t="s">
        <v>50</v>
      </c>
      <c r="B37" s="23" t="s">
        <v>28</v>
      </c>
      <c r="C37" s="23" t="s">
        <v>29</v>
      </c>
      <c r="D37" s="23" t="s">
        <v>30</v>
      </c>
      <c r="E37" s="23" t="s">
        <v>31</v>
      </c>
      <c r="F37" s="24" t="s">
        <v>52</v>
      </c>
      <c r="G37" s="24" t="s">
        <v>27</v>
      </c>
      <c r="H37" s="37" t="s">
        <v>42</v>
      </c>
      <c r="I37" s="51" t="s">
        <v>72</v>
      </c>
      <c r="J37" s="37" t="s">
        <v>70</v>
      </c>
      <c r="K37" s="51" t="s">
        <v>53</v>
      </c>
    </row>
    <row r="38" spans="1:17" s="71" customFormat="1" ht="15.75" customHeight="1">
      <c r="A38" s="6" t="s">
        <v>1</v>
      </c>
      <c r="B38" s="66">
        <f aca="true" t="shared" si="19" ref="B38:K38">B111+B183+B256+B329</f>
        <v>0</v>
      </c>
      <c r="C38" s="66">
        <f t="shared" si="19"/>
        <v>0</v>
      </c>
      <c r="D38" s="67">
        <f t="shared" si="19"/>
        <v>1219897</v>
      </c>
      <c r="E38" s="67">
        <f t="shared" si="19"/>
        <v>1659006</v>
      </c>
      <c r="F38" s="67">
        <f t="shared" si="19"/>
        <v>6821506</v>
      </c>
      <c r="G38" s="26">
        <f t="shared" si="19"/>
        <v>10856916</v>
      </c>
      <c r="H38" s="67">
        <f t="shared" si="19"/>
        <v>231393667</v>
      </c>
      <c r="I38" s="66">
        <f t="shared" si="19"/>
        <v>-502140</v>
      </c>
      <c r="J38" s="66">
        <f t="shared" si="19"/>
        <v>-188978</v>
      </c>
      <c r="K38" s="67">
        <f t="shared" si="19"/>
        <v>230702549</v>
      </c>
      <c r="L38" s="75"/>
      <c r="M38" s="76"/>
      <c r="N38" s="75"/>
      <c r="O38" s="75"/>
      <c r="P38" s="75"/>
      <c r="Q38" s="75"/>
    </row>
    <row r="39" spans="1:17" s="71" customFormat="1" ht="15.75" customHeight="1">
      <c r="A39" s="6" t="s">
        <v>2</v>
      </c>
      <c r="B39" s="66">
        <f aca="true" t="shared" si="20" ref="B39:K39">B112+B184+B257+B330</f>
        <v>0</v>
      </c>
      <c r="C39" s="66">
        <f t="shared" si="20"/>
        <v>0</v>
      </c>
      <c r="D39" s="67">
        <f t="shared" si="20"/>
        <v>2933273</v>
      </c>
      <c r="E39" s="67">
        <f t="shared" si="20"/>
        <v>6894922</v>
      </c>
      <c r="F39" s="67">
        <f t="shared" si="20"/>
        <v>0</v>
      </c>
      <c r="G39" s="26">
        <f t="shared" si="20"/>
        <v>22733779</v>
      </c>
      <c r="H39" s="67">
        <f t="shared" si="20"/>
        <v>539075717</v>
      </c>
      <c r="I39" s="66">
        <f t="shared" si="20"/>
        <v>-1205800</v>
      </c>
      <c r="J39" s="66">
        <f t="shared" si="20"/>
        <v>-463464</v>
      </c>
      <c r="K39" s="67">
        <f t="shared" si="20"/>
        <v>537406453</v>
      </c>
      <c r="L39" s="75"/>
      <c r="M39" s="76"/>
      <c r="N39" s="75"/>
      <c r="O39" s="75"/>
      <c r="P39" s="75"/>
      <c r="Q39" s="75"/>
    </row>
    <row r="40" spans="1:17" s="71" customFormat="1" ht="15.75" customHeight="1">
      <c r="A40" s="6" t="s">
        <v>3</v>
      </c>
      <c r="B40" s="66">
        <f aca="true" t="shared" si="21" ref="B40:K40">B113+B185+B258+B331</f>
        <v>0</v>
      </c>
      <c r="C40" s="66">
        <f t="shared" si="21"/>
        <v>0</v>
      </c>
      <c r="D40" s="67">
        <f t="shared" si="21"/>
        <v>1551881</v>
      </c>
      <c r="E40" s="67">
        <f t="shared" si="21"/>
        <v>3053899</v>
      </c>
      <c r="F40" s="67">
        <f t="shared" si="21"/>
        <v>12933099</v>
      </c>
      <c r="G40" s="26">
        <f t="shared" si="21"/>
        <v>23726879</v>
      </c>
      <c r="H40" s="67">
        <f t="shared" si="21"/>
        <v>307916426</v>
      </c>
      <c r="I40" s="66">
        <f t="shared" si="21"/>
        <v>-637441</v>
      </c>
      <c r="J40" s="66">
        <f t="shared" si="21"/>
        <v>-240736</v>
      </c>
      <c r="K40" s="67">
        <f t="shared" si="21"/>
        <v>307038249</v>
      </c>
      <c r="L40" s="75"/>
      <c r="M40" s="76"/>
      <c r="N40" s="75"/>
      <c r="O40" s="75"/>
      <c r="P40" s="75"/>
      <c r="Q40" s="75"/>
    </row>
    <row r="41" spans="1:17" s="71" customFormat="1" ht="15.75" customHeight="1">
      <c r="A41" s="6" t="s">
        <v>4</v>
      </c>
      <c r="B41" s="66">
        <f aca="true" t="shared" si="22" ref="B41:K41">B114+B186+B259+B332</f>
        <v>0</v>
      </c>
      <c r="C41" s="66">
        <f t="shared" si="22"/>
        <v>0</v>
      </c>
      <c r="D41" s="67">
        <f t="shared" si="22"/>
        <v>8533450</v>
      </c>
      <c r="E41" s="67">
        <f t="shared" si="22"/>
        <v>19378515</v>
      </c>
      <c r="F41" s="67">
        <f t="shared" si="22"/>
        <v>38409331.99999998</v>
      </c>
      <c r="G41" s="26">
        <f t="shared" si="22"/>
        <v>206967106</v>
      </c>
      <c r="H41" s="67">
        <f t="shared" si="22"/>
        <v>1747417590</v>
      </c>
      <c r="I41" s="66">
        <f t="shared" si="22"/>
        <v>-3489487</v>
      </c>
      <c r="J41" s="66">
        <f t="shared" si="22"/>
        <v>-1339703</v>
      </c>
      <c r="K41" s="67">
        <f t="shared" si="22"/>
        <v>1742588400</v>
      </c>
      <c r="L41" s="75"/>
      <c r="M41" s="76"/>
      <c r="N41" s="75"/>
      <c r="O41" s="75"/>
      <c r="P41" s="75"/>
      <c r="Q41" s="75"/>
    </row>
    <row r="42" spans="1:17" s="71" customFormat="1" ht="15.75" customHeight="1">
      <c r="A42" s="6" t="s">
        <v>5</v>
      </c>
      <c r="B42" s="66">
        <f aca="true" t="shared" si="23" ref="B42:K42">B115+B187+B260+B333</f>
        <v>0</v>
      </c>
      <c r="C42" s="66">
        <f t="shared" si="23"/>
        <v>0</v>
      </c>
      <c r="D42" s="67">
        <f t="shared" si="23"/>
        <v>2477986</v>
      </c>
      <c r="E42" s="67">
        <f t="shared" si="23"/>
        <v>6091214</v>
      </c>
      <c r="F42" s="67">
        <f t="shared" si="23"/>
        <v>0</v>
      </c>
      <c r="G42" s="26">
        <f t="shared" si="23"/>
        <v>4092494</v>
      </c>
      <c r="H42" s="67">
        <f t="shared" si="23"/>
        <v>441139168</v>
      </c>
      <c r="I42" s="66">
        <f t="shared" si="23"/>
        <v>-1024670</v>
      </c>
      <c r="J42" s="66">
        <f t="shared" si="23"/>
        <v>-396427</v>
      </c>
      <c r="K42" s="67">
        <f t="shared" si="23"/>
        <v>439718071</v>
      </c>
      <c r="L42" s="75"/>
      <c r="M42" s="76"/>
      <c r="N42" s="75"/>
      <c r="O42" s="75"/>
      <c r="P42" s="75"/>
      <c r="Q42" s="75"/>
    </row>
    <row r="43" spans="1:17" s="71" customFormat="1" ht="15.75" customHeight="1">
      <c r="A43" s="6" t="s">
        <v>6</v>
      </c>
      <c r="B43" s="66">
        <f aca="true" t="shared" si="24" ref="B43:K43">B116+B188+B261+B334</f>
        <v>0</v>
      </c>
      <c r="C43" s="66">
        <f t="shared" si="24"/>
        <v>0</v>
      </c>
      <c r="D43" s="67">
        <f t="shared" si="24"/>
        <v>1808839</v>
      </c>
      <c r="E43" s="67">
        <f t="shared" si="24"/>
        <v>3890885</v>
      </c>
      <c r="F43" s="67">
        <f t="shared" si="24"/>
        <v>8184852</v>
      </c>
      <c r="G43" s="26">
        <f t="shared" si="24"/>
        <v>15238958</v>
      </c>
      <c r="H43" s="67">
        <f t="shared" si="24"/>
        <v>339095343</v>
      </c>
      <c r="I43" s="66">
        <f t="shared" si="24"/>
        <v>-735189</v>
      </c>
      <c r="J43" s="66">
        <f t="shared" si="24"/>
        <v>-274888</v>
      </c>
      <c r="K43" s="67">
        <f t="shared" si="24"/>
        <v>338085266</v>
      </c>
      <c r="L43" s="75"/>
      <c r="M43" s="76"/>
      <c r="N43" s="75"/>
      <c r="O43" s="75"/>
      <c r="P43" s="75"/>
      <c r="Q43" s="75"/>
    </row>
    <row r="44" spans="1:17" s="71" customFormat="1" ht="15.75" customHeight="1">
      <c r="A44" s="6" t="s">
        <v>7</v>
      </c>
      <c r="B44" s="66">
        <f aca="true" t="shared" si="25" ref="B44:K44">B117+B189+B262+B335</f>
        <v>0</v>
      </c>
      <c r="C44" s="66">
        <f t="shared" si="25"/>
        <v>0</v>
      </c>
      <c r="D44" s="67">
        <f t="shared" si="25"/>
        <v>1107693</v>
      </c>
      <c r="E44" s="67">
        <f t="shared" si="25"/>
        <v>912249</v>
      </c>
      <c r="F44" s="67">
        <f t="shared" si="25"/>
        <v>9375380</v>
      </c>
      <c r="G44" s="26">
        <f t="shared" si="25"/>
        <v>10024259</v>
      </c>
      <c r="H44" s="67">
        <f t="shared" si="25"/>
        <v>213808514</v>
      </c>
      <c r="I44" s="66">
        <f t="shared" si="25"/>
        <v>-456176</v>
      </c>
      <c r="J44" s="66">
        <f t="shared" si="25"/>
        <v>-175056</v>
      </c>
      <c r="K44" s="67">
        <f t="shared" si="25"/>
        <v>213177282</v>
      </c>
      <c r="L44" s="75"/>
      <c r="M44" s="76"/>
      <c r="N44" s="75"/>
      <c r="O44" s="75"/>
      <c r="P44" s="75"/>
      <c r="Q44" s="75"/>
    </row>
    <row r="45" spans="1:17" s="71" customFormat="1" ht="15.75" customHeight="1">
      <c r="A45" s="6" t="s">
        <v>8</v>
      </c>
      <c r="B45" s="66">
        <f aca="true" t="shared" si="26" ref="B45:K45">B118+B190+B263+B336</f>
        <v>0</v>
      </c>
      <c r="C45" s="66">
        <f t="shared" si="26"/>
        <v>0</v>
      </c>
      <c r="D45" s="67">
        <f t="shared" si="26"/>
        <v>2359330</v>
      </c>
      <c r="E45" s="67">
        <f t="shared" si="26"/>
        <v>5411104</v>
      </c>
      <c r="F45" s="67">
        <f t="shared" si="26"/>
        <v>17104666</v>
      </c>
      <c r="G45" s="26">
        <f t="shared" si="26"/>
        <v>29526362</v>
      </c>
      <c r="H45" s="67">
        <f t="shared" si="26"/>
        <v>459291529</v>
      </c>
      <c r="I45" s="66">
        <f t="shared" si="26"/>
        <v>-964778</v>
      </c>
      <c r="J45" s="66">
        <f t="shared" si="26"/>
        <v>-348298</v>
      </c>
      <c r="K45" s="67">
        <f t="shared" si="26"/>
        <v>457978453</v>
      </c>
      <c r="L45" s="75"/>
      <c r="M45" s="76"/>
      <c r="N45" s="75"/>
      <c r="O45" s="75"/>
      <c r="P45" s="75"/>
      <c r="Q45" s="75"/>
    </row>
    <row r="46" spans="1:17" s="71" customFormat="1" ht="15.75" customHeight="1">
      <c r="A46" s="6" t="s">
        <v>9</v>
      </c>
      <c r="B46" s="66">
        <f aca="true" t="shared" si="27" ref="B46:K46">B119+B191+B264+B337</f>
        <v>0</v>
      </c>
      <c r="C46" s="66">
        <f t="shared" si="27"/>
        <v>0</v>
      </c>
      <c r="D46" s="67">
        <f t="shared" si="27"/>
        <v>1066623</v>
      </c>
      <c r="E46" s="67">
        <f t="shared" si="27"/>
        <v>1070088</v>
      </c>
      <c r="F46" s="67">
        <f t="shared" si="27"/>
        <v>6588593</v>
      </c>
      <c r="G46" s="26">
        <f t="shared" si="27"/>
        <v>11525589</v>
      </c>
      <c r="H46" s="67">
        <f t="shared" si="27"/>
        <v>203505863</v>
      </c>
      <c r="I46" s="66">
        <f t="shared" si="27"/>
        <v>-436717</v>
      </c>
      <c r="J46" s="66">
        <f t="shared" si="27"/>
        <v>-162977</v>
      </c>
      <c r="K46" s="67">
        <f t="shared" si="27"/>
        <v>202906169</v>
      </c>
      <c r="L46" s="75"/>
      <c r="M46" s="76"/>
      <c r="N46" s="75"/>
      <c r="O46" s="75"/>
      <c r="P46" s="75"/>
      <c r="Q46" s="75"/>
    </row>
    <row r="47" spans="1:17" s="71" customFormat="1" ht="15.75" customHeight="1">
      <c r="A47" s="6" t="s">
        <v>10</v>
      </c>
      <c r="B47" s="66">
        <f aca="true" t="shared" si="28" ref="B47:K47">B120+B192+B265+B338</f>
        <v>0</v>
      </c>
      <c r="C47" s="66">
        <f t="shared" si="28"/>
        <v>0</v>
      </c>
      <c r="D47" s="67">
        <f t="shared" si="28"/>
        <v>1334612</v>
      </c>
      <c r="E47" s="67">
        <f t="shared" si="28"/>
        <v>2584862</v>
      </c>
      <c r="F47" s="67">
        <f t="shared" si="28"/>
        <v>4900733</v>
      </c>
      <c r="G47" s="26">
        <f t="shared" si="28"/>
        <v>12564529</v>
      </c>
      <c r="H47" s="67">
        <f t="shared" si="28"/>
        <v>250808690</v>
      </c>
      <c r="I47" s="66">
        <f t="shared" si="28"/>
        <v>-546548</v>
      </c>
      <c r="J47" s="66">
        <f t="shared" si="28"/>
        <v>-202999</v>
      </c>
      <c r="K47" s="67">
        <f t="shared" si="28"/>
        <v>250059143</v>
      </c>
      <c r="L47" s="75"/>
      <c r="M47" s="76"/>
      <c r="N47" s="75"/>
      <c r="O47" s="75"/>
      <c r="P47" s="75"/>
      <c r="Q47" s="75"/>
    </row>
    <row r="48" spans="1:17" s="71" customFormat="1" ht="15.75" customHeight="1">
      <c r="A48" s="6" t="s">
        <v>11</v>
      </c>
      <c r="B48" s="66">
        <f aca="true" t="shared" si="29" ref="B48:K48">B121+B193+B266+B339</f>
        <v>0</v>
      </c>
      <c r="C48" s="66">
        <f t="shared" si="29"/>
        <v>0</v>
      </c>
      <c r="D48" s="67">
        <f t="shared" si="29"/>
        <v>1050622</v>
      </c>
      <c r="E48" s="67">
        <f t="shared" si="29"/>
        <v>873046</v>
      </c>
      <c r="F48" s="67">
        <f t="shared" si="29"/>
        <v>6354188</v>
      </c>
      <c r="G48" s="26">
        <f t="shared" si="29"/>
        <v>15345219</v>
      </c>
      <c r="H48" s="67">
        <f t="shared" si="29"/>
        <v>203287651</v>
      </c>
      <c r="I48" s="66">
        <f t="shared" si="29"/>
        <v>-431418</v>
      </c>
      <c r="J48" s="66">
        <f t="shared" si="29"/>
        <v>-162345</v>
      </c>
      <c r="K48" s="67">
        <f t="shared" si="29"/>
        <v>202693888</v>
      </c>
      <c r="L48" s="75"/>
      <c r="M48" s="76"/>
      <c r="N48" s="75"/>
      <c r="O48" s="75"/>
      <c r="P48" s="75"/>
      <c r="Q48" s="75"/>
    </row>
    <row r="49" spans="1:17" s="71" customFormat="1" ht="15.75" customHeight="1">
      <c r="A49" s="6" t="s">
        <v>12</v>
      </c>
      <c r="B49" s="66">
        <f aca="true" t="shared" si="30" ref="B49:K49">B122+B194+B267+B340</f>
        <v>0</v>
      </c>
      <c r="C49" s="66">
        <f t="shared" si="30"/>
        <v>0</v>
      </c>
      <c r="D49" s="67">
        <f t="shared" si="30"/>
        <v>2189924</v>
      </c>
      <c r="E49" s="67">
        <f t="shared" si="30"/>
        <v>4495933</v>
      </c>
      <c r="F49" s="67">
        <f t="shared" si="30"/>
        <v>13528259</v>
      </c>
      <c r="G49" s="26">
        <f t="shared" si="30"/>
        <v>28227679</v>
      </c>
      <c r="H49" s="67">
        <f t="shared" si="30"/>
        <v>417724826</v>
      </c>
      <c r="I49" s="66">
        <f t="shared" si="30"/>
        <v>-871959</v>
      </c>
      <c r="J49" s="66">
        <f t="shared" si="30"/>
        <v>-321404</v>
      </c>
      <c r="K49" s="67">
        <f t="shared" si="30"/>
        <v>416531463</v>
      </c>
      <c r="L49" s="75"/>
      <c r="M49" s="76"/>
      <c r="N49" s="75"/>
      <c r="O49" s="75"/>
      <c r="P49" s="75"/>
      <c r="Q49" s="75"/>
    </row>
    <row r="50" spans="1:17" s="71" customFormat="1" ht="15.75" customHeight="1">
      <c r="A50" s="6" t="s">
        <v>13</v>
      </c>
      <c r="B50" s="66">
        <f aca="true" t="shared" si="31" ref="B50:K50">B123+B195+B268+B341</f>
        <v>0</v>
      </c>
      <c r="C50" s="66">
        <f t="shared" si="31"/>
        <v>0</v>
      </c>
      <c r="D50" s="67">
        <f t="shared" si="31"/>
        <v>1574829</v>
      </c>
      <c r="E50" s="67">
        <f t="shared" si="31"/>
        <v>4260621</v>
      </c>
      <c r="F50" s="67">
        <f t="shared" si="31"/>
        <v>8447183</v>
      </c>
      <c r="G50" s="26">
        <f t="shared" si="31"/>
        <v>12349656</v>
      </c>
      <c r="H50" s="67">
        <f t="shared" si="31"/>
        <v>302737331</v>
      </c>
      <c r="I50" s="66">
        <f t="shared" si="31"/>
        <v>-648331</v>
      </c>
      <c r="J50" s="66">
        <f t="shared" si="31"/>
        <v>-238917</v>
      </c>
      <c r="K50" s="67">
        <f t="shared" si="31"/>
        <v>301850083</v>
      </c>
      <c r="L50" s="75"/>
      <c r="M50" s="76"/>
      <c r="N50" s="75"/>
      <c r="O50" s="75"/>
      <c r="P50" s="75"/>
      <c r="Q50" s="75"/>
    </row>
    <row r="51" spans="1:17" s="71" customFormat="1" ht="15.75" customHeight="1">
      <c r="A51" s="6" t="s">
        <v>14</v>
      </c>
      <c r="B51" s="66">
        <f aca="true" t="shared" si="32" ref="B51:K51">B124+B196+B269+B342</f>
        <v>0</v>
      </c>
      <c r="C51" s="66">
        <f t="shared" si="32"/>
        <v>0</v>
      </c>
      <c r="D51" s="67">
        <f t="shared" si="32"/>
        <v>1650852</v>
      </c>
      <c r="E51" s="67">
        <f t="shared" si="32"/>
        <v>2742362</v>
      </c>
      <c r="F51" s="67">
        <f t="shared" si="32"/>
        <v>10830012</v>
      </c>
      <c r="G51" s="26">
        <f t="shared" si="32"/>
        <v>34901270</v>
      </c>
      <c r="H51" s="67">
        <f t="shared" si="32"/>
        <v>335904726</v>
      </c>
      <c r="I51" s="66">
        <f t="shared" si="32"/>
        <v>-675788</v>
      </c>
      <c r="J51" s="66">
        <f t="shared" si="32"/>
        <v>-252421</v>
      </c>
      <c r="K51" s="67">
        <f t="shared" si="32"/>
        <v>334976517</v>
      </c>
      <c r="L51" s="75"/>
      <c r="M51" s="76"/>
      <c r="N51" s="75"/>
      <c r="O51" s="75"/>
      <c r="P51" s="75"/>
      <c r="Q51" s="75"/>
    </row>
    <row r="52" spans="1:17" s="71" customFormat="1" ht="15.75" customHeight="1">
      <c r="A52" s="6" t="s">
        <v>15</v>
      </c>
      <c r="B52" s="66">
        <f aca="true" t="shared" si="33" ref="B52:K52">B125+B197+B270+B343</f>
        <v>0</v>
      </c>
      <c r="C52" s="66">
        <f t="shared" si="33"/>
        <v>0</v>
      </c>
      <c r="D52" s="67">
        <f t="shared" si="33"/>
        <v>1053469</v>
      </c>
      <c r="E52" s="67">
        <f t="shared" si="33"/>
        <v>1357984</v>
      </c>
      <c r="F52" s="67">
        <f t="shared" si="33"/>
        <v>12295676</v>
      </c>
      <c r="G52" s="26">
        <f t="shared" si="33"/>
        <v>9162620</v>
      </c>
      <c r="H52" s="67">
        <f t="shared" si="33"/>
        <v>204544679</v>
      </c>
      <c r="I52" s="66">
        <f t="shared" si="33"/>
        <v>-431049</v>
      </c>
      <c r="J52" s="66">
        <f t="shared" si="33"/>
        <v>-158541</v>
      </c>
      <c r="K52" s="67">
        <f t="shared" si="33"/>
        <v>203955089</v>
      </c>
      <c r="L52" s="75"/>
      <c r="M52" s="76"/>
      <c r="N52" s="75"/>
      <c r="O52" s="75"/>
      <c r="P52" s="75"/>
      <c r="Q52" s="75"/>
    </row>
    <row r="53" spans="1:17" s="71" customFormat="1" ht="15.75" customHeight="1">
      <c r="A53" s="6" t="s">
        <v>16</v>
      </c>
      <c r="B53" s="66">
        <f aca="true" t="shared" si="34" ref="B53:K53">B126+B198+B271+B344</f>
        <v>0</v>
      </c>
      <c r="C53" s="66">
        <f t="shared" si="34"/>
        <v>0</v>
      </c>
      <c r="D53" s="67">
        <f t="shared" si="34"/>
        <v>1196107</v>
      </c>
      <c r="E53" s="67">
        <f t="shared" si="34"/>
        <v>1664506</v>
      </c>
      <c r="F53" s="67">
        <f t="shared" si="34"/>
        <v>6321200</v>
      </c>
      <c r="G53" s="26">
        <f t="shared" si="34"/>
        <v>14044462</v>
      </c>
      <c r="H53" s="67">
        <f t="shared" si="34"/>
        <v>231236555</v>
      </c>
      <c r="I53" s="66">
        <f t="shared" si="34"/>
        <v>-493941</v>
      </c>
      <c r="J53" s="66">
        <f t="shared" si="34"/>
        <v>-192585</v>
      </c>
      <c r="K53" s="67">
        <f t="shared" si="34"/>
        <v>230550029</v>
      </c>
      <c r="L53" s="75"/>
      <c r="M53" s="76"/>
      <c r="N53" s="75"/>
      <c r="O53" s="75"/>
      <c r="P53" s="75"/>
      <c r="Q53" s="75"/>
    </row>
    <row r="54" spans="1:17" s="71" customFormat="1" ht="15.75" customHeight="1">
      <c r="A54" s="7" t="s">
        <v>17</v>
      </c>
      <c r="B54" s="68">
        <f aca="true" t="shared" si="35" ref="B54:K54">B127+B199+B272+B345</f>
        <v>0</v>
      </c>
      <c r="C54" s="68">
        <f t="shared" si="35"/>
        <v>0</v>
      </c>
      <c r="D54" s="69">
        <f t="shared" si="35"/>
        <v>1438364</v>
      </c>
      <c r="E54" s="69">
        <f t="shared" si="35"/>
        <v>1766330</v>
      </c>
      <c r="F54" s="69">
        <f t="shared" si="35"/>
        <v>0</v>
      </c>
      <c r="G54" s="27">
        <f t="shared" si="35"/>
        <v>20232093</v>
      </c>
      <c r="H54" s="69">
        <f t="shared" si="35"/>
        <v>273188498</v>
      </c>
      <c r="I54" s="68">
        <f t="shared" si="35"/>
        <v>-593277</v>
      </c>
      <c r="J54" s="68">
        <f t="shared" si="35"/>
        <v>-239072</v>
      </c>
      <c r="K54" s="69">
        <f t="shared" si="35"/>
        <v>272356149</v>
      </c>
      <c r="L54" s="75"/>
      <c r="M54" s="76"/>
      <c r="N54" s="75"/>
      <c r="O54" s="75"/>
      <c r="P54" s="75"/>
      <c r="Q54" s="75"/>
    </row>
    <row r="55" spans="1:17" s="71" customFormat="1" ht="15.75" customHeight="1">
      <c r="A55" s="11" t="s">
        <v>18</v>
      </c>
      <c r="B55" s="61">
        <f aca="true" t="shared" si="36" ref="B55:H55">SUM(B38:B54)</f>
        <v>0</v>
      </c>
      <c r="C55" s="61">
        <f t="shared" si="36"/>
        <v>0</v>
      </c>
      <c r="D55" s="13">
        <f t="shared" si="36"/>
        <v>34547751</v>
      </c>
      <c r="E55" s="13">
        <f t="shared" si="36"/>
        <v>68107526</v>
      </c>
      <c r="F55" s="13">
        <f t="shared" si="36"/>
        <v>162094678.99999997</v>
      </c>
      <c r="G55" s="25">
        <f t="shared" si="36"/>
        <v>481519870</v>
      </c>
      <c r="H55" s="13">
        <f t="shared" si="36"/>
        <v>6702076773</v>
      </c>
      <c r="I55" s="61">
        <f>SUM(I38:I54)</f>
        <v>-14144709</v>
      </c>
      <c r="J55" s="61">
        <f>SUM(J38:J54)</f>
        <v>-5358811</v>
      </c>
      <c r="K55" s="13">
        <f>SUM(K38:K54)</f>
        <v>6682573253</v>
      </c>
      <c r="L55" s="75"/>
      <c r="M55" s="75"/>
      <c r="N55" s="75"/>
      <c r="O55" s="75"/>
      <c r="P55" s="75"/>
      <c r="Q55" s="75"/>
    </row>
    <row r="56" spans="7:11" ht="12.75">
      <c r="G56" s="35"/>
      <c r="H56" s="57">
        <f>H55-K33</f>
        <v>6645280897</v>
      </c>
      <c r="K56" s="93">
        <f>K55-K33</f>
        <v>6625777377</v>
      </c>
    </row>
    <row r="57" spans="8:11" ht="12.75">
      <c r="H57" s="50"/>
      <c r="K57" s="50"/>
    </row>
    <row r="58" ht="12.75">
      <c r="K58" s="35"/>
    </row>
    <row r="59" ht="12.75">
      <c r="D59" s="12"/>
    </row>
    <row r="60" ht="12.75">
      <c r="D60" s="12"/>
    </row>
    <row r="61" ht="12.75">
      <c r="D61" s="12"/>
    </row>
    <row r="62" ht="12.75">
      <c r="D62" s="12"/>
    </row>
    <row r="63" ht="12.75">
      <c r="D63" s="12"/>
    </row>
    <row r="64" ht="12.75">
      <c r="D64" s="12"/>
    </row>
    <row r="65" ht="12.75">
      <c r="D65" s="12"/>
    </row>
    <row r="66" ht="12.75">
      <c r="D66" s="12"/>
    </row>
    <row r="67" ht="12.75">
      <c r="D67" s="12"/>
    </row>
    <row r="68" ht="12.75">
      <c r="D68" s="12"/>
    </row>
    <row r="69" ht="12.75">
      <c r="D69" s="12"/>
    </row>
    <row r="70" ht="12.75">
      <c r="D70" s="12"/>
    </row>
    <row r="71" ht="12.75">
      <c r="D71" s="12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ht="12.75"/>
    <row r="80" ht="12.75"/>
    <row r="81" ht="12.75"/>
    <row r="82" ht="12.75"/>
    <row r="84" spans="1:11" s="3" customFormat="1" ht="20.25">
      <c r="A84" s="94" t="s">
        <v>21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s="3" customFormat="1" ht="20.25">
      <c r="A85" s="95" t="s">
        <v>57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</row>
    <row r="86" spans="1:11" s="3" customFormat="1" ht="21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87" customHeight="1">
      <c r="A87" s="8" t="s">
        <v>50</v>
      </c>
      <c r="B87" s="21" t="s">
        <v>0</v>
      </c>
      <c r="C87" s="21" t="s">
        <v>32</v>
      </c>
      <c r="D87" s="21" t="s">
        <v>23</v>
      </c>
      <c r="E87" s="21" t="s">
        <v>19</v>
      </c>
      <c r="F87" s="21" t="s">
        <v>20</v>
      </c>
      <c r="G87" s="21" t="s">
        <v>26</v>
      </c>
      <c r="H87" s="21" t="s">
        <v>22</v>
      </c>
      <c r="I87" s="21" t="s">
        <v>24</v>
      </c>
      <c r="J87" s="54" t="s">
        <v>54</v>
      </c>
      <c r="K87" s="37" t="s">
        <v>55</v>
      </c>
    </row>
    <row r="88" spans="1:11" s="71" customFormat="1" ht="15.75" customHeight="1">
      <c r="A88" s="72" t="s">
        <v>1</v>
      </c>
      <c r="B88" s="67">
        <v>41832495</v>
      </c>
      <c r="C88" s="67">
        <v>7121523</v>
      </c>
      <c r="D88" s="67">
        <v>484720</v>
      </c>
      <c r="E88" s="67">
        <v>3348695</v>
      </c>
      <c r="F88" s="67">
        <v>1657319</v>
      </c>
      <c r="G88" s="67">
        <v>121</v>
      </c>
      <c r="H88" s="67">
        <v>352048</v>
      </c>
      <c r="I88" s="67">
        <v>93167</v>
      </c>
      <c r="J88" s="67">
        <v>42396</v>
      </c>
      <c r="K88" s="67">
        <f aca="true" t="shared" si="37" ref="K88:K104">SUM(B88:J88)</f>
        <v>54932484</v>
      </c>
    </row>
    <row r="89" spans="1:11" s="71" customFormat="1" ht="15.75" customHeight="1">
      <c r="A89" s="72" t="s">
        <v>2</v>
      </c>
      <c r="B89" s="67">
        <v>107373852</v>
      </c>
      <c r="C89" s="67">
        <v>18281957</v>
      </c>
      <c r="D89" s="67">
        <v>1251216</v>
      </c>
      <c r="E89" s="67">
        <v>8565632</v>
      </c>
      <c r="F89" s="67">
        <v>4238813</v>
      </c>
      <c r="G89" s="67">
        <v>322</v>
      </c>
      <c r="H89" s="67">
        <v>903096</v>
      </c>
      <c r="I89" s="67">
        <v>239554</v>
      </c>
      <c r="J89" s="67">
        <v>106472</v>
      </c>
      <c r="K89" s="67">
        <f t="shared" si="37"/>
        <v>140960914</v>
      </c>
    </row>
    <row r="90" spans="1:11" s="71" customFormat="1" ht="15.75" customHeight="1">
      <c r="A90" s="72" t="s">
        <v>3</v>
      </c>
      <c r="B90" s="67">
        <v>50735161</v>
      </c>
      <c r="C90" s="67">
        <v>8643318</v>
      </c>
      <c r="D90" s="67">
        <v>578506</v>
      </c>
      <c r="E90" s="67">
        <v>4101678</v>
      </c>
      <c r="F90" s="67">
        <v>2025875</v>
      </c>
      <c r="G90" s="67">
        <v>147</v>
      </c>
      <c r="H90" s="67">
        <v>425551</v>
      </c>
      <c r="I90" s="67">
        <v>113742</v>
      </c>
      <c r="J90" s="67">
        <v>52684</v>
      </c>
      <c r="K90" s="67">
        <f t="shared" si="37"/>
        <v>66676662</v>
      </c>
    </row>
    <row r="91" spans="1:11" s="71" customFormat="1" ht="15.75" customHeight="1">
      <c r="A91" s="72" t="s">
        <v>4</v>
      </c>
      <c r="B91" s="67">
        <v>290620475</v>
      </c>
      <c r="C91" s="67">
        <v>49483751</v>
      </c>
      <c r="D91" s="67">
        <v>3367246</v>
      </c>
      <c r="E91" s="67">
        <v>23265980</v>
      </c>
      <c r="F91" s="67">
        <v>11510452</v>
      </c>
      <c r="G91" s="67">
        <v>854</v>
      </c>
      <c r="H91" s="67">
        <v>2443869</v>
      </c>
      <c r="I91" s="67">
        <v>648416</v>
      </c>
      <c r="J91" s="67">
        <v>292937</v>
      </c>
      <c r="K91" s="67">
        <f t="shared" si="37"/>
        <v>381633980</v>
      </c>
    </row>
    <row r="92" spans="1:11" s="71" customFormat="1" ht="15.75" customHeight="1">
      <c r="A92" s="72" t="s">
        <v>5</v>
      </c>
      <c r="B92" s="67">
        <v>85762313</v>
      </c>
      <c r="C92" s="67">
        <v>14610071</v>
      </c>
      <c r="D92" s="67">
        <v>976324</v>
      </c>
      <c r="E92" s="67">
        <v>6940083</v>
      </c>
      <c r="F92" s="67">
        <v>3427869</v>
      </c>
      <c r="G92" s="67">
        <v>246</v>
      </c>
      <c r="H92" s="67">
        <v>719449</v>
      </c>
      <c r="I92" s="67">
        <v>192187</v>
      </c>
      <c r="J92" s="67">
        <v>89565</v>
      </c>
      <c r="K92" s="67">
        <f t="shared" si="37"/>
        <v>112718107</v>
      </c>
    </row>
    <row r="93" spans="1:11" s="71" customFormat="1" ht="15.75" customHeight="1">
      <c r="A93" s="72" t="s">
        <v>6</v>
      </c>
      <c r="B93" s="67">
        <v>61189316</v>
      </c>
      <c r="C93" s="67">
        <v>10423882</v>
      </c>
      <c r="D93" s="67">
        <v>699854</v>
      </c>
      <c r="E93" s="67">
        <v>4937712</v>
      </c>
      <c r="F93" s="67">
        <v>2439258</v>
      </c>
      <c r="G93" s="67">
        <v>178</v>
      </c>
      <c r="H93" s="67">
        <v>513347</v>
      </c>
      <c r="I93" s="67">
        <v>137140</v>
      </c>
      <c r="J93" s="67">
        <v>63061</v>
      </c>
      <c r="K93" s="67">
        <f t="shared" si="37"/>
        <v>80403748</v>
      </c>
    </row>
    <row r="94" spans="1:11" s="71" customFormat="1" ht="15.75" customHeight="1">
      <c r="A94" s="72" t="s">
        <v>7</v>
      </c>
      <c r="B94" s="67">
        <v>36603017</v>
      </c>
      <c r="C94" s="67">
        <v>6234038</v>
      </c>
      <c r="D94" s="67">
        <v>421323</v>
      </c>
      <c r="E94" s="67">
        <v>2942223</v>
      </c>
      <c r="F94" s="67">
        <v>1454484</v>
      </c>
      <c r="G94" s="67">
        <v>107</v>
      </c>
      <c r="H94" s="67">
        <v>307417</v>
      </c>
      <c r="I94" s="67">
        <v>81864</v>
      </c>
      <c r="J94" s="67">
        <v>37302</v>
      </c>
      <c r="K94" s="67">
        <f t="shared" si="37"/>
        <v>48081775</v>
      </c>
    </row>
    <row r="95" spans="1:11" s="71" customFormat="1" ht="15.75" customHeight="1">
      <c r="A95" s="72" t="s">
        <v>8</v>
      </c>
      <c r="B95" s="67">
        <v>81970392</v>
      </c>
      <c r="C95" s="67">
        <v>13946911</v>
      </c>
      <c r="D95" s="67">
        <v>955615</v>
      </c>
      <c r="E95" s="67">
        <v>6536370</v>
      </c>
      <c r="F95" s="67">
        <v>3239303</v>
      </c>
      <c r="G95" s="67">
        <v>232</v>
      </c>
      <c r="H95" s="67">
        <v>691532</v>
      </c>
      <c r="I95" s="67">
        <v>181597</v>
      </c>
      <c r="J95" s="67">
        <v>83005</v>
      </c>
      <c r="K95" s="67">
        <f t="shared" si="37"/>
        <v>107604957</v>
      </c>
    </row>
    <row r="96" spans="1:11" s="71" customFormat="1" ht="15.75" customHeight="1">
      <c r="A96" s="72" t="s">
        <v>9</v>
      </c>
      <c r="B96" s="67">
        <v>35702041</v>
      </c>
      <c r="C96" s="67">
        <v>6076693</v>
      </c>
      <c r="D96" s="67">
        <v>413205</v>
      </c>
      <c r="E96" s="67">
        <v>2859871</v>
      </c>
      <c r="F96" s="67">
        <v>1415900</v>
      </c>
      <c r="G96" s="67">
        <v>101</v>
      </c>
      <c r="H96" s="67">
        <v>300707</v>
      </c>
      <c r="I96" s="67">
        <v>79353</v>
      </c>
      <c r="J96" s="67">
        <v>36531</v>
      </c>
      <c r="K96" s="67">
        <f t="shared" si="37"/>
        <v>46884402</v>
      </c>
    </row>
    <row r="97" spans="1:11" s="71" customFormat="1" ht="15.75" customHeight="1">
      <c r="A97" s="72" t="s">
        <v>10</v>
      </c>
      <c r="B97" s="67">
        <v>44729913</v>
      </c>
      <c r="C97" s="67">
        <v>7617661</v>
      </c>
      <c r="D97" s="67">
        <v>513498</v>
      </c>
      <c r="E97" s="67">
        <v>3601236</v>
      </c>
      <c r="F97" s="67">
        <v>1780346</v>
      </c>
      <c r="G97" s="67">
        <v>129</v>
      </c>
      <c r="H97" s="67">
        <v>375770</v>
      </c>
      <c r="I97" s="67">
        <v>99964</v>
      </c>
      <c r="J97" s="67">
        <v>46036</v>
      </c>
      <c r="K97" s="67">
        <f t="shared" si="37"/>
        <v>58764553</v>
      </c>
    </row>
    <row r="98" spans="1:11" s="71" customFormat="1" ht="15.75" customHeight="1">
      <c r="A98" s="72" t="s">
        <v>11</v>
      </c>
      <c r="B98" s="67">
        <v>33924001</v>
      </c>
      <c r="C98" s="67">
        <v>5776760</v>
      </c>
      <c r="D98" s="67">
        <v>387076</v>
      </c>
      <c r="E98" s="67">
        <v>2741234</v>
      </c>
      <c r="F98" s="67">
        <v>1355196</v>
      </c>
      <c r="G98" s="67">
        <v>95</v>
      </c>
      <c r="H98" s="67">
        <v>285102</v>
      </c>
      <c r="I98" s="67">
        <v>75715</v>
      </c>
      <c r="J98" s="67">
        <v>35646</v>
      </c>
      <c r="K98" s="67">
        <f t="shared" si="37"/>
        <v>44580825</v>
      </c>
    </row>
    <row r="99" spans="1:11" s="71" customFormat="1" ht="15.75" customHeight="1">
      <c r="A99" s="72" t="s">
        <v>12</v>
      </c>
      <c r="B99" s="67">
        <v>71261318</v>
      </c>
      <c r="C99" s="67">
        <v>12136476</v>
      </c>
      <c r="D99" s="67">
        <v>819085</v>
      </c>
      <c r="E99" s="67">
        <v>5733077</v>
      </c>
      <c r="F99" s="67">
        <v>2834182</v>
      </c>
      <c r="G99" s="67">
        <v>207</v>
      </c>
      <c r="H99" s="67">
        <v>598574</v>
      </c>
      <c r="I99" s="67">
        <v>159320</v>
      </c>
      <c r="J99" s="67">
        <v>73000</v>
      </c>
      <c r="K99" s="67">
        <f t="shared" si="37"/>
        <v>93615239</v>
      </c>
    </row>
    <row r="100" spans="1:11" s="71" customFormat="1" ht="15.75" customHeight="1">
      <c r="A100" s="72" t="s">
        <v>13</v>
      </c>
      <c r="B100" s="67">
        <v>54066875</v>
      </c>
      <c r="C100" s="67">
        <v>9205393</v>
      </c>
      <c r="D100" s="67">
        <v>628030</v>
      </c>
      <c r="E100" s="67">
        <v>4321598</v>
      </c>
      <c r="F100" s="67">
        <v>2138488</v>
      </c>
      <c r="G100" s="67">
        <v>160</v>
      </c>
      <c r="H100" s="67">
        <v>454785</v>
      </c>
      <c r="I100" s="67">
        <v>120573</v>
      </c>
      <c r="J100" s="67">
        <v>54186</v>
      </c>
      <c r="K100" s="67">
        <f t="shared" si="37"/>
        <v>70990088</v>
      </c>
    </row>
    <row r="101" spans="1:11" s="71" customFormat="1" ht="15.75" customHeight="1">
      <c r="A101" s="72" t="s">
        <v>14</v>
      </c>
      <c r="B101" s="67">
        <v>57134932</v>
      </c>
      <c r="C101" s="67">
        <v>9728527</v>
      </c>
      <c r="D101" s="67">
        <v>658008</v>
      </c>
      <c r="E101" s="67">
        <v>4590900</v>
      </c>
      <c r="F101" s="67">
        <v>2270693</v>
      </c>
      <c r="G101" s="67">
        <v>165</v>
      </c>
      <c r="H101" s="67">
        <v>480378</v>
      </c>
      <c r="I101" s="67">
        <v>127472</v>
      </c>
      <c r="J101" s="67">
        <v>58586</v>
      </c>
      <c r="K101" s="67">
        <f t="shared" si="37"/>
        <v>75049661</v>
      </c>
    </row>
    <row r="102" spans="1:11" s="71" customFormat="1" ht="15.75" customHeight="1">
      <c r="A102" s="72" t="s">
        <v>15</v>
      </c>
      <c r="B102" s="67">
        <v>35909231</v>
      </c>
      <c r="C102" s="67">
        <v>6113833</v>
      </c>
      <c r="D102" s="67">
        <v>406249</v>
      </c>
      <c r="E102" s="67">
        <v>2916308</v>
      </c>
      <c r="F102" s="67">
        <v>1441802</v>
      </c>
      <c r="G102" s="67">
        <v>96</v>
      </c>
      <c r="H102" s="67">
        <v>301968</v>
      </c>
      <c r="I102" s="67">
        <v>79989</v>
      </c>
      <c r="J102" s="67">
        <v>38821</v>
      </c>
      <c r="K102" s="67">
        <f t="shared" si="37"/>
        <v>47208297</v>
      </c>
    </row>
    <row r="103" spans="1:11" s="71" customFormat="1" ht="15.75" customHeight="1">
      <c r="A103" s="72" t="s">
        <v>16</v>
      </c>
      <c r="B103" s="67">
        <v>41742510</v>
      </c>
      <c r="C103" s="67">
        <v>7110803</v>
      </c>
      <c r="D103" s="67">
        <v>480619</v>
      </c>
      <c r="E103" s="67">
        <v>3354903</v>
      </c>
      <c r="F103" s="67">
        <v>1657825</v>
      </c>
      <c r="G103" s="67">
        <v>125</v>
      </c>
      <c r="H103" s="67">
        <v>350276</v>
      </c>
      <c r="I103" s="67">
        <v>93550</v>
      </c>
      <c r="J103" s="67">
        <v>42234</v>
      </c>
      <c r="K103" s="67">
        <f t="shared" si="37"/>
        <v>54832845</v>
      </c>
    </row>
    <row r="104" spans="1:11" s="71" customFormat="1" ht="15.75" customHeight="1">
      <c r="A104" s="73" t="s">
        <v>17</v>
      </c>
      <c r="B104" s="69">
        <v>49246560</v>
      </c>
      <c r="C104" s="69">
        <v>8379524</v>
      </c>
      <c r="D104" s="69">
        <v>574496</v>
      </c>
      <c r="E104" s="69">
        <v>3925388</v>
      </c>
      <c r="F104" s="69">
        <v>1945190</v>
      </c>
      <c r="G104" s="69">
        <v>141</v>
      </c>
      <c r="H104" s="69">
        <v>415371</v>
      </c>
      <c r="I104" s="69">
        <v>109162</v>
      </c>
      <c r="J104" s="69">
        <v>49690</v>
      </c>
      <c r="K104" s="69">
        <f t="shared" si="37"/>
        <v>64645522</v>
      </c>
    </row>
    <row r="105" spans="1:11" s="71" customFormat="1" ht="15.75" customHeight="1">
      <c r="A105" s="74" t="s">
        <v>18</v>
      </c>
      <c r="B105" s="13">
        <f>SUM(B88:B104)</f>
        <v>1179804402</v>
      </c>
      <c r="C105" s="13">
        <f aca="true" t="shared" si="38" ref="C105:J105">SUM(C88:C104)</f>
        <v>200891121</v>
      </c>
      <c r="D105" s="13">
        <f t="shared" si="38"/>
        <v>13615070</v>
      </c>
      <c r="E105" s="13">
        <f t="shared" si="38"/>
        <v>94682888</v>
      </c>
      <c r="F105" s="13">
        <f t="shared" si="38"/>
        <v>46832995</v>
      </c>
      <c r="G105" s="13">
        <f t="shared" si="38"/>
        <v>3426</v>
      </c>
      <c r="H105" s="13">
        <f t="shared" si="38"/>
        <v>9919240</v>
      </c>
      <c r="I105" s="13">
        <f t="shared" si="38"/>
        <v>2632765</v>
      </c>
      <c r="J105" s="13">
        <f t="shared" si="38"/>
        <v>1202152</v>
      </c>
      <c r="K105" s="13">
        <f>SUM(K88:K104)</f>
        <v>1549584059</v>
      </c>
    </row>
    <row r="106" spans="1:11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64">
        <f>G105+H105+I105+J105</f>
        <v>13757583</v>
      </c>
    </row>
    <row r="107" spans="1:11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60"/>
    </row>
    <row r="108" spans="1:11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39">
        <f>G105+H105+I105</f>
        <v>12555431</v>
      </c>
    </row>
    <row r="109" spans="1:11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ht="87" customHeight="1">
      <c r="A110" s="8" t="s">
        <v>50</v>
      </c>
      <c r="B110" s="23" t="s">
        <v>28</v>
      </c>
      <c r="C110" s="23" t="s">
        <v>29</v>
      </c>
      <c r="D110" s="23" t="s">
        <v>30</v>
      </c>
      <c r="E110" s="23" t="s">
        <v>31</v>
      </c>
      <c r="F110" s="8" t="s">
        <v>52</v>
      </c>
      <c r="G110" s="8" t="s">
        <v>27</v>
      </c>
      <c r="H110" s="40" t="s">
        <v>42</v>
      </c>
      <c r="I110" s="51" t="s">
        <v>66</v>
      </c>
      <c r="J110" s="37" t="s">
        <v>41</v>
      </c>
      <c r="K110" s="40" t="s">
        <v>34</v>
      </c>
    </row>
    <row r="111" spans="1:11" s="71" customFormat="1" ht="15.75" customHeight="1">
      <c r="A111" s="72" t="s">
        <v>1</v>
      </c>
      <c r="B111" s="77">
        <v>0</v>
      </c>
      <c r="C111" s="78">
        <v>0</v>
      </c>
      <c r="D111" s="79">
        <v>315533</v>
      </c>
      <c r="E111" s="79">
        <v>508293</v>
      </c>
      <c r="F111" s="26">
        <v>1620260</v>
      </c>
      <c r="G111" s="26">
        <v>2626268</v>
      </c>
      <c r="H111" s="67">
        <f aca="true" t="shared" si="39" ref="H111:H127">K88+B111+C111+D111+E111+F111+G111</f>
        <v>60002838</v>
      </c>
      <c r="I111" s="66">
        <v>-137535</v>
      </c>
      <c r="J111" s="77">
        <v>0</v>
      </c>
      <c r="K111" s="26">
        <f>H111+I111+J111</f>
        <v>59865303</v>
      </c>
    </row>
    <row r="112" spans="1:11" s="71" customFormat="1" ht="15.75" customHeight="1">
      <c r="A112" s="72" t="s">
        <v>2</v>
      </c>
      <c r="B112" s="77">
        <v>0</v>
      </c>
      <c r="C112" s="78">
        <v>0</v>
      </c>
      <c r="D112" s="79">
        <v>772358</v>
      </c>
      <c r="E112" s="79">
        <v>2112493</v>
      </c>
      <c r="F112" s="26">
        <v>0</v>
      </c>
      <c r="G112" s="26">
        <v>6152022</v>
      </c>
      <c r="H112" s="67">
        <f t="shared" si="39"/>
        <v>149997787</v>
      </c>
      <c r="I112" s="66">
        <v>-338112</v>
      </c>
      <c r="J112" s="77">
        <v>0</v>
      </c>
      <c r="K112" s="26">
        <f aca="true" t="shared" si="40" ref="K112:K127">H112+I112+J112</f>
        <v>149659675</v>
      </c>
    </row>
    <row r="113" spans="1:11" s="71" customFormat="1" ht="15.75" customHeight="1">
      <c r="A113" s="72" t="s">
        <v>3</v>
      </c>
      <c r="B113" s="77">
        <v>0</v>
      </c>
      <c r="C113" s="78">
        <v>0</v>
      </c>
      <c r="D113" s="79">
        <v>390373</v>
      </c>
      <c r="E113" s="79">
        <v>935666</v>
      </c>
      <c r="F113" s="26">
        <v>5221786</v>
      </c>
      <c r="G113" s="26">
        <v>5164181</v>
      </c>
      <c r="H113" s="67">
        <f t="shared" si="39"/>
        <v>78388668</v>
      </c>
      <c r="I113" s="66">
        <v>-170687</v>
      </c>
      <c r="J113" s="77">
        <v>0</v>
      </c>
      <c r="K113" s="26">
        <f t="shared" si="40"/>
        <v>78217981</v>
      </c>
    </row>
    <row r="114" spans="1:11" s="71" customFormat="1" ht="15.75" customHeight="1">
      <c r="A114" s="72" t="s">
        <v>4</v>
      </c>
      <c r="B114" s="77">
        <v>0</v>
      </c>
      <c r="C114" s="78">
        <v>0</v>
      </c>
      <c r="D114" s="79">
        <v>2205997</v>
      </c>
      <c r="E114" s="79">
        <v>5937264</v>
      </c>
      <c r="F114" s="26">
        <v>10000417.999999998</v>
      </c>
      <c r="G114" s="26">
        <v>91121980</v>
      </c>
      <c r="H114" s="67">
        <f t="shared" si="39"/>
        <v>490899639</v>
      </c>
      <c r="I114" s="66">
        <v>-938731</v>
      </c>
      <c r="J114" s="77">
        <v>0</v>
      </c>
      <c r="K114" s="26">
        <f t="shared" si="40"/>
        <v>489960908</v>
      </c>
    </row>
    <row r="115" spans="1:11" s="71" customFormat="1" ht="15.75" customHeight="1">
      <c r="A115" s="72" t="s">
        <v>5</v>
      </c>
      <c r="B115" s="77">
        <v>0</v>
      </c>
      <c r="C115" s="78">
        <v>0</v>
      </c>
      <c r="D115" s="79">
        <v>633573</v>
      </c>
      <c r="E115" s="79">
        <v>1866250</v>
      </c>
      <c r="F115" s="26">
        <v>0</v>
      </c>
      <c r="G115" s="26">
        <v>2974407</v>
      </c>
      <c r="H115" s="67">
        <f t="shared" si="39"/>
        <v>118192337</v>
      </c>
      <c r="I115" s="66">
        <v>-281581</v>
      </c>
      <c r="J115" s="77">
        <v>0</v>
      </c>
      <c r="K115" s="26">
        <f t="shared" si="40"/>
        <v>117910756</v>
      </c>
    </row>
    <row r="116" spans="1:11" s="71" customFormat="1" ht="15.75" customHeight="1">
      <c r="A116" s="72" t="s">
        <v>6</v>
      </c>
      <c r="B116" s="77">
        <v>0</v>
      </c>
      <c r="C116" s="78">
        <v>0</v>
      </c>
      <c r="D116" s="79">
        <v>469090</v>
      </c>
      <c r="E116" s="79">
        <v>1192104</v>
      </c>
      <c r="F116" s="26">
        <v>1463790</v>
      </c>
      <c r="G116" s="26">
        <v>3852703</v>
      </c>
      <c r="H116" s="67">
        <f t="shared" si="39"/>
        <v>87381435</v>
      </c>
      <c r="I116" s="66">
        <v>-198295</v>
      </c>
      <c r="J116" s="77">
        <v>0</v>
      </c>
      <c r="K116" s="26">
        <f t="shared" si="40"/>
        <v>87183140</v>
      </c>
    </row>
    <row r="117" spans="1:11" s="71" customFormat="1" ht="15.75" customHeight="1">
      <c r="A117" s="72" t="s">
        <v>7</v>
      </c>
      <c r="B117" s="77">
        <v>0</v>
      </c>
      <c r="C117" s="78">
        <v>0</v>
      </c>
      <c r="D117" s="79">
        <v>277775</v>
      </c>
      <c r="E117" s="79">
        <v>279498</v>
      </c>
      <c r="F117" s="26">
        <v>3878091</v>
      </c>
      <c r="G117" s="26">
        <v>3643961</v>
      </c>
      <c r="H117" s="67">
        <f t="shared" si="39"/>
        <v>56161100</v>
      </c>
      <c r="I117" s="66">
        <v>-121108</v>
      </c>
      <c r="J117" s="77">
        <v>0</v>
      </c>
      <c r="K117" s="26">
        <f t="shared" si="40"/>
        <v>56039992</v>
      </c>
    </row>
    <row r="118" spans="1:11" s="71" customFormat="1" ht="15.75" customHeight="1">
      <c r="A118" s="72" t="s">
        <v>8</v>
      </c>
      <c r="B118" s="77">
        <v>0</v>
      </c>
      <c r="C118" s="78">
        <v>0</v>
      </c>
      <c r="D118" s="79">
        <v>612838</v>
      </c>
      <c r="E118" s="79">
        <v>1657875</v>
      </c>
      <c r="F118" s="26">
        <v>7348174</v>
      </c>
      <c r="G118" s="26">
        <v>0</v>
      </c>
      <c r="H118" s="67">
        <f t="shared" si="39"/>
        <v>117223844</v>
      </c>
      <c r="I118" s="66">
        <v>-269415</v>
      </c>
      <c r="J118" s="77">
        <v>0</v>
      </c>
      <c r="K118" s="26">
        <f t="shared" si="40"/>
        <v>116954429</v>
      </c>
    </row>
    <row r="119" spans="1:11" s="71" customFormat="1" ht="15.75" customHeight="1">
      <c r="A119" s="72" t="s">
        <v>9</v>
      </c>
      <c r="B119" s="77">
        <v>0</v>
      </c>
      <c r="C119" s="78">
        <v>0</v>
      </c>
      <c r="D119" s="79">
        <v>276327</v>
      </c>
      <c r="E119" s="79">
        <v>327857</v>
      </c>
      <c r="F119" s="26">
        <v>1335016</v>
      </c>
      <c r="G119" s="26">
        <v>2702769</v>
      </c>
      <c r="H119" s="67">
        <f t="shared" si="39"/>
        <v>51526371</v>
      </c>
      <c r="I119" s="66">
        <v>-119584</v>
      </c>
      <c r="J119" s="77">
        <v>0</v>
      </c>
      <c r="K119" s="26">
        <f t="shared" si="40"/>
        <v>51406787</v>
      </c>
    </row>
    <row r="120" spans="1:11" s="71" customFormat="1" ht="15.75" customHeight="1">
      <c r="A120" s="72" t="s">
        <v>10</v>
      </c>
      <c r="B120" s="77">
        <v>0</v>
      </c>
      <c r="C120" s="78">
        <v>0</v>
      </c>
      <c r="D120" s="79">
        <v>341140</v>
      </c>
      <c r="E120" s="79">
        <v>791960</v>
      </c>
      <c r="F120" s="26">
        <v>0</v>
      </c>
      <c r="G120" s="26">
        <v>3159214</v>
      </c>
      <c r="H120" s="67">
        <f t="shared" si="39"/>
        <v>63056867</v>
      </c>
      <c r="I120" s="66">
        <v>-148679</v>
      </c>
      <c r="J120" s="77">
        <v>0</v>
      </c>
      <c r="K120" s="26">
        <f t="shared" si="40"/>
        <v>62908188</v>
      </c>
    </row>
    <row r="121" spans="1:11" s="71" customFormat="1" ht="15.75" customHeight="1">
      <c r="A121" s="72" t="s">
        <v>11</v>
      </c>
      <c r="B121" s="77">
        <v>0</v>
      </c>
      <c r="C121" s="78">
        <v>0</v>
      </c>
      <c r="D121" s="79">
        <v>267541</v>
      </c>
      <c r="E121" s="79">
        <v>267487</v>
      </c>
      <c r="F121" s="26">
        <v>0</v>
      </c>
      <c r="G121" s="26">
        <v>4920598</v>
      </c>
      <c r="H121" s="67">
        <f t="shared" si="39"/>
        <v>50036451</v>
      </c>
      <c r="I121" s="66">
        <v>-116745</v>
      </c>
      <c r="J121" s="77">
        <v>0</v>
      </c>
      <c r="K121" s="26">
        <f t="shared" si="40"/>
        <v>49919706</v>
      </c>
    </row>
    <row r="122" spans="1:11" s="71" customFormat="1" ht="15.75" customHeight="1">
      <c r="A122" s="72" t="s">
        <v>12</v>
      </c>
      <c r="B122" s="77">
        <v>0</v>
      </c>
      <c r="C122" s="78">
        <v>0</v>
      </c>
      <c r="D122" s="79">
        <v>585043</v>
      </c>
      <c r="E122" s="79">
        <v>1377481</v>
      </c>
      <c r="F122" s="26">
        <v>0</v>
      </c>
      <c r="G122" s="26">
        <v>7287319</v>
      </c>
      <c r="H122" s="67">
        <f t="shared" si="39"/>
        <v>102865082</v>
      </c>
      <c r="I122" s="66">
        <v>-230181</v>
      </c>
      <c r="J122" s="77">
        <v>0</v>
      </c>
      <c r="K122" s="26">
        <f t="shared" si="40"/>
        <v>102634901</v>
      </c>
    </row>
    <row r="123" spans="1:11" s="71" customFormat="1" ht="15.75" customHeight="1">
      <c r="A123" s="72" t="s">
        <v>13</v>
      </c>
      <c r="B123" s="77">
        <v>0</v>
      </c>
      <c r="C123" s="78">
        <v>0</v>
      </c>
      <c r="D123" s="79">
        <v>399882</v>
      </c>
      <c r="E123" s="79">
        <v>1305386</v>
      </c>
      <c r="F123" s="26">
        <v>0</v>
      </c>
      <c r="G123" s="26">
        <v>4625927</v>
      </c>
      <c r="H123" s="67">
        <f t="shared" si="39"/>
        <v>77321283</v>
      </c>
      <c r="I123" s="66">
        <v>-174866</v>
      </c>
      <c r="J123" s="77">
        <v>0</v>
      </c>
      <c r="K123" s="26">
        <f t="shared" si="40"/>
        <v>77146417</v>
      </c>
    </row>
    <row r="124" spans="1:11" s="71" customFormat="1" ht="15.75" customHeight="1">
      <c r="A124" s="72" t="s">
        <v>14</v>
      </c>
      <c r="B124" s="77">
        <v>0</v>
      </c>
      <c r="C124" s="78">
        <v>0</v>
      </c>
      <c r="D124" s="79">
        <v>426756</v>
      </c>
      <c r="E124" s="79">
        <v>840215</v>
      </c>
      <c r="F124" s="26">
        <v>0</v>
      </c>
      <c r="G124" s="26">
        <v>8164628</v>
      </c>
      <c r="H124" s="67">
        <f t="shared" si="39"/>
        <v>84481260</v>
      </c>
      <c r="I124" s="66">
        <v>-182847</v>
      </c>
      <c r="J124" s="77">
        <v>0</v>
      </c>
      <c r="K124" s="26">
        <f t="shared" si="40"/>
        <v>84298413</v>
      </c>
    </row>
    <row r="125" spans="1:11" s="71" customFormat="1" ht="15.75" customHeight="1">
      <c r="A125" s="72" t="s">
        <v>15</v>
      </c>
      <c r="B125" s="77">
        <v>0</v>
      </c>
      <c r="C125" s="78">
        <v>0</v>
      </c>
      <c r="D125" s="79">
        <v>284147</v>
      </c>
      <c r="E125" s="79">
        <v>416064</v>
      </c>
      <c r="F125" s="26">
        <v>1240508</v>
      </c>
      <c r="G125" s="26">
        <v>2763521</v>
      </c>
      <c r="H125" s="67">
        <f t="shared" si="39"/>
        <v>51912537</v>
      </c>
      <c r="I125" s="66">
        <v>-121757</v>
      </c>
      <c r="J125" s="77">
        <v>0</v>
      </c>
      <c r="K125" s="26">
        <f t="shared" si="40"/>
        <v>51790780</v>
      </c>
    </row>
    <row r="126" spans="1:11" s="71" customFormat="1" ht="15.75" customHeight="1">
      <c r="A126" s="72" t="s">
        <v>16</v>
      </c>
      <c r="B126" s="77">
        <v>0</v>
      </c>
      <c r="C126" s="78">
        <v>0</v>
      </c>
      <c r="D126" s="79">
        <v>303761</v>
      </c>
      <c r="E126" s="79">
        <v>509977</v>
      </c>
      <c r="F126" s="26">
        <v>1600131</v>
      </c>
      <c r="G126" s="26">
        <v>5089009</v>
      </c>
      <c r="H126" s="67">
        <f t="shared" si="39"/>
        <v>62335723</v>
      </c>
      <c r="I126" s="66">
        <v>-132542</v>
      </c>
      <c r="J126" s="77">
        <v>0</v>
      </c>
      <c r="K126" s="26">
        <f t="shared" si="40"/>
        <v>62203181</v>
      </c>
    </row>
    <row r="127" spans="1:11" s="71" customFormat="1" ht="15.75" customHeight="1">
      <c r="A127" s="73" t="s">
        <v>17</v>
      </c>
      <c r="B127" s="80">
        <v>0</v>
      </c>
      <c r="C127" s="81">
        <v>0</v>
      </c>
      <c r="D127" s="79">
        <v>380885</v>
      </c>
      <c r="E127" s="82">
        <v>541175</v>
      </c>
      <c r="F127" s="27">
        <v>0</v>
      </c>
      <c r="G127" s="27">
        <v>4527200</v>
      </c>
      <c r="H127" s="69">
        <f t="shared" si="39"/>
        <v>70094782</v>
      </c>
      <c r="I127" s="68">
        <v>-163923</v>
      </c>
      <c r="J127" s="77">
        <v>0</v>
      </c>
      <c r="K127" s="26">
        <f t="shared" si="40"/>
        <v>69930859</v>
      </c>
    </row>
    <row r="128" spans="1:11" s="71" customFormat="1" ht="15.75" customHeight="1">
      <c r="A128" s="74" t="s">
        <v>18</v>
      </c>
      <c r="B128" s="83">
        <f aca="true" t="shared" si="41" ref="B128:H128">SUM(B111:B127)</f>
        <v>0</v>
      </c>
      <c r="C128" s="83">
        <f t="shared" si="41"/>
        <v>0</v>
      </c>
      <c r="D128" s="84">
        <f t="shared" si="41"/>
        <v>8943019</v>
      </c>
      <c r="E128" s="84">
        <f t="shared" si="41"/>
        <v>20867045</v>
      </c>
      <c r="F128" s="84">
        <f t="shared" si="41"/>
        <v>33708174</v>
      </c>
      <c r="G128" s="84">
        <f t="shared" si="41"/>
        <v>158775707</v>
      </c>
      <c r="H128" s="13">
        <f t="shared" si="41"/>
        <v>1771878004</v>
      </c>
      <c r="I128" s="61">
        <f>SUM(I111:I127)</f>
        <v>-3846588</v>
      </c>
      <c r="J128" s="61">
        <f>SUM(J111:J127)</f>
        <v>0</v>
      </c>
      <c r="K128" s="13">
        <f>SUM(K111:K127)</f>
        <v>1768031416</v>
      </c>
    </row>
    <row r="129" spans="1:13" s="5" customFormat="1" ht="12">
      <c r="A129" s="18"/>
      <c r="B129" s="19"/>
      <c r="C129" s="19"/>
      <c r="D129" s="19"/>
      <c r="E129" s="19"/>
      <c r="F129" s="19"/>
      <c r="G129" s="19"/>
      <c r="H129" s="57">
        <f>H128-K106</f>
        <v>1758120421</v>
      </c>
      <c r="I129" s="19"/>
      <c r="J129" s="19"/>
      <c r="K129" s="64">
        <f>K128-K106</f>
        <v>1754273833</v>
      </c>
      <c r="M129" s="70"/>
    </row>
    <row r="130" spans="1:11" s="5" customFormat="1" ht="12.7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</row>
    <row r="131" spans="1:11" s="5" customFormat="1" ht="31.5" customHeight="1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</row>
    <row r="132" spans="1:11" s="5" customFormat="1" ht="12">
      <c r="A132" s="18"/>
      <c r="B132" s="19"/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1:11" s="5" customFormat="1" ht="12">
      <c r="A133" s="18"/>
      <c r="B133" s="19"/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1:11" s="5" customFormat="1" ht="12">
      <c r="A134" s="18"/>
      <c r="B134" s="19"/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1:11" s="5" customFormat="1" ht="12">
      <c r="A135" s="18"/>
      <c r="B135" s="19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s="5" customFormat="1" ht="12">
      <c r="A136" s="18"/>
      <c r="B136" s="19"/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1:11" s="5" customFormat="1" ht="12">
      <c r="A137" s="18"/>
      <c r="B137" s="19"/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1:11" s="5" customFormat="1" ht="12">
      <c r="A138" s="18"/>
      <c r="B138" s="19"/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1:11" s="5" customFormat="1" ht="12">
      <c r="A139" s="18"/>
      <c r="B139" s="19"/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1:11" s="5" customFormat="1" ht="12">
      <c r="A140" s="18"/>
      <c r="B140" s="19"/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1:11" s="5" customFormat="1" ht="12">
      <c r="A141" s="18"/>
      <c r="B141" s="19"/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1:11" s="5" customFormat="1" ht="12">
      <c r="A142" s="18"/>
      <c r="B142" s="19"/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1:11" s="5" customFormat="1" ht="12">
      <c r="A143" s="18"/>
      <c r="B143" s="19"/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1:11" s="5" customFormat="1" ht="12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s="5" customFormat="1" ht="12.75">
      <c r="A145" s="10"/>
      <c r="B145" s="10"/>
      <c r="C145" s="10"/>
      <c r="D145" s="10"/>
      <c r="E145" s="19"/>
      <c r="F145" s="19"/>
      <c r="G145" s="19"/>
      <c r="H145" s="19"/>
      <c r="I145" s="19"/>
      <c r="J145" s="19"/>
      <c r="K145" s="19"/>
    </row>
    <row r="146" spans="1:11" s="5" customFormat="1" ht="12.75">
      <c r="A146" s="10"/>
      <c r="B146" s="10"/>
      <c r="C146" s="10"/>
      <c r="D146" s="10"/>
      <c r="E146" s="19"/>
      <c r="F146" s="19"/>
      <c r="G146" s="19"/>
      <c r="H146" s="19"/>
      <c r="I146" s="19"/>
      <c r="J146" s="19"/>
      <c r="K146" s="19"/>
    </row>
    <row r="147" spans="1:11" s="5" customFormat="1" ht="12.75">
      <c r="A147" s="10"/>
      <c r="B147" s="10"/>
      <c r="C147" s="10"/>
      <c r="D147" s="10"/>
      <c r="E147" s="19"/>
      <c r="F147" s="19"/>
      <c r="G147" s="19"/>
      <c r="H147" s="19"/>
      <c r="I147" s="19"/>
      <c r="J147" s="19"/>
      <c r="K147" s="19"/>
    </row>
    <row r="148" spans="1:11" s="5" customFormat="1" ht="12.75">
      <c r="A148" s="10"/>
      <c r="B148" s="10"/>
      <c r="C148" s="10"/>
      <c r="D148" s="10"/>
      <c r="E148" s="19"/>
      <c r="F148" s="19"/>
      <c r="G148" s="19"/>
      <c r="H148" s="19"/>
      <c r="I148" s="19"/>
      <c r="J148" s="19"/>
      <c r="K148" s="19"/>
    </row>
    <row r="149" spans="1:11" s="5" customFormat="1" ht="12.75">
      <c r="A149" s="10"/>
      <c r="B149" s="10"/>
      <c r="C149" s="10"/>
      <c r="D149" s="10"/>
      <c r="E149" s="19"/>
      <c r="F149" s="19"/>
      <c r="G149" s="19"/>
      <c r="H149" s="19"/>
      <c r="I149" s="19"/>
      <c r="J149" s="19"/>
      <c r="K149" s="19"/>
    </row>
    <row r="150" spans="1:11" s="5" customFormat="1" ht="12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1:11" s="5" customFormat="1" ht="12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1:11" s="5" customFormat="1" ht="12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1:11" s="5" customFormat="1" ht="12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1:11" s="5" customFormat="1" ht="12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1:11" s="5" customFormat="1" ht="12">
      <c r="A155" s="18"/>
      <c r="B155" s="19"/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1:11" s="3" customFormat="1" ht="20.25">
      <c r="A156" s="96" t="s">
        <v>21</v>
      </c>
      <c r="B156" s="96"/>
      <c r="C156" s="96"/>
      <c r="D156" s="96"/>
      <c r="E156" s="96"/>
      <c r="F156" s="96"/>
      <c r="G156" s="96"/>
      <c r="H156" s="96"/>
      <c r="I156" s="96"/>
      <c r="J156" s="96"/>
      <c r="K156" s="96"/>
    </row>
    <row r="157" spans="1:11" s="3" customFormat="1" ht="20.25">
      <c r="A157" s="95" t="s">
        <v>58</v>
      </c>
      <c r="B157" s="95"/>
      <c r="C157" s="95"/>
      <c r="D157" s="95"/>
      <c r="E157" s="95"/>
      <c r="F157" s="95"/>
      <c r="G157" s="95"/>
      <c r="H157" s="95"/>
      <c r="I157" s="95"/>
      <c r="J157" s="95"/>
      <c r="K157" s="95"/>
    </row>
    <row r="158" spans="1:11" s="3" customFormat="1" ht="21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1:11" ht="87" customHeight="1">
      <c r="A159" s="8" t="s">
        <v>50</v>
      </c>
      <c r="B159" s="21" t="s">
        <v>0</v>
      </c>
      <c r="C159" s="21" t="s">
        <v>32</v>
      </c>
      <c r="D159" s="21" t="s">
        <v>23</v>
      </c>
      <c r="E159" s="21" t="s">
        <v>19</v>
      </c>
      <c r="F159" s="21" t="s">
        <v>20</v>
      </c>
      <c r="G159" s="21" t="s">
        <v>26</v>
      </c>
      <c r="H159" s="21" t="s">
        <v>22</v>
      </c>
      <c r="I159" s="21" t="s">
        <v>24</v>
      </c>
      <c r="J159" s="54" t="s">
        <v>54</v>
      </c>
      <c r="K159" s="37" t="s">
        <v>55</v>
      </c>
    </row>
    <row r="160" spans="1:11" s="71" customFormat="1" ht="15.75" customHeight="1">
      <c r="A160" s="72" t="s">
        <v>1</v>
      </c>
      <c r="B160" s="67">
        <v>42186931</v>
      </c>
      <c r="C160" s="67">
        <v>8291128</v>
      </c>
      <c r="D160" s="67">
        <v>388623</v>
      </c>
      <c r="E160" s="67">
        <v>3486834</v>
      </c>
      <c r="F160" s="67">
        <v>1624027</v>
      </c>
      <c r="G160" s="67">
        <v>58</v>
      </c>
      <c r="H160" s="67">
        <v>293753</v>
      </c>
      <c r="I160" s="67">
        <v>91886</v>
      </c>
      <c r="J160" s="67">
        <v>13630</v>
      </c>
      <c r="K160" s="67">
        <f aca="true" t="shared" si="42" ref="K160:K176">SUM(B160:J160)</f>
        <v>56376870</v>
      </c>
    </row>
    <row r="161" spans="1:11" s="71" customFormat="1" ht="15.75" customHeight="1">
      <c r="A161" s="72" t="s">
        <v>2</v>
      </c>
      <c r="B161" s="67">
        <v>102532724</v>
      </c>
      <c r="C161" s="67">
        <v>20119188</v>
      </c>
      <c r="D161" s="67">
        <v>939241</v>
      </c>
      <c r="E161" s="67">
        <v>8471594</v>
      </c>
      <c r="F161" s="67">
        <v>3944093</v>
      </c>
      <c r="G161" s="67">
        <v>142</v>
      </c>
      <c r="H161" s="67">
        <v>713989</v>
      </c>
      <c r="I161" s="67">
        <v>223209</v>
      </c>
      <c r="J161" s="67">
        <v>33428</v>
      </c>
      <c r="K161" s="67">
        <f t="shared" si="42"/>
        <v>136977608</v>
      </c>
    </row>
    <row r="162" spans="1:11" s="71" customFormat="1" ht="15.75" customHeight="1">
      <c r="A162" s="72" t="s">
        <v>3</v>
      </c>
      <c r="B162" s="67">
        <v>53840978</v>
      </c>
      <c r="C162" s="67">
        <v>10565935</v>
      </c>
      <c r="D162" s="67">
        <v>493985</v>
      </c>
      <c r="E162" s="67">
        <v>4450207</v>
      </c>
      <c r="F162" s="67">
        <v>2070026</v>
      </c>
      <c r="G162" s="67">
        <v>75</v>
      </c>
      <c r="H162" s="67">
        <v>374281</v>
      </c>
      <c r="I162" s="67">
        <v>117129</v>
      </c>
      <c r="J162" s="67">
        <v>17364</v>
      </c>
      <c r="K162" s="67">
        <f t="shared" si="42"/>
        <v>71929980</v>
      </c>
    </row>
    <row r="163" spans="1:11" s="71" customFormat="1" ht="15.75" customHeight="1">
      <c r="A163" s="72" t="s">
        <v>4</v>
      </c>
      <c r="B163" s="67">
        <v>302321475</v>
      </c>
      <c r="C163" s="67">
        <v>59441442</v>
      </c>
      <c r="D163" s="67">
        <v>2791832</v>
      </c>
      <c r="E163" s="67">
        <v>24996961</v>
      </c>
      <c r="F163" s="67">
        <v>11635261</v>
      </c>
      <c r="G163" s="67">
        <v>415</v>
      </c>
      <c r="H163" s="67">
        <v>2102178</v>
      </c>
      <c r="I163" s="67">
        <v>658191</v>
      </c>
      <c r="J163" s="67">
        <v>96629</v>
      </c>
      <c r="K163" s="67">
        <f t="shared" si="42"/>
        <v>404044384</v>
      </c>
    </row>
    <row r="164" spans="1:11" s="71" customFormat="1" ht="15.75" customHeight="1">
      <c r="A164" s="72" t="s">
        <v>5</v>
      </c>
      <c r="B164" s="67">
        <v>86637926</v>
      </c>
      <c r="C164" s="67">
        <v>16998904</v>
      </c>
      <c r="D164" s="67">
        <v>792309</v>
      </c>
      <c r="E164" s="67">
        <v>7155240</v>
      </c>
      <c r="F164" s="67">
        <v>3334715</v>
      </c>
      <c r="G164" s="67">
        <v>120</v>
      </c>
      <c r="H164" s="67">
        <v>604499</v>
      </c>
      <c r="I164" s="67">
        <v>188756</v>
      </c>
      <c r="J164" s="67">
        <v>28593</v>
      </c>
      <c r="K164" s="67">
        <f t="shared" si="42"/>
        <v>115741062</v>
      </c>
    </row>
    <row r="165" spans="1:11" s="71" customFormat="1" ht="15.75" customHeight="1">
      <c r="A165" s="72" t="s">
        <v>6</v>
      </c>
      <c r="B165" s="67">
        <v>63577868</v>
      </c>
      <c r="C165" s="67">
        <v>12504760</v>
      </c>
      <c r="D165" s="67">
        <v>589325</v>
      </c>
      <c r="E165" s="67">
        <v>5261230</v>
      </c>
      <c r="F165" s="67">
        <v>2444338</v>
      </c>
      <c r="G165" s="67">
        <v>87</v>
      </c>
      <c r="H165" s="67">
        <v>440460</v>
      </c>
      <c r="I165" s="67">
        <v>138221</v>
      </c>
      <c r="J165" s="67">
        <v>19827</v>
      </c>
      <c r="K165" s="67">
        <f t="shared" si="42"/>
        <v>84976116</v>
      </c>
    </row>
    <row r="166" spans="1:11" s="71" customFormat="1" ht="15.75" customHeight="1">
      <c r="A166" s="72" t="s">
        <v>7</v>
      </c>
      <c r="B166" s="67">
        <v>39502196</v>
      </c>
      <c r="C166" s="67">
        <v>7738722</v>
      </c>
      <c r="D166" s="67">
        <v>361007</v>
      </c>
      <c r="E166" s="67">
        <v>3265917</v>
      </c>
      <c r="F166" s="67">
        <v>1515938</v>
      </c>
      <c r="G166" s="67">
        <v>55</v>
      </c>
      <c r="H166" s="67">
        <v>273767</v>
      </c>
      <c r="I166" s="67">
        <v>85777</v>
      </c>
      <c r="J166" s="67">
        <v>12626</v>
      </c>
      <c r="K166" s="67">
        <f t="shared" si="42"/>
        <v>52756005</v>
      </c>
    </row>
    <row r="167" spans="1:11" s="71" customFormat="1" ht="15.75" customHeight="1">
      <c r="A167" s="72" t="s">
        <v>8</v>
      </c>
      <c r="B167" s="67">
        <v>80498171</v>
      </c>
      <c r="C167" s="67">
        <v>15959832</v>
      </c>
      <c r="D167" s="67">
        <v>763228</v>
      </c>
      <c r="E167" s="67">
        <v>6662420</v>
      </c>
      <c r="F167" s="67">
        <v>3114739</v>
      </c>
      <c r="G167" s="67">
        <v>108</v>
      </c>
      <c r="H167" s="67">
        <v>561875</v>
      </c>
      <c r="I167" s="67">
        <v>176030</v>
      </c>
      <c r="J167" s="67">
        <v>25122</v>
      </c>
      <c r="K167" s="67">
        <f t="shared" si="42"/>
        <v>107761525</v>
      </c>
    </row>
    <row r="168" spans="1:11" s="71" customFormat="1" ht="15.75" customHeight="1">
      <c r="A168" s="72" t="s">
        <v>9</v>
      </c>
      <c r="B168" s="67">
        <v>36872948</v>
      </c>
      <c r="C168" s="67">
        <v>7270881</v>
      </c>
      <c r="D168" s="67">
        <v>343443</v>
      </c>
      <c r="E168" s="67">
        <v>3049238</v>
      </c>
      <c r="F168" s="67">
        <v>1422181</v>
      </c>
      <c r="G168" s="67">
        <v>50</v>
      </c>
      <c r="H168" s="67">
        <v>256969</v>
      </c>
      <c r="I168" s="67">
        <v>80431</v>
      </c>
      <c r="J168" s="67">
        <v>11755</v>
      </c>
      <c r="K168" s="67">
        <f t="shared" si="42"/>
        <v>49307896</v>
      </c>
    </row>
    <row r="169" spans="1:11" s="71" customFormat="1" ht="15.75" customHeight="1">
      <c r="A169" s="72" t="s">
        <v>10</v>
      </c>
      <c r="B169" s="67">
        <v>46458316</v>
      </c>
      <c r="C169" s="67">
        <v>9130722</v>
      </c>
      <c r="D169" s="67">
        <v>429203</v>
      </c>
      <c r="E169" s="67">
        <v>3843126</v>
      </c>
      <c r="F169" s="67">
        <v>1786081</v>
      </c>
      <c r="G169" s="67">
        <v>64</v>
      </c>
      <c r="H169" s="67">
        <v>322183</v>
      </c>
      <c r="I169" s="67">
        <v>101019</v>
      </c>
      <c r="J169" s="67">
        <v>14642</v>
      </c>
      <c r="K169" s="67">
        <f t="shared" si="42"/>
        <v>62085356</v>
      </c>
    </row>
    <row r="170" spans="1:11" s="71" customFormat="1" ht="15.75" customHeight="1">
      <c r="A170" s="72" t="s">
        <v>11</v>
      </c>
      <c r="B170" s="67">
        <v>35893592</v>
      </c>
      <c r="C170" s="67">
        <v>7075345</v>
      </c>
      <c r="D170" s="67">
        <v>333117</v>
      </c>
      <c r="E170" s="67">
        <v>2965875</v>
      </c>
      <c r="F170" s="67">
        <v>1385764</v>
      </c>
      <c r="G170" s="67">
        <v>49</v>
      </c>
      <c r="H170" s="67">
        <v>251018</v>
      </c>
      <c r="I170" s="67">
        <v>78400</v>
      </c>
      <c r="J170" s="67">
        <v>11709</v>
      </c>
      <c r="K170" s="67">
        <f t="shared" si="42"/>
        <v>47994869</v>
      </c>
    </row>
    <row r="171" spans="1:11" s="71" customFormat="1" ht="15.75" customHeight="1">
      <c r="A171" s="72" t="s">
        <v>12</v>
      </c>
      <c r="B171" s="67">
        <v>75390874</v>
      </c>
      <c r="C171" s="67">
        <v>14835209</v>
      </c>
      <c r="D171" s="67">
        <v>700854</v>
      </c>
      <c r="E171" s="67">
        <v>6241751</v>
      </c>
      <c r="F171" s="67">
        <v>2897458</v>
      </c>
      <c r="G171" s="67">
        <v>103</v>
      </c>
      <c r="H171" s="67">
        <v>521352</v>
      </c>
      <c r="I171" s="67">
        <v>163807</v>
      </c>
      <c r="J171" s="67">
        <v>23182</v>
      </c>
      <c r="K171" s="67">
        <f t="shared" si="42"/>
        <v>100774590</v>
      </c>
    </row>
    <row r="172" spans="1:11" s="71" customFormat="1" ht="15.75" customHeight="1">
      <c r="A172" s="72" t="s">
        <v>13</v>
      </c>
      <c r="B172" s="67">
        <v>56554783</v>
      </c>
      <c r="C172" s="67">
        <v>11001707</v>
      </c>
      <c r="D172" s="67">
        <v>509163</v>
      </c>
      <c r="E172" s="67">
        <v>4682516</v>
      </c>
      <c r="F172" s="67">
        <v>2152779</v>
      </c>
      <c r="G172" s="67">
        <v>79</v>
      </c>
      <c r="H172" s="67">
        <v>386408</v>
      </c>
      <c r="I172" s="67">
        <v>121794</v>
      </c>
      <c r="J172" s="67">
        <v>17232</v>
      </c>
      <c r="K172" s="67">
        <f t="shared" si="42"/>
        <v>75426461</v>
      </c>
    </row>
    <row r="173" spans="1:11" s="71" customFormat="1" ht="15.75" customHeight="1">
      <c r="A173" s="72" t="s">
        <v>14</v>
      </c>
      <c r="B173" s="67">
        <v>57916955</v>
      </c>
      <c r="C173" s="67">
        <v>11493575</v>
      </c>
      <c r="D173" s="67">
        <v>550145</v>
      </c>
      <c r="E173" s="67">
        <v>4792424</v>
      </c>
      <c r="F173" s="67">
        <v>2243528</v>
      </c>
      <c r="G173" s="67">
        <v>77</v>
      </c>
      <c r="H173" s="67">
        <v>405079</v>
      </c>
      <c r="I173" s="67">
        <v>126798</v>
      </c>
      <c r="J173" s="67">
        <v>18206</v>
      </c>
      <c r="K173" s="67">
        <f t="shared" si="42"/>
        <v>77546787</v>
      </c>
    </row>
    <row r="174" spans="1:11" s="71" customFormat="1" ht="15.75" customHeight="1">
      <c r="A174" s="72" t="s">
        <v>15</v>
      </c>
      <c r="B174" s="67">
        <v>35750741</v>
      </c>
      <c r="C174" s="67">
        <v>7039249</v>
      </c>
      <c r="D174" s="67">
        <v>331473</v>
      </c>
      <c r="E174" s="67">
        <v>2956010</v>
      </c>
      <c r="F174" s="67">
        <v>1377534</v>
      </c>
      <c r="G174" s="67">
        <v>49</v>
      </c>
      <c r="H174" s="67">
        <v>248948</v>
      </c>
      <c r="I174" s="67">
        <v>77917</v>
      </c>
      <c r="J174" s="67">
        <v>11435</v>
      </c>
      <c r="K174" s="67">
        <f t="shared" si="42"/>
        <v>47793356</v>
      </c>
    </row>
    <row r="175" spans="1:11" s="71" customFormat="1" ht="15.75" customHeight="1">
      <c r="A175" s="72" t="s">
        <v>16</v>
      </c>
      <c r="B175" s="67">
        <v>42366552</v>
      </c>
      <c r="C175" s="67">
        <v>8335019</v>
      </c>
      <c r="D175" s="67">
        <v>390768</v>
      </c>
      <c r="E175" s="67">
        <v>3499974</v>
      </c>
      <c r="F175" s="67">
        <v>1633590</v>
      </c>
      <c r="G175" s="67">
        <v>59</v>
      </c>
      <c r="H175" s="67">
        <v>296006</v>
      </c>
      <c r="I175" s="67">
        <v>92440</v>
      </c>
      <c r="J175" s="67">
        <v>13891</v>
      </c>
      <c r="K175" s="67">
        <f t="shared" si="42"/>
        <v>56628299</v>
      </c>
    </row>
    <row r="176" spans="1:11" s="71" customFormat="1" ht="15.75" customHeight="1">
      <c r="A176" s="73" t="s">
        <v>17</v>
      </c>
      <c r="B176" s="69">
        <v>50982873</v>
      </c>
      <c r="C176" s="69">
        <v>9964150</v>
      </c>
      <c r="D176" s="69">
        <v>459611</v>
      </c>
      <c r="E176" s="69">
        <v>4206528</v>
      </c>
      <c r="F176" s="69">
        <v>1958993</v>
      </c>
      <c r="G176" s="69">
        <v>69</v>
      </c>
      <c r="H176" s="69">
        <v>355949</v>
      </c>
      <c r="I176" s="69">
        <v>110960</v>
      </c>
      <c r="J176" s="69">
        <v>17244</v>
      </c>
      <c r="K176" s="69">
        <f t="shared" si="42"/>
        <v>68056377</v>
      </c>
    </row>
    <row r="177" spans="1:11" s="71" customFormat="1" ht="15.75" customHeight="1">
      <c r="A177" s="74" t="s">
        <v>18</v>
      </c>
      <c r="B177" s="13">
        <f>SUM(B160:B176)</f>
        <v>1209285903</v>
      </c>
      <c r="C177" s="13">
        <f aca="true" t="shared" si="43" ref="C177:J177">SUM(C160:C176)</f>
        <v>237765768</v>
      </c>
      <c r="D177" s="13">
        <f t="shared" si="43"/>
        <v>11167327</v>
      </c>
      <c r="E177" s="13">
        <f t="shared" si="43"/>
        <v>99987845</v>
      </c>
      <c r="F177" s="13">
        <f t="shared" si="43"/>
        <v>46541045</v>
      </c>
      <c r="G177" s="13">
        <f t="shared" si="43"/>
        <v>1659</v>
      </c>
      <c r="H177" s="13">
        <f t="shared" si="43"/>
        <v>8408714</v>
      </c>
      <c r="I177" s="13">
        <f t="shared" si="43"/>
        <v>2632765</v>
      </c>
      <c r="J177" s="13">
        <f t="shared" si="43"/>
        <v>386515</v>
      </c>
      <c r="K177" s="13">
        <f>SUM(K160:K176)</f>
        <v>1616177541</v>
      </c>
    </row>
    <row r="178" spans="1:11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64">
        <f>G177+H177+I177+J177</f>
        <v>11429653</v>
      </c>
    </row>
    <row r="179" spans="1:11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60"/>
    </row>
    <row r="180" spans="1:11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39">
        <f>G177+H177+I177</f>
        <v>11043138</v>
      </c>
    </row>
    <row r="181" spans="1:11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</row>
    <row r="182" spans="1:11" ht="87" customHeight="1">
      <c r="A182" s="8" t="s">
        <v>50</v>
      </c>
      <c r="B182" s="23" t="s">
        <v>28</v>
      </c>
      <c r="C182" s="23" t="s">
        <v>29</v>
      </c>
      <c r="D182" s="23" t="s">
        <v>30</v>
      </c>
      <c r="E182" s="23" t="s">
        <v>31</v>
      </c>
      <c r="F182" s="65" t="s">
        <v>52</v>
      </c>
      <c r="G182" s="65" t="s">
        <v>27</v>
      </c>
      <c r="H182" s="40" t="s">
        <v>42</v>
      </c>
      <c r="I182" s="51" t="s">
        <v>67</v>
      </c>
      <c r="J182" s="37" t="s">
        <v>70</v>
      </c>
      <c r="K182" s="40" t="s">
        <v>53</v>
      </c>
    </row>
    <row r="183" spans="1:11" s="71" customFormat="1" ht="15.75" customHeight="1">
      <c r="A183" s="72" t="s">
        <v>1</v>
      </c>
      <c r="B183" s="66">
        <v>0</v>
      </c>
      <c r="C183" s="66">
        <v>0</v>
      </c>
      <c r="D183" s="66">
        <v>111414</v>
      </c>
      <c r="E183" s="67">
        <v>181360</v>
      </c>
      <c r="F183" s="67">
        <v>1802508</v>
      </c>
      <c r="G183" s="26">
        <v>2518493</v>
      </c>
      <c r="H183" s="67">
        <v>60990645</v>
      </c>
      <c r="I183" s="66">
        <v>-117899</v>
      </c>
      <c r="J183" s="66">
        <v>-188978</v>
      </c>
      <c r="K183" s="67">
        <v>60683768</v>
      </c>
    </row>
    <row r="184" spans="1:11" s="71" customFormat="1" ht="15.75" customHeight="1">
      <c r="A184" s="72" t="s">
        <v>2</v>
      </c>
      <c r="B184" s="66">
        <v>0</v>
      </c>
      <c r="C184" s="66">
        <v>0</v>
      </c>
      <c r="D184" s="66">
        <v>301896</v>
      </c>
      <c r="E184" s="67">
        <v>753741</v>
      </c>
      <c r="F184" s="67">
        <v>0</v>
      </c>
      <c r="G184" s="26">
        <v>6975009</v>
      </c>
      <c r="H184" s="67">
        <v>145008254</v>
      </c>
      <c r="I184" s="66">
        <v>-298592</v>
      </c>
      <c r="J184" s="66">
        <v>-463464</v>
      </c>
      <c r="K184" s="67">
        <v>144246198</v>
      </c>
    </row>
    <row r="185" spans="1:11" s="71" customFormat="1" ht="15.75" customHeight="1">
      <c r="A185" s="72" t="s">
        <v>3</v>
      </c>
      <c r="B185" s="66">
        <v>0</v>
      </c>
      <c r="C185" s="66">
        <v>0</v>
      </c>
      <c r="D185" s="66">
        <v>140785</v>
      </c>
      <c r="E185" s="67">
        <v>333847</v>
      </c>
      <c r="F185" s="67">
        <v>4776268</v>
      </c>
      <c r="G185" s="26">
        <v>7066067</v>
      </c>
      <c r="H185" s="67">
        <v>84246947</v>
      </c>
      <c r="I185" s="66">
        <v>-149359</v>
      </c>
      <c r="J185" s="66">
        <v>-240736</v>
      </c>
      <c r="K185" s="67">
        <v>83856852</v>
      </c>
    </row>
    <row r="186" spans="1:11" s="71" customFormat="1" ht="15.75" customHeight="1">
      <c r="A186" s="72" t="s">
        <v>4</v>
      </c>
      <c r="B186" s="66">
        <v>0</v>
      </c>
      <c r="C186" s="66">
        <v>0</v>
      </c>
      <c r="D186" s="66">
        <v>797721</v>
      </c>
      <c r="E186" s="67">
        <v>2118427</v>
      </c>
      <c r="F186" s="67">
        <v>10703769.999999989</v>
      </c>
      <c r="G186" s="26">
        <v>36815785</v>
      </c>
      <c r="H186" s="67">
        <v>454480087</v>
      </c>
      <c r="I186" s="66">
        <v>-842586</v>
      </c>
      <c r="J186" s="66">
        <v>-1339703</v>
      </c>
      <c r="K186" s="67">
        <v>452297798</v>
      </c>
    </row>
    <row r="187" spans="1:11" s="71" customFormat="1" ht="15.75" customHeight="1">
      <c r="A187" s="72" t="s">
        <v>5</v>
      </c>
      <c r="B187" s="66">
        <v>0</v>
      </c>
      <c r="C187" s="66">
        <v>0</v>
      </c>
      <c r="D187" s="66">
        <v>234658</v>
      </c>
      <c r="E187" s="67">
        <v>665881</v>
      </c>
      <c r="F187" s="67">
        <v>0</v>
      </c>
      <c r="G187" s="26">
        <v>643299</v>
      </c>
      <c r="H187" s="67">
        <v>117284900</v>
      </c>
      <c r="I187" s="66">
        <v>-245168</v>
      </c>
      <c r="J187" s="66">
        <v>-396427</v>
      </c>
      <c r="K187" s="67">
        <v>116643305</v>
      </c>
    </row>
    <row r="188" spans="1:11" s="71" customFormat="1" ht="15.75" customHeight="1">
      <c r="A188" s="72" t="s">
        <v>6</v>
      </c>
      <c r="B188" s="66">
        <v>0</v>
      </c>
      <c r="C188" s="66">
        <v>0</v>
      </c>
      <c r="D188" s="66">
        <v>171224</v>
      </c>
      <c r="E188" s="67">
        <v>425345</v>
      </c>
      <c r="F188" s="67">
        <v>1859185</v>
      </c>
      <c r="G188" s="26">
        <v>4933619</v>
      </c>
      <c r="H188" s="67">
        <v>92365489</v>
      </c>
      <c r="I188" s="66">
        <v>-177369</v>
      </c>
      <c r="J188" s="66">
        <v>-274888</v>
      </c>
      <c r="K188" s="67">
        <v>91913232</v>
      </c>
    </row>
    <row r="189" spans="1:11" s="71" customFormat="1" ht="15.75" customHeight="1">
      <c r="A189" s="72" t="s">
        <v>7</v>
      </c>
      <c r="B189" s="66">
        <v>0</v>
      </c>
      <c r="C189" s="66">
        <v>0</v>
      </c>
      <c r="D189" s="66">
        <v>101678</v>
      </c>
      <c r="E189" s="67">
        <v>99726</v>
      </c>
      <c r="F189" s="67">
        <v>3521003</v>
      </c>
      <c r="G189" s="26">
        <v>2199033</v>
      </c>
      <c r="H189" s="67">
        <v>58677445</v>
      </c>
      <c r="I189" s="66">
        <v>-108246</v>
      </c>
      <c r="J189" s="66">
        <v>-175056</v>
      </c>
      <c r="K189" s="67">
        <v>58394143</v>
      </c>
    </row>
    <row r="190" spans="1:11" s="71" customFormat="1" ht="15.75" customHeight="1">
      <c r="A190" s="72" t="s">
        <v>8</v>
      </c>
      <c r="B190" s="66">
        <v>0</v>
      </c>
      <c r="C190" s="66">
        <v>0</v>
      </c>
      <c r="D190" s="66">
        <v>204473</v>
      </c>
      <c r="E190" s="67">
        <v>591533</v>
      </c>
      <c r="F190" s="67">
        <v>6596283</v>
      </c>
      <c r="G190" s="26">
        <v>2031976</v>
      </c>
      <c r="H190" s="67">
        <v>117185790</v>
      </c>
      <c r="I190" s="66">
        <v>-223625</v>
      </c>
      <c r="J190" s="66">
        <v>-348298</v>
      </c>
      <c r="K190" s="67">
        <v>116613867</v>
      </c>
    </row>
    <row r="191" spans="1:11" s="71" customFormat="1" ht="15.75" customHeight="1">
      <c r="A191" s="72" t="s">
        <v>9</v>
      </c>
      <c r="B191" s="66">
        <v>0</v>
      </c>
      <c r="C191" s="66">
        <v>0</v>
      </c>
      <c r="D191" s="66">
        <v>91282</v>
      </c>
      <c r="E191" s="67">
        <v>116980</v>
      </c>
      <c r="F191" s="67">
        <v>1595641</v>
      </c>
      <c r="G191" s="26">
        <v>2162662</v>
      </c>
      <c r="H191" s="67">
        <v>53274461</v>
      </c>
      <c r="I191" s="66">
        <v>-100962</v>
      </c>
      <c r="J191" s="66">
        <v>-162977</v>
      </c>
      <c r="K191" s="67">
        <v>53010522</v>
      </c>
    </row>
    <row r="192" spans="1:11" s="71" customFormat="1" ht="15.75" customHeight="1">
      <c r="A192" s="72" t="s">
        <v>10</v>
      </c>
      <c r="B192" s="66">
        <v>0</v>
      </c>
      <c r="C192" s="66">
        <v>0</v>
      </c>
      <c r="D192" s="66">
        <v>121222</v>
      </c>
      <c r="E192" s="67">
        <v>282573</v>
      </c>
      <c r="F192" s="67">
        <v>3137606</v>
      </c>
      <c r="G192" s="26">
        <v>3665197</v>
      </c>
      <c r="H192" s="67">
        <v>69291954</v>
      </c>
      <c r="I192" s="66">
        <v>-128281</v>
      </c>
      <c r="J192" s="66">
        <v>-202999</v>
      </c>
      <c r="K192" s="67">
        <v>68960674</v>
      </c>
    </row>
    <row r="193" spans="1:11" s="71" customFormat="1" ht="15.75" customHeight="1">
      <c r="A193" s="72" t="s">
        <v>11</v>
      </c>
      <c r="B193" s="66">
        <v>0</v>
      </c>
      <c r="C193" s="66">
        <v>0</v>
      </c>
      <c r="D193" s="66">
        <v>87416</v>
      </c>
      <c r="E193" s="67">
        <v>95440</v>
      </c>
      <c r="F193" s="67">
        <v>3650604</v>
      </c>
      <c r="G193" s="26">
        <v>3907347</v>
      </c>
      <c r="H193" s="67">
        <v>55735676</v>
      </c>
      <c r="I193" s="66">
        <v>-98353</v>
      </c>
      <c r="J193" s="66">
        <v>-162345</v>
      </c>
      <c r="K193" s="67">
        <v>55474978</v>
      </c>
    </row>
    <row r="194" spans="1:11" s="71" customFormat="1" ht="15.75" customHeight="1">
      <c r="A194" s="72" t="s">
        <v>12</v>
      </c>
      <c r="B194" s="66">
        <v>0</v>
      </c>
      <c r="C194" s="66">
        <v>0</v>
      </c>
      <c r="D194" s="66">
        <v>195490</v>
      </c>
      <c r="E194" s="67">
        <v>491488</v>
      </c>
      <c r="F194" s="67">
        <v>8122326</v>
      </c>
      <c r="G194" s="26">
        <v>3375499</v>
      </c>
      <c r="H194" s="67">
        <v>112959393</v>
      </c>
      <c r="I194" s="66">
        <v>-206698</v>
      </c>
      <c r="J194" s="66">
        <v>-321404</v>
      </c>
      <c r="K194" s="67">
        <v>112431291</v>
      </c>
    </row>
    <row r="195" spans="1:11" s="71" customFormat="1" ht="15.75" customHeight="1">
      <c r="A195" s="72" t="s">
        <v>13</v>
      </c>
      <c r="B195" s="66">
        <v>0</v>
      </c>
      <c r="C195" s="66">
        <v>0</v>
      </c>
      <c r="D195" s="66">
        <v>148852</v>
      </c>
      <c r="E195" s="67">
        <v>465764</v>
      </c>
      <c r="F195" s="67">
        <v>5287012</v>
      </c>
      <c r="G195" s="26">
        <v>2854499</v>
      </c>
      <c r="H195" s="67">
        <v>84182588</v>
      </c>
      <c r="I195" s="66">
        <v>-151667</v>
      </c>
      <c r="J195" s="66">
        <v>-238917</v>
      </c>
      <c r="K195" s="67">
        <v>83792004</v>
      </c>
    </row>
    <row r="196" spans="1:11" s="71" customFormat="1" ht="15.75" customHeight="1">
      <c r="A196" s="72" t="s">
        <v>14</v>
      </c>
      <c r="B196" s="66">
        <v>0</v>
      </c>
      <c r="C196" s="66">
        <v>0</v>
      </c>
      <c r="D196" s="66">
        <v>152599</v>
      </c>
      <c r="E196" s="67">
        <v>299790</v>
      </c>
      <c r="F196" s="67">
        <v>6660719</v>
      </c>
      <c r="G196" s="26">
        <v>8290467</v>
      </c>
      <c r="H196" s="67">
        <v>92950362</v>
      </c>
      <c r="I196" s="66">
        <v>-163722</v>
      </c>
      <c r="J196" s="66">
        <v>-252421</v>
      </c>
      <c r="K196" s="67">
        <v>92534219</v>
      </c>
    </row>
    <row r="197" spans="1:11" s="71" customFormat="1" ht="15.75" customHeight="1">
      <c r="A197" s="72" t="s">
        <v>15</v>
      </c>
      <c r="B197" s="66">
        <v>0</v>
      </c>
      <c r="C197" s="66">
        <v>0</v>
      </c>
      <c r="D197" s="66">
        <v>85679</v>
      </c>
      <c r="E197" s="67">
        <v>148453</v>
      </c>
      <c r="F197" s="67">
        <v>2187157</v>
      </c>
      <c r="G197" s="26">
        <v>1419187</v>
      </c>
      <c r="H197" s="67">
        <v>51633832</v>
      </c>
      <c r="I197" s="66">
        <v>-96568</v>
      </c>
      <c r="J197" s="66">
        <v>-158541</v>
      </c>
      <c r="K197" s="67">
        <v>51378723</v>
      </c>
    </row>
    <row r="198" spans="1:11" s="71" customFormat="1" ht="15.75" customHeight="1">
      <c r="A198" s="72" t="s">
        <v>16</v>
      </c>
      <c r="B198" s="66">
        <v>0</v>
      </c>
      <c r="C198" s="66">
        <v>0</v>
      </c>
      <c r="D198" s="66">
        <v>120016</v>
      </c>
      <c r="E198" s="67">
        <v>181961</v>
      </c>
      <c r="F198" s="67">
        <v>1732694</v>
      </c>
      <c r="G198" s="26">
        <v>1820797</v>
      </c>
      <c r="H198" s="67">
        <v>60483767</v>
      </c>
      <c r="I198" s="66">
        <v>-122388</v>
      </c>
      <c r="J198" s="66">
        <v>-192585</v>
      </c>
      <c r="K198" s="67">
        <v>60168794</v>
      </c>
    </row>
    <row r="199" spans="1:11" s="71" customFormat="1" ht="15.75" customHeight="1">
      <c r="A199" s="73" t="s">
        <v>17</v>
      </c>
      <c r="B199" s="68">
        <v>0</v>
      </c>
      <c r="C199" s="68">
        <v>0</v>
      </c>
      <c r="D199" s="68">
        <v>124481</v>
      </c>
      <c r="E199" s="69">
        <v>193092</v>
      </c>
      <c r="F199" s="69">
        <v>0</v>
      </c>
      <c r="G199" s="27">
        <v>4997241</v>
      </c>
      <c r="H199" s="69">
        <v>73371191</v>
      </c>
      <c r="I199" s="68">
        <v>-138866</v>
      </c>
      <c r="J199" s="68">
        <v>-239072</v>
      </c>
      <c r="K199" s="69">
        <v>72993253</v>
      </c>
    </row>
    <row r="200" spans="1:11" s="71" customFormat="1" ht="15.75" customHeight="1">
      <c r="A200" s="74" t="s">
        <v>18</v>
      </c>
      <c r="B200" s="25">
        <v>0</v>
      </c>
      <c r="C200" s="25">
        <v>0</v>
      </c>
      <c r="D200" s="61">
        <v>3190886</v>
      </c>
      <c r="E200" s="25">
        <v>7445401</v>
      </c>
      <c r="F200" s="25">
        <v>61632775.999999985</v>
      </c>
      <c r="G200" s="25">
        <v>95676177</v>
      </c>
      <c r="H200" s="25">
        <v>1784122781</v>
      </c>
      <c r="I200" s="61">
        <v>-3370349</v>
      </c>
      <c r="J200" s="25">
        <v>-5358811</v>
      </c>
      <c r="K200" s="25">
        <v>1775393621</v>
      </c>
    </row>
    <row r="201" spans="1:13" s="71" customFormat="1" ht="12">
      <c r="A201" s="85"/>
      <c r="B201" s="85"/>
      <c r="C201" s="85"/>
      <c r="D201" s="85"/>
      <c r="E201" s="85"/>
      <c r="F201" s="85"/>
      <c r="G201" s="85"/>
      <c r="H201" s="57">
        <f>H200-K178</f>
        <v>1772693128</v>
      </c>
      <c r="I201" s="86"/>
      <c r="J201" s="86"/>
      <c r="K201" s="64">
        <f>K200-K178</f>
        <v>1763963968</v>
      </c>
      <c r="M201" s="75"/>
    </row>
    <row r="202" spans="1:11" ht="19.5" customHeight="1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</row>
    <row r="203" spans="1:11" ht="12.75" customHeight="1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</row>
    <row r="204" spans="1:11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</row>
    <row r="205" spans="1:11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</row>
    <row r="206" spans="1:11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</row>
    <row r="207" spans="1:11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</row>
    <row r="208" spans="1:11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</row>
    <row r="209" spans="1:11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</row>
    <row r="210" spans="1:11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</row>
    <row r="211" spans="1:11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</row>
    <row r="212" spans="1:11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</row>
    <row r="213" spans="1:11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</row>
    <row r="214" spans="1:11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</row>
    <row r="215" spans="1:11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</row>
    <row r="216" spans="1:11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</row>
    <row r="217" spans="1:11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</row>
    <row r="218" spans="1:11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</row>
    <row r="219" spans="1:11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</row>
    <row r="220" spans="1:11" ht="12.75">
      <c r="A220" s="10"/>
      <c r="B220" s="10"/>
      <c r="C220" s="10"/>
      <c r="D220" s="10"/>
      <c r="E220" s="22"/>
      <c r="F220" s="22"/>
      <c r="G220" s="22"/>
      <c r="H220" s="22"/>
      <c r="I220" s="22"/>
      <c r="J220" s="22"/>
      <c r="K220" s="22"/>
    </row>
    <row r="221" spans="1:11" ht="12.75">
      <c r="A221" s="10"/>
      <c r="B221" s="10"/>
      <c r="C221" s="10"/>
      <c r="D221" s="10"/>
      <c r="E221" s="22"/>
      <c r="F221" s="22"/>
      <c r="G221" s="22"/>
      <c r="H221" s="22"/>
      <c r="I221" s="22"/>
      <c r="J221" s="22"/>
      <c r="K221" s="22"/>
    </row>
    <row r="222" spans="1:11" ht="12.75">
      <c r="A222" s="10"/>
      <c r="B222" s="10"/>
      <c r="C222" s="10"/>
      <c r="D222" s="10"/>
      <c r="E222" s="22"/>
      <c r="F222" s="22"/>
      <c r="G222" s="22"/>
      <c r="H222" s="22"/>
      <c r="I222" s="22"/>
      <c r="J222" s="22"/>
      <c r="K222" s="22"/>
    </row>
    <row r="223" spans="1:11" ht="12.75">
      <c r="A223" s="10"/>
      <c r="B223" s="10"/>
      <c r="C223" s="10"/>
      <c r="D223" s="10"/>
      <c r="E223" s="22"/>
      <c r="F223" s="22"/>
      <c r="G223" s="22"/>
      <c r="H223" s="22"/>
      <c r="I223" s="22"/>
      <c r="J223" s="22"/>
      <c r="K223" s="22"/>
    </row>
    <row r="224" spans="1:11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</row>
    <row r="225" spans="1:11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</row>
    <row r="226" spans="1:11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</row>
    <row r="227" spans="1:11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</row>
    <row r="228" spans="1:11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</row>
    <row r="229" spans="1:11" ht="15.75">
      <c r="A229" s="96" t="s">
        <v>21</v>
      </c>
      <c r="B229" s="96"/>
      <c r="C229" s="96"/>
      <c r="D229" s="96"/>
      <c r="E229" s="96"/>
      <c r="F229" s="96"/>
      <c r="G229" s="96"/>
      <c r="H229" s="96"/>
      <c r="I229" s="96"/>
      <c r="J229" s="96"/>
      <c r="K229" s="96"/>
    </row>
    <row r="230" spans="1:11" ht="15.75">
      <c r="A230" s="95" t="s">
        <v>59</v>
      </c>
      <c r="B230" s="95"/>
      <c r="C230" s="95"/>
      <c r="D230" s="95"/>
      <c r="E230" s="95"/>
      <c r="F230" s="95"/>
      <c r="G230" s="95"/>
      <c r="H230" s="95"/>
      <c r="I230" s="95"/>
      <c r="J230" s="95"/>
      <c r="K230" s="95"/>
    </row>
    <row r="231" spans="1:11" ht="21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</row>
    <row r="232" spans="1:11" ht="87" customHeight="1">
      <c r="A232" s="8" t="s">
        <v>50</v>
      </c>
      <c r="B232" s="21" t="s">
        <v>0</v>
      </c>
      <c r="C232" s="21" t="s">
        <v>32</v>
      </c>
      <c r="D232" s="21" t="s">
        <v>23</v>
      </c>
      <c r="E232" s="21" t="s">
        <v>19</v>
      </c>
      <c r="F232" s="21" t="s">
        <v>20</v>
      </c>
      <c r="G232" s="21" t="s">
        <v>26</v>
      </c>
      <c r="H232" s="21" t="s">
        <v>22</v>
      </c>
      <c r="I232" s="21" t="s">
        <v>24</v>
      </c>
      <c r="J232" s="54" t="s">
        <v>54</v>
      </c>
      <c r="K232" s="37" t="s">
        <v>55</v>
      </c>
    </row>
    <row r="233" spans="1:11" s="71" customFormat="1" ht="15.75" customHeight="1">
      <c r="A233" s="72" t="s">
        <v>1</v>
      </c>
      <c r="B233" s="67">
        <v>36414208</v>
      </c>
      <c r="C233" s="67">
        <v>6747925</v>
      </c>
      <c r="D233" s="67">
        <v>515025</v>
      </c>
      <c r="E233" s="67">
        <v>3410922</v>
      </c>
      <c r="F233" s="67">
        <v>1719414</v>
      </c>
      <c r="G233" s="87">
        <v>0</v>
      </c>
      <c r="H233" s="67">
        <v>380336</v>
      </c>
      <c r="I233" s="67">
        <v>92850</v>
      </c>
      <c r="J233" s="67">
        <v>102547</v>
      </c>
      <c r="K233" s="67">
        <f aca="true" t="shared" si="44" ref="K233:K249">SUM(B233:J233)</f>
        <v>49383227</v>
      </c>
    </row>
    <row r="234" spans="1:11" s="71" customFormat="1" ht="15.75" customHeight="1">
      <c r="A234" s="72" t="s">
        <v>2</v>
      </c>
      <c r="B234" s="67">
        <v>84778922</v>
      </c>
      <c r="C234" s="67">
        <v>15710956</v>
      </c>
      <c r="D234" s="67">
        <v>1198062</v>
      </c>
      <c r="E234" s="67">
        <v>7986868</v>
      </c>
      <c r="F234" s="67">
        <v>4000518</v>
      </c>
      <c r="G234" s="87">
        <v>0</v>
      </c>
      <c r="H234" s="67">
        <v>882802</v>
      </c>
      <c r="I234" s="67">
        <v>216093</v>
      </c>
      <c r="J234" s="67">
        <v>234219</v>
      </c>
      <c r="K234" s="67">
        <f t="shared" si="44"/>
        <v>115008440</v>
      </c>
    </row>
    <row r="235" spans="1:11" s="71" customFormat="1" ht="15.75" customHeight="1">
      <c r="A235" s="72" t="s">
        <v>3</v>
      </c>
      <c r="B235" s="67">
        <v>45915654</v>
      </c>
      <c r="C235" s="67">
        <v>8508678</v>
      </c>
      <c r="D235" s="67">
        <v>649408</v>
      </c>
      <c r="E235" s="67">
        <v>4296548</v>
      </c>
      <c r="F235" s="67">
        <v>2168199</v>
      </c>
      <c r="G235" s="87">
        <v>0</v>
      </c>
      <c r="H235" s="67">
        <v>479891</v>
      </c>
      <c r="I235" s="67">
        <v>117071</v>
      </c>
      <c r="J235" s="67">
        <v>129506</v>
      </c>
      <c r="K235" s="67">
        <f t="shared" si="44"/>
        <v>62264955</v>
      </c>
    </row>
    <row r="236" spans="1:11" s="71" customFormat="1" ht="15.75" customHeight="1">
      <c r="A236" s="72" t="s">
        <v>4</v>
      </c>
      <c r="B236" s="67">
        <v>257389552</v>
      </c>
      <c r="C236" s="67">
        <v>47697604</v>
      </c>
      <c r="D236" s="67">
        <v>3639217</v>
      </c>
      <c r="E236" s="67">
        <v>24157777</v>
      </c>
      <c r="F236" s="67">
        <v>12150621</v>
      </c>
      <c r="G236" s="87">
        <v>0</v>
      </c>
      <c r="H236" s="67">
        <v>2685591</v>
      </c>
      <c r="I236" s="67">
        <v>656201</v>
      </c>
      <c r="J236" s="67">
        <v>719798</v>
      </c>
      <c r="K236" s="67">
        <f t="shared" si="44"/>
        <v>349096361</v>
      </c>
    </row>
    <row r="237" spans="1:11" s="71" customFormat="1" ht="15.75" customHeight="1">
      <c r="A237" s="72" t="s">
        <v>5</v>
      </c>
      <c r="B237" s="67">
        <v>75028055</v>
      </c>
      <c r="C237" s="67">
        <v>13903872</v>
      </c>
      <c r="D237" s="67">
        <v>1060640</v>
      </c>
      <c r="E237" s="67">
        <v>7037716</v>
      </c>
      <c r="F237" s="67">
        <v>3541807</v>
      </c>
      <c r="G237" s="87">
        <v>0</v>
      </c>
      <c r="H237" s="67">
        <v>783246</v>
      </c>
      <c r="I237" s="67">
        <v>191252</v>
      </c>
      <c r="J237" s="67">
        <v>209592</v>
      </c>
      <c r="K237" s="67">
        <f t="shared" si="44"/>
        <v>101756180</v>
      </c>
    </row>
    <row r="238" spans="1:11" s="71" customFormat="1" ht="15.75" customHeight="1">
      <c r="A238" s="72" t="s">
        <v>6</v>
      </c>
      <c r="B238" s="67">
        <v>53665514</v>
      </c>
      <c r="C238" s="67">
        <v>9944808</v>
      </c>
      <c r="D238" s="67">
        <v>758998</v>
      </c>
      <c r="E238" s="67">
        <v>5024491</v>
      </c>
      <c r="F238" s="67">
        <v>2534044</v>
      </c>
      <c r="G238" s="87">
        <v>0</v>
      </c>
      <c r="H238" s="67">
        <v>560704</v>
      </c>
      <c r="I238" s="67">
        <v>136831</v>
      </c>
      <c r="J238" s="67">
        <v>151186</v>
      </c>
      <c r="K238" s="67">
        <f t="shared" si="44"/>
        <v>72776576</v>
      </c>
    </row>
    <row r="239" spans="1:11" s="71" customFormat="1" ht="15.75" customHeight="1">
      <c r="A239" s="72" t="s">
        <v>7</v>
      </c>
      <c r="B239" s="67">
        <v>33325253</v>
      </c>
      <c r="C239" s="67">
        <v>6175483</v>
      </c>
      <c r="D239" s="67">
        <v>471301</v>
      </c>
      <c r="E239" s="67">
        <v>3128142</v>
      </c>
      <c r="F239" s="67">
        <v>1573304</v>
      </c>
      <c r="G239" s="87">
        <v>0</v>
      </c>
      <c r="H239" s="67">
        <v>347619</v>
      </c>
      <c r="I239" s="67">
        <v>84977</v>
      </c>
      <c r="J239" s="67">
        <v>93460</v>
      </c>
      <c r="K239" s="67">
        <f t="shared" si="44"/>
        <v>45199539</v>
      </c>
    </row>
    <row r="240" spans="1:11" s="71" customFormat="1" ht="15.75" customHeight="1">
      <c r="A240" s="72" t="s">
        <v>8</v>
      </c>
      <c r="B240" s="67">
        <v>70439665</v>
      </c>
      <c r="C240" s="67">
        <v>13053285</v>
      </c>
      <c r="D240" s="67">
        <v>996072</v>
      </c>
      <c r="E240" s="67">
        <v>6607852</v>
      </c>
      <c r="F240" s="67">
        <v>3325505</v>
      </c>
      <c r="G240" s="87">
        <v>0</v>
      </c>
      <c r="H240" s="67">
        <v>735132</v>
      </c>
      <c r="I240" s="67">
        <v>179596</v>
      </c>
      <c r="J240" s="67">
        <v>197453</v>
      </c>
      <c r="K240" s="67">
        <f t="shared" si="44"/>
        <v>95534560</v>
      </c>
    </row>
    <row r="241" spans="1:11" s="71" customFormat="1" ht="15.75" customHeight="1">
      <c r="A241" s="72" t="s">
        <v>9</v>
      </c>
      <c r="B241" s="67">
        <v>32091915</v>
      </c>
      <c r="C241" s="67">
        <v>5946977</v>
      </c>
      <c r="D241" s="67">
        <v>453847</v>
      </c>
      <c r="E241" s="67">
        <v>3008881</v>
      </c>
      <c r="F241" s="67">
        <v>1515181</v>
      </c>
      <c r="G241" s="87">
        <v>0</v>
      </c>
      <c r="H241" s="67">
        <v>335013</v>
      </c>
      <c r="I241" s="67">
        <v>81826</v>
      </c>
      <c r="J241" s="67">
        <v>90135</v>
      </c>
      <c r="K241" s="67">
        <f t="shared" si="44"/>
        <v>43523775</v>
      </c>
    </row>
    <row r="242" spans="1:11" s="71" customFormat="1" ht="15.75" customHeight="1">
      <c r="A242" s="72" t="s">
        <v>10</v>
      </c>
      <c r="B242" s="67">
        <v>39377423</v>
      </c>
      <c r="C242" s="67">
        <v>7297027</v>
      </c>
      <c r="D242" s="67">
        <v>556952</v>
      </c>
      <c r="E242" s="67">
        <v>3687897</v>
      </c>
      <c r="F242" s="67">
        <v>1859368</v>
      </c>
      <c r="G242" s="87">
        <v>0</v>
      </c>
      <c r="H242" s="67">
        <v>411319</v>
      </c>
      <c r="I242" s="67">
        <v>100407</v>
      </c>
      <c r="J242" s="67">
        <v>110958</v>
      </c>
      <c r="K242" s="67">
        <f t="shared" si="44"/>
        <v>53401351</v>
      </c>
    </row>
    <row r="243" spans="1:11" s="71" customFormat="1" ht="15.75" customHeight="1">
      <c r="A243" s="72" t="s">
        <v>11</v>
      </c>
      <c r="B243" s="67">
        <v>32125408</v>
      </c>
      <c r="C243" s="67">
        <v>5953155</v>
      </c>
      <c r="D243" s="67">
        <v>454391</v>
      </c>
      <c r="E243" s="67">
        <v>3007808</v>
      </c>
      <c r="F243" s="67">
        <v>1516975</v>
      </c>
      <c r="G243" s="87">
        <v>0</v>
      </c>
      <c r="H243" s="67">
        <v>335625</v>
      </c>
      <c r="I243" s="67">
        <v>81916</v>
      </c>
      <c r="J243" s="67">
        <v>90590</v>
      </c>
      <c r="K243" s="67">
        <f t="shared" si="44"/>
        <v>43565868</v>
      </c>
    </row>
    <row r="244" spans="1:11" s="71" customFormat="1" ht="15.75" customHeight="1">
      <c r="A244" s="72" t="s">
        <v>12</v>
      </c>
      <c r="B244" s="67">
        <v>65175625</v>
      </c>
      <c r="C244" s="67">
        <v>12077645</v>
      </c>
      <c r="D244" s="67">
        <v>921618</v>
      </c>
      <c r="E244" s="67">
        <v>6132968</v>
      </c>
      <c r="F244" s="67">
        <v>3076344</v>
      </c>
      <c r="G244" s="87">
        <v>0</v>
      </c>
      <c r="H244" s="67">
        <v>678838</v>
      </c>
      <c r="I244" s="67">
        <v>166195</v>
      </c>
      <c r="J244" s="67">
        <v>181778</v>
      </c>
      <c r="K244" s="67">
        <f t="shared" si="44"/>
        <v>88411011</v>
      </c>
    </row>
    <row r="245" spans="1:11" s="71" customFormat="1" ht="15.75" customHeight="1">
      <c r="A245" s="72" t="s">
        <v>13</v>
      </c>
      <c r="B245" s="67">
        <v>48086100</v>
      </c>
      <c r="C245" s="67">
        <v>8910835</v>
      </c>
      <c r="D245" s="67">
        <v>680024</v>
      </c>
      <c r="E245" s="67">
        <v>4514339</v>
      </c>
      <c r="F245" s="67">
        <v>2270117</v>
      </c>
      <c r="G245" s="87">
        <v>0</v>
      </c>
      <c r="H245" s="67">
        <v>501565</v>
      </c>
      <c r="I245" s="67">
        <v>122613</v>
      </c>
      <c r="J245" s="67">
        <v>134748</v>
      </c>
      <c r="K245" s="67">
        <f t="shared" si="44"/>
        <v>65220341</v>
      </c>
    </row>
    <row r="246" spans="1:11" s="71" customFormat="1" ht="15.75" customHeight="1">
      <c r="A246" s="72" t="s">
        <v>14</v>
      </c>
      <c r="B246" s="67">
        <v>49089757</v>
      </c>
      <c r="C246" s="67">
        <v>9096705</v>
      </c>
      <c r="D246" s="67">
        <v>694225</v>
      </c>
      <c r="E246" s="67">
        <v>4620844</v>
      </c>
      <c r="F246" s="67">
        <v>2317103</v>
      </c>
      <c r="G246" s="87">
        <v>0</v>
      </c>
      <c r="H246" s="67">
        <v>511142</v>
      </c>
      <c r="I246" s="67">
        <v>125187</v>
      </c>
      <c r="J246" s="67">
        <v>137009</v>
      </c>
      <c r="K246" s="67">
        <f t="shared" si="44"/>
        <v>66591972</v>
      </c>
    </row>
    <row r="247" spans="1:11" s="71" customFormat="1" ht="15.75" customHeight="1">
      <c r="A247" s="72" t="s">
        <v>15</v>
      </c>
      <c r="B247" s="67">
        <v>31641606</v>
      </c>
      <c r="C247" s="67">
        <v>5863429</v>
      </c>
      <c r="D247" s="67">
        <v>447648</v>
      </c>
      <c r="E247" s="67">
        <v>2960038</v>
      </c>
      <c r="F247" s="67">
        <v>1494320</v>
      </c>
      <c r="G247" s="87">
        <v>0</v>
      </c>
      <c r="H247" s="67">
        <v>330690</v>
      </c>
      <c r="I247" s="67">
        <v>80693</v>
      </c>
      <c r="J247" s="67">
        <v>89581</v>
      </c>
      <c r="K247" s="67">
        <f t="shared" si="44"/>
        <v>42908005</v>
      </c>
    </row>
    <row r="248" spans="1:11" s="71" customFormat="1" ht="15.75" customHeight="1">
      <c r="A248" s="72" t="s">
        <v>16</v>
      </c>
      <c r="B248" s="67">
        <v>35258106</v>
      </c>
      <c r="C248" s="67">
        <v>6533650</v>
      </c>
      <c r="D248" s="67">
        <v>498729</v>
      </c>
      <c r="E248" s="67">
        <v>3300874</v>
      </c>
      <c r="F248" s="67">
        <v>1664942</v>
      </c>
      <c r="G248" s="87">
        <v>0</v>
      </c>
      <c r="H248" s="67">
        <v>368353</v>
      </c>
      <c r="I248" s="67">
        <v>89907</v>
      </c>
      <c r="J248" s="67">
        <v>99506</v>
      </c>
      <c r="K248" s="67">
        <f t="shared" si="44"/>
        <v>47814067</v>
      </c>
    </row>
    <row r="249" spans="1:11" s="71" customFormat="1" ht="15.75" customHeight="1">
      <c r="A249" s="73" t="s">
        <v>17</v>
      </c>
      <c r="B249" s="69">
        <v>42806787</v>
      </c>
      <c r="C249" s="69">
        <v>7932554</v>
      </c>
      <c r="D249" s="69">
        <v>605406</v>
      </c>
      <c r="E249" s="69">
        <v>4011675</v>
      </c>
      <c r="F249" s="69">
        <v>2021162</v>
      </c>
      <c r="G249" s="88">
        <v>0</v>
      </c>
      <c r="H249" s="69">
        <v>446982</v>
      </c>
      <c r="I249" s="69">
        <v>109150</v>
      </c>
      <c r="J249" s="69">
        <v>120382</v>
      </c>
      <c r="K249" s="69">
        <f t="shared" si="44"/>
        <v>58054098</v>
      </c>
    </row>
    <row r="250" spans="1:11" s="71" customFormat="1" ht="15.75" customHeight="1">
      <c r="A250" s="74" t="s">
        <v>18</v>
      </c>
      <c r="B250" s="13">
        <f>SUM(B233:B249)</f>
        <v>1032609550</v>
      </c>
      <c r="C250" s="13">
        <f aca="true" t="shared" si="45" ref="C250:J250">SUM(C233:C249)</f>
        <v>191354588</v>
      </c>
      <c r="D250" s="13">
        <f t="shared" si="45"/>
        <v>14601563</v>
      </c>
      <c r="E250" s="13">
        <f t="shared" si="45"/>
        <v>96895640</v>
      </c>
      <c r="F250" s="13">
        <f t="shared" si="45"/>
        <v>48748924</v>
      </c>
      <c r="G250" s="89">
        <f t="shared" si="45"/>
        <v>0</v>
      </c>
      <c r="H250" s="13">
        <f t="shared" si="45"/>
        <v>10774848</v>
      </c>
      <c r="I250" s="13">
        <f t="shared" si="45"/>
        <v>2632765</v>
      </c>
      <c r="J250" s="13">
        <f t="shared" si="45"/>
        <v>2892448</v>
      </c>
      <c r="K250" s="13">
        <f>SUM(K233:K249)</f>
        <v>1400510326</v>
      </c>
    </row>
    <row r="251" spans="1:11" ht="12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64">
        <f>G250+H250+I250+J250</f>
        <v>16300061</v>
      </c>
    </row>
    <row r="252" spans="1:11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60"/>
    </row>
    <row r="253" spans="1:11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39">
        <f>G250+H250+I250</f>
        <v>13407613</v>
      </c>
    </row>
    <row r="254" spans="1:11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</row>
    <row r="255" spans="1:11" ht="87" customHeight="1">
      <c r="A255" s="8" t="s">
        <v>50</v>
      </c>
      <c r="B255" s="23" t="s">
        <v>28</v>
      </c>
      <c r="C255" s="23" t="s">
        <v>29</v>
      </c>
      <c r="D255" s="23" t="s">
        <v>30</v>
      </c>
      <c r="E255" s="23" t="s">
        <v>31</v>
      </c>
      <c r="F255" s="8" t="s">
        <v>52</v>
      </c>
      <c r="G255" s="8" t="s">
        <v>27</v>
      </c>
      <c r="H255" s="40" t="s">
        <v>42</v>
      </c>
      <c r="I255" s="37" t="s">
        <v>69</v>
      </c>
      <c r="J255" s="37" t="s">
        <v>41</v>
      </c>
      <c r="K255" s="40" t="s">
        <v>34</v>
      </c>
    </row>
    <row r="256" spans="1:11" s="71" customFormat="1" ht="15.75" customHeight="1">
      <c r="A256" s="72" t="s">
        <v>1</v>
      </c>
      <c r="B256" s="87">
        <v>0</v>
      </c>
      <c r="C256" s="87">
        <v>0</v>
      </c>
      <c r="D256" s="79">
        <v>404789</v>
      </c>
      <c r="E256" s="79">
        <v>353687</v>
      </c>
      <c r="F256" s="26">
        <v>1661235</v>
      </c>
      <c r="G256" s="26">
        <v>1847032</v>
      </c>
      <c r="H256" s="67">
        <f aca="true" t="shared" si="46" ref="H256:H272">K233+B256+C256+D256+E256+F256+G256</f>
        <v>53649970</v>
      </c>
      <c r="I256" s="66">
        <v>-135169</v>
      </c>
      <c r="J256" s="87">
        <v>0</v>
      </c>
      <c r="K256" s="26">
        <f>H256+I256+J256</f>
        <v>53514801</v>
      </c>
    </row>
    <row r="257" spans="1:11" s="71" customFormat="1" ht="15.75" customHeight="1">
      <c r="A257" s="72" t="s">
        <v>2</v>
      </c>
      <c r="B257" s="87">
        <v>0</v>
      </c>
      <c r="C257" s="87">
        <v>0</v>
      </c>
      <c r="D257" s="79">
        <v>967099</v>
      </c>
      <c r="E257" s="79">
        <v>1469945</v>
      </c>
      <c r="F257" s="26">
        <v>0</v>
      </c>
      <c r="G257" s="26">
        <v>5254066</v>
      </c>
      <c r="H257" s="67">
        <f t="shared" si="46"/>
        <v>122699550</v>
      </c>
      <c r="I257" s="66">
        <v>-314524</v>
      </c>
      <c r="J257" s="87">
        <v>0</v>
      </c>
      <c r="K257" s="26">
        <f aca="true" t="shared" si="47" ref="K257:K272">H257+I257+J257</f>
        <v>122385026</v>
      </c>
    </row>
    <row r="258" spans="1:11" s="71" customFormat="1" ht="15.75" customHeight="1">
      <c r="A258" s="72" t="s">
        <v>3</v>
      </c>
      <c r="B258" s="87">
        <v>0</v>
      </c>
      <c r="C258" s="87">
        <v>0</v>
      </c>
      <c r="D258" s="79">
        <v>510785</v>
      </c>
      <c r="E258" s="79">
        <v>651068</v>
      </c>
      <c r="F258" s="26">
        <v>1434590</v>
      </c>
      <c r="G258" s="26">
        <v>5852964</v>
      </c>
      <c r="H258" s="67">
        <f t="shared" si="46"/>
        <v>70714362</v>
      </c>
      <c r="I258" s="66">
        <v>-170415</v>
      </c>
      <c r="J258" s="87">
        <v>0</v>
      </c>
      <c r="K258" s="26">
        <f t="shared" si="47"/>
        <v>70543947</v>
      </c>
    </row>
    <row r="259" spans="1:11" s="71" customFormat="1" ht="15.75" customHeight="1">
      <c r="A259" s="72" t="s">
        <v>4</v>
      </c>
      <c r="B259" s="87">
        <v>0</v>
      </c>
      <c r="C259" s="87">
        <v>0</v>
      </c>
      <c r="D259" s="79">
        <v>2895418</v>
      </c>
      <c r="E259" s="79">
        <v>4131352</v>
      </c>
      <c r="F259" s="26">
        <v>8653915</v>
      </c>
      <c r="G259" s="26">
        <v>40408735</v>
      </c>
      <c r="H259" s="67">
        <f t="shared" si="46"/>
        <v>405185781</v>
      </c>
      <c r="I259" s="66">
        <v>-955195</v>
      </c>
      <c r="J259" s="87">
        <v>0</v>
      </c>
      <c r="K259" s="26">
        <f t="shared" si="47"/>
        <v>404230586</v>
      </c>
    </row>
    <row r="260" spans="1:11" s="71" customFormat="1" ht="15.75" customHeight="1">
      <c r="A260" s="72" t="s">
        <v>5</v>
      </c>
      <c r="B260" s="87">
        <v>0</v>
      </c>
      <c r="C260" s="87">
        <v>0</v>
      </c>
      <c r="D260" s="79">
        <v>836696</v>
      </c>
      <c r="E260" s="79">
        <v>1298601</v>
      </c>
      <c r="F260" s="26">
        <v>0</v>
      </c>
      <c r="G260" s="26">
        <v>187942</v>
      </c>
      <c r="H260" s="67">
        <f t="shared" si="46"/>
        <v>104079419</v>
      </c>
      <c r="I260" s="66">
        <v>-278341</v>
      </c>
      <c r="J260" s="87">
        <v>0</v>
      </c>
      <c r="K260" s="26">
        <f t="shared" si="47"/>
        <v>103801078</v>
      </c>
    </row>
    <row r="261" spans="1:11" s="71" customFormat="1" ht="15.75" customHeight="1">
      <c r="A261" s="72" t="s">
        <v>6</v>
      </c>
      <c r="B261" s="87">
        <v>0</v>
      </c>
      <c r="C261" s="87">
        <v>0</v>
      </c>
      <c r="D261" s="79">
        <v>603251</v>
      </c>
      <c r="E261" s="79">
        <v>829507</v>
      </c>
      <c r="F261" s="26">
        <v>2376387</v>
      </c>
      <c r="G261" s="26">
        <v>2851911</v>
      </c>
      <c r="H261" s="67">
        <f t="shared" si="46"/>
        <v>79437632</v>
      </c>
      <c r="I261" s="66">
        <v>-199184</v>
      </c>
      <c r="J261" s="87">
        <v>0</v>
      </c>
      <c r="K261" s="26">
        <f t="shared" si="47"/>
        <v>79238448</v>
      </c>
    </row>
    <row r="262" spans="1:11" s="71" customFormat="1" ht="15.75" customHeight="1">
      <c r="A262" s="72" t="s">
        <v>7</v>
      </c>
      <c r="B262" s="87">
        <v>0</v>
      </c>
      <c r="C262" s="87">
        <v>0</v>
      </c>
      <c r="D262" s="79">
        <v>371022</v>
      </c>
      <c r="E262" s="79">
        <v>194485</v>
      </c>
      <c r="F262" s="26">
        <v>965969</v>
      </c>
      <c r="G262" s="26">
        <v>3439665</v>
      </c>
      <c r="H262" s="67">
        <f t="shared" si="46"/>
        <v>50170680</v>
      </c>
      <c r="I262" s="66">
        <v>-123723</v>
      </c>
      <c r="J262" s="87">
        <v>0</v>
      </c>
      <c r="K262" s="26">
        <f t="shared" si="47"/>
        <v>50046957</v>
      </c>
    </row>
    <row r="263" spans="1:11" s="71" customFormat="1" ht="15.75" customHeight="1">
      <c r="A263" s="72" t="s">
        <v>8</v>
      </c>
      <c r="B263" s="87">
        <v>0</v>
      </c>
      <c r="C263" s="87">
        <v>0</v>
      </c>
      <c r="D263" s="79">
        <v>799331</v>
      </c>
      <c r="E263" s="79">
        <v>1153606</v>
      </c>
      <c r="F263" s="26">
        <v>1544646</v>
      </c>
      <c r="G263" s="26">
        <v>10282501</v>
      </c>
      <c r="H263" s="67">
        <f t="shared" si="46"/>
        <v>109314644</v>
      </c>
      <c r="I263" s="66">
        <v>-261442</v>
      </c>
      <c r="J263" s="87">
        <v>0</v>
      </c>
      <c r="K263" s="26">
        <f t="shared" si="47"/>
        <v>109053202</v>
      </c>
    </row>
    <row r="264" spans="1:11" s="71" customFormat="1" ht="15.75" customHeight="1">
      <c r="A264" s="72" t="s">
        <v>9</v>
      </c>
      <c r="B264" s="87">
        <v>0</v>
      </c>
      <c r="C264" s="87">
        <v>0</v>
      </c>
      <c r="D264" s="79">
        <v>359347</v>
      </c>
      <c r="E264" s="79">
        <v>228135</v>
      </c>
      <c r="F264" s="26">
        <v>1787926</v>
      </c>
      <c r="G264" s="26">
        <v>3674087</v>
      </c>
      <c r="H264" s="67">
        <f t="shared" si="46"/>
        <v>49573270</v>
      </c>
      <c r="I264" s="66">
        <v>-119121</v>
      </c>
      <c r="J264" s="87">
        <v>0</v>
      </c>
      <c r="K264" s="26">
        <f t="shared" si="47"/>
        <v>49454149</v>
      </c>
    </row>
    <row r="265" spans="1:11" s="71" customFormat="1" ht="15.75" customHeight="1">
      <c r="A265" s="72" t="s">
        <v>10</v>
      </c>
      <c r="B265" s="87">
        <v>0</v>
      </c>
      <c r="C265" s="87">
        <v>0</v>
      </c>
      <c r="D265" s="79">
        <v>440581</v>
      </c>
      <c r="E265" s="79">
        <v>551073</v>
      </c>
      <c r="F265" s="26">
        <v>861780</v>
      </c>
      <c r="G265" s="26">
        <v>2607098</v>
      </c>
      <c r="H265" s="67">
        <f t="shared" si="46"/>
        <v>57861883</v>
      </c>
      <c r="I265" s="66">
        <v>-146172</v>
      </c>
      <c r="J265" s="87">
        <v>0</v>
      </c>
      <c r="K265" s="26">
        <f t="shared" si="47"/>
        <v>57715711</v>
      </c>
    </row>
    <row r="266" spans="1:11" s="71" customFormat="1" ht="15.75" customHeight="1">
      <c r="A266" s="72" t="s">
        <v>11</v>
      </c>
      <c r="B266" s="87">
        <v>0</v>
      </c>
      <c r="C266" s="87">
        <v>0</v>
      </c>
      <c r="D266" s="79">
        <v>354780</v>
      </c>
      <c r="E266" s="79">
        <v>186127</v>
      </c>
      <c r="F266" s="26">
        <v>1321457</v>
      </c>
      <c r="G266" s="26">
        <v>2289761</v>
      </c>
      <c r="H266" s="67">
        <f t="shared" si="46"/>
        <v>47717993</v>
      </c>
      <c r="I266" s="66">
        <v>-119251</v>
      </c>
      <c r="J266" s="87">
        <v>0</v>
      </c>
      <c r="K266" s="26">
        <f t="shared" si="47"/>
        <v>47598742</v>
      </c>
    </row>
    <row r="267" spans="1:11" s="71" customFormat="1" ht="15.75" customHeight="1">
      <c r="A267" s="72" t="s">
        <v>12</v>
      </c>
      <c r="B267" s="87">
        <v>0</v>
      </c>
      <c r="C267" s="87">
        <v>0</v>
      </c>
      <c r="D267" s="79">
        <v>729659</v>
      </c>
      <c r="E267" s="79">
        <v>958499</v>
      </c>
      <c r="F267" s="26">
        <v>2642311</v>
      </c>
      <c r="G267" s="26">
        <v>11906072</v>
      </c>
      <c r="H267" s="67">
        <f t="shared" si="46"/>
        <v>104647552</v>
      </c>
      <c r="I267" s="66">
        <v>-241998</v>
      </c>
      <c r="J267" s="87">
        <v>0</v>
      </c>
      <c r="K267" s="26">
        <f t="shared" si="47"/>
        <v>104405554</v>
      </c>
    </row>
    <row r="268" spans="1:11" s="71" customFormat="1" ht="15.75" customHeight="1">
      <c r="A268" s="72" t="s">
        <v>13</v>
      </c>
      <c r="B268" s="87">
        <v>0</v>
      </c>
      <c r="C268" s="87">
        <v>0</v>
      </c>
      <c r="D268" s="79">
        <v>525549</v>
      </c>
      <c r="E268" s="79">
        <v>908332</v>
      </c>
      <c r="F268" s="26">
        <v>1544628</v>
      </c>
      <c r="G268" s="26">
        <v>2580836</v>
      </c>
      <c r="H268" s="67">
        <f t="shared" si="46"/>
        <v>70779686</v>
      </c>
      <c r="I268" s="66">
        <v>-178514</v>
      </c>
      <c r="J268" s="87">
        <v>0</v>
      </c>
      <c r="K268" s="26">
        <f t="shared" si="47"/>
        <v>70601172</v>
      </c>
    </row>
    <row r="269" spans="1:11" s="71" customFormat="1" ht="15.75" customHeight="1">
      <c r="A269" s="72" t="s">
        <v>14</v>
      </c>
      <c r="B269" s="87">
        <v>0</v>
      </c>
      <c r="C269" s="87">
        <v>0</v>
      </c>
      <c r="D269" s="79">
        <v>563809</v>
      </c>
      <c r="E269" s="79">
        <v>584651</v>
      </c>
      <c r="F269" s="26">
        <v>2037866</v>
      </c>
      <c r="G269" s="26">
        <v>8211451</v>
      </c>
      <c r="H269" s="67">
        <f t="shared" si="46"/>
        <v>77989749</v>
      </c>
      <c r="I269" s="66">
        <v>-182309</v>
      </c>
      <c r="J269" s="87">
        <v>0</v>
      </c>
      <c r="K269" s="26">
        <f t="shared" si="47"/>
        <v>77807440</v>
      </c>
    </row>
    <row r="270" spans="1:11" s="71" customFormat="1" ht="15.75" customHeight="1">
      <c r="A270" s="72" t="s">
        <v>15</v>
      </c>
      <c r="B270" s="87">
        <v>0</v>
      </c>
      <c r="C270" s="87">
        <v>0</v>
      </c>
      <c r="D270" s="79">
        <v>348571</v>
      </c>
      <c r="E270" s="79">
        <v>289512</v>
      </c>
      <c r="F270" s="26">
        <v>4334504</v>
      </c>
      <c r="G270" s="26">
        <v>1367404</v>
      </c>
      <c r="H270" s="67">
        <f t="shared" si="46"/>
        <v>49247996</v>
      </c>
      <c r="I270" s="66">
        <v>-117484</v>
      </c>
      <c r="J270" s="87">
        <v>0</v>
      </c>
      <c r="K270" s="26">
        <f t="shared" si="47"/>
        <v>49130512</v>
      </c>
    </row>
    <row r="271" spans="1:11" s="71" customFormat="1" ht="15.75" customHeight="1">
      <c r="A271" s="72" t="s">
        <v>16</v>
      </c>
      <c r="B271" s="87">
        <v>0</v>
      </c>
      <c r="C271" s="87">
        <v>0</v>
      </c>
      <c r="D271" s="79">
        <v>397171</v>
      </c>
      <c r="E271" s="79">
        <v>354861</v>
      </c>
      <c r="F271" s="26">
        <v>1460657</v>
      </c>
      <c r="G271" s="26">
        <v>3100568</v>
      </c>
      <c r="H271" s="67">
        <f t="shared" si="46"/>
        <v>53127324</v>
      </c>
      <c r="I271" s="66">
        <v>-130891</v>
      </c>
      <c r="J271" s="87">
        <v>0</v>
      </c>
      <c r="K271" s="26">
        <f t="shared" si="47"/>
        <v>52996433</v>
      </c>
    </row>
    <row r="272" spans="1:11" s="71" customFormat="1" ht="15.75" customHeight="1">
      <c r="A272" s="73" t="s">
        <v>17</v>
      </c>
      <c r="B272" s="88">
        <v>0</v>
      </c>
      <c r="C272" s="88">
        <v>0</v>
      </c>
      <c r="D272" s="79">
        <v>473814</v>
      </c>
      <c r="E272" s="82">
        <v>376568</v>
      </c>
      <c r="F272" s="27">
        <v>0</v>
      </c>
      <c r="G272" s="27">
        <v>4957096</v>
      </c>
      <c r="H272" s="69">
        <f t="shared" si="46"/>
        <v>63861576</v>
      </c>
      <c r="I272" s="68">
        <v>-158895</v>
      </c>
      <c r="J272" s="88">
        <v>0</v>
      </c>
      <c r="K272" s="26">
        <f t="shared" si="47"/>
        <v>63702681</v>
      </c>
    </row>
    <row r="273" spans="1:11" s="71" customFormat="1" ht="15.75" customHeight="1">
      <c r="A273" s="74" t="s">
        <v>18</v>
      </c>
      <c r="B273" s="89">
        <f aca="true" t="shared" si="48" ref="B273:K273">SUM(B256:B272)</f>
        <v>0</v>
      </c>
      <c r="C273" s="89">
        <f t="shared" si="48"/>
        <v>0</v>
      </c>
      <c r="D273" s="84">
        <f t="shared" si="48"/>
        <v>11581672</v>
      </c>
      <c r="E273" s="84">
        <f t="shared" si="48"/>
        <v>14520009</v>
      </c>
      <c r="F273" s="84">
        <f t="shared" si="48"/>
        <v>32627871</v>
      </c>
      <c r="G273" s="84">
        <f t="shared" si="48"/>
        <v>110819189</v>
      </c>
      <c r="H273" s="13">
        <f t="shared" si="48"/>
        <v>1570059067</v>
      </c>
      <c r="I273" s="61">
        <f t="shared" si="48"/>
        <v>-3832628</v>
      </c>
      <c r="J273" s="89">
        <f t="shared" si="48"/>
        <v>0</v>
      </c>
      <c r="K273" s="13">
        <f t="shared" si="48"/>
        <v>1566226439</v>
      </c>
    </row>
    <row r="274" spans="1:11" ht="12.75">
      <c r="A274" s="22"/>
      <c r="B274" s="22"/>
      <c r="C274" s="22"/>
      <c r="D274" s="22"/>
      <c r="E274" s="22"/>
      <c r="F274" s="22"/>
      <c r="G274" s="22"/>
      <c r="H274" s="57">
        <f>H273-K251</f>
        <v>1553759006</v>
      </c>
      <c r="I274" s="1"/>
      <c r="J274" s="1"/>
      <c r="K274" s="64">
        <f>K273-K251</f>
        <v>1549926378</v>
      </c>
    </row>
    <row r="275" spans="1:11" ht="12.75">
      <c r="A275" s="100"/>
      <c r="B275" s="100"/>
      <c r="C275" s="100"/>
      <c r="D275" s="100"/>
      <c r="E275" s="100"/>
      <c r="F275" s="100"/>
      <c r="G275" s="100"/>
      <c r="H275" s="100"/>
      <c r="I275" s="1"/>
      <c r="J275" s="1"/>
      <c r="K275" s="22"/>
    </row>
    <row r="276" spans="1:11" ht="12.75" customHeight="1">
      <c r="A276" s="28"/>
      <c r="B276" s="28"/>
      <c r="C276" s="28"/>
      <c r="D276" s="28"/>
      <c r="E276" s="28"/>
      <c r="F276" s="28"/>
      <c r="G276" s="28"/>
      <c r="H276" s="28"/>
      <c r="I276" s="1"/>
      <c r="J276" s="1"/>
      <c r="K276" s="22"/>
    </row>
    <row r="277" spans="1:11" ht="12.75">
      <c r="A277" s="28"/>
      <c r="B277" s="28"/>
      <c r="C277" s="28"/>
      <c r="D277" s="28"/>
      <c r="E277" s="28"/>
      <c r="F277" s="28"/>
      <c r="G277" s="28"/>
      <c r="H277" s="28"/>
      <c r="I277" s="1"/>
      <c r="J277" s="1"/>
      <c r="K277" s="22"/>
    </row>
    <row r="279" spans="1:8" ht="12.75">
      <c r="A279" s="102"/>
      <c r="B279" s="102"/>
      <c r="C279" s="102"/>
      <c r="D279" s="102"/>
      <c r="E279" s="102"/>
      <c r="F279" s="102"/>
      <c r="G279" s="102"/>
      <c r="H279" s="102"/>
    </row>
    <row r="280" spans="1:8" ht="12.75">
      <c r="A280" s="98"/>
      <c r="B280" s="98"/>
      <c r="C280" s="98"/>
      <c r="D280" s="98"/>
      <c r="E280" s="98"/>
      <c r="F280" s="98"/>
      <c r="G280" s="98"/>
      <c r="H280" s="98"/>
    </row>
    <row r="281" spans="1:8" ht="12.75">
      <c r="A281" s="98"/>
      <c r="B281" s="98"/>
      <c r="C281" s="98"/>
      <c r="D281" s="98"/>
      <c r="E281" s="98"/>
      <c r="F281" s="98"/>
      <c r="G281" s="98"/>
      <c r="H281" s="98"/>
    </row>
    <row r="292" spans="1:11" ht="12.75">
      <c r="A292" s="10"/>
      <c r="B292" s="10"/>
      <c r="C292" s="10"/>
      <c r="D292" s="10"/>
      <c r="E292" s="22"/>
      <c r="F292" s="22"/>
      <c r="G292" s="22"/>
      <c r="H292" s="22"/>
      <c r="I292" s="22"/>
      <c r="J292" s="22"/>
      <c r="K292" s="22"/>
    </row>
    <row r="293" spans="1:11" ht="12.75">
      <c r="A293" s="10"/>
      <c r="B293" s="10"/>
      <c r="C293" s="10"/>
      <c r="D293" s="10"/>
      <c r="E293" s="22"/>
      <c r="F293" s="22"/>
      <c r="G293" s="22"/>
      <c r="H293" s="22"/>
      <c r="I293" s="22"/>
      <c r="J293" s="22"/>
      <c r="K293" s="22"/>
    </row>
    <row r="294" spans="1:11" ht="12.75">
      <c r="A294" s="10"/>
      <c r="B294" s="10"/>
      <c r="C294" s="10"/>
      <c r="D294" s="10"/>
      <c r="E294" s="22"/>
      <c r="F294" s="22"/>
      <c r="G294" s="22"/>
      <c r="H294" s="22"/>
      <c r="I294" s="22"/>
      <c r="J294" s="22"/>
      <c r="K294" s="22"/>
    </row>
    <row r="295" spans="1:11" ht="12.75">
      <c r="A295" s="10"/>
      <c r="B295" s="10"/>
      <c r="C295" s="10"/>
      <c r="D295" s="10"/>
      <c r="E295" s="22"/>
      <c r="F295" s="22"/>
      <c r="G295" s="22"/>
      <c r="H295" s="22"/>
      <c r="I295" s="22"/>
      <c r="J295" s="22"/>
      <c r="K295" s="22"/>
    </row>
    <row r="296" spans="1:11" ht="12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</row>
    <row r="297" spans="1:11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</row>
    <row r="298" spans="1:11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</row>
    <row r="299" spans="1:11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</row>
    <row r="300" spans="1:11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</row>
    <row r="301" spans="1:11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</row>
    <row r="302" spans="1:11" ht="15.75">
      <c r="A302" s="96" t="s">
        <v>21</v>
      </c>
      <c r="B302" s="96"/>
      <c r="C302" s="96"/>
      <c r="D302" s="96"/>
      <c r="E302" s="96"/>
      <c r="F302" s="96"/>
      <c r="G302" s="96"/>
      <c r="H302" s="96"/>
      <c r="I302" s="96"/>
      <c r="J302" s="96"/>
      <c r="K302" s="96"/>
    </row>
    <row r="303" spans="1:11" ht="15.75">
      <c r="A303" s="95" t="s">
        <v>60</v>
      </c>
      <c r="B303" s="95"/>
      <c r="C303" s="95"/>
      <c r="D303" s="95"/>
      <c r="E303" s="95"/>
      <c r="F303" s="95"/>
      <c r="G303" s="95"/>
      <c r="H303" s="95"/>
      <c r="I303" s="95"/>
      <c r="J303" s="95"/>
      <c r="K303" s="95"/>
    </row>
    <row r="304" spans="1:11" ht="21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</row>
    <row r="305" spans="1:11" ht="87" customHeight="1">
      <c r="A305" s="8" t="s">
        <v>50</v>
      </c>
      <c r="B305" s="21" t="s">
        <v>0</v>
      </c>
      <c r="C305" s="21" t="s">
        <v>32</v>
      </c>
      <c r="D305" s="21" t="s">
        <v>23</v>
      </c>
      <c r="E305" s="21" t="s">
        <v>19</v>
      </c>
      <c r="F305" s="21" t="s">
        <v>20</v>
      </c>
      <c r="G305" s="21" t="s">
        <v>26</v>
      </c>
      <c r="H305" s="21" t="s">
        <v>22</v>
      </c>
      <c r="I305" s="21" t="s">
        <v>24</v>
      </c>
      <c r="J305" s="54" t="s">
        <v>54</v>
      </c>
      <c r="K305" s="37" t="s">
        <v>55</v>
      </c>
    </row>
    <row r="306" spans="1:11" s="71" customFormat="1" ht="15.75" customHeight="1">
      <c r="A306" s="72" t="s">
        <v>1</v>
      </c>
      <c r="B306" s="67">
        <v>36861440</v>
      </c>
      <c r="C306" s="67">
        <v>6983163</v>
      </c>
      <c r="D306" s="67">
        <v>601659</v>
      </c>
      <c r="E306" s="67">
        <v>3437114</v>
      </c>
      <c r="F306" s="67">
        <v>1708709</v>
      </c>
      <c r="G306" s="67">
        <v>22</v>
      </c>
      <c r="H306" s="67">
        <v>393120</v>
      </c>
      <c r="I306" s="67">
        <v>94924</v>
      </c>
      <c r="J306" s="67">
        <v>63610</v>
      </c>
      <c r="K306" s="67">
        <f aca="true" t="shared" si="49" ref="K306:K322">SUM(B306:J306)</f>
        <v>50143761</v>
      </c>
    </row>
    <row r="307" spans="1:11" s="71" customFormat="1" ht="15.75" customHeight="1">
      <c r="A307" s="72" t="s">
        <v>2</v>
      </c>
      <c r="B307" s="67">
        <v>83389780</v>
      </c>
      <c r="C307" s="67">
        <v>15826824</v>
      </c>
      <c r="D307" s="67">
        <v>1374575</v>
      </c>
      <c r="E307" s="67">
        <v>7844401</v>
      </c>
      <c r="F307" s="67">
        <v>3879318</v>
      </c>
      <c r="G307" s="67">
        <v>49</v>
      </c>
      <c r="H307" s="67">
        <v>894511</v>
      </c>
      <c r="I307" s="67">
        <v>215569</v>
      </c>
      <c r="J307" s="67">
        <v>141754</v>
      </c>
      <c r="K307" s="67">
        <f t="shared" si="49"/>
        <v>113566781</v>
      </c>
    </row>
    <row r="308" spans="1:11" s="71" customFormat="1" ht="15.75" customHeight="1">
      <c r="A308" s="72" t="s">
        <v>3</v>
      </c>
      <c r="B308" s="67">
        <v>48321900</v>
      </c>
      <c r="C308" s="67">
        <v>9164500</v>
      </c>
      <c r="D308" s="67">
        <v>793451</v>
      </c>
      <c r="E308" s="67">
        <v>4529870</v>
      </c>
      <c r="F308" s="67">
        <v>2244746</v>
      </c>
      <c r="G308" s="67">
        <v>28</v>
      </c>
      <c r="H308" s="67">
        <v>517193</v>
      </c>
      <c r="I308" s="67">
        <v>124725</v>
      </c>
      <c r="J308" s="67">
        <v>82658</v>
      </c>
      <c r="K308" s="67">
        <f t="shared" si="49"/>
        <v>65779071</v>
      </c>
    </row>
    <row r="309" spans="1:11" s="71" customFormat="1" ht="15.75" customHeight="1">
      <c r="A309" s="72" t="s">
        <v>4</v>
      </c>
      <c r="B309" s="67">
        <v>249338365</v>
      </c>
      <c r="C309" s="67">
        <v>47272985</v>
      </c>
      <c r="D309" s="67">
        <v>4088701</v>
      </c>
      <c r="E309" s="67">
        <v>23340399</v>
      </c>
      <c r="F309" s="67">
        <v>11566808</v>
      </c>
      <c r="G309" s="67">
        <v>145</v>
      </c>
      <c r="H309" s="67">
        <v>2672083</v>
      </c>
      <c r="I309" s="67">
        <v>642911</v>
      </c>
      <c r="J309" s="67">
        <v>432065</v>
      </c>
      <c r="K309" s="67">
        <f t="shared" si="49"/>
        <v>339354462</v>
      </c>
    </row>
    <row r="310" spans="1:11" s="71" customFormat="1" ht="15.75" customHeight="1">
      <c r="A310" s="72" t="s">
        <v>5</v>
      </c>
      <c r="B310" s="67">
        <v>72216878</v>
      </c>
      <c r="C310" s="67">
        <v>13686482</v>
      </c>
      <c r="D310" s="67">
        <v>1181013</v>
      </c>
      <c r="E310" s="67">
        <v>6746272</v>
      </c>
      <c r="F310" s="67">
        <v>3351501</v>
      </c>
      <c r="G310" s="67">
        <v>42</v>
      </c>
      <c r="H310" s="67">
        <v>770225</v>
      </c>
      <c r="I310" s="67">
        <v>186159</v>
      </c>
      <c r="J310" s="67">
        <v>123553</v>
      </c>
      <c r="K310" s="67">
        <f t="shared" si="49"/>
        <v>98262125</v>
      </c>
    </row>
    <row r="311" spans="1:11" s="71" customFormat="1" ht="15.75" customHeight="1">
      <c r="A311" s="72" t="s">
        <v>6</v>
      </c>
      <c r="B311" s="67">
        <v>52760495</v>
      </c>
      <c r="C311" s="67">
        <v>10004977</v>
      </c>
      <c r="D311" s="67">
        <v>865733</v>
      </c>
      <c r="E311" s="67">
        <v>4942855</v>
      </c>
      <c r="F311" s="67">
        <v>2450236</v>
      </c>
      <c r="G311" s="67">
        <v>30</v>
      </c>
      <c r="H311" s="67">
        <v>564515</v>
      </c>
      <c r="I311" s="67">
        <v>136143</v>
      </c>
      <c r="J311" s="67">
        <v>90385</v>
      </c>
      <c r="K311" s="67">
        <f t="shared" si="49"/>
        <v>71815369</v>
      </c>
    </row>
    <row r="312" spans="1:11" s="71" customFormat="1" ht="15.75" customHeight="1">
      <c r="A312" s="72" t="s">
        <v>7</v>
      </c>
      <c r="B312" s="67">
        <v>34083565</v>
      </c>
      <c r="C312" s="67">
        <v>6453965</v>
      </c>
      <c r="D312" s="67">
        <v>554882</v>
      </c>
      <c r="E312" s="67">
        <v>3171016</v>
      </c>
      <c r="F312" s="67">
        <v>1578945</v>
      </c>
      <c r="G312" s="67">
        <v>19</v>
      </c>
      <c r="H312" s="67">
        <v>362693</v>
      </c>
      <c r="I312" s="67">
        <v>87697</v>
      </c>
      <c r="J312" s="67">
        <v>58832</v>
      </c>
      <c r="K312" s="67">
        <f t="shared" si="49"/>
        <v>46351614</v>
      </c>
    </row>
    <row r="313" spans="1:11" s="71" customFormat="1" ht="15.75" customHeight="1">
      <c r="A313" s="72" t="s">
        <v>8</v>
      </c>
      <c r="B313" s="67">
        <v>69026506</v>
      </c>
      <c r="C313" s="67">
        <v>13096951</v>
      </c>
      <c r="D313" s="67">
        <v>1136100</v>
      </c>
      <c r="E313" s="67">
        <v>6484338</v>
      </c>
      <c r="F313" s="67">
        <v>3209058</v>
      </c>
      <c r="G313" s="67">
        <v>40</v>
      </c>
      <c r="H313" s="67">
        <v>739951</v>
      </c>
      <c r="I313" s="67">
        <v>178324</v>
      </c>
      <c r="J313" s="67">
        <v>117757</v>
      </c>
      <c r="K313" s="67">
        <f t="shared" si="49"/>
        <v>93989025</v>
      </c>
    </row>
    <row r="314" spans="1:11" s="71" customFormat="1" ht="15.75" customHeight="1">
      <c r="A314" s="72" t="s">
        <v>9</v>
      </c>
      <c r="B314" s="67">
        <v>31996376</v>
      </c>
      <c r="C314" s="67">
        <v>6064499</v>
      </c>
      <c r="D314" s="67">
        <v>523631</v>
      </c>
      <c r="E314" s="67">
        <v>2990529</v>
      </c>
      <c r="F314" s="67">
        <v>1484609</v>
      </c>
      <c r="G314" s="67">
        <v>19</v>
      </c>
      <c r="H314" s="67">
        <v>341762</v>
      </c>
      <c r="I314" s="67">
        <v>82480</v>
      </c>
      <c r="J314" s="67">
        <v>54992</v>
      </c>
      <c r="K314" s="67">
        <f t="shared" si="49"/>
        <v>43538897</v>
      </c>
    </row>
    <row r="315" spans="1:11" s="71" customFormat="1" ht="15.75" customHeight="1">
      <c r="A315" s="72" t="s">
        <v>10</v>
      </c>
      <c r="B315" s="67">
        <v>40519798</v>
      </c>
      <c r="C315" s="67">
        <v>7688015</v>
      </c>
      <c r="D315" s="67">
        <v>666859</v>
      </c>
      <c r="E315" s="67">
        <v>3806127</v>
      </c>
      <c r="F315" s="67">
        <v>1883669</v>
      </c>
      <c r="G315" s="67">
        <v>23</v>
      </c>
      <c r="H315" s="67">
        <v>434372</v>
      </c>
      <c r="I315" s="67">
        <v>104674</v>
      </c>
      <c r="J315" s="67">
        <v>69157</v>
      </c>
      <c r="K315" s="67">
        <f t="shared" si="49"/>
        <v>55172694</v>
      </c>
    </row>
    <row r="316" spans="1:11" s="71" customFormat="1" ht="15.75" customHeight="1">
      <c r="A316" s="72" t="s">
        <v>11</v>
      </c>
      <c r="B316" s="67">
        <v>31983071</v>
      </c>
      <c r="C316" s="67">
        <v>6062486</v>
      </c>
      <c r="D316" s="67">
        <v>523640</v>
      </c>
      <c r="E316" s="67">
        <v>2990471</v>
      </c>
      <c r="F316" s="67">
        <v>1484278</v>
      </c>
      <c r="G316" s="67">
        <v>19</v>
      </c>
      <c r="H316" s="67">
        <v>341679</v>
      </c>
      <c r="I316" s="67">
        <v>82462</v>
      </c>
      <c r="J316" s="67">
        <v>54908</v>
      </c>
      <c r="K316" s="67">
        <f t="shared" si="49"/>
        <v>43523014</v>
      </c>
    </row>
    <row r="317" spans="1:11" s="71" customFormat="1" ht="15.75" customHeight="1">
      <c r="A317" s="72" t="s">
        <v>12</v>
      </c>
      <c r="B317" s="67">
        <v>63563349</v>
      </c>
      <c r="C317" s="67">
        <v>12045206</v>
      </c>
      <c r="D317" s="67">
        <v>1038944</v>
      </c>
      <c r="E317" s="67">
        <v>5934956</v>
      </c>
      <c r="F317" s="67">
        <v>2949122</v>
      </c>
      <c r="G317" s="67">
        <v>37</v>
      </c>
      <c r="H317" s="67">
        <v>677834</v>
      </c>
      <c r="I317" s="67">
        <v>163811</v>
      </c>
      <c r="J317" s="67">
        <v>108932</v>
      </c>
      <c r="K317" s="67">
        <f t="shared" si="49"/>
        <v>86482191</v>
      </c>
    </row>
    <row r="318" spans="1:11" s="71" customFormat="1" ht="15.75" customHeight="1">
      <c r="A318" s="72" t="s">
        <v>13</v>
      </c>
      <c r="B318" s="67">
        <v>47401851</v>
      </c>
      <c r="C318" s="67">
        <v>8976830</v>
      </c>
      <c r="D318" s="67">
        <v>772212</v>
      </c>
      <c r="E318" s="67">
        <v>4412464</v>
      </c>
      <c r="F318" s="67">
        <v>2196017</v>
      </c>
      <c r="G318" s="67">
        <v>27</v>
      </c>
      <c r="H318" s="67">
        <v>504837</v>
      </c>
      <c r="I318" s="67">
        <v>121982</v>
      </c>
      <c r="J318" s="67">
        <v>81932</v>
      </c>
      <c r="K318" s="67">
        <f t="shared" si="49"/>
        <v>64468152</v>
      </c>
    </row>
    <row r="319" spans="1:11" s="71" customFormat="1" ht="15.75" customHeight="1">
      <c r="A319" s="72" t="s">
        <v>14</v>
      </c>
      <c r="B319" s="67">
        <v>48956950</v>
      </c>
      <c r="C319" s="67">
        <v>9272914</v>
      </c>
      <c r="D319" s="67">
        <v>798733</v>
      </c>
      <c r="E319" s="67">
        <v>4561712</v>
      </c>
      <c r="F319" s="67">
        <v>2266356</v>
      </c>
      <c r="G319" s="67">
        <v>28</v>
      </c>
      <c r="H319" s="67">
        <v>523403</v>
      </c>
      <c r="I319" s="67">
        <v>125965</v>
      </c>
      <c r="J319" s="67">
        <v>85749</v>
      </c>
      <c r="K319" s="67">
        <f t="shared" si="49"/>
        <v>66591810</v>
      </c>
    </row>
    <row r="320" spans="1:11" s="71" customFormat="1" ht="15.75" customHeight="1">
      <c r="A320" s="72" t="s">
        <v>15</v>
      </c>
      <c r="B320" s="67">
        <v>31431340</v>
      </c>
      <c r="C320" s="67">
        <v>5956325</v>
      </c>
      <c r="D320" s="67">
        <v>513891</v>
      </c>
      <c r="E320" s="67">
        <v>2935182</v>
      </c>
      <c r="F320" s="67">
        <v>1457856</v>
      </c>
      <c r="G320" s="67">
        <v>19</v>
      </c>
      <c r="H320" s="67">
        <v>335554</v>
      </c>
      <c r="I320" s="67">
        <v>80992</v>
      </c>
      <c r="J320" s="67">
        <v>54113</v>
      </c>
      <c r="K320" s="67">
        <f t="shared" si="49"/>
        <v>42765272</v>
      </c>
    </row>
    <row r="321" spans="1:11" s="71" customFormat="1" ht="15.75" customHeight="1">
      <c r="A321" s="72" t="s">
        <v>16</v>
      </c>
      <c r="B321" s="67">
        <v>35833634</v>
      </c>
      <c r="C321" s="67">
        <v>6786034</v>
      </c>
      <c r="D321" s="67">
        <v>583811</v>
      </c>
      <c r="E321" s="67">
        <v>3335647</v>
      </c>
      <c r="F321" s="67">
        <v>1659674</v>
      </c>
      <c r="G321" s="67">
        <v>21</v>
      </c>
      <c r="H321" s="67">
        <v>381905</v>
      </c>
      <c r="I321" s="67">
        <v>92202</v>
      </c>
      <c r="J321" s="67">
        <v>62141</v>
      </c>
      <c r="K321" s="67">
        <f t="shared" si="49"/>
        <v>48735069</v>
      </c>
    </row>
    <row r="322" spans="1:11" s="71" customFormat="1" ht="15.75" customHeight="1">
      <c r="A322" s="73" t="s">
        <v>17</v>
      </c>
      <c r="B322" s="69">
        <v>43360426</v>
      </c>
      <c r="C322" s="69">
        <v>8216940</v>
      </c>
      <c r="D322" s="69">
        <v>708859</v>
      </c>
      <c r="E322" s="69">
        <v>4049088</v>
      </c>
      <c r="F322" s="69">
        <v>2011585</v>
      </c>
      <c r="G322" s="69">
        <v>23</v>
      </c>
      <c r="H322" s="69">
        <v>462614</v>
      </c>
      <c r="I322" s="69">
        <v>111745</v>
      </c>
      <c r="J322" s="69">
        <v>74434</v>
      </c>
      <c r="K322" s="69">
        <f t="shared" si="49"/>
        <v>58995714</v>
      </c>
    </row>
    <row r="323" spans="1:11" s="71" customFormat="1" ht="15.75" customHeight="1">
      <c r="A323" s="74" t="s">
        <v>18</v>
      </c>
      <c r="B323" s="13">
        <f>SUM(B306:B322)</f>
        <v>1021045724</v>
      </c>
      <c r="C323" s="13">
        <f aca="true" t="shared" si="50" ref="C323:J323">SUM(C306:C322)</f>
        <v>193559096</v>
      </c>
      <c r="D323" s="13">
        <f t="shared" si="50"/>
        <v>16726694</v>
      </c>
      <c r="E323" s="13">
        <f t="shared" si="50"/>
        <v>95512441</v>
      </c>
      <c r="F323" s="13">
        <f t="shared" si="50"/>
        <v>47382487</v>
      </c>
      <c r="G323" s="13">
        <f t="shared" si="50"/>
        <v>591</v>
      </c>
      <c r="H323" s="13">
        <f t="shared" si="50"/>
        <v>10918251</v>
      </c>
      <c r="I323" s="13">
        <f t="shared" si="50"/>
        <v>2632765</v>
      </c>
      <c r="J323" s="13">
        <f t="shared" si="50"/>
        <v>1756972</v>
      </c>
      <c r="K323" s="13">
        <f>SUM(K306:K322)</f>
        <v>1389535021</v>
      </c>
    </row>
    <row r="324" spans="1:11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64">
        <f>G323+H323+I323+J323</f>
        <v>15308579</v>
      </c>
    </row>
    <row r="325" spans="1:11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64"/>
    </row>
    <row r="326" spans="1:11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39">
        <f>G323+H323+I323</f>
        <v>13551607</v>
      </c>
    </row>
    <row r="327" spans="1:11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</row>
    <row r="328" spans="1:11" ht="87" customHeight="1">
      <c r="A328" s="8" t="s">
        <v>50</v>
      </c>
      <c r="B328" s="23" t="s">
        <v>28</v>
      </c>
      <c r="C328" s="23" t="s">
        <v>29</v>
      </c>
      <c r="D328" s="23" t="s">
        <v>30</v>
      </c>
      <c r="E328" s="23" t="s">
        <v>31</v>
      </c>
      <c r="F328" s="8" t="s">
        <v>52</v>
      </c>
      <c r="G328" s="8" t="s">
        <v>27</v>
      </c>
      <c r="H328" s="40" t="s">
        <v>42</v>
      </c>
      <c r="I328" s="37" t="s">
        <v>71</v>
      </c>
      <c r="J328" s="37" t="s">
        <v>41</v>
      </c>
      <c r="K328" s="40" t="s">
        <v>34</v>
      </c>
    </row>
    <row r="329" spans="1:11" s="71" customFormat="1" ht="15.75" customHeight="1">
      <c r="A329" s="72" t="s">
        <v>1</v>
      </c>
      <c r="B329" s="87">
        <v>0</v>
      </c>
      <c r="C329" s="87">
        <v>0</v>
      </c>
      <c r="D329" s="79">
        <v>388161</v>
      </c>
      <c r="E329" s="79">
        <v>615666</v>
      </c>
      <c r="F329" s="26">
        <v>1737503</v>
      </c>
      <c r="G329" s="26">
        <v>3865123</v>
      </c>
      <c r="H329" s="67">
        <f aca="true" t="shared" si="51" ref="H329:H345">K306+B329+C329+D329+E329+F329+G329</f>
        <v>56750214</v>
      </c>
      <c r="I329" s="66">
        <v>-111537</v>
      </c>
      <c r="J329" s="87">
        <v>0</v>
      </c>
      <c r="K329" s="26">
        <f>H329+I329+J329</f>
        <v>56638677</v>
      </c>
    </row>
    <row r="330" spans="1:11" s="71" customFormat="1" ht="15.75" customHeight="1">
      <c r="A330" s="72" t="s">
        <v>2</v>
      </c>
      <c r="B330" s="87">
        <v>0</v>
      </c>
      <c r="C330" s="87">
        <v>0</v>
      </c>
      <c r="D330" s="79">
        <v>891920</v>
      </c>
      <c r="E330" s="79">
        <v>2558743</v>
      </c>
      <c r="F330" s="26">
        <v>0</v>
      </c>
      <c r="G330" s="26">
        <v>4352682</v>
      </c>
      <c r="H330" s="67">
        <f t="shared" si="51"/>
        <v>121370126</v>
      </c>
      <c r="I330" s="66">
        <v>-254572</v>
      </c>
      <c r="J330" s="87">
        <v>0</v>
      </c>
      <c r="K330" s="26">
        <f aca="true" t="shared" si="52" ref="K330:K345">H330+I330+J330</f>
        <v>121115554</v>
      </c>
    </row>
    <row r="331" spans="1:11" s="71" customFormat="1" ht="15.75" customHeight="1">
      <c r="A331" s="72" t="s">
        <v>3</v>
      </c>
      <c r="B331" s="87">
        <v>0</v>
      </c>
      <c r="C331" s="87">
        <v>0</v>
      </c>
      <c r="D331" s="79">
        <v>509938</v>
      </c>
      <c r="E331" s="79">
        <v>1133318</v>
      </c>
      <c r="F331" s="26">
        <v>1500455</v>
      </c>
      <c r="G331" s="26">
        <v>5643667</v>
      </c>
      <c r="H331" s="67">
        <f t="shared" si="51"/>
        <v>74566449</v>
      </c>
      <c r="I331" s="66">
        <v>-146980</v>
      </c>
      <c r="J331" s="87">
        <v>0</v>
      </c>
      <c r="K331" s="26">
        <f t="shared" si="52"/>
        <v>74419469</v>
      </c>
    </row>
    <row r="332" spans="1:11" s="71" customFormat="1" ht="15.75" customHeight="1">
      <c r="A332" s="72" t="s">
        <v>4</v>
      </c>
      <c r="B332" s="87">
        <v>0</v>
      </c>
      <c r="C332" s="87">
        <v>0</v>
      </c>
      <c r="D332" s="79">
        <v>2634314</v>
      </c>
      <c r="E332" s="79">
        <v>7191472</v>
      </c>
      <c r="F332" s="26">
        <v>9051228.999999994</v>
      </c>
      <c r="G332" s="26">
        <v>38620606</v>
      </c>
      <c r="H332" s="67">
        <f t="shared" si="51"/>
        <v>396852083</v>
      </c>
      <c r="I332" s="66">
        <v>-752975</v>
      </c>
      <c r="J332" s="87">
        <v>0</v>
      </c>
      <c r="K332" s="26">
        <f t="shared" si="52"/>
        <v>396099108</v>
      </c>
    </row>
    <row r="333" spans="1:11" s="71" customFormat="1" ht="15.75" customHeight="1">
      <c r="A333" s="72" t="s">
        <v>5</v>
      </c>
      <c r="B333" s="87">
        <v>0</v>
      </c>
      <c r="C333" s="87">
        <v>0</v>
      </c>
      <c r="D333" s="79">
        <v>773059</v>
      </c>
      <c r="E333" s="79">
        <v>2260482</v>
      </c>
      <c r="F333" s="26">
        <v>0</v>
      </c>
      <c r="G333" s="26">
        <v>286846</v>
      </c>
      <c r="H333" s="67">
        <f t="shared" si="51"/>
        <v>101582512</v>
      </c>
      <c r="I333" s="66">
        <v>-219580</v>
      </c>
      <c r="J333" s="87">
        <v>0</v>
      </c>
      <c r="K333" s="26">
        <f t="shared" si="52"/>
        <v>101362932</v>
      </c>
    </row>
    <row r="334" spans="1:11" s="71" customFormat="1" ht="15.75" customHeight="1">
      <c r="A334" s="72" t="s">
        <v>6</v>
      </c>
      <c r="B334" s="87">
        <v>0</v>
      </c>
      <c r="C334" s="87">
        <v>0</v>
      </c>
      <c r="D334" s="79">
        <v>565274</v>
      </c>
      <c r="E334" s="79">
        <v>1443929</v>
      </c>
      <c r="F334" s="26">
        <v>2485490</v>
      </c>
      <c r="G334" s="26">
        <v>3600725</v>
      </c>
      <c r="H334" s="67">
        <f t="shared" si="51"/>
        <v>79910787</v>
      </c>
      <c r="I334" s="66">
        <v>-160341</v>
      </c>
      <c r="J334" s="87">
        <v>0</v>
      </c>
      <c r="K334" s="26">
        <f t="shared" si="52"/>
        <v>79750446</v>
      </c>
    </row>
    <row r="335" spans="1:11" s="71" customFormat="1" ht="15.75" customHeight="1">
      <c r="A335" s="72" t="s">
        <v>7</v>
      </c>
      <c r="B335" s="87">
        <v>0</v>
      </c>
      <c r="C335" s="87">
        <v>0</v>
      </c>
      <c r="D335" s="79">
        <v>357218</v>
      </c>
      <c r="E335" s="79">
        <v>338540</v>
      </c>
      <c r="F335" s="26">
        <v>1010317</v>
      </c>
      <c r="G335" s="26">
        <v>741600</v>
      </c>
      <c r="H335" s="67">
        <f t="shared" si="51"/>
        <v>48799289</v>
      </c>
      <c r="I335" s="66">
        <v>-103099</v>
      </c>
      <c r="J335" s="87">
        <v>0</v>
      </c>
      <c r="K335" s="26">
        <f t="shared" si="52"/>
        <v>48696190</v>
      </c>
    </row>
    <row r="336" spans="1:11" s="71" customFormat="1" ht="15.75" customHeight="1">
      <c r="A336" s="72" t="s">
        <v>8</v>
      </c>
      <c r="B336" s="87">
        <v>0</v>
      </c>
      <c r="C336" s="87">
        <v>0</v>
      </c>
      <c r="D336" s="79">
        <v>742688</v>
      </c>
      <c r="E336" s="79">
        <v>2008090</v>
      </c>
      <c r="F336" s="26">
        <v>1615563</v>
      </c>
      <c r="G336" s="26">
        <v>17211885</v>
      </c>
      <c r="H336" s="67">
        <f t="shared" si="51"/>
        <v>115567251</v>
      </c>
      <c r="I336" s="66">
        <v>-210296</v>
      </c>
      <c r="J336" s="87">
        <v>0</v>
      </c>
      <c r="K336" s="26">
        <f t="shared" si="52"/>
        <v>115356955</v>
      </c>
    </row>
    <row r="337" spans="1:11" s="71" customFormat="1" ht="15.75" customHeight="1">
      <c r="A337" s="72" t="s">
        <v>9</v>
      </c>
      <c r="B337" s="87">
        <v>0</v>
      </c>
      <c r="C337" s="87">
        <v>0</v>
      </c>
      <c r="D337" s="79">
        <v>339667</v>
      </c>
      <c r="E337" s="79">
        <v>397116</v>
      </c>
      <c r="F337" s="26">
        <v>1870010</v>
      </c>
      <c r="G337" s="26">
        <v>2986071</v>
      </c>
      <c r="H337" s="67">
        <f t="shared" si="51"/>
        <v>49131761</v>
      </c>
      <c r="I337" s="66">
        <v>-97050</v>
      </c>
      <c r="J337" s="87">
        <v>0</v>
      </c>
      <c r="K337" s="26">
        <f t="shared" si="52"/>
        <v>49034711</v>
      </c>
    </row>
    <row r="338" spans="1:11" s="71" customFormat="1" ht="15.75" customHeight="1">
      <c r="A338" s="72" t="s">
        <v>10</v>
      </c>
      <c r="B338" s="87">
        <v>0</v>
      </c>
      <c r="C338" s="87">
        <v>0</v>
      </c>
      <c r="D338" s="79">
        <v>431669</v>
      </c>
      <c r="E338" s="79">
        <v>959256</v>
      </c>
      <c r="F338" s="26">
        <v>901347</v>
      </c>
      <c r="G338" s="26">
        <v>3133020</v>
      </c>
      <c r="H338" s="67">
        <f t="shared" si="51"/>
        <v>60597986</v>
      </c>
      <c r="I338" s="66">
        <v>-123416</v>
      </c>
      <c r="J338" s="87">
        <v>0</v>
      </c>
      <c r="K338" s="26">
        <f t="shared" si="52"/>
        <v>60474570</v>
      </c>
    </row>
    <row r="339" spans="1:11" s="71" customFormat="1" ht="15.75" customHeight="1">
      <c r="A339" s="72" t="s">
        <v>11</v>
      </c>
      <c r="B339" s="87">
        <v>0</v>
      </c>
      <c r="C339" s="87">
        <v>0</v>
      </c>
      <c r="D339" s="79">
        <v>340885</v>
      </c>
      <c r="E339" s="79">
        <v>323992</v>
      </c>
      <c r="F339" s="26">
        <v>1382127</v>
      </c>
      <c r="G339" s="26">
        <v>4227513</v>
      </c>
      <c r="H339" s="67">
        <f t="shared" si="51"/>
        <v>49797531</v>
      </c>
      <c r="I339" s="66">
        <v>-97069</v>
      </c>
      <c r="J339" s="87">
        <v>0</v>
      </c>
      <c r="K339" s="26">
        <f t="shared" si="52"/>
        <v>49700462</v>
      </c>
    </row>
    <row r="340" spans="1:11" s="71" customFormat="1" ht="15.75" customHeight="1">
      <c r="A340" s="72" t="s">
        <v>12</v>
      </c>
      <c r="B340" s="87">
        <v>0</v>
      </c>
      <c r="C340" s="87">
        <v>0</v>
      </c>
      <c r="D340" s="79">
        <v>679732</v>
      </c>
      <c r="E340" s="79">
        <v>1668465</v>
      </c>
      <c r="F340" s="26">
        <v>2763622</v>
      </c>
      <c r="G340" s="26">
        <v>5658789</v>
      </c>
      <c r="H340" s="67">
        <f t="shared" si="51"/>
        <v>97252799</v>
      </c>
      <c r="I340" s="66">
        <v>-193082</v>
      </c>
      <c r="J340" s="87">
        <v>0</v>
      </c>
      <c r="K340" s="26">
        <f t="shared" si="52"/>
        <v>97059717</v>
      </c>
    </row>
    <row r="341" spans="1:11" s="71" customFormat="1" ht="15.75" customHeight="1">
      <c r="A341" s="72" t="s">
        <v>13</v>
      </c>
      <c r="B341" s="87">
        <v>0</v>
      </c>
      <c r="C341" s="87">
        <v>0</v>
      </c>
      <c r="D341" s="79">
        <v>500546</v>
      </c>
      <c r="E341" s="79">
        <v>1581139</v>
      </c>
      <c r="F341" s="26">
        <v>1615543</v>
      </c>
      <c r="G341" s="26">
        <v>2288394</v>
      </c>
      <c r="H341" s="67">
        <f t="shared" si="51"/>
        <v>70453774</v>
      </c>
      <c r="I341" s="66">
        <v>-143284</v>
      </c>
      <c r="J341" s="87">
        <v>0</v>
      </c>
      <c r="K341" s="26">
        <f t="shared" si="52"/>
        <v>70310490</v>
      </c>
    </row>
    <row r="342" spans="1:11" s="71" customFormat="1" ht="15.75" customHeight="1">
      <c r="A342" s="72" t="s">
        <v>14</v>
      </c>
      <c r="B342" s="87">
        <v>0</v>
      </c>
      <c r="C342" s="87">
        <v>0</v>
      </c>
      <c r="D342" s="79">
        <v>507688</v>
      </c>
      <c r="E342" s="79">
        <v>1017706</v>
      </c>
      <c r="F342" s="26">
        <v>2131427</v>
      </c>
      <c r="G342" s="26">
        <v>10234724</v>
      </c>
      <c r="H342" s="67">
        <f t="shared" si="51"/>
        <v>80483355</v>
      </c>
      <c r="I342" s="66">
        <v>-146910</v>
      </c>
      <c r="J342" s="87">
        <v>0</v>
      </c>
      <c r="K342" s="26">
        <f t="shared" si="52"/>
        <v>80336445</v>
      </c>
    </row>
    <row r="343" spans="1:11" s="71" customFormat="1" ht="15.75" customHeight="1">
      <c r="A343" s="72" t="s">
        <v>15</v>
      </c>
      <c r="B343" s="87">
        <v>0</v>
      </c>
      <c r="C343" s="87">
        <v>0</v>
      </c>
      <c r="D343" s="79">
        <v>335072</v>
      </c>
      <c r="E343" s="79">
        <v>503955</v>
      </c>
      <c r="F343" s="26">
        <v>4533507</v>
      </c>
      <c r="G343" s="26">
        <v>3612508</v>
      </c>
      <c r="H343" s="67">
        <f t="shared" si="51"/>
        <v>51750314</v>
      </c>
      <c r="I343" s="66">
        <v>-95240</v>
      </c>
      <c r="J343" s="87">
        <v>0</v>
      </c>
      <c r="K343" s="26">
        <f t="shared" si="52"/>
        <v>51655074</v>
      </c>
    </row>
    <row r="344" spans="1:11" s="71" customFormat="1" ht="15.75" customHeight="1">
      <c r="A344" s="72" t="s">
        <v>16</v>
      </c>
      <c r="B344" s="87">
        <v>0</v>
      </c>
      <c r="C344" s="87">
        <v>0</v>
      </c>
      <c r="D344" s="79">
        <v>375159</v>
      </c>
      <c r="E344" s="79">
        <v>617707</v>
      </c>
      <c r="F344" s="26">
        <v>1527718</v>
      </c>
      <c r="G344" s="26">
        <v>4034088</v>
      </c>
      <c r="H344" s="67">
        <f t="shared" si="51"/>
        <v>55289741</v>
      </c>
      <c r="I344" s="66">
        <v>-108120</v>
      </c>
      <c r="J344" s="87">
        <v>0</v>
      </c>
      <c r="K344" s="26">
        <f t="shared" si="52"/>
        <v>55181621</v>
      </c>
    </row>
    <row r="345" spans="1:11" s="71" customFormat="1" ht="15.75" customHeight="1">
      <c r="A345" s="73" t="s">
        <v>17</v>
      </c>
      <c r="B345" s="88">
        <v>0</v>
      </c>
      <c r="C345" s="88">
        <v>0</v>
      </c>
      <c r="D345" s="79">
        <v>459184</v>
      </c>
      <c r="E345" s="82">
        <v>655495</v>
      </c>
      <c r="F345" s="27">
        <v>0</v>
      </c>
      <c r="G345" s="27">
        <v>5750556</v>
      </c>
      <c r="H345" s="69">
        <f t="shared" si="51"/>
        <v>65860949</v>
      </c>
      <c r="I345" s="68">
        <v>-131593</v>
      </c>
      <c r="J345" s="88">
        <v>0</v>
      </c>
      <c r="K345" s="26">
        <f t="shared" si="52"/>
        <v>65729356</v>
      </c>
    </row>
    <row r="346" spans="1:11" s="71" customFormat="1" ht="15.75" customHeight="1">
      <c r="A346" s="74" t="s">
        <v>18</v>
      </c>
      <c r="B346" s="89">
        <f aca="true" t="shared" si="53" ref="B346:K346">SUM(B329:B345)</f>
        <v>0</v>
      </c>
      <c r="C346" s="89">
        <f t="shared" si="53"/>
        <v>0</v>
      </c>
      <c r="D346" s="84">
        <f t="shared" si="53"/>
        <v>10832174</v>
      </c>
      <c r="E346" s="84">
        <f t="shared" si="53"/>
        <v>25275071</v>
      </c>
      <c r="F346" s="84">
        <f t="shared" si="53"/>
        <v>34125857.99999999</v>
      </c>
      <c r="G346" s="84">
        <f t="shared" si="53"/>
        <v>116248797</v>
      </c>
      <c r="H346" s="13">
        <f t="shared" si="53"/>
        <v>1576016921</v>
      </c>
      <c r="I346" s="61">
        <f t="shared" si="53"/>
        <v>-3095144</v>
      </c>
      <c r="J346" s="89">
        <f t="shared" si="53"/>
        <v>0</v>
      </c>
      <c r="K346" s="13">
        <f t="shared" si="53"/>
        <v>1572921777</v>
      </c>
    </row>
    <row r="347" spans="1:11" ht="12.75">
      <c r="A347" s="22"/>
      <c r="B347" s="22"/>
      <c r="C347" s="22"/>
      <c r="D347" s="22"/>
      <c r="E347" s="22"/>
      <c r="F347" s="22"/>
      <c r="G347" s="22"/>
      <c r="H347" s="57">
        <f>H346-K324</f>
        <v>1560708342</v>
      </c>
      <c r="I347" s="1"/>
      <c r="J347" s="1"/>
      <c r="K347" s="64">
        <f>K346-K324</f>
        <v>1557613198</v>
      </c>
    </row>
    <row r="348" spans="1:11" ht="12.75">
      <c r="A348" s="22"/>
      <c r="B348" s="22"/>
      <c r="C348" s="22"/>
      <c r="D348" s="22"/>
      <c r="E348" s="22"/>
      <c r="F348" s="22"/>
      <c r="G348" s="22"/>
      <c r="H348" s="57"/>
      <c r="I348" s="1"/>
      <c r="J348" s="1"/>
      <c r="K348" s="60"/>
    </row>
    <row r="349" spans="1:11" ht="12.75">
      <c r="A349" s="22"/>
      <c r="B349" s="22"/>
      <c r="C349" s="22"/>
      <c r="D349" s="22"/>
      <c r="E349" s="22"/>
      <c r="F349" s="22"/>
      <c r="G349" s="22"/>
      <c r="H349" s="57"/>
      <c r="I349" s="1"/>
      <c r="J349" s="1"/>
      <c r="K349" s="60"/>
    </row>
    <row r="350" spans="1:11" ht="12.75">
      <c r="A350" s="100"/>
      <c r="B350" s="100"/>
      <c r="C350" s="100"/>
      <c r="D350" s="100"/>
      <c r="E350" s="100"/>
      <c r="F350" s="100"/>
      <c r="G350" s="100"/>
      <c r="H350" s="100"/>
      <c r="I350" s="1"/>
      <c r="J350" s="1"/>
      <c r="K350" s="22"/>
    </row>
    <row r="351" ht="12.75" hidden="1"/>
    <row r="352" spans="1:11" ht="18" hidden="1">
      <c r="A352" s="101" t="s">
        <v>33</v>
      </c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</row>
    <row r="353" spans="1:11" ht="18" hidden="1">
      <c r="A353" s="31"/>
      <c r="B353" s="31"/>
      <c r="C353" s="31"/>
      <c r="D353" s="31"/>
      <c r="E353" s="31"/>
      <c r="F353" s="30"/>
      <c r="G353" s="31"/>
      <c r="H353" s="31"/>
      <c r="I353" s="31"/>
      <c r="J353" s="31"/>
      <c r="K353" s="31"/>
    </row>
    <row r="354" spans="1:11" ht="18" hidden="1">
      <c r="A354" s="31"/>
      <c r="B354" s="31"/>
      <c r="C354" s="31"/>
      <c r="D354" s="31"/>
      <c r="E354" s="31"/>
      <c r="F354" s="30"/>
      <c r="G354" s="31"/>
      <c r="H354" s="31"/>
      <c r="I354" s="31"/>
      <c r="J354" s="31"/>
      <c r="K354" s="31"/>
    </row>
    <row r="355" spans="1:11" ht="18" hidden="1">
      <c r="A355" s="31"/>
      <c r="B355" s="31"/>
      <c r="C355" s="31"/>
      <c r="D355" s="31"/>
      <c r="E355" s="31"/>
      <c r="F355" s="30"/>
      <c r="G355" s="31"/>
      <c r="H355" s="31"/>
      <c r="I355" s="31"/>
      <c r="J355" s="31"/>
      <c r="K355" s="31"/>
    </row>
    <row r="356" spans="1:11" ht="18" hidden="1">
      <c r="A356" s="32"/>
      <c r="B356" s="32"/>
      <c r="C356" s="32"/>
      <c r="D356" s="32"/>
      <c r="E356" s="32"/>
      <c r="F356" s="33"/>
      <c r="G356" s="32"/>
      <c r="H356" s="32"/>
      <c r="I356" s="32"/>
      <c r="J356" s="32"/>
      <c r="K356" s="32"/>
    </row>
    <row r="357" spans="1:11" ht="18" hidden="1">
      <c r="A357" s="97" t="s">
        <v>68</v>
      </c>
      <c r="B357" s="97"/>
      <c r="C357" s="97"/>
      <c r="D357" s="97"/>
      <c r="E357" s="97"/>
      <c r="F357" s="97"/>
      <c r="G357" s="97"/>
      <c r="H357" s="97"/>
      <c r="I357" s="97"/>
      <c r="J357" s="97"/>
      <c r="K357" s="97"/>
    </row>
    <row r="358" spans="1:11" ht="12.75">
      <c r="A358" s="34"/>
      <c r="B358" s="34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34"/>
      <c r="B359" s="1"/>
      <c r="C359" s="1"/>
      <c r="D359" s="1"/>
      <c r="E359" s="1"/>
      <c r="F359" s="1"/>
      <c r="G359" s="1"/>
      <c r="H359" s="1"/>
      <c r="I359" s="1"/>
      <c r="J359" s="1"/>
      <c r="K359" s="1"/>
    </row>
  </sheetData>
  <sheetProtection/>
  <mergeCells count="21">
    <mergeCell ref="A157:K157"/>
    <mergeCell ref="A279:H279"/>
    <mergeCell ref="A130:K130"/>
    <mergeCell ref="A350:H350"/>
    <mergeCell ref="A131:K131"/>
    <mergeCell ref="A202:K202"/>
    <mergeCell ref="A203:K203"/>
    <mergeCell ref="A229:K229"/>
    <mergeCell ref="A275:H275"/>
    <mergeCell ref="A230:K230"/>
    <mergeCell ref="A352:K352"/>
    <mergeCell ref="A11:K11"/>
    <mergeCell ref="A12:K12"/>
    <mergeCell ref="A84:K84"/>
    <mergeCell ref="A85:K85"/>
    <mergeCell ref="A156:K156"/>
    <mergeCell ref="A357:K357"/>
    <mergeCell ref="A280:H280"/>
    <mergeCell ref="A281:H281"/>
    <mergeCell ref="A302:K302"/>
    <mergeCell ref="A303:K303"/>
  </mergeCells>
  <printOptions horizontalCentered="1"/>
  <pageMargins left="0.15748031496062992" right="0.1968503937007874" top="0.5118110236220472" bottom="0.33" header="0" footer="0"/>
  <pageSetup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0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5" width="19.57421875" style="2" customWidth="1"/>
    <col min="6" max="6" width="11.421875" style="1" customWidth="1"/>
    <col min="7" max="7" width="14.00390625" style="1" bestFit="1" customWidth="1"/>
    <col min="8" max="8" width="13.00390625" style="1" bestFit="1" customWidth="1"/>
    <col min="9" max="16384" width="11.421875" style="1" customWidth="1"/>
  </cols>
  <sheetData>
    <row r="1" ht="12.75"/>
    <row r="2" ht="12.75"/>
    <row r="3" spans="1:5" ht="12.75">
      <c r="A3" s="10"/>
      <c r="B3" s="10"/>
      <c r="C3" s="10"/>
      <c r="D3" s="10"/>
      <c r="E3" s="10"/>
    </row>
    <row r="4" spans="1:5" ht="12.75">
      <c r="A4" s="10"/>
      <c r="B4" s="10"/>
      <c r="C4" s="10"/>
      <c r="D4" s="10"/>
      <c r="E4" s="10"/>
    </row>
    <row r="5" spans="1:5" ht="12.75">
      <c r="A5" s="10"/>
      <c r="B5" s="10"/>
      <c r="C5" s="10"/>
      <c r="D5" s="10"/>
      <c r="E5" s="10"/>
    </row>
    <row r="6" spans="1:5" ht="12.75">
      <c r="A6" s="10"/>
      <c r="B6" s="10"/>
      <c r="C6" s="10"/>
      <c r="D6" s="10"/>
      <c r="E6" s="10"/>
    </row>
    <row r="7" spans="1:5" ht="15.75">
      <c r="A7" s="94" t="s">
        <v>25</v>
      </c>
      <c r="B7" s="94"/>
      <c r="C7" s="94"/>
      <c r="D7" s="94"/>
      <c r="E7" s="94"/>
    </row>
    <row r="8" spans="1:5" ht="31.5" customHeight="1">
      <c r="A8" s="112" t="s">
        <v>61</v>
      </c>
      <c r="B8" s="112"/>
      <c r="C8" s="112"/>
      <c r="D8" s="112"/>
      <c r="E8" s="112"/>
    </row>
    <row r="9" spans="1:5" ht="15" customHeight="1">
      <c r="A9" s="106" t="s">
        <v>50</v>
      </c>
      <c r="B9" s="108" t="s">
        <v>74</v>
      </c>
      <c r="C9" s="109"/>
      <c r="D9" s="110"/>
      <c r="E9" s="106" t="s">
        <v>35</v>
      </c>
    </row>
    <row r="10" spans="1:5" ht="37.5" customHeight="1">
      <c r="A10" s="107"/>
      <c r="B10" s="58" t="s">
        <v>0</v>
      </c>
      <c r="C10" s="58" t="s">
        <v>51</v>
      </c>
      <c r="D10" s="58" t="s">
        <v>19</v>
      </c>
      <c r="E10" s="107"/>
    </row>
    <row r="11" spans="1:8" ht="15.75" customHeight="1">
      <c r="A11" s="43" t="s">
        <v>1</v>
      </c>
      <c r="B11" s="14">
        <f aca="true" t="shared" si="0" ref="B11:E27">B37+B77</f>
        <v>222108</v>
      </c>
      <c r="C11" s="14">
        <f t="shared" si="0"/>
        <v>51172</v>
      </c>
      <c r="D11" s="14">
        <f t="shared" si="0"/>
        <v>5582</v>
      </c>
      <c r="E11" s="14">
        <f t="shared" si="0"/>
        <v>278862</v>
      </c>
      <c r="G11" s="62"/>
      <c r="H11" s="34"/>
    </row>
    <row r="12" spans="1:8" ht="15.75" customHeight="1">
      <c r="A12" s="43" t="s">
        <v>2</v>
      </c>
      <c r="B12" s="14">
        <f t="shared" si="0"/>
        <v>538720</v>
      </c>
      <c r="C12" s="14">
        <f t="shared" si="0"/>
        <v>124117</v>
      </c>
      <c r="D12" s="14">
        <f t="shared" si="0"/>
        <v>12311</v>
      </c>
      <c r="E12" s="14">
        <f t="shared" si="0"/>
        <v>675148</v>
      </c>
      <c r="G12" s="62"/>
      <c r="H12" s="34"/>
    </row>
    <row r="13" spans="1:8" ht="15.75" customHeight="1">
      <c r="A13" s="43" t="s">
        <v>3</v>
      </c>
      <c r="B13" s="14">
        <f t="shared" si="0"/>
        <v>274491</v>
      </c>
      <c r="C13" s="14">
        <f t="shared" si="0"/>
        <v>63241</v>
      </c>
      <c r="D13" s="14">
        <f t="shared" si="0"/>
        <v>7119</v>
      </c>
      <c r="E13" s="14">
        <f t="shared" si="0"/>
        <v>344851</v>
      </c>
      <c r="G13" s="62"/>
      <c r="H13" s="34"/>
    </row>
    <row r="14" spans="1:8" ht="15.75" customHeight="1">
      <c r="A14" s="43" t="s">
        <v>4</v>
      </c>
      <c r="B14" s="14">
        <f t="shared" si="0"/>
        <v>1496143</v>
      </c>
      <c r="C14" s="14">
        <f t="shared" si="0"/>
        <v>344699</v>
      </c>
      <c r="D14" s="14">
        <f t="shared" si="0"/>
        <v>38323</v>
      </c>
      <c r="E14" s="14">
        <f t="shared" si="0"/>
        <v>1879165</v>
      </c>
      <c r="G14" s="62"/>
      <c r="H14" s="34"/>
    </row>
    <row r="15" spans="1:8" ht="15.75" customHeight="1">
      <c r="A15" s="43" t="s">
        <v>5</v>
      </c>
      <c r="B15" s="14">
        <f t="shared" si="0"/>
        <v>443897</v>
      </c>
      <c r="C15" s="14">
        <f t="shared" si="0"/>
        <v>102270</v>
      </c>
      <c r="D15" s="14">
        <f t="shared" si="0"/>
        <v>10717</v>
      </c>
      <c r="E15" s="14">
        <f t="shared" si="0"/>
        <v>556884</v>
      </c>
      <c r="G15" s="62"/>
      <c r="H15" s="34"/>
    </row>
    <row r="16" spans="1:8" ht="15.75" customHeight="1">
      <c r="A16" s="43" t="s">
        <v>6</v>
      </c>
      <c r="B16" s="14">
        <f t="shared" si="0"/>
        <v>311605</v>
      </c>
      <c r="C16" s="14">
        <f t="shared" si="0"/>
        <v>71791</v>
      </c>
      <c r="D16" s="14">
        <f t="shared" si="0"/>
        <v>7840</v>
      </c>
      <c r="E16" s="14">
        <f t="shared" si="0"/>
        <v>391236</v>
      </c>
      <c r="G16" s="62"/>
      <c r="H16" s="34"/>
    </row>
    <row r="17" spans="1:8" ht="15.75" customHeight="1">
      <c r="A17" s="43" t="s">
        <v>7</v>
      </c>
      <c r="B17" s="14">
        <f t="shared" si="0"/>
        <v>199912</v>
      </c>
      <c r="C17" s="14">
        <f t="shared" si="0"/>
        <v>46058</v>
      </c>
      <c r="D17" s="14">
        <f t="shared" si="0"/>
        <v>5137</v>
      </c>
      <c r="E17" s="14">
        <f t="shared" si="0"/>
        <v>251107</v>
      </c>
      <c r="G17" s="62"/>
      <c r="H17" s="34"/>
    </row>
    <row r="18" spans="1:8" ht="15.75" customHeight="1">
      <c r="A18" s="43" t="s">
        <v>8</v>
      </c>
      <c r="B18" s="14">
        <f t="shared" si="0"/>
        <v>424550</v>
      </c>
      <c r="C18" s="14">
        <f t="shared" si="0"/>
        <v>97813</v>
      </c>
      <c r="D18" s="14">
        <f t="shared" si="0"/>
        <v>10214</v>
      </c>
      <c r="E18" s="14">
        <f t="shared" si="0"/>
        <v>532577</v>
      </c>
      <c r="G18" s="62"/>
      <c r="H18" s="34"/>
    </row>
    <row r="19" spans="1:8" ht="15.75" customHeight="1">
      <c r="A19" s="43" t="s">
        <v>9</v>
      </c>
      <c r="B19" s="14">
        <f t="shared" si="0"/>
        <v>189931</v>
      </c>
      <c r="C19" s="14">
        <f t="shared" si="0"/>
        <v>43759</v>
      </c>
      <c r="D19" s="14">
        <f t="shared" si="0"/>
        <v>4791</v>
      </c>
      <c r="E19" s="14">
        <f t="shared" si="0"/>
        <v>238481</v>
      </c>
      <c r="G19" s="62"/>
      <c r="H19" s="34"/>
    </row>
    <row r="20" spans="1:8" ht="15.75" customHeight="1">
      <c r="A20" s="43" t="s">
        <v>10</v>
      </c>
      <c r="B20" s="14">
        <f t="shared" si="0"/>
        <v>235786</v>
      </c>
      <c r="C20" s="14">
        <f t="shared" si="0"/>
        <v>54323</v>
      </c>
      <c r="D20" s="14">
        <f t="shared" si="0"/>
        <v>5960</v>
      </c>
      <c r="E20" s="14">
        <f t="shared" si="0"/>
        <v>296069</v>
      </c>
      <c r="G20" s="62"/>
      <c r="H20" s="34"/>
    </row>
    <row r="21" spans="1:8" ht="15.75" customHeight="1">
      <c r="A21" s="43" t="s">
        <v>11</v>
      </c>
      <c r="B21" s="14">
        <f t="shared" si="0"/>
        <v>190718</v>
      </c>
      <c r="C21" s="14">
        <f t="shared" si="0"/>
        <v>43940</v>
      </c>
      <c r="D21" s="14">
        <f t="shared" si="0"/>
        <v>4780</v>
      </c>
      <c r="E21" s="14">
        <f t="shared" si="0"/>
        <v>239438</v>
      </c>
      <c r="G21" s="62"/>
      <c r="H21" s="34"/>
    </row>
    <row r="22" spans="1:8" ht="15.75" customHeight="1">
      <c r="A22" s="43" t="s">
        <v>12</v>
      </c>
      <c r="B22" s="14">
        <f t="shared" si="0"/>
        <v>364408</v>
      </c>
      <c r="C22" s="14">
        <f t="shared" si="0"/>
        <v>83957</v>
      </c>
      <c r="D22" s="14">
        <f t="shared" si="0"/>
        <v>9389</v>
      </c>
      <c r="E22" s="14">
        <f t="shared" si="0"/>
        <v>457754</v>
      </c>
      <c r="G22" s="62"/>
      <c r="H22" s="34"/>
    </row>
    <row r="23" spans="1:8" ht="15.75" customHeight="1">
      <c r="A23" s="43" t="s">
        <v>13</v>
      </c>
      <c r="B23" s="14">
        <f t="shared" si="0"/>
        <v>275291</v>
      </c>
      <c r="C23" s="14">
        <f t="shared" si="0"/>
        <v>63425</v>
      </c>
      <c r="D23" s="14">
        <f t="shared" si="0"/>
        <v>7167</v>
      </c>
      <c r="E23" s="14">
        <f t="shared" si="0"/>
        <v>345883</v>
      </c>
      <c r="G23" s="62"/>
      <c r="H23" s="34"/>
    </row>
    <row r="24" spans="1:8" ht="15.75" customHeight="1">
      <c r="A24" s="43" t="s">
        <v>14</v>
      </c>
      <c r="B24" s="14">
        <f t="shared" si="0"/>
        <v>285347</v>
      </c>
      <c r="C24" s="14">
        <f t="shared" si="0"/>
        <v>65742</v>
      </c>
      <c r="D24" s="14">
        <f t="shared" si="0"/>
        <v>7695</v>
      </c>
      <c r="E24" s="14">
        <f t="shared" si="0"/>
        <v>358784</v>
      </c>
      <c r="G24" s="62"/>
      <c r="H24" s="34"/>
    </row>
    <row r="25" spans="1:8" ht="15.75" customHeight="1">
      <c r="A25" s="43" t="s">
        <v>15</v>
      </c>
      <c r="B25" s="14">
        <f t="shared" si="0"/>
        <v>184309</v>
      </c>
      <c r="C25" s="14">
        <f t="shared" si="0"/>
        <v>42463</v>
      </c>
      <c r="D25" s="14">
        <f t="shared" si="0"/>
        <v>4720</v>
      </c>
      <c r="E25" s="14">
        <f t="shared" si="0"/>
        <v>231492</v>
      </c>
      <c r="G25" s="62"/>
      <c r="H25" s="34"/>
    </row>
    <row r="26" spans="1:8" ht="15.75" customHeight="1">
      <c r="A26" s="43" t="s">
        <v>16</v>
      </c>
      <c r="B26" s="14">
        <f t="shared" si="0"/>
        <v>208087</v>
      </c>
      <c r="C26" s="14">
        <f t="shared" si="0"/>
        <v>47942</v>
      </c>
      <c r="D26" s="14">
        <f t="shared" si="0"/>
        <v>5469</v>
      </c>
      <c r="E26" s="14">
        <f t="shared" si="0"/>
        <v>261498</v>
      </c>
      <c r="G26" s="62"/>
      <c r="H26" s="34"/>
    </row>
    <row r="27" spans="1:8" ht="15.75" customHeight="1">
      <c r="A27" s="46" t="s">
        <v>17</v>
      </c>
      <c r="B27" s="14">
        <f t="shared" si="0"/>
        <v>256726</v>
      </c>
      <c r="C27" s="14">
        <f t="shared" si="0"/>
        <v>59148</v>
      </c>
      <c r="D27" s="14">
        <f t="shared" si="0"/>
        <v>6464</v>
      </c>
      <c r="E27" s="14">
        <f t="shared" si="0"/>
        <v>322338</v>
      </c>
      <c r="G27" s="62"/>
      <c r="H27" s="34"/>
    </row>
    <row r="28" spans="1:8" ht="12.75">
      <c r="A28" s="47" t="s">
        <v>35</v>
      </c>
      <c r="B28" s="38">
        <f>SUM(B11:B27)</f>
        <v>6102029</v>
      </c>
      <c r="C28" s="38">
        <f>SUM(C11:C27)</f>
        <v>1405860</v>
      </c>
      <c r="D28" s="38">
        <f>SUM(D11:D27)</f>
        <v>153678</v>
      </c>
      <c r="E28" s="38">
        <f>SUM(E11:E27)</f>
        <v>7661567</v>
      </c>
      <c r="G28" s="63"/>
      <c r="H28" s="34"/>
    </row>
    <row r="29" spans="1:5" ht="12.75">
      <c r="A29" s="53"/>
      <c r="B29" s="59"/>
      <c r="C29" s="59"/>
      <c r="D29" s="59"/>
      <c r="E29" s="59"/>
    </row>
    <row r="30" spans="1:5" ht="12.75">
      <c r="A30" s="53"/>
      <c r="B30" s="59"/>
      <c r="C30" s="59"/>
      <c r="D30" s="59"/>
      <c r="E30" s="59"/>
    </row>
    <row r="31" spans="1:5" ht="12.75">
      <c r="A31" s="10"/>
      <c r="B31" s="10"/>
      <c r="C31" s="10"/>
      <c r="D31" s="10"/>
      <c r="E31" s="52"/>
    </row>
    <row r="32" spans="1:5" ht="12.75">
      <c r="A32" s="10"/>
      <c r="B32" s="10"/>
      <c r="C32" s="10"/>
      <c r="D32" s="10"/>
      <c r="E32" s="52"/>
    </row>
    <row r="33" spans="1:5" ht="15.75">
      <c r="A33" s="94" t="s">
        <v>21</v>
      </c>
      <c r="B33" s="94"/>
      <c r="C33" s="94"/>
      <c r="D33" s="94"/>
      <c r="E33" s="94"/>
    </row>
    <row r="34" spans="1:5" ht="30" customHeight="1">
      <c r="A34" s="111" t="s">
        <v>62</v>
      </c>
      <c r="B34" s="111"/>
      <c r="C34" s="111"/>
      <c r="D34" s="111"/>
      <c r="E34" s="111"/>
    </row>
    <row r="35" spans="1:5" ht="15" customHeight="1">
      <c r="A35" s="106" t="s">
        <v>50</v>
      </c>
      <c r="B35" s="108" t="s">
        <v>74</v>
      </c>
      <c r="C35" s="109"/>
      <c r="D35" s="110"/>
      <c r="E35" s="106" t="s">
        <v>35</v>
      </c>
    </row>
    <row r="36" spans="1:5" ht="37.5" customHeight="1">
      <c r="A36" s="107"/>
      <c r="B36" s="58" t="s">
        <v>0</v>
      </c>
      <c r="C36" s="58" t="s">
        <v>51</v>
      </c>
      <c r="D36" s="58" t="s">
        <v>19</v>
      </c>
      <c r="E36" s="107"/>
    </row>
    <row r="37" spans="1:5" ht="15.75" customHeight="1">
      <c r="A37" s="43" t="s">
        <v>1</v>
      </c>
      <c r="B37" s="14">
        <v>222108</v>
      </c>
      <c r="C37" s="14">
        <v>51172</v>
      </c>
      <c r="D37" s="14">
        <v>713</v>
      </c>
      <c r="E37" s="14">
        <f aca="true" t="shared" si="1" ref="E37:E53">SUM(B37:D37)</f>
        <v>273993</v>
      </c>
    </row>
    <row r="38" spans="1:5" ht="15.75" customHeight="1">
      <c r="A38" s="43" t="s">
        <v>2</v>
      </c>
      <c r="B38" s="14">
        <v>538720</v>
      </c>
      <c r="C38" s="14">
        <v>124117</v>
      </c>
      <c r="D38" s="14">
        <v>1730</v>
      </c>
      <c r="E38" s="14">
        <f t="shared" si="1"/>
        <v>664567</v>
      </c>
    </row>
    <row r="39" spans="1:5" ht="15.75" customHeight="1">
      <c r="A39" s="43" t="s">
        <v>3</v>
      </c>
      <c r="B39" s="14">
        <v>274491</v>
      </c>
      <c r="C39" s="14">
        <v>63241</v>
      </c>
      <c r="D39" s="14">
        <v>882</v>
      </c>
      <c r="E39" s="14">
        <f t="shared" si="1"/>
        <v>338614</v>
      </c>
    </row>
    <row r="40" spans="1:5" ht="15.75" customHeight="1">
      <c r="A40" s="43" t="s">
        <v>4</v>
      </c>
      <c r="B40" s="14">
        <v>1496143</v>
      </c>
      <c r="C40" s="14">
        <v>344699</v>
      </c>
      <c r="D40" s="14">
        <v>4804</v>
      </c>
      <c r="E40" s="14">
        <f t="shared" si="1"/>
        <v>1845646</v>
      </c>
    </row>
    <row r="41" spans="1:5" ht="15.75" customHeight="1">
      <c r="A41" s="43" t="s">
        <v>5</v>
      </c>
      <c r="B41" s="14">
        <v>443897</v>
      </c>
      <c r="C41" s="14">
        <v>102270</v>
      </c>
      <c r="D41" s="14">
        <v>1426</v>
      </c>
      <c r="E41" s="14">
        <f t="shared" si="1"/>
        <v>547593</v>
      </c>
    </row>
    <row r="42" spans="1:5" ht="15.75" customHeight="1">
      <c r="A42" s="43" t="s">
        <v>6</v>
      </c>
      <c r="B42" s="14">
        <v>311605</v>
      </c>
      <c r="C42" s="14">
        <v>71791</v>
      </c>
      <c r="D42" s="14">
        <v>1001</v>
      </c>
      <c r="E42" s="14">
        <f t="shared" si="1"/>
        <v>384397</v>
      </c>
    </row>
    <row r="43" spans="1:5" ht="15.75" customHeight="1">
      <c r="A43" s="43" t="s">
        <v>7</v>
      </c>
      <c r="B43" s="14">
        <v>199912</v>
      </c>
      <c r="C43" s="14">
        <v>46058</v>
      </c>
      <c r="D43" s="14">
        <v>642</v>
      </c>
      <c r="E43" s="14">
        <f t="shared" si="1"/>
        <v>246612</v>
      </c>
    </row>
    <row r="44" spans="1:5" ht="15.75" customHeight="1">
      <c r="A44" s="43" t="s">
        <v>8</v>
      </c>
      <c r="B44" s="14">
        <v>424550</v>
      </c>
      <c r="C44" s="14">
        <v>97813</v>
      </c>
      <c r="D44" s="14">
        <v>1364</v>
      </c>
      <c r="E44" s="14">
        <f t="shared" si="1"/>
        <v>523727</v>
      </c>
    </row>
    <row r="45" spans="1:5" ht="15.75" customHeight="1">
      <c r="A45" s="43" t="s">
        <v>9</v>
      </c>
      <c r="B45" s="14">
        <v>189931</v>
      </c>
      <c r="C45" s="14">
        <v>43759</v>
      </c>
      <c r="D45" s="14">
        <v>610</v>
      </c>
      <c r="E45" s="14">
        <f t="shared" si="1"/>
        <v>234300</v>
      </c>
    </row>
    <row r="46" spans="1:5" ht="15.75" customHeight="1">
      <c r="A46" s="43" t="s">
        <v>10</v>
      </c>
      <c r="B46" s="14">
        <v>235786</v>
      </c>
      <c r="C46" s="14">
        <v>54323</v>
      </c>
      <c r="D46" s="14">
        <v>757</v>
      </c>
      <c r="E46" s="14">
        <f t="shared" si="1"/>
        <v>290866</v>
      </c>
    </row>
    <row r="47" spans="1:5" ht="15.75" customHeight="1">
      <c r="A47" s="43" t="s">
        <v>11</v>
      </c>
      <c r="B47" s="14">
        <v>190718</v>
      </c>
      <c r="C47" s="14">
        <v>43940</v>
      </c>
      <c r="D47" s="14">
        <v>614</v>
      </c>
      <c r="E47" s="14">
        <f t="shared" si="1"/>
        <v>235272</v>
      </c>
    </row>
    <row r="48" spans="1:5" ht="15.75" customHeight="1">
      <c r="A48" s="43" t="s">
        <v>12</v>
      </c>
      <c r="B48" s="14">
        <v>364408</v>
      </c>
      <c r="C48" s="14">
        <v>83957</v>
      </c>
      <c r="D48" s="14">
        <v>1170</v>
      </c>
      <c r="E48" s="14">
        <f t="shared" si="1"/>
        <v>449535</v>
      </c>
    </row>
    <row r="49" spans="1:5" ht="15.75" customHeight="1">
      <c r="A49" s="43" t="s">
        <v>13</v>
      </c>
      <c r="B49" s="14">
        <v>275291</v>
      </c>
      <c r="C49" s="14">
        <v>63425</v>
      </c>
      <c r="D49" s="14">
        <v>884</v>
      </c>
      <c r="E49" s="14">
        <f t="shared" si="1"/>
        <v>339600</v>
      </c>
    </row>
    <row r="50" spans="1:5" ht="15.75" customHeight="1">
      <c r="A50" s="43" t="s">
        <v>14</v>
      </c>
      <c r="B50" s="14">
        <v>285347</v>
      </c>
      <c r="C50" s="14">
        <v>65742</v>
      </c>
      <c r="D50" s="14">
        <v>917</v>
      </c>
      <c r="E50" s="14">
        <f t="shared" si="1"/>
        <v>352006</v>
      </c>
    </row>
    <row r="51" spans="1:5" ht="15.75" customHeight="1">
      <c r="A51" s="43" t="s">
        <v>15</v>
      </c>
      <c r="B51" s="14">
        <v>184309</v>
      </c>
      <c r="C51" s="14">
        <v>42463</v>
      </c>
      <c r="D51" s="14">
        <v>593</v>
      </c>
      <c r="E51" s="14">
        <f t="shared" si="1"/>
        <v>227365</v>
      </c>
    </row>
    <row r="52" spans="1:5" ht="12.75">
      <c r="A52" s="43" t="s">
        <v>16</v>
      </c>
      <c r="B52" s="14">
        <v>208087</v>
      </c>
      <c r="C52" s="14">
        <v>47942</v>
      </c>
      <c r="D52" s="14">
        <v>668</v>
      </c>
      <c r="E52" s="14">
        <f t="shared" si="1"/>
        <v>256697</v>
      </c>
    </row>
    <row r="53" spans="1:5" ht="12.75">
      <c r="A53" s="46" t="s">
        <v>17</v>
      </c>
      <c r="B53" s="14">
        <v>256726</v>
      </c>
      <c r="C53" s="14">
        <v>59148</v>
      </c>
      <c r="D53" s="14">
        <v>825</v>
      </c>
      <c r="E53" s="15">
        <f t="shared" si="1"/>
        <v>316699</v>
      </c>
    </row>
    <row r="54" spans="1:5" ht="12.75">
      <c r="A54" s="47" t="s">
        <v>35</v>
      </c>
      <c r="B54" s="38">
        <f>SUM(B37:B53)</f>
        <v>6102029</v>
      </c>
      <c r="C54" s="38">
        <f>SUM(C37:C53)</f>
        <v>1405860</v>
      </c>
      <c r="D54" s="38">
        <f>SUM(D37:D53)</f>
        <v>19600</v>
      </c>
      <c r="E54" s="38">
        <f>SUM(E37:E53)</f>
        <v>7527489</v>
      </c>
    </row>
    <row r="55" spans="1:5" ht="12.75">
      <c r="A55" s="102"/>
      <c r="B55" s="102"/>
      <c r="C55" s="102"/>
      <c r="D55" s="102"/>
      <c r="E55" s="102"/>
    </row>
    <row r="56" spans="1:5" ht="12.75">
      <c r="A56" s="28"/>
      <c r="B56" s="28"/>
      <c r="C56" s="28"/>
      <c r="D56" s="28"/>
      <c r="E56" s="28"/>
    </row>
    <row r="57" spans="1:5" ht="12.75">
      <c r="A57" s="28"/>
      <c r="B57" s="28"/>
      <c r="C57" s="28"/>
      <c r="D57" s="28"/>
      <c r="E57" s="28"/>
    </row>
    <row r="58" spans="1:5" ht="12.75">
      <c r="A58" s="28"/>
      <c r="B58" s="28"/>
      <c r="C58" s="28"/>
      <c r="D58" s="28"/>
      <c r="E58" s="28"/>
    </row>
    <row r="59" spans="1:5" ht="12.75">
      <c r="A59" s="28"/>
      <c r="B59" s="28"/>
      <c r="C59" s="28"/>
      <c r="D59" s="28"/>
      <c r="E59" s="28"/>
    </row>
    <row r="60" spans="1:5" ht="12.75">
      <c r="A60" s="28"/>
      <c r="B60" s="28"/>
      <c r="C60" s="28"/>
      <c r="D60" s="28"/>
      <c r="E60" s="28"/>
    </row>
    <row r="61" spans="1:5" ht="12.75">
      <c r="A61" s="28"/>
      <c r="B61" s="28"/>
      <c r="C61" s="28"/>
      <c r="D61" s="28"/>
      <c r="E61" s="28"/>
    </row>
    <row r="62" spans="1:5" ht="12.75">
      <c r="A62" s="28"/>
      <c r="B62" s="28"/>
      <c r="C62" s="28"/>
      <c r="D62" s="28"/>
      <c r="E62" s="28"/>
    </row>
    <row r="63" spans="1:5" ht="12.75">
      <c r="A63" s="28"/>
      <c r="B63" s="28"/>
      <c r="C63" s="28"/>
      <c r="D63" s="28"/>
      <c r="E63" s="28"/>
    </row>
    <row r="64" spans="1:5" ht="12.75">
      <c r="A64" s="28"/>
      <c r="B64" s="28"/>
      <c r="C64" s="28"/>
      <c r="D64" s="28"/>
      <c r="E64" s="28"/>
    </row>
    <row r="65" spans="1:5" ht="12.75">
      <c r="A65" s="28"/>
      <c r="B65" s="28"/>
      <c r="C65" s="28"/>
      <c r="D65" s="28"/>
      <c r="E65" s="28"/>
    </row>
    <row r="66" spans="1:5" ht="12.75">
      <c r="A66" s="28"/>
      <c r="B66" s="28"/>
      <c r="C66" s="28"/>
      <c r="D66" s="28"/>
      <c r="E66" s="28"/>
    </row>
    <row r="67" spans="1:5" ht="12.75">
      <c r="A67" s="28"/>
      <c r="B67" s="28"/>
      <c r="C67" s="28"/>
      <c r="D67" s="28"/>
      <c r="E67" s="28"/>
    </row>
    <row r="68" spans="1:5" ht="12.75" customHeight="1">
      <c r="A68" s="28"/>
      <c r="B68" s="28"/>
      <c r="C68" s="28"/>
      <c r="D68" s="28"/>
      <c r="E68" s="28"/>
    </row>
    <row r="69" spans="1:5" ht="12.75" customHeight="1">
      <c r="A69" s="28"/>
      <c r="B69" s="28"/>
      <c r="C69" s="28"/>
      <c r="D69" s="28"/>
      <c r="E69" s="28"/>
    </row>
    <row r="70" spans="1:5" ht="12.75" customHeight="1">
      <c r="A70" s="28"/>
      <c r="B70" s="28"/>
      <c r="C70" s="28"/>
      <c r="D70" s="28"/>
      <c r="E70" s="28"/>
    </row>
    <row r="71" spans="1:5" ht="12.75" customHeight="1">
      <c r="A71" s="28"/>
      <c r="B71" s="28"/>
      <c r="C71" s="28"/>
      <c r="D71" s="28"/>
      <c r="E71" s="28"/>
    </row>
    <row r="72" ht="12.75"/>
    <row r="73" spans="1:5" ht="15.75">
      <c r="A73" s="94" t="s">
        <v>21</v>
      </c>
      <c r="B73" s="94"/>
      <c r="C73" s="94"/>
      <c r="D73" s="94"/>
      <c r="E73" s="94"/>
    </row>
    <row r="74" spans="1:5" ht="29.25" customHeight="1">
      <c r="A74" s="111" t="s">
        <v>73</v>
      </c>
      <c r="B74" s="111"/>
      <c r="C74" s="111"/>
      <c r="D74" s="111"/>
      <c r="E74" s="111"/>
    </row>
    <row r="75" spans="1:5" ht="15" customHeight="1">
      <c r="A75" s="106" t="s">
        <v>50</v>
      </c>
      <c r="B75" s="108" t="s">
        <v>74</v>
      </c>
      <c r="C75" s="109"/>
      <c r="D75" s="110"/>
      <c r="E75" s="106" t="s">
        <v>35</v>
      </c>
    </row>
    <row r="76" spans="1:5" ht="37.5" customHeight="1">
      <c r="A76" s="107"/>
      <c r="B76" s="58" t="s">
        <v>0</v>
      </c>
      <c r="C76" s="58" t="s">
        <v>51</v>
      </c>
      <c r="D76" s="58" t="s">
        <v>19</v>
      </c>
      <c r="E76" s="107"/>
    </row>
    <row r="77" spans="1:5" ht="15.75" customHeight="1">
      <c r="A77" s="43" t="s">
        <v>1</v>
      </c>
      <c r="B77" s="14">
        <v>0</v>
      </c>
      <c r="C77" s="14">
        <v>0</v>
      </c>
      <c r="D77" s="14">
        <v>4869</v>
      </c>
      <c r="E77" s="14">
        <f aca="true" t="shared" si="2" ref="E77:E93">SUM(B77:D77)</f>
        <v>4869</v>
      </c>
    </row>
    <row r="78" spans="1:5" ht="15.75" customHeight="1">
      <c r="A78" s="43" t="s">
        <v>2</v>
      </c>
      <c r="B78" s="14">
        <v>0</v>
      </c>
      <c r="C78" s="14">
        <v>0</v>
      </c>
      <c r="D78" s="14">
        <v>10581</v>
      </c>
      <c r="E78" s="14">
        <f t="shared" si="2"/>
        <v>10581</v>
      </c>
    </row>
    <row r="79" spans="1:5" ht="15.75" customHeight="1">
      <c r="A79" s="43" t="s">
        <v>3</v>
      </c>
      <c r="B79" s="14">
        <v>0</v>
      </c>
      <c r="C79" s="14">
        <v>0</v>
      </c>
      <c r="D79" s="14">
        <v>6237</v>
      </c>
      <c r="E79" s="14">
        <f t="shared" si="2"/>
        <v>6237</v>
      </c>
    </row>
    <row r="80" spans="1:5" ht="15.75" customHeight="1">
      <c r="A80" s="43" t="s">
        <v>4</v>
      </c>
      <c r="B80" s="14">
        <v>0</v>
      </c>
      <c r="C80" s="14">
        <v>0</v>
      </c>
      <c r="D80" s="14">
        <v>33519</v>
      </c>
      <c r="E80" s="14">
        <f t="shared" si="2"/>
        <v>33519</v>
      </c>
    </row>
    <row r="81" spans="1:5" ht="15.75" customHeight="1">
      <c r="A81" s="43" t="s">
        <v>5</v>
      </c>
      <c r="B81" s="14">
        <v>0</v>
      </c>
      <c r="C81" s="14">
        <v>0</v>
      </c>
      <c r="D81" s="14">
        <v>9291</v>
      </c>
      <c r="E81" s="14">
        <f t="shared" si="2"/>
        <v>9291</v>
      </c>
    </row>
    <row r="82" spans="1:5" ht="15.75" customHeight="1">
      <c r="A82" s="43" t="s">
        <v>6</v>
      </c>
      <c r="B82" s="14">
        <v>0</v>
      </c>
      <c r="C82" s="14">
        <v>0</v>
      </c>
      <c r="D82" s="14">
        <v>6839</v>
      </c>
      <c r="E82" s="14">
        <f t="shared" si="2"/>
        <v>6839</v>
      </c>
    </row>
    <row r="83" spans="1:5" ht="15.75" customHeight="1">
      <c r="A83" s="43" t="s">
        <v>7</v>
      </c>
      <c r="B83" s="14">
        <v>0</v>
      </c>
      <c r="C83" s="14">
        <v>0</v>
      </c>
      <c r="D83" s="14">
        <v>4495</v>
      </c>
      <c r="E83" s="14">
        <f t="shared" si="2"/>
        <v>4495</v>
      </c>
    </row>
    <row r="84" spans="1:5" ht="15.75" customHeight="1">
      <c r="A84" s="43" t="s">
        <v>8</v>
      </c>
      <c r="B84" s="14">
        <v>0</v>
      </c>
      <c r="C84" s="14">
        <v>0</v>
      </c>
      <c r="D84" s="14">
        <v>8850</v>
      </c>
      <c r="E84" s="14">
        <f t="shared" si="2"/>
        <v>8850</v>
      </c>
    </row>
    <row r="85" spans="1:5" ht="15.75" customHeight="1">
      <c r="A85" s="43" t="s">
        <v>9</v>
      </c>
      <c r="B85" s="14">
        <v>0</v>
      </c>
      <c r="C85" s="14">
        <v>0</v>
      </c>
      <c r="D85" s="14">
        <v>4181</v>
      </c>
      <c r="E85" s="14">
        <f t="shared" si="2"/>
        <v>4181</v>
      </c>
    </row>
    <row r="86" spans="1:5" ht="15.75" customHeight="1">
      <c r="A86" s="43" t="s">
        <v>10</v>
      </c>
      <c r="B86" s="14">
        <v>0</v>
      </c>
      <c r="C86" s="14">
        <v>0</v>
      </c>
      <c r="D86" s="14">
        <v>5203</v>
      </c>
      <c r="E86" s="14">
        <f t="shared" si="2"/>
        <v>5203</v>
      </c>
    </row>
    <row r="87" spans="1:5" ht="15.75" customHeight="1">
      <c r="A87" s="43" t="s">
        <v>11</v>
      </c>
      <c r="B87" s="14">
        <v>0</v>
      </c>
      <c r="C87" s="14">
        <v>0</v>
      </c>
      <c r="D87" s="14">
        <v>4166</v>
      </c>
      <c r="E87" s="14">
        <f t="shared" si="2"/>
        <v>4166</v>
      </c>
    </row>
    <row r="88" spans="1:5" ht="15.75" customHeight="1">
      <c r="A88" s="43" t="s">
        <v>12</v>
      </c>
      <c r="B88" s="14">
        <v>0</v>
      </c>
      <c r="C88" s="14">
        <v>0</v>
      </c>
      <c r="D88" s="14">
        <v>8219</v>
      </c>
      <c r="E88" s="14">
        <f t="shared" si="2"/>
        <v>8219</v>
      </c>
    </row>
    <row r="89" spans="1:5" ht="15.75" customHeight="1">
      <c r="A89" s="43" t="s">
        <v>13</v>
      </c>
      <c r="B89" s="14">
        <v>0</v>
      </c>
      <c r="C89" s="14">
        <v>0</v>
      </c>
      <c r="D89" s="14">
        <v>6283</v>
      </c>
      <c r="E89" s="14">
        <f t="shared" si="2"/>
        <v>6283</v>
      </c>
    </row>
    <row r="90" spans="1:5" ht="15.75" customHeight="1">
      <c r="A90" s="43" t="s">
        <v>14</v>
      </c>
      <c r="B90" s="14">
        <v>0</v>
      </c>
      <c r="C90" s="14">
        <v>0</v>
      </c>
      <c r="D90" s="14">
        <v>6778</v>
      </c>
      <c r="E90" s="14">
        <f t="shared" si="2"/>
        <v>6778</v>
      </c>
    </row>
    <row r="91" spans="1:5" ht="15.75" customHeight="1">
      <c r="A91" s="43" t="s">
        <v>15</v>
      </c>
      <c r="B91" s="14">
        <v>0</v>
      </c>
      <c r="C91" s="14">
        <v>0</v>
      </c>
      <c r="D91" s="14">
        <v>4127</v>
      </c>
      <c r="E91" s="14">
        <f t="shared" si="2"/>
        <v>4127</v>
      </c>
    </row>
    <row r="92" spans="1:5" ht="15.75" customHeight="1">
      <c r="A92" s="43" t="s">
        <v>16</v>
      </c>
      <c r="B92" s="14">
        <v>0</v>
      </c>
      <c r="C92" s="14">
        <v>0</v>
      </c>
      <c r="D92" s="14">
        <v>4801</v>
      </c>
      <c r="E92" s="14">
        <f t="shared" si="2"/>
        <v>4801</v>
      </c>
    </row>
    <row r="93" spans="1:5" ht="15.75" customHeight="1">
      <c r="A93" s="46" t="s">
        <v>17</v>
      </c>
      <c r="B93" s="14">
        <v>0</v>
      </c>
      <c r="C93" s="14">
        <v>0</v>
      </c>
      <c r="D93" s="14">
        <v>5639</v>
      </c>
      <c r="E93" s="15">
        <f t="shared" si="2"/>
        <v>5639</v>
      </c>
    </row>
    <row r="94" spans="1:5" ht="15.75" customHeight="1">
      <c r="A94" s="47" t="s">
        <v>35</v>
      </c>
      <c r="B94" s="38">
        <f>SUM(B77:B93)</f>
        <v>0</v>
      </c>
      <c r="C94" s="38">
        <f>SUM(C77:C93)</f>
        <v>0</v>
      </c>
      <c r="D94" s="38">
        <f>SUM(D77:D93)</f>
        <v>134078</v>
      </c>
      <c r="E94" s="38">
        <f>SUM(E77:E93)</f>
        <v>134078</v>
      </c>
    </row>
    <row r="105" spans="1:5" ht="15.75" hidden="1">
      <c r="A105" s="104" t="s">
        <v>33</v>
      </c>
      <c r="B105" s="104"/>
      <c r="C105" s="104"/>
      <c r="D105" s="104"/>
      <c r="E105" s="104"/>
    </row>
    <row r="106" spans="1:5" ht="15" hidden="1">
      <c r="A106" s="55"/>
      <c r="B106" s="55"/>
      <c r="C106" s="55"/>
      <c r="D106" s="55"/>
      <c r="E106" s="55"/>
    </row>
    <row r="107" spans="1:5" ht="15" hidden="1">
      <c r="A107" s="55"/>
      <c r="B107" s="55"/>
      <c r="C107" s="55"/>
      <c r="D107" s="55"/>
      <c r="E107" s="55"/>
    </row>
    <row r="108" spans="1:5" ht="15" hidden="1">
      <c r="A108" s="56"/>
      <c r="B108" s="56"/>
      <c r="C108" s="56"/>
      <c r="D108" s="56"/>
      <c r="E108" s="56"/>
    </row>
    <row r="109" spans="1:5" ht="15.75" hidden="1">
      <c r="A109" s="105" t="s">
        <v>68</v>
      </c>
      <c r="B109" s="105"/>
      <c r="C109" s="105"/>
      <c r="D109" s="105"/>
      <c r="E109" s="105"/>
    </row>
    <row r="110" ht="12.75" hidden="1"/>
  </sheetData>
  <sheetProtection/>
  <mergeCells count="18">
    <mergeCell ref="A55:E55"/>
    <mergeCell ref="A7:E7"/>
    <mergeCell ref="A33:E33"/>
    <mergeCell ref="A35:A36"/>
    <mergeCell ref="B35:D35"/>
    <mergeCell ref="E35:E36"/>
    <mergeCell ref="A34:E34"/>
    <mergeCell ref="A8:E8"/>
    <mergeCell ref="A105:E105"/>
    <mergeCell ref="A109:E109"/>
    <mergeCell ref="A9:A10"/>
    <mergeCell ref="B9:D9"/>
    <mergeCell ref="E9:E10"/>
    <mergeCell ref="A73:E73"/>
    <mergeCell ref="A74:E74"/>
    <mergeCell ref="A75:A76"/>
    <mergeCell ref="B75:D75"/>
    <mergeCell ref="E75:E76"/>
  </mergeCells>
  <printOptions horizontalCentered="1"/>
  <pageMargins left="0.15748031496062992" right="0.1968503937007874" top="0.34" bottom="0.21" header="0" footer="0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L126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4" width="16.140625" style="0" customWidth="1"/>
    <col min="5" max="8" width="15.7109375" style="0" customWidth="1"/>
    <col min="9" max="9" width="15.57421875" style="0" customWidth="1"/>
    <col min="10" max="10" width="20.140625" style="44" customWidth="1"/>
    <col min="11" max="11" width="16.00390625" style="0" customWidth="1"/>
    <col min="12" max="12" width="14.00390625" style="0" customWidth="1"/>
  </cols>
  <sheetData>
    <row r="1" ht="12.75"/>
    <row r="2" ht="12.75"/>
    <row r="3" ht="12.75"/>
    <row r="4" ht="12.75"/>
    <row r="5" ht="12.75"/>
    <row r="6" ht="12.75"/>
    <row r="7" spans="1:8" ht="15.75">
      <c r="A7" s="94" t="s">
        <v>21</v>
      </c>
      <c r="B7" s="94"/>
      <c r="C7" s="94"/>
      <c r="D7" s="94"/>
      <c r="E7" s="94"/>
      <c r="F7" s="94"/>
      <c r="G7" s="94"/>
      <c r="H7" s="94"/>
    </row>
    <row r="8" spans="1:8" ht="15">
      <c r="A8" s="113" t="s">
        <v>63</v>
      </c>
      <c r="B8" s="113"/>
      <c r="C8" s="113"/>
      <c r="D8" s="113"/>
      <c r="E8" s="113"/>
      <c r="F8" s="113"/>
      <c r="G8" s="113"/>
      <c r="H8" s="113"/>
    </row>
    <row r="10" spans="1:8" ht="12.75">
      <c r="A10" s="106" t="s">
        <v>50</v>
      </c>
      <c r="B10" s="116" t="s">
        <v>64</v>
      </c>
      <c r="C10" s="117"/>
      <c r="D10" s="117"/>
      <c r="E10" s="117"/>
      <c r="F10" s="117"/>
      <c r="G10" s="118"/>
      <c r="H10" s="114" t="s">
        <v>55</v>
      </c>
    </row>
    <row r="11" spans="1:8" ht="12.75">
      <c r="A11" s="107"/>
      <c r="B11" s="42" t="s">
        <v>38</v>
      </c>
      <c r="C11" s="42" t="s">
        <v>39</v>
      </c>
      <c r="D11" s="42" t="s">
        <v>40</v>
      </c>
      <c r="E11" s="42" t="s">
        <v>36</v>
      </c>
      <c r="F11" s="42" t="s">
        <v>37</v>
      </c>
      <c r="G11" s="42" t="s">
        <v>43</v>
      </c>
      <c r="H11" s="115"/>
    </row>
    <row r="12" spans="1:12" ht="15" customHeight="1">
      <c r="A12" s="43" t="s">
        <v>1</v>
      </c>
      <c r="B12" s="16">
        <v>245149</v>
      </c>
      <c r="C12" s="16">
        <v>1621783</v>
      </c>
      <c r="D12" s="16">
        <v>768484.0000000003</v>
      </c>
      <c r="E12" s="16">
        <v>865372</v>
      </c>
      <c r="F12" s="16">
        <v>408178</v>
      </c>
      <c r="G12" s="16">
        <v>386292</v>
      </c>
      <c r="H12" s="16">
        <f>SUM(B12:G12)</f>
        <v>4295258</v>
      </c>
      <c r="I12" s="45"/>
      <c r="K12" s="44"/>
      <c r="L12" s="45"/>
    </row>
    <row r="13" spans="1:12" ht="15" customHeight="1">
      <c r="A13" s="43" t="s">
        <v>2</v>
      </c>
      <c r="B13" s="16">
        <v>2094434</v>
      </c>
      <c r="C13" s="16">
        <v>3726084</v>
      </c>
      <c r="D13" s="16">
        <v>2148817</v>
      </c>
      <c r="E13" s="16">
        <v>2130670</v>
      </c>
      <c r="F13" s="16">
        <v>1462471</v>
      </c>
      <c r="G13" s="16">
        <v>1585766</v>
      </c>
      <c r="H13" s="16">
        <f aca="true" t="shared" si="0" ref="H13:H28">SUM(B13:G13)</f>
        <v>13148242</v>
      </c>
      <c r="I13" s="45"/>
      <c r="K13" s="44"/>
      <c r="L13" s="45"/>
    </row>
    <row r="14" spans="1:12" ht="15" customHeight="1">
      <c r="A14" s="43" t="s">
        <v>3</v>
      </c>
      <c r="B14" s="16">
        <v>821012</v>
      </c>
      <c r="C14" s="16">
        <v>965537</v>
      </c>
      <c r="D14" s="16">
        <v>1939628</v>
      </c>
      <c r="E14" s="16">
        <v>1558451</v>
      </c>
      <c r="F14" s="16">
        <v>867237</v>
      </c>
      <c r="G14" s="16">
        <v>601063</v>
      </c>
      <c r="H14" s="16">
        <f t="shared" si="0"/>
        <v>6752928</v>
      </c>
      <c r="I14" s="45"/>
      <c r="K14" s="44"/>
      <c r="L14" s="45"/>
    </row>
    <row r="15" spans="1:12" ht="15" customHeight="1">
      <c r="A15" s="43" t="s">
        <v>4</v>
      </c>
      <c r="B15" s="16">
        <v>9945186</v>
      </c>
      <c r="C15" s="16">
        <v>24349926</v>
      </c>
      <c r="D15" s="16">
        <v>12910418</v>
      </c>
      <c r="E15" s="16">
        <v>20350319</v>
      </c>
      <c r="F15" s="16">
        <v>13148069</v>
      </c>
      <c r="G15" s="16">
        <v>11360387</v>
      </c>
      <c r="H15" s="16">
        <f t="shared" si="0"/>
        <v>92064305</v>
      </c>
      <c r="I15" s="45"/>
      <c r="K15" s="44"/>
      <c r="L15" s="45"/>
    </row>
    <row r="16" spans="1:12" ht="15" customHeight="1">
      <c r="A16" s="43" t="s">
        <v>5</v>
      </c>
      <c r="B16" s="16">
        <v>2736427</v>
      </c>
      <c r="C16" s="16">
        <v>2080265</v>
      </c>
      <c r="D16" s="16">
        <v>1849560</v>
      </c>
      <c r="E16" s="16">
        <v>2224539</v>
      </c>
      <c r="F16" s="16">
        <v>2077721</v>
      </c>
      <c r="G16" s="16">
        <v>1122336</v>
      </c>
      <c r="H16" s="16">
        <f t="shared" si="0"/>
        <v>12090848</v>
      </c>
      <c r="I16" s="45"/>
      <c r="K16" s="44"/>
      <c r="L16" s="45"/>
    </row>
    <row r="17" spans="1:12" ht="15" customHeight="1">
      <c r="A17" s="43" t="s">
        <v>6</v>
      </c>
      <c r="B17" s="16">
        <v>1349491</v>
      </c>
      <c r="C17" s="16">
        <v>2118074</v>
      </c>
      <c r="D17" s="16">
        <v>1990955</v>
      </c>
      <c r="E17" s="16">
        <v>1517778.0000000005</v>
      </c>
      <c r="F17" s="16">
        <v>659391</v>
      </c>
      <c r="G17" s="16">
        <v>694050.9999999999</v>
      </c>
      <c r="H17" s="16">
        <f t="shared" si="0"/>
        <v>8329740</v>
      </c>
      <c r="I17" s="45"/>
      <c r="K17" s="44"/>
      <c r="L17" s="45"/>
    </row>
    <row r="18" spans="1:12" ht="15" customHeight="1">
      <c r="A18" s="43" t="s">
        <v>7</v>
      </c>
      <c r="B18" s="16">
        <v>104910</v>
      </c>
      <c r="C18" s="16">
        <v>830720</v>
      </c>
      <c r="D18" s="16">
        <v>884838</v>
      </c>
      <c r="E18" s="16">
        <v>645751</v>
      </c>
      <c r="F18" s="16">
        <v>320449</v>
      </c>
      <c r="G18" s="16">
        <v>238137</v>
      </c>
      <c r="H18" s="16">
        <f t="shared" si="0"/>
        <v>3024805</v>
      </c>
      <c r="I18" s="45"/>
      <c r="K18" s="44"/>
      <c r="L18" s="45"/>
    </row>
    <row r="19" spans="1:12" ht="15" customHeight="1">
      <c r="A19" s="43" t="s">
        <v>8</v>
      </c>
      <c r="B19" s="16">
        <v>2283314</v>
      </c>
      <c r="C19" s="16">
        <v>1261648</v>
      </c>
      <c r="D19" s="16">
        <v>1455732</v>
      </c>
      <c r="E19" s="16">
        <v>1495318</v>
      </c>
      <c r="F19" s="16">
        <v>717381</v>
      </c>
      <c r="G19" s="16">
        <v>711494</v>
      </c>
      <c r="H19" s="16">
        <f t="shared" si="0"/>
        <v>7924887</v>
      </c>
      <c r="I19" s="45"/>
      <c r="K19" s="44"/>
      <c r="L19" s="45"/>
    </row>
    <row r="20" spans="1:12" ht="15" customHeight="1">
      <c r="A20" s="43" t="s">
        <v>9</v>
      </c>
      <c r="B20" s="16">
        <v>294898</v>
      </c>
      <c r="C20" s="16">
        <v>1165487</v>
      </c>
      <c r="D20" s="16">
        <v>663829</v>
      </c>
      <c r="E20" s="16">
        <v>550604</v>
      </c>
      <c r="F20" s="16">
        <v>251894</v>
      </c>
      <c r="G20" s="16">
        <v>402859</v>
      </c>
      <c r="H20" s="16">
        <f t="shared" si="0"/>
        <v>3329571</v>
      </c>
      <c r="I20" s="45"/>
      <c r="K20" s="44"/>
      <c r="L20" s="45"/>
    </row>
    <row r="21" spans="1:12" ht="15" customHeight="1">
      <c r="A21" s="43" t="s">
        <v>10</v>
      </c>
      <c r="B21" s="16">
        <v>677949</v>
      </c>
      <c r="C21" s="16">
        <v>1082646</v>
      </c>
      <c r="D21" s="16">
        <v>776760</v>
      </c>
      <c r="E21" s="16">
        <v>971572</v>
      </c>
      <c r="F21" s="16">
        <v>357955</v>
      </c>
      <c r="G21" s="16">
        <v>364621</v>
      </c>
      <c r="H21" s="16">
        <f t="shared" si="0"/>
        <v>4231503</v>
      </c>
      <c r="I21" s="45"/>
      <c r="K21" s="44"/>
      <c r="L21" s="45"/>
    </row>
    <row r="22" spans="1:12" ht="15" customHeight="1">
      <c r="A22" s="43" t="s">
        <v>11</v>
      </c>
      <c r="B22" s="16">
        <v>281868</v>
      </c>
      <c r="C22" s="16">
        <v>171129</v>
      </c>
      <c r="D22" s="16">
        <v>117451</v>
      </c>
      <c r="E22" s="16">
        <v>97733</v>
      </c>
      <c r="F22" s="16">
        <v>85137</v>
      </c>
      <c r="G22" s="16">
        <v>40140</v>
      </c>
      <c r="H22" s="16">
        <f t="shared" si="0"/>
        <v>793458</v>
      </c>
      <c r="I22" s="45"/>
      <c r="K22" s="44"/>
      <c r="L22" s="45"/>
    </row>
    <row r="23" spans="1:12" ht="15" customHeight="1">
      <c r="A23" s="43" t="s">
        <v>12</v>
      </c>
      <c r="B23" s="16">
        <v>809360</v>
      </c>
      <c r="C23" s="16">
        <v>2672835</v>
      </c>
      <c r="D23" s="16">
        <v>1705087</v>
      </c>
      <c r="E23" s="16">
        <v>1941658</v>
      </c>
      <c r="F23" s="16">
        <v>838303</v>
      </c>
      <c r="G23" s="16">
        <v>871545</v>
      </c>
      <c r="H23" s="16">
        <f t="shared" si="0"/>
        <v>8838788</v>
      </c>
      <c r="I23" s="45"/>
      <c r="K23" s="44"/>
      <c r="L23" s="45"/>
    </row>
    <row r="24" spans="1:12" ht="15" customHeight="1">
      <c r="A24" s="43" t="s">
        <v>13</v>
      </c>
      <c r="B24" s="16">
        <v>643935</v>
      </c>
      <c r="C24" s="16">
        <v>2330414</v>
      </c>
      <c r="D24" s="16">
        <v>1341887</v>
      </c>
      <c r="E24" s="16">
        <v>1335084</v>
      </c>
      <c r="F24" s="16">
        <v>828600</v>
      </c>
      <c r="G24" s="16">
        <v>884542</v>
      </c>
      <c r="H24" s="16">
        <f t="shared" si="0"/>
        <v>7364462</v>
      </c>
      <c r="I24" s="45"/>
      <c r="K24" s="44"/>
      <c r="L24" s="45"/>
    </row>
    <row r="25" spans="1:12" ht="15" customHeight="1">
      <c r="A25" s="43" t="s">
        <v>14</v>
      </c>
      <c r="B25" s="16">
        <v>1337660.0000000002</v>
      </c>
      <c r="C25" s="16">
        <v>2292267</v>
      </c>
      <c r="D25" s="16">
        <v>1405670</v>
      </c>
      <c r="E25" s="16">
        <v>1002554</v>
      </c>
      <c r="F25" s="16">
        <v>526023</v>
      </c>
      <c r="G25" s="16">
        <v>578473</v>
      </c>
      <c r="H25" s="16">
        <f t="shared" si="0"/>
        <v>7142647</v>
      </c>
      <c r="I25" s="45"/>
      <c r="K25" s="44"/>
      <c r="L25" s="45"/>
    </row>
    <row r="26" spans="1:12" ht="15" customHeight="1">
      <c r="A26" s="43" t="s">
        <v>15</v>
      </c>
      <c r="B26" s="16">
        <v>1686677</v>
      </c>
      <c r="C26" s="16">
        <v>704841</v>
      </c>
      <c r="D26" s="16">
        <v>416287</v>
      </c>
      <c r="E26" s="16">
        <v>405959</v>
      </c>
      <c r="F26" s="16">
        <v>119822</v>
      </c>
      <c r="G26" s="16">
        <v>150444</v>
      </c>
      <c r="H26" s="16">
        <f t="shared" si="0"/>
        <v>3484030</v>
      </c>
      <c r="I26" s="45"/>
      <c r="K26" s="44"/>
      <c r="L26" s="45"/>
    </row>
    <row r="27" spans="1:12" ht="15" customHeight="1">
      <c r="A27" s="43" t="s">
        <v>16</v>
      </c>
      <c r="B27" s="16">
        <v>158501</v>
      </c>
      <c r="C27" s="16">
        <v>859190</v>
      </c>
      <c r="D27" s="16">
        <v>903880</v>
      </c>
      <c r="E27" s="16">
        <v>719739</v>
      </c>
      <c r="F27" s="16">
        <v>394610</v>
      </c>
      <c r="G27" s="16">
        <v>402667</v>
      </c>
      <c r="H27" s="16">
        <f t="shared" si="0"/>
        <v>3438587</v>
      </c>
      <c r="I27" s="45"/>
      <c r="K27" s="44"/>
      <c r="L27" s="45"/>
    </row>
    <row r="28" spans="1:12" ht="15" customHeight="1">
      <c r="A28" s="46" t="s">
        <v>17</v>
      </c>
      <c r="B28" s="17">
        <v>397115</v>
      </c>
      <c r="C28" s="17">
        <v>1596602</v>
      </c>
      <c r="D28" s="17">
        <v>581728</v>
      </c>
      <c r="E28" s="17">
        <v>553710</v>
      </c>
      <c r="F28" s="17">
        <v>167597</v>
      </c>
      <c r="G28" s="17">
        <v>211034</v>
      </c>
      <c r="H28" s="16">
        <f t="shared" si="0"/>
        <v>3507786</v>
      </c>
      <c r="I28" s="45"/>
      <c r="K28" s="44"/>
      <c r="L28" s="45"/>
    </row>
    <row r="29" spans="1:9" ht="15" customHeight="1">
      <c r="A29" s="47" t="s">
        <v>35</v>
      </c>
      <c r="B29" s="41">
        <f aca="true" t="shared" si="1" ref="B29:H29">SUM(B12:B28)</f>
        <v>25867886</v>
      </c>
      <c r="C29" s="41">
        <f t="shared" si="1"/>
        <v>49829448</v>
      </c>
      <c r="D29" s="41">
        <f t="shared" si="1"/>
        <v>31861011</v>
      </c>
      <c r="E29" s="41">
        <f t="shared" si="1"/>
        <v>38366811</v>
      </c>
      <c r="F29" s="41">
        <f t="shared" si="1"/>
        <v>23230838</v>
      </c>
      <c r="G29" s="41">
        <f t="shared" si="1"/>
        <v>20605851</v>
      </c>
      <c r="H29" s="41">
        <f t="shared" si="1"/>
        <v>189761845</v>
      </c>
      <c r="I29" s="45"/>
    </row>
    <row r="30" spans="1:8" ht="12.75">
      <c r="A30" s="2"/>
      <c r="B30" s="2"/>
      <c r="C30" s="2"/>
      <c r="D30" s="2"/>
      <c r="E30" s="35"/>
      <c r="F30" s="35"/>
      <c r="G30" s="35"/>
      <c r="H30" s="35"/>
    </row>
    <row r="31" spans="1:8" ht="12.75">
      <c r="A31" s="2"/>
      <c r="B31" s="2"/>
      <c r="C31" s="2"/>
      <c r="D31" s="2"/>
      <c r="E31" s="35"/>
      <c r="F31" s="35"/>
      <c r="G31" s="35"/>
      <c r="H31" s="35"/>
    </row>
    <row r="32" spans="1:8" ht="12.75">
      <c r="A32" s="2"/>
      <c r="B32" s="2"/>
      <c r="C32" s="2"/>
      <c r="D32" s="2"/>
      <c r="E32" s="35"/>
      <c r="F32" s="35"/>
      <c r="G32" s="35"/>
      <c r="H32" s="35"/>
    </row>
    <row r="33" spans="1:8" ht="12.75">
      <c r="A33" s="106" t="s">
        <v>50</v>
      </c>
      <c r="B33" s="116" t="s">
        <v>64</v>
      </c>
      <c r="C33" s="117"/>
      <c r="D33" s="117"/>
      <c r="E33" s="117"/>
      <c r="F33" s="117"/>
      <c r="G33" s="118"/>
      <c r="H33" s="114" t="s">
        <v>35</v>
      </c>
    </row>
    <row r="34" spans="1:8" ht="12.75">
      <c r="A34" s="107"/>
      <c r="B34" s="42" t="s">
        <v>44</v>
      </c>
      <c r="C34" s="42" t="s">
        <v>45</v>
      </c>
      <c r="D34" s="42" t="s">
        <v>46</v>
      </c>
      <c r="E34" s="42" t="s">
        <v>47</v>
      </c>
      <c r="F34" s="42" t="s">
        <v>48</v>
      </c>
      <c r="G34" s="42" t="s">
        <v>49</v>
      </c>
      <c r="H34" s="115"/>
    </row>
    <row r="35" spans="1:9" ht="15" customHeight="1">
      <c r="A35" s="43" t="s">
        <v>1</v>
      </c>
      <c r="B35" s="16">
        <v>259165</v>
      </c>
      <c r="C35" s="16">
        <v>231441</v>
      </c>
      <c r="D35" s="16">
        <v>265041</v>
      </c>
      <c r="E35" s="16">
        <v>188879</v>
      </c>
      <c r="F35" s="16">
        <v>266123</v>
      </c>
      <c r="G35" s="16">
        <v>356491</v>
      </c>
      <c r="H35" s="16">
        <f>H12+B35+C35+D35+E35+F35+G35</f>
        <v>5862398</v>
      </c>
      <c r="I35" s="45"/>
    </row>
    <row r="36" spans="1:9" ht="15" customHeight="1">
      <c r="A36" s="43" t="s">
        <v>2</v>
      </c>
      <c r="B36" s="16">
        <v>1806189</v>
      </c>
      <c r="C36" s="16">
        <v>1004189</v>
      </c>
      <c r="D36" s="16">
        <v>481495</v>
      </c>
      <c r="E36" s="16">
        <v>660012</v>
      </c>
      <c r="F36" s="16">
        <v>311289</v>
      </c>
      <c r="G36" s="16">
        <v>411198</v>
      </c>
      <c r="H36" s="16">
        <f aca="true" t="shared" si="2" ref="H36:H51">H13+B36+C36+D36+E36+F36+G36</f>
        <v>17822614</v>
      </c>
      <c r="I36" s="45"/>
    </row>
    <row r="37" spans="1:9" ht="15" customHeight="1">
      <c r="A37" s="43" t="s">
        <v>3</v>
      </c>
      <c r="B37" s="16">
        <v>396011</v>
      </c>
      <c r="C37" s="16">
        <v>478463.99999999994</v>
      </c>
      <c r="D37" s="16">
        <v>465090</v>
      </c>
      <c r="E37" s="16">
        <v>1079674</v>
      </c>
      <c r="F37" s="16">
        <v>873790</v>
      </c>
      <c r="G37" s="16">
        <v>781966</v>
      </c>
      <c r="H37" s="16">
        <f t="shared" si="2"/>
        <v>10827923</v>
      </c>
      <c r="I37" s="45"/>
    </row>
    <row r="38" spans="1:9" ht="15" customHeight="1">
      <c r="A38" s="43" t="s">
        <v>4</v>
      </c>
      <c r="B38" s="16">
        <v>12207463</v>
      </c>
      <c r="C38" s="16">
        <v>10042566</v>
      </c>
      <c r="D38" s="16">
        <v>7509664</v>
      </c>
      <c r="E38" s="16">
        <v>7368460</v>
      </c>
      <c r="F38" s="16">
        <v>6203647</v>
      </c>
      <c r="G38" s="16">
        <v>8459432</v>
      </c>
      <c r="H38" s="16">
        <f t="shared" si="2"/>
        <v>143855537</v>
      </c>
      <c r="I38" s="45"/>
    </row>
    <row r="39" spans="1:9" ht="15" customHeight="1">
      <c r="A39" s="43" t="s">
        <v>5</v>
      </c>
      <c r="B39" s="16">
        <v>1126928</v>
      </c>
      <c r="C39" s="16">
        <v>926508</v>
      </c>
      <c r="D39" s="16">
        <v>739820</v>
      </c>
      <c r="E39" s="16">
        <v>644481</v>
      </c>
      <c r="F39" s="16">
        <v>564653</v>
      </c>
      <c r="G39" s="16">
        <v>727394</v>
      </c>
      <c r="H39" s="16">
        <f t="shared" si="2"/>
        <v>16820632</v>
      </c>
      <c r="I39" s="45"/>
    </row>
    <row r="40" spans="1:9" ht="15" customHeight="1">
      <c r="A40" s="43" t="s">
        <v>6</v>
      </c>
      <c r="B40" s="16">
        <v>562568</v>
      </c>
      <c r="C40" s="16">
        <v>517663</v>
      </c>
      <c r="D40" s="16">
        <v>386959</v>
      </c>
      <c r="E40" s="16">
        <v>286665</v>
      </c>
      <c r="F40" s="16">
        <v>242923</v>
      </c>
      <c r="G40" s="16">
        <v>323029</v>
      </c>
      <c r="H40" s="16">
        <f t="shared" si="2"/>
        <v>10649547</v>
      </c>
      <c r="I40" s="45"/>
    </row>
    <row r="41" spans="1:9" ht="15" customHeight="1">
      <c r="A41" s="43" t="s">
        <v>7</v>
      </c>
      <c r="B41" s="16">
        <v>135903.99999999997</v>
      </c>
      <c r="C41" s="16">
        <v>134106</v>
      </c>
      <c r="D41" s="16">
        <v>165777</v>
      </c>
      <c r="E41" s="16">
        <v>108295</v>
      </c>
      <c r="F41" s="16">
        <v>354715</v>
      </c>
      <c r="G41" s="16">
        <v>259270</v>
      </c>
      <c r="H41" s="16">
        <f t="shared" si="2"/>
        <v>4182872</v>
      </c>
      <c r="I41" s="45"/>
    </row>
    <row r="42" spans="1:9" ht="15" customHeight="1">
      <c r="A42" s="43" t="s">
        <v>8</v>
      </c>
      <c r="B42" s="16">
        <v>664037</v>
      </c>
      <c r="C42" s="16">
        <v>674044</v>
      </c>
      <c r="D42" s="16">
        <v>599535</v>
      </c>
      <c r="E42" s="16">
        <v>819654.0000000002</v>
      </c>
      <c r="F42" s="16">
        <v>569210</v>
      </c>
      <c r="G42" s="16">
        <v>585553</v>
      </c>
      <c r="H42" s="16">
        <f t="shared" si="2"/>
        <v>11836920</v>
      </c>
      <c r="I42" s="45"/>
    </row>
    <row r="43" spans="1:9" ht="15" customHeight="1">
      <c r="A43" s="43" t="s">
        <v>9</v>
      </c>
      <c r="B43" s="16">
        <v>246256</v>
      </c>
      <c r="C43" s="16">
        <v>184332</v>
      </c>
      <c r="D43" s="16">
        <v>170284</v>
      </c>
      <c r="E43" s="16">
        <v>143368</v>
      </c>
      <c r="F43" s="16">
        <v>131810</v>
      </c>
      <c r="G43" s="16">
        <v>131990</v>
      </c>
      <c r="H43" s="16">
        <f t="shared" si="2"/>
        <v>4337611</v>
      </c>
      <c r="I43" s="45"/>
    </row>
    <row r="44" spans="1:9" ht="15" customHeight="1">
      <c r="A44" s="43" t="s">
        <v>10</v>
      </c>
      <c r="B44" s="16">
        <v>282575</v>
      </c>
      <c r="C44" s="16">
        <v>211095</v>
      </c>
      <c r="D44" s="16">
        <v>301075</v>
      </c>
      <c r="E44" s="16">
        <v>200288.99999999994</v>
      </c>
      <c r="F44" s="16">
        <v>116994</v>
      </c>
      <c r="G44" s="16">
        <v>160853</v>
      </c>
      <c r="H44" s="16">
        <f t="shared" si="2"/>
        <v>5504384</v>
      </c>
      <c r="I44" s="45"/>
    </row>
    <row r="45" spans="1:9" ht="15" customHeight="1">
      <c r="A45" s="43" t="s">
        <v>11</v>
      </c>
      <c r="B45" s="16">
        <v>58370</v>
      </c>
      <c r="C45" s="16">
        <v>119039</v>
      </c>
      <c r="D45" s="16">
        <v>128014</v>
      </c>
      <c r="E45" s="16">
        <v>94717</v>
      </c>
      <c r="F45" s="16">
        <v>28077</v>
      </c>
      <c r="G45" s="16">
        <v>58766</v>
      </c>
      <c r="H45" s="16">
        <f t="shared" si="2"/>
        <v>1280441</v>
      </c>
      <c r="I45" s="45"/>
    </row>
    <row r="46" spans="1:9" ht="15" customHeight="1">
      <c r="A46" s="43" t="s">
        <v>12</v>
      </c>
      <c r="B46" s="16">
        <v>710227</v>
      </c>
      <c r="C46" s="16">
        <v>544029</v>
      </c>
      <c r="D46" s="16">
        <v>545171</v>
      </c>
      <c r="E46" s="16">
        <v>481018</v>
      </c>
      <c r="F46" s="16">
        <v>382202.99999999994</v>
      </c>
      <c r="G46" s="16">
        <v>457544</v>
      </c>
      <c r="H46" s="16">
        <f t="shared" si="2"/>
        <v>11958980</v>
      </c>
      <c r="I46" s="45"/>
    </row>
    <row r="47" spans="1:9" ht="15" customHeight="1">
      <c r="A47" s="43" t="s">
        <v>13</v>
      </c>
      <c r="B47" s="16">
        <v>918441</v>
      </c>
      <c r="C47" s="16">
        <v>590706</v>
      </c>
      <c r="D47" s="16">
        <v>580543</v>
      </c>
      <c r="E47" s="16">
        <v>432493</v>
      </c>
      <c r="F47" s="16">
        <v>390034</v>
      </c>
      <c r="G47" s="16">
        <v>415153</v>
      </c>
      <c r="H47" s="16">
        <f t="shared" si="2"/>
        <v>10691832</v>
      </c>
      <c r="I47" s="45"/>
    </row>
    <row r="48" spans="1:9" ht="15" customHeight="1">
      <c r="A48" s="43" t="s">
        <v>14</v>
      </c>
      <c r="B48" s="16">
        <v>457570</v>
      </c>
      <c r="C48" s="16">
        <v>405412</v>
      </c>
      <c r="D48" s="16">
        <v>410745</v>
      </c>
      <c r="E48" s="16">
        <v>214136</v>
      </c>
      <c r="F48" s="16">
        <v>228104</v>
      </c>
      <c r="G48" s="16">
        <v>765912</v>
      </c>
      <c r="H48" s="16">
        <f t="shared" si="2"/>
        <v>9624526</v>
      </c>
      <c r="I48" s="45"/>
    </row>
    <row r="49" spans="1:9" ht="15" customHeight="1">
      <c r="A49" s="43" t="s">
        <v>15</v>
      </c>
      <c r="B49" s="16">
        <v>139289</v>
      </c>
      <c r="C49" s="16">
        <v>155811</v>
      </c>
      <c r="D49" s="16">
        <v>107122</v>
      </c>
      <c r="E49" s="16">
        <v>59787.99999999999</v>
      </c>
      <c r="F49" s="16">
        <v>65452.99999999999</v>
      </c>
      <c r="G49" s="16">
        <v>63352</v>
      </c>
      <c r="H49" s="16">
        <f t="shared" si="2"/>
        <v>4074845</v>
      </c>
      <c r="I49" s="45"/>
    </row>
    <row r="50" spans="1:9" ht="15" customHeight="1">
      <c r="A50" s="43" t="s">
        <v>16</v>
      </c>
      <c r="B50" s="16">
        <v>309069</v>
      </c>
      <c r="C50" s="16">
        <v>274430</v>
      </c>
      <c r="D50" s="16">
        <v>393452</v>
      </c>
      <c r="E50" s="16">
        <v>285920</v>
      </c>
      <c r="F50" s="16">
        <v>254270</v>
      </c>
      <c r="G50" s="16">
        <v>597248</v>
      </c>
      <c r="H50" s="16">
        <f t="shared" si="2"/>
        <v>5552976</v>
      </c>
      <c r="I50" s="45"/>
    </row>
    <row r="51" spans="1:9" ht="15" customHeight="1">
      <c r="A51" s="46" t="s">
        <v>17</v>
      </c>
      <c r="B51" s="17">
        <v>228150</v>
      </c>
      <c r="C51" s="17">
        <v>214067</v>
      </c>
      <c r="D51" s="17">
        <v>164443</v>
      </c>
      <c r="E51" s="17">
        <v>180337</v>
      </c>
      <c r="F51" s="17">
        <v>105595</v>
      </c>
      <c r="G51" s="17">
        <v>215107</v>
      </c>
      <c r="H51" s="16">
        <f t="shared" si="2"/>
        <v>4615485</v>
      </c>
      <c r="I51" s="45"/>
    </row>
    <row r="52" spans="1:9" ht="15" customHeight="1">
      <c r="A52" s="47" t="s">
        <v>35</v>
      </c>
      <c r="B52" s="41">
        <f aca="true" t="shared" si="3" ref="B52:H52">SUM(B35:B51)</f>
        <v>20508212</v>
      </c>
      <c r="C52" s="41">
        <f t="shared" si="3"/>
        <v>16707902</v>
      </c>
      <c r="D52" s="41">
        <f t="shared" si="3"/>
        <v>13414230</v>
      </c>
      <c r="E52" s="41">
        <f t="shared" si="3"/>
        <v>13248186</v>
      </c>
      <c r="F52" s="41">
        <f t="shared" si="3"/>
        <v>11088890</v>
      </c>
      <c r="G52" s="41">
        <f t="shared" si="3"/>
        <v>14770258</v>
      </c>
      <c r="H52" s="41">
        <f t="shared" si="3"/>
        <v>279499523</v>
      </c>
      <c r="I52" s="45"/>
    </row>
    <row r="53" spans="1:8" ht="12.75">
      <c r="A53" s="2"/>
      <c r="B53" s="2"/>
      <c r="C53" s="2"/>
      <c r="D53" s="2"/>
      <c r="E53" s="35"/>
      <c r="F53" s="35"/>
      <c r="G53" s="35"/>
      <c r="H53" s="35"/>
    </row>
    <row r="54" spans="1:8" ht="12.75">
      <c r="A54" s="2"/>
      <c r="B54" s="2"/>
      <c r="C54" s="2"/>
      <c r="D54" s="2"/>
      <c r="E54" s="35"/>
      <c r="F54" s="35"/>
      <c r="G54" s="35"/>
      <c r="H54" s="35"/>
    </row>
    <row r="55" spans="1:8" ht="12.75">
      <c r="A55" s="2"/>
      <c r="B55" s="2"/>
      <c r="C55" s="2"/>
      <c r="D55" s="2"/>
      <c r="E55" s="35"/>
      <c r="F55" s="35"/>
      <c r="G55" s="35"/>
      <c r="H55" s="35"/>
    </row>
    <row r="56" spans="1:8" ht="12.75">
      <c r="A56" s="2"/>
      <c r="B56" s="2"/>
      <c r="C56" s="2"/>
      <c r="D56" s="2"/>
      <c r="E56" s="35"/>
      <c r="F56" s="35"/>
      <c r="G56" s="35"/>
      <c r="H56" s="35"/>
    </row>
    <row r="57" spans="1:8" ht="12.75">
      <c r="A57" s="2"/>
      <c r="B57" s="2"/>
      <c r="C57" s="2"/>
      <c r="D57" s="2"/>
      <c r="E57" s="35"/>
      <c r="F57" s="35"/>
      <c r="G57" s="35"/>
      <c r="H57" s="35"/>
    </row>
    <row r="58" spans="1:8" ht="12.75">
      <c r="A58" s="2"/>
      <c r="B58" s="2"/>
      <c r="C58" s="2"/>
      <c r="D58" s="2"/>
      <c r="E58" s="35"/>
      <c r="F58" s="35"/>
      <c r="G58" s="35"/>
      <c r="H58" s="35"/>
    </row>
    <row r="59" spans="1:8" ht="12.75">
      <c r="A59" s="2"/>
      <c r="B59" s="2"/>
      <c r="C59" s="2"/>
      <c r="D59" s="2"/>
      <c r="E59" s="35"/>
      <c r="F59" s="35"/>
      <c r="G59" s="35"/>
      <c r="H59" s="35"/>
    </row>
    <row r="60" spans="1:8" ht="12.75">
      <c r="A60" s="2"/>
      <c r="B60" s="2"/>
      <c r="C60" s="2"/>
      <c r="D60" s="2"/>
      <c r="E60" s="35"/>
      <c r="F60" s="35"/>
      <c r="G60" s="35"/>
      <c r="H60" s="35"/>
    </row>
    <row r="61" spans="1:8" ht="12.75">
      <c r="A61" s="2"/>
      <c r="B61" s="2"/>
      <c r="C61" s="2"/>
      <c r="D61" s="2"/>
      <c r="E61" s="35"/>
      <c r="F61" s="35"/>
      <c r="G61" s="35"/>
      <c r="H61" s="35"/>
    </row>
    <row r="62" spans="1:8" ht="12.75">
      <c r="A62" s="2"/>
      <c r="B62" s="2"/>
      <c r="C62" s="2"/>
      <c r="D62" s="2"/>
      <c r="E62" s="35"/>
      <c r="F62" s="35"/>
      <c r="G62" s="35"/>
      <c r="H62" s="35"/>
    </row>
    <row r="63" spans="1:8" ht="12.75">
      <c r="A63" s="2"/>
      <c r="B63" s="2"/>
      <c r="C63" s="2"/>
      <c r="D63" s="2"/>
      <c r="E63" s="35"/>
      <c r="F63" s="35"/>
      <c r="G63" s="35"/>
      <c r="H63" s="35"/>
    </row>
    <row r="64" spans="1:8" ht="12.75">
      <c r="A64" s="2"/>
      <c r="B64" s="2"/>
      <c r="C64" s="2"/>
      <c r="D64" s="2"/>
      <c r="E64" s="35"/>
      <c r="F64" s="35"/>
      <c r="G64" s="35"/>
      <c r="H64" s="35"/>
    </row>
    <row r="65" spans="1:8" ht="12.75">
      <c r="A65" s="2"/>
      <c r="B65" s="2"/>
      <c r="C65" s="2"/>
      <c r="D65" s="2"/>
      <c r="E65" s="35"/>
      <c r="F65" s="35"/>
      <c r="G65" s="35"/>
      <c r="H65" s="35"/>
    </row>
    <row r="66" spans="1:8" ht="12.75">
      <c r="A66" s="2"/>
      <c r="B66" s="2"/>
      <c r="C66" s="2"/>
      <c r="D66" s="2"/>
      <c r="E66" s="35"/>
      <c r="F66" s="35"/>
      <c r="G66" s="35"/>
      <c r="H66" s="35"/>
    </row>
    <row r="67" spans="1:8" ht="12.75">
      <c r="A67" s="2"/>
      <c r="B67" s="2"/>
      <c r="C67" s="2"/>
      <c r="D67" s="2"/>
      <c r="E67" s="35"/>
      <c r="F67" s="35"/>
      <c r="G67" s="35"/>
      <c r="H67" s="35"/>
    </row>
    <row r="68" spans="1:8" ht="12.75">
      <c r="A68" s="2"/>
      <c r="B68" s="2"/>
      <c r="C68" s="2"/>
      <c r="D68" s="2"/>
      <c r="E68" s="35"/>
      <c r="F68" s="35"/>
      <c r="G68" s="35"/>
      <c r="H68" s="35"/>
    </row>
    <row r="69" spans="1:8" ht="12.75">
      <c r="A69" s="2"/>
      <c r="B69" s="2"/>
      <c r="C69" s="2"/>
      <c r="D69" s="2"/>
      <c r="E69" s="35"/>
      <c r="F69" s="35"/>
      <c r="G69" s="35"/>
      <c r="H69" s="35"/>
    </row>
    <row r="70" spans="1:8" ht="12.75">
      <c r="A70" s="2"/>
      <c r="B70" s="2"/>
      <c r="C70" s="2"/>
      <c r="D70" s="2"/>
      <c r="E70" s="35"/>
      <c r="F70" s="35"/>
      <c r="G70" s="35"/>
      <c r="H70" s="35"/>
    </row>
    <row r="71" spans="1:8" ht="12.75">
      <c r="A71" s="2"/>
      <c r="B71" s="2"/>
      <c r="C71" s="2"/>
      <c r="D71" s="2"/>
      <c r="E71" s="35"/>
      <c r="F71" s="35"/>
      <c r="G71" s="35"/>
      <c r="H71" s="35"/>
    </row>
    <row r="72" spans="1:8" ht="12.75">
      <c r="A72" s="2"/>
      <c r="B72" s="2"/>
      <c r="C72" s="2"/>
      <c r="D72" s="2"/>
      <c r="E72" s="35"/>
      <c r="F72" s="35"/>
      <c r="G72" s="35"/>
      <c r="H72" s="35"/>
    </row>
    <row r="73" spans="1:8" ht="15.75">
      <c r="A73" s="94" t="s">
        <v>21</v>
      </c>
      <c r="B73" s="94"/>
      <c r="C73" s="94"/>
      <c r="D73" s="94"/>
      <c r="E73" s="94"/>
      <c r="F73" s="94"/>
      <c r="G73" s="94"/>
      <c r="H73" s="94"/>
    </row>
    <row r="74" spans="1:8" ht="15">
      <c r="A74" s="113" t="s">
        <v>65</v>
      </c>
      <c r="B74" s="113"/>
      <c r="C74" s="113"/>
      <c r="D74" s="113"/>
      <c r="E74" s="113"/>
      <c r="F74" s="113"/>
      <c r="G74" s="113"/>
      <c r="H74" s="113"/>
    </row>
    <row r="76" spans="1:8" ht="12.75">
      <c r="A76" s="106" t="s">
        <v>50</v>
      </c>
      <c r="B76" s="116" t="s">
        <v>64</v>
      </c>
      <c r="C76" s="117"/>
      <c r="D76" s="117"/>
      <c r="E76" s="117"/>
      <c r="F76" s="117"/>
      <c r="G76" s="118"/>
      <c r="H76" s="114" t="s">
        <v>55</v>
      </c>
    </row>
    <row r="77" spans="1:8" ht="12.75">
      <c r="A77" s="107"/>
      <c r="B77" s="42" t="s">
        <v>38</v>
      </c>
      <c r="C77" s="42" t="s">
        <v>39</v>
      </c>
      <c r="D77" s="42" t="s">
        <v>40</v>
      </c>
      <c r="E77" s="42" t="s">
        <v>36</v>
      </c>
      <c r="F77" s="42" t="s">
        <v>37</v>
      </c>
      <c r="G77" s="42" t="s">
        <v>43</v>
      </c>
      <c r="H77" s="115"/>
    </row>
    <row r="78" spans="1:12" ht="15" customHeight="1">
      <c r="A78" s="43" t="s">
        <v>1</v>
      </c>
      <c r="B78" s="48">
        <v>630340</v>
      </c>
      <c r="C78" s="48">
        <v>910507</v>
      </c>
      <c r="D78" s="48">
        <v>1736650</v>
      </c>
      <c r="E78" s="16">
        <v>529891</v>
      </c>
      <c r="F78" s="16">
        <v>602674</v>
      </c>
      <c r="G78" s="16">
        <v>422771</v>
      </c>
      <c r="H78" s="16">
        <f>SUM(B78:G78)</f>
        <v>4832833</v>
      </c>
      <c r="I78" s="45"/>
      <c r="K78" s="44"/>
      <c r="L78" s="45"/>
    </row>
    <row r="79" spans="1:12" ht="15" customHeight="1">
      <c r="A79" s="43" t="s">
        <v>2</v>
      </c>
      <c r="B79" s="48">
        <v>5226837</v>
      </c>
      <c r="C79" s="48">
        <v>13997926</v>
      </c>
      <c r="D79" s="48">
        <v>13071654</v>
      </c>
      <c r="E79" s="16">
        <v>9813277</v>
      </c>
      <c r="F79" s="16">
        <v>7843021</v>
      </c>
      <c r="G79" s="16">
        <v>6006967</v>
      </c>
      <c r="H79" s="16">
        <f aca="true" t="shared" si="4" ref="H79:H94">SUM(B79:G79)</f>
        <v>55959682</v>
      </c>
      <c r="I79" s="45"/>
      <c r="K79" s="44"/>
      <c r="L79" s="45"/>
    </row>
    <row r="80" spans="1:12" ht="15" customHeight="1">
      <c r="A80" s="43" t="s">
        <v>3</v>
      </c>
      <c r="B80" s="48">
        <v>240257</v>
      </c>
      <c r="C80" s="48">
        <v>659798</v>
      </c>
      <c r="D80" s="48">
        <v>446821</v>
      </c>
      <c r="E80" s="16">
        <v>571616</v>
      </c>
      <c r="F80" s="16">
        <v>492738</v>
      </c>
      <c r="G80" s="16">
        <v>548912</v>
      </c>
      <c r="H80" s="16">
        <f t="shared" si="4"/>
        <v>2960142</v>
      </c>
      <c r="I80" s="45"/>
      <c r="K80" s="44"/>
      <c r="L80" s="45"/>
    </row>
    <row r="81" spans="1:12" ht="15" customHeight="1">
      <c r="A81" s="43" t="s">
        <v>4</v>
      </c>
      <c r="B81" s="48">
        <v>27548369</v>
      </c>
      <c r="C81" s="48">
        <v>22697681</v>
      </c>
      <c r="D81" s="48">
        <v>29843060</v>
      </c>
      <c r="E81" s="16">
        <v>29851340</v>
      </c>
      <c r="F81" s="16">
        <v>25934826</v>
      </c>
      <c r="G81" s="16">
        <v>28553204</v>
      </c>
      <c r="H81" s="16">
        <f t="shared" si="4"/>
        <v>164428480</v>
      </c>
      <c r="I81" s="45"/>
      <c r="K81" s="44"/>
      <c r="L81" s="45"/>
    </row>
    <row r="82" spans="1:12" ht="15" customHeight="1">
      <c r="A82" s="43" t="s">
        <v>5</v>
      </c>
      <c r="B82" s="48">
        <v>4137369</v>
      </c>
      <c r="C82" s="48">
        <v>5871372</v>
      </c>
      <c r="D82" s="48">
        <v>7195552</v>
      </c>
      <c r="E82" s="16">
        <v>5409518</v>
      </c>
      <c r="F82" s="16">
        <v>4061279</v>
      </c>
      <c r="G82" s="16">
        <v>4172468</v>
      </c>
      <c r="H82" s="16">
        <f t="shared" si="4"/>
        <v>30847558</v>
      </c>
      <c r="I82" s="45"/>
      <c r="K82" s="44"/>
      <c r="L82" s="45"/>
    </row>
    <row r="83" spans="1:12" ht="15" customHeight="1">
      <c r="A83" s="43" t="s">
        <v>6</v>
      </c>
      <c r="B83" s="48">
        <v>2012638</v>
      </c>
      <c r="C83" s="48">
        <v>2312517</v>
      </c>
      <c r="D83" s="48">
        <v>3540893</v>
      </c>
      <c r="E83" s="16">
        <v>4641742</v>
      </c>
      <c r="F83" s="16">
        <v>2772629</v>
      </c>
      <c r="G83" s="16">
        <v>3399865</v>
      </c>
      <c r="H83" s="16">
        <f t="shared" si="4"/>
        <v>18680284</v>
      </c>
      <c r="I83" s="45"/>
      <c r="K83" s="44"/>
      <c r="L83" s="45"/>
    </row>
    <row r="84" spans="1:12" ht="15" customHeight="1">
      <c r="A84" s="43" t="s">
        <v>7</v>
      </c>
      <c r="B84" s="48">
        <v>582620</v>
      </c>
      <c r="C84" s="48">
        <v>1122708</v>
      </c>
      <c r="D84" s="48">
        <v>1500477</v>
      </c>
      <c r="E84" s="16">
        <v>2247254</v>
      </c>
      <c r="F84" s="16">
        <v>1273774</v>
      </c>
      <c r="G84" s="16">
        <v>1041691</v>
      </c>
      <c r="H84" s="16">
        <f t="shared" si="4"/>
        <v>7768524</v>
      </c>
      <c r="I84" s="45"/>
      <c r="K84" s="44"/>
      <c r="L84" s="45"/>
    </row>
    <row r="85" spans="1:12" ht="15" customHeight="1">
      <c r="A85" s="43" t="s">
        <v>8</v>
      </c>
      <c r="B85" s="48">
        <v>1262962</v>
      </c>
      <c r="C85" s="48">
        <v>10207065</v>
      </c>
      <c r="D85" s="48">
        <v>3822532</v>
      </c>
      <c r="E85" s="16">
        <v>3235741</v>
      </c>
      <c r="F85" s="16">
        <v>2281836</v>
      </c>
      <c r="G85" s="16">
        <v>5002946</v>
      </c>
      <c r="H85" s="16">
        <f t="shared" si="4"/>
        <v>25813082</v>
      </c>
      <c r="I85" s="45"/>
      <c r="K85" s="44"/>
      <c r="L85" s="45"/>
    </row>
    <row r="86" spans="1:12" ht="15" customHeight="1">
      <c r="A86" s="43" t="s">
        <v>9</v>
      </c>
      <c r="B86" s="48">
        <v>369016</v>
      </c>
      <c r="C86" s="48">
        <v>683444</v>
      </c>
      <c r="D86" s="48">
        <v>581073</v>
      </c>
      <c r="E86" s="16">
        <v>557557</v>
      </c>
      <c r="F86" s="16">
        <v>373475</v>
      </c>
      <c r="G86" s="16">
        <v>439794</v>
      </c>
      <c r="H86" s="16">
        <f t="shared" si="4"/>
        <v>3004359</v>
      </c>
      <c r="I86" s="45"/>
      <c r="K86" s="44"/>
      <c r="L86" s="45"/>
    </row>
    <row r="87" spans="1:12" ht="15" customHeight="1">
      <c r="A87" s="43" t="s">
        <v>10</v>
      </c>
      <c r="B87" s="48">
        <v>1067590</v>
      </c>
      <c r="C87" s="48">
        <v>1925622</v>
      </c>
      <c r="D87" s="48">
        <v>2626549</v>
      </c>
      <c r="E87" s="16">
        <v>2273520</v>
      </c>
      <c r="F87" s="16">
        <v>1416758</v>
      </c>
      <c r="G87" s="16">
        <v>1632993</v>
      </c>
      <c r="H87" s="16">
        <f t="shared" si="4"/>
        <v>10943032</v>
      </c>
      <c r="I87" s="45"/>
      <c r="K87" s="44"/>
      <c r="L87" s="45"/>
    </row>
    <row r="88" spans="1:12" ht="15" customHeight="1">
      <c r="A88" s="43" t="s">
        <v>11</v>
      </c>
      <c r="B88" s="48">
        <v>427347</v>
      </c>
      <c r="C88" s="48">
        <v>589353</v>
      </c>
      <c r="D88" s="48">
        <v>1049373</v>
      </c>
      <c r="E88" s="16">
        <v>505966</v>
      </c>
      <c r="F88" s="16">
        <v>519735</v>
      </c>
      <c r="G88" s="16">
        <v>584397</v>
      </c>
      <c r="H88" s="16">
        <f t="shared" si="4"/>
        <v>3676171</v>
      </c>
      <c r="I88" s="45"/>
      <c r="K88" s="44"/>
      <c r="L88" s="45"/>
    </row>
    <row r="89" spans="1:12" ht="15" customHeight="1">
      <c r="A89" s="43" t="s">
        <v>12</v>
      </c>
      <c r="B89" s="48">
        <v>2844870</v>
      </c>
      <c r="C89" s="48">
        <v>2382092</v>
      </c>
      <c r="D89" s="48">
        <v>4316641</v>
      </c>
      <c r="E89" s="16">
        <v>5259463</v>
      </c>
      <c r="F89" s="16">
        <v>2535582</v>
      </c>
      <c r="G89" s="16">
        <v>3848256</v>
      </c>
      <c r="H89" s="16">
        <f t="shared" si="4"/>
        <v>21186904</v>
      </c>
      <c r="I89" s="45"/>
      <c r="K89" s="44"/>
      <c r="L89" s="45"/>
    </row>
    <row r="90" spans="1:12" ht="15" customHeight="1">
      <c r="A90" s="43" t="s">
        <v>13</v>
      </c>
      <c r="B90" s="48">
        <v>2650111</v>
      </c>
      <c r="C90" s="48">
        <v>4276766</v>
      </c>
      <c r="D90" s="48">
        <v>4549189</v>
      </c>
      <c r="E90" s="16">
        <v>7896761</v>
      </c>
      <c r="F90" s="16">
        <v>2826014</v>
      </c>
      <c r="G90" s="16">
        <v>2111780</v>
      </c>
      <c r="H90" s="16">
        <f t="shared" si="4"/>
        <v>24310621</v>
      </c>
      <c r="I90" s="45"/>
      <c r="K90" s="44"/>
      <c r="L90" s="45"/>
    </row>
    <row r="91" spans="1:12" ht="15" customHeight="1">
      <c r="A91" s="43" t="s">
        <v>14</v>
      </c>
      <c r="B91" s="48">
        <v>3772803</v>
      </c>
      <c r="C91" s="48">
        <v>4635440</v>
      </c>
      <c r="D91" s="48">
        <v>4671783</v>
      </c>
      <c r="E91" s="16">
        <v>5298662</v>
      </c>
      <c r="F91" s="16">
        <v>4328743</v>
      </c>
      <c r="G91" s="16">
        <v>6080740</v>
      </c>
      <c r="H91" s="16">
        <f t="shared" si="4"/>
        <v>28788171</v>
      </c>
      <c r="I91" s="45"/>
      <c r="K91" s="44"/>
      <c r="L91" s="45"/>
    </row>
    <row r="92" spans="1:12" ht="15" customHeight="1">
      <c r="A92" s="43" t="s">
        <v>15</v>
      </c>
      <c r="B92" s="48">
        <v>218445</v>
      </c>
      <c r="C92" s="48">
        <v>228379</v>
      </c>
      <c r="D92" s="48">
        <v>367809</v>
      </c>
      <c r="E92" s="16">
        <v>448121</v>
      </c>
      <c r="F92" s="16">
        <v>304673</v>
      </c>
      <c r="G92" s="16">
        <v>410900</v>
      </c>
      <c r="H92" s="16">
        <f t="shared" si="4"/>
        <v>1978327</v>
      </c>
      <c r="I92" s="45"/>
      <c r="K92" s="44"/>
      <c r="L92" s="45"/>
    </row>
    <row r="93" spans="1:12" ht="15" customHeight="1">
      <c r="A93" s="43" t="s">
        <v>16</v>
      </c>
      <c r="B93" s="48">
        <v>1568111</v>
      </c>
      <c r="C93" s="48">
        <v>2885932</v>
      </c>
      <c r="D93" s="48">
        <v>3507284</v>
      </c>
      <c r="E93" s="16">
        <v>1990734</v>
      </c>
      <c r="F93" s="16">
        <v>2126663</v>
      </c>
      <c r="G93" s="16">
        <v>1701051</v>
      </c>
      <c r="H93" s="16">
        <f t="shared" si="4"/>
        <v>13779775</v>
      </c>
      <c r="I93" s="45"/>
      <c r="K93" s="44"/>
      <c r="L93" s="45"/>
    </row>
    <row r="94" spans="1:12" ht="15" customHeight="1">
      <c r="A94" s="46" t="s">
        <v>17</v>
      </c>
      <c r="B94" s="49">
        <v>812891</v>
      </c>
      <c r="C94" s="49">
        <v>2817516</v>
      </c>
      <c r="D94" s="49">
        <v>1957004</v>
      </c>
      <c r="E94" s="17">
        <v>2328760</v>
      </c>
      <c r="F94" s="17">
        <v>3113842</v>
      </c>
      <c r="G94" s="17">
        <v>894136</v>
      </c>
      <c r="H94" s="16">
        <f t="shared" si="4"/>
        <v>11924149</v>
      </c>
      <c r="I94" s="45"/>
      <c r="K94" s="44"/>
      <c r="L94" s="45"/>
    </row>
    <row r="95" spans="1:12" ht="15" customHeight="1">
      <c r="A95" s="47" t="s">
        <v>35</v>
      </c>
      <c r="B95" s="41">
        <f aca="true" t="shared" si="5" ref="B95:H95">SUM(B78:B94)</f>
        <v>55372576</v>
      </c>
      <c r="C95" s="41">
        <f t="shared" si="5"/>
        <v>78204118</v>
      </c>
      <c r="D95" s="41">
        <f t="shared" si="5"/>
        <v>84784344</v>
      </c>
      <c r="E95" s="41">
        <f t="shared" si="5"/>
        <v>82859923</v>
      </c>
      <c r="F95" s="41">
        <f t="shared" si="5"/>
        <v>62808262</v>
      </c>
      <c r="G95" s="41">
        <f t="shared" si="5"/>
        <v>66852871</v>
      </c>
      <c r="H95" s="41">
        <f t="shared" si="5"/>
        <v>430882094</v>
      </c>
      <c r="I95" s="45"/>
      <c r="L95" s="45"/>
    </row>
    <row r="96" spans="1:9" ht="12.75">
      <c r="A96" s="2"/>
      <c r="B96" s="2"/>
      <c r="C96" s="2"/>
      <c r="D96" s="2"/>
      <c r="E96" s="35"/>
      <c r="F96" s="35"/>
      <c r="G96" s="35"/>
      <c r="H96" s="35"/>
      <c r="I96" s="44"/>
    </row>
    <row r="97" spans="1:8" ht="12.75">
      <c r="A97" s="2"/>
      <c r="B97" s="2"/>
      <c r="C97" s="2"/>
      <c r="D97" s="2"/>
      <c r="E97" s="35"/>
      <c r="F97" s="35"/>
      <c r="G97" s="35"/>
      <c r="H97" s="35"/>
    </row>
    <row r="98" spans="1:8" ht="12.75">
      <c r="A98" s="106" t="s">
        <v>50</v>
      </c>
      <c r="B98" s="116" t="s">
        <v>64</v>
      </c>
      <c r="C98" s="117"/>
      <c r="D98" s="117"/>
      <c r="E98" s="117"/>
      <c r="F98" s="117"/>
      <c r="G98" s="118"/>
      <c r="H98" s="114" t="s">
        <v>35</v>
      </c>
    </row>
    <row r="99" spans="1:8" ht="12.75">
      <c r="A99" s="107"/>
      <c r="B99" s="42" t="s">
        <v>44</v>
      </c>
      <c r="C99" s="42" t="s">
        <v>45</v>
      </c>
      <c r="D99" s="42" t="s">
        <v>46</v>
      </c>
      <c r="E99" s="42" t="s">
        <v>47</v>
      </c>
      <c r="F99" s="42" t="s">
        <v>48</v>
      </c>
      <c r="G99" s="42" t="s">
        <v>49</v>
      </c>
      <c r="H99" s="115"/>
    </row>
    <row r="100" spans="1:9" ht="15" customHeight="1">
      <c r="A100" s="43" t="s">
        <v>1</v>
      </c>
      <c r="B100" s="48">
        <v>470433</v>
      </c>
      <c r="C100" s="48">
        <v>443913</v>
      </c>
      <c r="D100" s="48">
        <v>429327</v>
      </c>
      <c r="E100" s="16">
        <v>357646</v>
      </c>
      <c r="F100" s="16">
        <v>388914</v>
      </c>
      <c r="G100" s="16">
        <v>383325</v>
      </c>
      <c r="H100" s="16">
        <f>H78+B100+C100+D100+E100+F100+G100</f>
        <v>7306391</v>
      </c>
      <c r="I100" s="45"/>
    </row>
    <row r="101" spans="1:9" ht="15" customHeight="1">
      <c r="A101" s="43" t="s">
        <v>2</v>
      </c>
      <c r="B101" s="48">
        <v>6195916</v>
      </c>
      <c r="C101" s="48">
        <v>4687364</v>
      </c>
      <c r="D101" s="48">
        <v>4527511</v>
      </c>
      <c r="E101" s="16">
        <v>6274669</v>
      </c>
      <c r="F101" s="16">
        <v>5296480</v>
      </c>
      <c r="G101" s="16">
        <v>4492260</v>
      </c>
      <c r="H101" s="16">
        <f aca="true" t="shared" si="6" ref="H101:H116">H79+B101+C101+D101+E101+F101+G101</f>
        <v>87433882</v>
      </c>
      <c r="I101" s="45"/>
    </row>
    <row r="102" spans="1:9" ht="15" customHeight="1">
      <c r="A102" s="43" t="s">
        <v>3</v>
      </c>
      <c r="B102" s="48">
        <v>445457</v>
      </c>
      <c r="C102" s="48">
        <v>610930</v>
      </c>
      <c r="D102" s="48">
        <v>472195</v>
      </c>
      <c r="E102" s="16">
        <v>472831</v>
      </c>
      <c r="F102" s="16">
        <v>303631</v>
      </c>
      <c r="G102" s="16">
        <v>398130</v>
      </c>
      <c r="H102" s="16">
        <f t="shared" si="6"/>
        <v>5663316</v>
      </c>
      <c r="I102" s="45"/>
    </row>
    <row r="103" spans="1:9" ht="15" customHeight="1">
      <c r="A103" s="43" t="s">
        <v>4</v>
      </c>
      <c r="B103" s="48">
        <v>25268139</v>
      </c>
      <c r="C103" s="48">
        <v>27081542</v>
      </c>
      <c r="D103" s="48">
        <v>29449975</v>
      </c>
      <c r="E103" s="16">
        <v>26286186</v>
      </c>
      <c r="F103" s="16">
        <v>26009286</v>
      </c>
      <c r="G103" s="16">
        <v>31366416</v>
      </c>
      <c r="H103" s="16">
        <f t="shared" si="6"/>
        <v>329890024</v>
      </c>
      <c r="I103" s="45"/>
    </row>
    <row r="104" spans="1:9" ht="15" customHeight="1">
      <c r="A104" s="43" t="s">
        <v>5</v>
      </c>
      <c r="B104" s="48">
        <v>4823070</v>
      </c>
      <c r="C104" s="48">
        <v>4934595</v>
      </c>
      <c r="D104" s="48">
        <v>3975376</v>
      </c>
      <c r="E104" s="16">
        <v>3143179</v>
      </c>
      <c r="F104" s="16">
        <v>4347723</v>
      </c>
      <c r="G104" s="16">
        <v>2933172</v>
      </c>
      <c r="H104" s="16">
        <f t="shared" si="6"/>
        <v>55004673</v>
      </c>
      <c r="I104" s="45"/>
    </row>
    <row r="105" spans="1:9" ht="15" customHeight="1">
      <c r="A105" s="43" t="s">
        <v>6</v>
      </c>
      <c r="B105" s="48">
        <v>2460663</v>
      </c>
      <c r="C105" s="48">
        <v>2753780</v>
      </c>
      <c r="D105" s="48">
        <v>2815653</v>
      </c>
      <c r="E105" s="16">
        <v>2687821</v>
      </c>
      <c r="F105" s="16">
        <v>2289605</v>
      </c>
      <c r="G105" s="16">
        <v>2174618</v>
      </c>
      <c r="H105" s="16">
        <f t="shared" si="6"/>
        <v>33862424</v>
      </c>
      <c r="I105" s="45"/>
    </row>
    <row r="106" spans="1:9" ht="15" customHeight="1">
      <c r="A106" s="43" t="s">
        <v>7</v>
      </c>
      <c r="B106" s="48">
        <v>1362405</v>
      </c>
      <c r="C106" s="48">
        <v>710761</v>
      </c>
      <c r="D106" s="48">
        <v>891658</v>
      </c>
      <c r="E106" s="16">
        <v>723857</v>
      </c>
      <c r="F106" s="16">
        <v>982990</v>
      </c>
      <c r="G106" s="16">
        <v>1070196</v>
      </c>
      <c r="H106" s="16">
        <f t="shared" si="6"/>
        <v>13510391</v>
      </c>
      <c r="I106" s="45"/>
    </row>
    <row r="107" spans="1:9" ht="15" customHeight="1">
      <c r="A107" s="43" t="s">
        <v>8</v>
      </c>
      <c r="B107" s="48">
        <v>3563685</v>
      </c>
      <c r="C107" s="48">
        <v>2767852</v>
      </c>
      <c r="D107" s="48">
        <v>2761061</v>
      </c>
      <c r="E107" s="16">
        <v>2674548</v>
      </c>
      <c r="F107" s="16">
        <v>1721643</v>
      </c>
      <c r="G107" s="16">
        <v>1546490</v>
      </c>
      <c r="H107" s="16">
        <f t="shared" si="6"/>
        <v>40848361</v>
      </c>
      <c r="I107" s="45"/>
    </row>
    <row r="108" spans="1:9" ht="15" customHeight="1">
      <c r="A108" s="43" t="s">
        <v>9</v>
      </c>
      <c r="B108" s="48">
        <v>484952</v>
      </c>
      <c r="C108" s="48">
        <v>321896</v>
      </c>
      <c r="D108" s="48">
        <v>385358</v>
      </c>
      <c r="E108" s="16">
        <v>348995</v>
      </c>
      <c r="F108" s="16">
        <v>231084</v>
      </c>
      <c r="G108" s="16">
        <v>252113</v>
      </c>
      <c r="H108" s="16">
        <f t="shared" si="6"/>
        <v>5028757</v>
      </c>
      <c r="I108" s="45"/>
    </row>
    <row r="109" spans="1:9" ht="15" customHeight="1">
      <c r="A109" s="43" t="s">
        <v>10</v>
      </c>
      <c r="B109" s="48">
        <v>1165661</v>
      </c>
      <c r="C109" s="48">
        <v>1275082</v>
      </c>
      <c r="D109" s="48">
        <v>1151695</v>
      </c>
      <c r="E109" s="16">
        <v>2200599</v>
      </c>
      <c r="F109" s="16">
        <v>1511032</v>
      </c>
      <c r="G109" s="16">
        <v>1391383</v>
      </c>
      <c r="H109" s="16">
        <f t="shared" si="6"/>
        <v>19638484</v>
      </c>
      <c r="I109" s="45"/>
    </row>
    <row r="110" spans="1:9" ht="15" customHeight="1">
      <c r="A110" s="43" t="s">
        <v>11</v>
      </c>
      <c r="B110" s="48">
        <v>532891</v>
      </c>
      <c r="C110" s="48">
        <v>437075</v>
      </c>
      <c r="D110" s="48">
        <v>482661</v>
      </c>
      <c r="E110" s="16">
        <v>362311</v>
      </c>
      <c r="F110" s="16">
        <v>317607</v>
      </c>
      <c r="G110" s="16">
        <v>208130</v>
      </c>
      <c r="H110" s="16">
        <f t="shared" si="6"/>
        <v>6016846</v>
      </c>
      <c r="I110" s="45"/>
    </row>
    <row r="111" spans="1:9" ht="15" customHeight="1">
      <c r="A111" s="43" t="s">
        <v>12</v>
      </c>
      <c r="B111" s="48">
        <v>4844758</v>
      </c>
      <c r="C111" s="48">
        <v>2659109</v>
      </c>
      <c r="D111" s="48">
        <v>3382260</v>
      </c>
      <c r="E111" s="16">
        <v>2437453</v>
      </c>
      <c r="F111" s="16">
        <v>3500440</v>
      </c>
      <c r="G111" s="16">
        <v>2606155</v>
      </c>
      <c r="H111" s="16">
        <f t="shared" si="6"/>
        <v>40617079</v>
      </c>
      <c r="I111" s="45"/>
    </row>
    <row r="112" spans="1:9" ht="15" customHeight="1">
      <c r="A112" s="43" t="s">
        <v>13</v>
      </c>
      <c r="B112" s="48">
        <v>3421973</v>
      </c>
      <c r="C112" s="48">
        <v>3195015</v>
      </c>
      <c r="D112" s="48">
        <v>3384347</v>
      </c>
      <c r="E112" s="16">
        <v>2518826</v>
      </c>
      <c r="F112" s="16">
        <v>3644634</v>
      </c>
      <c r="G112" s="16">
        <v>3843435</v>
      </c>
      <c r="H112" s="16">
        <f t="shared" si="6"/>
        <v>44318851</v>
      </c>
      <c r="I112" s="45"/>
    </row>
    <row r="113" spans="1:9" ht="15" customHeight="1">
      <c r="A113" s="43" t="s">
        <v>14</v>
      </c>
      <c r="B113" s="48">
        <v>5061891</v>
      </c>
      <c r="C113" s="48">
        <v>3057344</v>
      </c>
      <c r="D113" s="48">
        <v>3865607</v>
      </c>
      <c r="E113" s="16">
        <v>3539147</v>
      </c>
      <c r="F113" s="16">
        <v>3014663</v>
      </c>
      <c r="G113" s="16">
        <v>4596838</v>
      </c>
      <c r="H113" s="16">
        <f t="shared" si="6"/>
        <v>51923661</v>
      </c>
      <c r="I113" s="45"/>
    </row>
    <row r="114" spans="1:9" ht="15" customHeight="1">
      <c r="A114" s="43" t="s">
        <v>15</v>
      </c>
      <c r="B114" s="48">
        <v>210034</v>
      </c>
      <c r="C114" s="48">
        <v>305770</v>
      </c>
      <c r="D114" s="48">
        <v>683015</v>
      </c>
      <c r="E114" s="16">
        <v>272482</v>
      </c>
      <c r="F114" s="16">
        <v>182161</v>
      </c>
      <c r="G114" s="16">
        <v>270331</v>
      </c>
      <c r="H114" s="16">
        <f t="shared" si="6"/>
        <v>3902120</v>
      </c>
      <c r="I114" s="45"/>
    </row>
    <row r="115" spans="1:9" ht="15" customHeight="1">
      <c r="A115" s="43" t="s">
        <v>16</v>
      </c>
      <c r="B115" s="48">
        <v>867287</v>
      </c>
      <c r="C115" s="48">
        <v>969994</v>
      </c>
      <c r="D115" s="48">
        <v>860829</v>
      </c>
      <c r="E115" s="16">
        <v>609054</v>
      </c>
      <c r="F115" s="16">
        <v>1019938</v>
      </c>
      <c r="G115" s="16">
        <v>868925</v>
      </c>
      <c r="H115" s="16">
        <f t="shared" si="6"/>
        <v>18975802</v>
      </c>
      <c r="I115" s="45"/>
    </row>
    <row r="116" spans="1:9" ht="15" customHeight="1">
      <c r="A116" s="46" t="s">
        <v>17</v>
      </c>
      <c r="B116" s="49">
        <v>1014594</v>
      </c>
      <c r="C116" s="49">
        <v>808310</v>
      </c>
      <c r="D116" s="49">
        <v>943176</v>
      </c>
      <c r="E116" s="17">
        <v>874671</v>
      </c>
      <c r="F116" s="17">
        <v>1270973</v>
      </c>
      <c r="G116" s="17">
        <v>770754</v>
      </c>
      <c r="H116" s="16">
        <f t="shared" si="6"/>
        <v>17606627</v>
      </c>
      <c r="I116" s="45"/>
    </row>
    <row r="117" spans="1:9" ht="15" customHeight="1">
      <c r="A117" s="47" t="s">
        <v>35</v>
      </c>
      <c r="B117" s="41">
        <f aca="true" t="shared" si="7" ref="B117:H117">SUM(B100:B116)</f>
        <v>62193809</v>
      </c>
      <c r="C117" s="41">
        <f t="shared" si="7"/>
        <v>57020332</v>
      </c>
      <c r="D117" s="41">
        <f t="shared" si="7"/>
        <v>60461704</v>
      </c>
      <c r="E117" s="41">
        <f t="shared" si="7"/>
        <v>55784275</v>
      </c>
      <c r="F117" s="41">
        <f t="shared" si="7"/>
        <v>56032804</v>
      </c>
      <c r="G117" s="41">
        <f t="shared" si="7"/>
        <v>59172671</v>
      </c>
      <c r="H117" s="41">
        <f t="shared" si="7"/>
        <v>781547689</v>
      </c>
      <c r="I117" s="45"/>
    </row>
    <row r="118" spans="1:8" ht="12.75">
      <c r="A118" s="2"/>
      <c r="B118" s="2"/>
      <c r="C118" s="2"/>
      <c r="D118" s="2"/>
      <c r="E118" s="35"/>
      <c r="F118" s="35"/>
      <c r="G118" s="35"/>
      <c r="H118" s="35"/>
    </row>
    <row r="119" spans="1:8" ht="12.75">
      <c r="A119" s="2"/>
      <c r="B119" s="2"/>
      <c r="C119" s="2"/>
      <c r="D119" s="2"/>
      <c r="E119" s="35"/>
      <c r="F119" s="35"/>
      <c r="G119" s="35"/>
      <c r="H119" s="35"/>
    </row>
    <row r="120" spans="1:8" ht="12.75">
      <c r="A120" s="99"/>
      <c r="B120" s="99"/>
      <c r="C120" s="99"/>
      <c r="D120" s="99"/>
      <c r="E120" s="99"/>
      <c r="F120" s="99"/>
      <c r="G120" s="99"/>
      <c r="H120" s="99"/>
    </row>
    <row r="121" spans="1:10" s="90" customFormat="1" ht="15.75" hidden="1">
      <c r="A121" s="104" t="s">
        <v>33</v>
      </c>
      <c r="B121" s="104"/>
      <c r="C121" s="104"/>
      <c r="D121" s="104"/>
      <c r="E121" s="104"/>
      <c r="F121" s="104"/>
      <c r="G121" s="104"/>
      <c r="H121" s="104"/>
      <c r="J121" s="91"/>
    </row>
    <row r="122" spans="1:10" s="90" customFormat="1" ht="15" hidden="1">
      <c r="A122" s="55"/>
      <c r="B122" s="55"/>
      <c r="C122" s="55"/>
      <c r="D122" s="55"/>
      <c r="E122" s="55"/>
      <c r="F122" s="55"/>
      <c r="G122" s="55"/>
      <c r="H122" s="55"/>
      <c r="J122" s="91"/>
    </row>
    <row r="123" spans="1:10" s="90" customFormat="1" ht="15" hidden="1">
      <c r="A123" s="55"/>
      <c r="B123" s="55"/>
      <c r="C123" s="55"/>
      <c r="D123" s="55"/>
      <c r="E123" s="55"/>
      <c r="F123" s="55"/>
      <c r="G123" s="55"/>
      <c r="H123" s="55"/>
      <c r="J123" s="91"/>
    </row>
    <row r="124" spans="1:10" s="90" customFormat="1" ht="15" hidden="1">
      <c r="A124" s="55"/>
      <c r="B124" s="55"/>
      <c r="C124" s="55"/>
      <c r="D124" s="55"/>
      <c r="E124" s="55"/>
      <c r="F124" s="55"/>
      <c r="G124" s="55"/>
      <c r="H124" s="55"/>
      <c r="J124" s="91"/>
    </row>
    <row r="125" spans="1:10" s="90" customFormat="1" ht="15" hidden="1">
      <c r="A125" s="56"/>
      <c r="B125" s="56"/>
      <c r="C125" s="56"/>
      <c r="D125" s="56"/>
      <c r="E125" s="56"/>
      <c r="F125" s="56"/>
      <c r="G125" s="56"/>
      <c r="H125" s="56"/>
      <c r="J125" s="91"/>
    </row>
    <row r="126" spans="1:10" s="56" customFormat="1" ht="15.75" hidden="1">
      <c r="A126" s="105" t="s">
        <v>68</v>
      </c>
      <c r="B126" s="105"/>
      <c r="C126" s="105"/>
      <c r="D126" s="105"/>
      <c r="E126" s="105"/>
      <c r="F126" s="105"/>
      <c r="G126" s="105"/>
      <c r="H126" s="105"/>
      <c r="J126" s="92"/>
    </row>
    <row r="127" ht="12.75" hidden="1"/>
  </sheetData>
  <sheetProtection/>
  <mergeCells count="19">
    <mergeCell ref="B10:G10"/>
    <mergeCell ref="B76:G76"/>
    <mergeCell ref="A7:H7"/>
    <mergeCell ref="A8:H8"/>
    <mergeCell ref="A10:A11"/>
    <mergeCell ref="H10:H11"/>
    <mergeCell ref="A73:H73"/>
    <mergeCell ref="A33:A34"/>
    <mergeCell ref="B33:G33"/>
    <mergeCell ref="H33:H34"/>
    <mergeCell ref="A126:H126"/>
    <mergeCell ref="A74:H74"/>
    <mergeCell ref="A76:A77"/>
    <mergeCell ref="H76:H77"/>
    <mergeCell ref="A120:H120"/>
    <mergeCell ref="A121:H121"/>
    <mergeCell ref="A98:A99"/>
    <mergeCell ref="B98:G98"/>
    <mergeCell ref="H98:H99"/>
  </mergeCells>
  <printOptions horizontalCentered="1"/>
  <pageMargins left="0.15748031496062992" right="0.15748031496062992" top="0.5" bottom="0.48" header="0.31496062992125984" footer="0.31496062992125984"/>
  <pageSetup horizontalDpi="600" verticalDpi="600" orientation="portrait" scale="80" r:id="rId2"/>
  <ignoredErrors>
    <ignoredError sqref="B76 B98 B33 B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Querétaro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msanchezd</dc:creator>
  <cp:keywords/>
  <dc:description/>
  <cp:lastModifiedBy>Eva Morales Mingo</cp:lastModifiedBy>
  <cp:lastPrinted>2023-01-03T14:44:24Z</cp:lastPrinted>
  <dcterms:created xsi:type="dcterms:W3CDTF">2005-08-12T18:32:02Z</dcterms:created>
  <dcterms:modified xsi:type="dcterms:W3CDTF">2023-01-03T14:44:34Z</dcterms:modified>
  <cp:category/>
  <cp:version/>
  <cp:contentType/>
  <cp:contentStatus/>
</cp:coreProperties>
</file>