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815" activeTab="0"/>
  </bookViews>
  <sheets>
    <sheet name="FMP" sheetId="1" r:id="rId1"/>
    <sheet name="Recaudación pagada " sheetId="2" r:id="rId2"/>
  </sheets>
  <definedNames>
    <definedName name="_xlnm.Print_Area" localSheetId="0">'FMP'!$A$1:$K$260</definedName>
    <definedName name="_xlnm.Print_Area" localSheetId="1">'Recaudación pagada '!$A$1:$E$63</definedName>
    <definedName name="OLE_LINK1" localSheetId="0">'FMP'!#REF!</definedName>
  </definedNames>
  <calcPr fullCalcOnLoad="1"/>
</workbook>
</file>

<file path=xl/sharedStrings.xml><?xml version="1.0" encoding="utf-8"?>
<sst xmlns="http://schemas.openxmlformats.org/spreadsheetml/2006/main" count="300" uniqueCount="65">
  <si>
    <t>Fondo General de Participaciones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</si>
  <si>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</si>
  <si>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</si>
  <si>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</si>
  <si>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</si>
  <si>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</si>
  <si>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</si>
  <si>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</si>
  <si>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</si>
  <si>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</si>
  <si>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</si>
  <si>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</si>
  <si>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</si>
  <si>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</si>
  <si>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</si>
  <si>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</si>
  <si>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</si>
  <si>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</si>
  <si>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</si>
  <si>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</si>
  <si>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</si>
  <si>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</si>
  <si>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</si>
  <si>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</si>
  <si>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</si>
  <si>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</si>
  <si>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Fondo del Impuesto Sobre la Renta</t>
  </si>
  <si>
    <t>30%               Fondo de compensación</t>
  </si>
  <si>
    <t>70%               Fondo de compensación</t>
  </si>
  <si>
    <t>30%               IEPS Gasolina y Diesel</t>
  </si>
  <si>
    <t>70%               IEPS Gasolina y Diesel</t>
  </si>
  <si>
    <t>Fondo de Fomento Municipal               (70% del 100%)</t>
  </si>
  <si>
    <t>Subsecretario de Ingresos</t>
  </si>
  <si>
    <t>Fondo de Fomento Municipal         (70% del 100% FFM)</t>
  </si>
  <si>
    <t>Fondo por Coordinación en Predial                     (30% del 100% FFM)</t>
  </si>
  <si>
    <t>N/A</t>
  </si>
  <si>
    <t>Total Participaciones</t>
  </si>
  <si>
    <t>Total</t>
  </si>
  <si>
    <t>Subtotal</t>
  </si>
  <si>
    <t>Municipios</t>
  </si>
  <si>
    <t>30% 
Fondo de compensación</t>
  </si>
  <si>
    <t>Total Participaciones
Ministradas</t>
  </si>
  <si>
    <t>Incentivo del ISR
Por la Enajenación de Bienes Inmuebles</t>
  </si>
  <si>
    <t>M.A. Juan Francisco Cabrera Gutiérrez</t>
  </si>
  <si>
    <t>RECAUDACIÓN PREDIAL PARA CALCULO DE PARTICIPACIONES A LOS MUNICIPIOS EN EL II TRIMESTRE DEL EJERCICIO FISCAL 2022</t>
  </si>
  <si>
    <t>Abril</t>
  </si>
  <si>
    <t>Mayo</t>
  </si>
  <si>
    <t>Junio</t>
  </si>
  <si>
    <t>2022</t>
  </si>
  <si>
    <t>RECAUDACIÓN OTROS IMPUESTOS PARA CALCULO DE PARTICIPACIONES A LOS MUNICIPIOS EN EL II TRIMESTRE DEL EJERCICIO FISCAL 2022</t>
  </si>
  <si>
    <t>PARTICIPACIONES FEDERALES MINISTRADAS A LOS MUNICIPIOS EN EL II TRIMESTRE DEL EJERCICIO FISCAL 2022</t>
  </si>
  <si>
    <t>PARTICIPACIONES FEDERALES MINISTRADAS A LOS MUNICIPIOS EN EL MES DE ABRIL DEL EJERCICIO FISCAL 2022</t>
  </si>
  <si>
    <t>Compensación por Faltante Inicial FEIEF
(Marzo)</t>
  </si>
  <si>
    <t>PARTICIPACIONES FEDERALES MINISTRADAS A LOS MUNICIPIOS EN EL MES DE MAYO DEL EJERCICIO FISCAL 2022</t>
  </si>
  <si>
    <t>PARTICIPACIONES FEDERALES MINISTRADAS A LOS MUNICIPIOS EN EL MES DE JUNIO DEL EJERCICIO FISCAL 2022</t>
  </si>
  <si>
    <t>Compensación por Faltante Inicial FEIEF
(Junio)</t>
  </si>
  <si>
    <t xml:space="preserve">Nota 1: Este mes incluye el 1er. Ajuste Cuatrimestral 2022. </t>
  </si>
  <si>
    <t>Nota 2: De acuerdo al oficio No. 351-A-DGPA-C-3158 del 7 de junio del presente, en relación al IEPS de Gasolinas y Diésel y derivado de los ajustes realizados al periodo de agosto de 2018 a diciembre de 2019, resultó negativo para los municipios por la cantidad $17,862,705.00. En el caso del 30% por -$5,358,811.00 se hizo efectivo dentro del FMP, ya que de acuerdo a la Ley de Coordinación Fiscal y Financiera del Estado forma parte de este concepto. En relación a los $12,503,894 que correponden al 70% se hará efectivo en los meses que el ingreso de los recursos permitan ajustar el saldo negativo pendiente.</t>
  </si>
  <si>
    <t>Compensación por Faltante Inicial FEIEF
(Mayo)</t>
  </si>
  <si>
    <t>Compensación por Faltante Inicial FEIEF
(Marzo, mayo y junio)</t>
  </si>
  <si>
    <t>Nota 1: El rubro del ISR por enajenacion de bienes inmuebles incluye los recursos de abril y mayo.</t>
  </si>
  <si>
    <t>Nota 2: De acuerdo al oficio No. 351-A-DGPA-C-2348; con fecha 11 de mayo del presente, derivado de la declaración en "ceros" por parte de PEMEX, da como resultado que para el Fondo de Gasolina y Diésel la distribución para la Entidad sea "ceros" en este mes.</t>
  </si>
  <si>
    <t>Subtotal Participaciones Municipales</t>
  </si>
  <si>
    <t>30%
IEPS Gasolina y Diesel
(Ajuste)</t>
  </si>
  <si>
    <t>Total Participaciones Ministradas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</si>
</sst>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_-;\-* #,##0.000_-;_-* &quot;-&quot;???_-;_-@_-"/>
    <numFmt numFmtId="184" formatCode="0.0"/>
    <numFmt numFmtId="185" formatCode="_-* #,##0.00_-;\-* #,##0.00_-;_-* &quot;-&quot;???_-;_-@_-"/>
    <numFmt numFmtId="186" formatCode="#,##0.00_ ;\-#,##0.00\ "/>
    <numFmt numFmtId="187" formatCode="0.00_ ;\-0.00\ "/>
    <numFmt numFmtId="188" formatCode="#,##0.00_ ;[Red]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merigo BT"/>
      <family val="0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 vertical="center" wrapText="1"/>
    </xf>
    <xf numFmtId="173" fontId="4" fillId="0" borderId="0" xfId="49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/>
    </xf>
    <xf numFmtId="43" fontId="3" fillId="0" borderId="10" xfId="6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3" fontId="47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3" fontId="0" fillId="0" borderId="0" xfId="53" applyFont="1" applyFill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3" fontId="3" fillId="0" borderId="0" xfId="49" applyNumberFormat="1" applyFont="1" applyFill="1" applyBorder="1" applyAlignment="1">
      <alignment vertical="center"/>
    </xf>
    <xf numFmtId="43" fontId="3" fillId="33" borderId="10" xfId="57" applyNumberFormat="1" applyFont="1" applyFill="1" applyBorder="1" applyAlignment="1">
      <alignment horizontal="center" vertical="center" wrapText="1"/>
      <protection/>
    </xf>
    <xf numFmtId="43" fontId="3" fillId="33" borderId="10" xfId="0" applyNumberFormat="1" applyFont="1" applyFill="1" applyBorder="1" applyAlignment="1">
      <alignment horizontal="center" vertical="center" wrapText="1"/>
    </xf>
    <xf numFmtId="43" fontId="0" fillId="0" borderId="11" xfId="51" applyNumberFormat="1" applyFont="1" applyFill="1" applyBorder="1" applyAlignment="1">
      <alignment vertical="center"/>
    </xf>
    <xf numFmtId="43" fontId="0" fillId="0" borderId="12" xfId="51" applyNumberFormat="1" applyFont="1" applyFill="1" applyBorder="1" applyAlignment="1">
      <alignment vertical="center"/>
    </xf>
    <xf numFmtId="43" fontId="0" fillId="0" borderId="0" xfId="53" applyNumberFormat="1" applyFont="1" applyFill="1" applyBorder="1" applyAlignment="1">
      <alignment vertical="center"/>
    </xf>
    <xf numFmtId="43" fontId="0" fillId="0" borderId="0" xfId="53" applyNumberFormat="1" applyFont="1" applyBorder="1" applyAlignment="1">
      <alignment vertical="center"/>
    </xf>
    <xf numFmtId="43" fontId="3" fillId="0" borderId="10" xfId="53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175" fontId="48" fillId="0" borderId="0" xfId="53" applyNumberFormat="1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0" fillId="0" borderId="0" xfId="49" applyFont="1" applyAlignment="1">
      <alignment/>
    </xf>
    <xf numFmtId="43" fontId="7" fillId="33" borderId="10" xfId="0" applyNumberFormat="1" applyFont="1" applyFill="1" applyBorder="1" applyAlignment="1">
      <alignment horizontal="center" vertical="center" wrapText="1"/>
    </xf>
    <xf numFmtId="43" fontId="7" fillId="0" borderId="10" xfId="60" applyNumberFormat="1" applyFont="1" applyFill="1" applyBorder="1" applyAlignment="1">
      <alignment horizontal="center" vertical="center" wrapText="1"/>
      <protection/>
    </xf>
    <xf numFmtId="43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86" fontId="4" fillId="0" borderId="11" xfId="53" applyNumberFormat="1" applyFont="1" applyFill="1" applyBorder="1" applyAlignment="1">
      <alignment vertical="center"/>
    </xf>
    <xf numFmtId="43" fontId="4" fillId="0" borderId="11" xfId="53" applyNumberFormat="1" applyFont="1" applyFill="1" applyBorder="1" applyAlignment="1">
      <alignment vertical="center"/>
    </xf>
    <xf numFmtId="186" fontId="4" fillId="0" borderId="12" xfId="53" applyNumberFormat="1" applyFont="1" applyFill="1" applyBorder="1" applyAlignment="1">
      <alignment vertical="center"/>
    </xf>
    <xf numFmtId="43" fontId="4" fillId="0" borderId="12" xfId="53" applyNumberFormat="1" applyFont="1" applyFill="1" applyBorder="1" applyAlignment="1">
      <alignment vertical="center"/>
    </xf>
    <xf numFmtId="17" fontId="3" fillId="33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0" fillId="0" borderId="0" xfId="49" applyFont="1" applyFill="1" applyAlignment="1">
      <alignment/>
    </xf>
    <xf numFmtId="43" fontId="0" fillId="0" borderId="0" xfId="49" applyFont="1" applyBorder="1" applyAlignment="1">
      <alignment vertical="center"/>
    </xf>
    <xf numFmtId="43" fontId="0" fillId="0" borderId="0" xfId="49" applyFont="1" applyAlignment="1">
      <alignment vertical="center"/>
    </xf>
    <xf numFmtId="43" fontId="4" fillId="0" borderId="0" xfId="49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7" fillId="0" borderId="10" xfId="53" applyNumberFormat="1" applyFont="1" applyFill="1" applyBorder="1" applyAlignment="1">
      <alignment vertical="center"/>
    </xf>
    <xf numFmtId="43" fontId="0" fillId="0" borderId="0" xfId="49" applyFont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43" fontId="4" fillId="0" borderId="11" xfId="51" applyNumberFormat="1" applyFont="1" applyFill="1" applyBorder="1" applyAlignment="1">
      <alignment vertical="center"/>
    </xf>
    <xf numFmtId="43" fontId="4" fillId="0" borderId="12" xfId="51" applyNumberFormat="1" applyFont="1" applyFill="1" applyBorder="1" applyAlignment="1">
      <alignment vertical="center"/>
    </xf>
    <xf numFmtId="4" fontId="4" fillId="0" borderId="11" xfId="51" applyNumberFormat="1" applyFont="1" applyFill="1" applyBorder="1" applyAlignment="1">
      <alignment vertical="center"/>
    </xf>
    <xf numFmtId="4" fontId="4" fillId="0" borderId="12" xfId="51" applyNumberFormat="1" applyFont="1" applyFill="1" applyBorder="1" applyAlignment="1">
      <alignment vertical="center"/>
    </xf>
    <xf numFmtId="186" fontId="7" fillId="0" borderId="10" xfId="53" applyNumberFormat="1" applyFont="1" applyFill="1" applyBorder="1" applyAlignment="1">
      <alignment vertical="center"/>
    </xf>
    <xf numFmtId="43" fontId="49" fillId="0" borderId="0" xfId="0" applyNumberFormat="1" applyFont="1" applyFill="1" applyAlignment="1">
      <alignment horizontal="center"/>
    </xf>
    <xf numFmtId="43" fontId="4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49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53" applyNumberFormat="1" applyFont="1" applyFill="1" applyBorder="1" applyAlignment="1">
      <alignment vertical="center"/>
    </xf>
    <xf numFmtId="43" fontId="4" fillId="0" borderId="11" xfId="49" applyNumberFormat="1" applyFont="1" applyFill="1" applyBorder="1" applyAlignment="1">
      <alignment vertical="center"/>
    </xf>
    <xf numFmtId="43" fontId="4" fillId="0" borderId="0" xfId="53" applyFont="1" applyFill="1" applyBorder="1" applyAlignment="1">
      <alignment horizontal="center" vertical="center" wrapText="1"/>
    </xf>
    <xf numFmtId="43" fontId="4" fillId="0" borderId="0" xfId="49" applyFont="1" applyFill="1" applyBorder="1" applyAlignment="1">
      <alignment vertical="center"/>
    </xf>
    <xf numFmtId="43" fontId="4" fillId="0" borderId="0" xfId="53" applyFont="1" applyFill="1" applyBorder="1" applyAlignment="1">
      <alignment vertical="center"/>
    </xf>
    <xf numFmtId="43" fontId="4" fillId="0" borderId="0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11" xfId="51" applyNumberFormat="1" applyFont="1" applyFill="1" applyBorder="1" applyAlignment="1">
      <alignment vertical="center"/>
    </xf>
    <xf numFmtId="186" fontId="4" fillId="0" borderId="12" xfId="51" applyNumberFormat="1" applyFont="1" applyFill="1" applyBorder="1" applyAlignment="1">
      <alignment vertical="center"/>
    </xf>
    <xf numFmtId="186" fontId="4" fillId="0" borderId="11" xfId="49" applyNumberFormat="1" applyFont="1" applyFill="1" applyBorder="1" applyAlignment="1">
      <alignment vertical="center"/>
    </xf>
    <xf numFmtId="186" fontId="4" fillId="0" borderId="12" xfId="49" applyNumberFormat="1" applyFont="1" applyFill="1" applyBorder="1" applyAlignment="1">
      <alignment vertical="center"/>
    </xf>
    <xf numFmtId="43" fontId="4" fillId="0" borderId="12" xfId="49" applyNumberFormat="1" applyFont="1" applyFill="1" applyBorder="1" applyAlignment="1">
      <alignment vertical="center"/>
    </xf>
    <xf numFmtId="4" fontId="7" fillId="0" borderId="10" xfId="49" applyNumberFormat="1" applyFont="1" applyFill="1" applyBorder="1" applyAlignment="1">
      <alignment vertical="center"/>
    </xf>
    <xf numFmtId="186" fontId="7" fillId="0" borderId="10" xfId="49" applyNumberFormat="1" applyFont="1" applyFill="1" applyBorder="1" applyAlignment="1">
      <alignment vertical="center"/>
    </xf>
    <xf numFmtId="43" fontId="7" fillId="0" borderId="0" xfId="49" applyFont="1" applyAlignment="1">
      <alignment/>
    </xf>
    <xf numFmtId="43" fontId="7" fillId="0" borderId="10" xfId="49" applyNumberFormat="1" applyFont="1" applyFill="1" applyBorder="1" applyAlignment="1">
      <alignment vertical="center"/>
    </xf>
    <xf numFmtId="175" fontId="4" fillId="0" borderId="0" xfId="0" applyNumberFormat="1" applyFont="1" applyFill="1" applyAlignment="1">
      <alignment/>
    </xf>
    <xf numFmtId="175" fontId="4" fillId="0" borderId="0" xfId="53" applyNumberFormat="1" applyFont="1" applyAlignment="1">
      <alignment/>
    </xf>
    <xf numFmtId="172" fontId="5" fillId="0" borderId="0" xfId="0" applyNumberFormat="1" applyFont="1" applyAlignment="1" applyProtection="1">
      <alignment horizont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173" fontId="0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 vertical="center"/>
    </xf>
    <xf numFmtId="172" fontId="8" fillId="0" borderId="0" xfId="0" applyNumberFormat="1" applyFont="1" applyAlignment="1" applyProtection="1">
      <alignment horizont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" fontId="3" fillId="33" borderId="13" xfId="0" applyNumberFormat="1" applyFont="1" applyFill="1" applyBorder="1" applyAlignment="1">
      <alignment horizontal="center" vertical="center" wrapText="1"/>
    </xf>
    <xf numFmtId="17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calendario 2005-ramo 33 mpio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7</xdr:row>
      <xdr:rowOff>95250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19050</xdr:rowOff>
    </xdr:from>
    <xdr:to>
      <xdr:col>1</xdr:col>
      <xdr:colOff>533400</xdr:colOff>
      <xdr:row>73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1571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85725</xdr:rowOff>
    </xdr:from>
    <xdr:to>
      <xdr:col>1</xdr:col>
      <xdr:colOff>533400</xdr:colOff>
      <xdr:row>140</xdr:row>
      <xdr:rowOff>133350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451175"/>
          <a:ext cx="1571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38100</xdr:rowOff>
    </xdr:from>
    <xdr:to>
      <xdr:col>1</xdr:col>
      <xdr:colOff>533400</xdr:colOff>
      <xdr:row>204</xdr:row>
      <xdr:rowOff>142875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691050"/>
          <a:ext cx="1571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323850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64"/>
  <sheetViews>
    <sheetView tabSelected="1" zoomScale="90" zoomScaleNormal="90" zoomScalePageLayoutView="0" workbookViewId="0" topLeftCell="A1">
      <selection activeCell="A10" sqref="A10:K10"/>
    </sheetView>
  </sheetViews>
  <sheetFormatPr defaultColWidth="11.421875" defaultRowHeight="12.75"/>
  <cols>
    <col min="1" max="1" width="15.57421875" style="2" customWidth="1"/>
    <col min="2" max="2" width="15.8515625" style="2" customWidth="1"/>
    <col min="3" max="3" width="15.00390625" style="2" customWidth="1"/>
    <col min="4" max="4" width="13.421875" style="2" customWidth="1"/>
    <col min="5" max="5" width="14.57421875" style="2" customWidth="1"/>
    <col min="6" max="6" width="14.7109375" style="2" customWidth="1"/>
    <col min="7" max="7" width="14.57421875" style="2" customWidth="1"/>
    <col min="8" max="8" width="16.57421875" style="2" customWidth="1"/>
    <col min="9" max="9" width="14.421875" style="2" customWidth="1"/>
    <col min="10" max="10" width="13.28125" style="2" customWidth="1"/>
    <col min="11" max="11" width="17.00390625" style="2" customWidth="1"/>
    <col min="12" max="12" width="2.8515625" style="3" customWidth="1"/>
    <col min="13" max="13" width="7.421875" style="3" customWidth="1"/>
    <col min="14" max="14" width="18.28125" style="34" customWidth="1"/>
    <col min="15" max="15" width="14.7109375" style="1" customWidth="1"/>
    <col min="16" max="16" width="15.00390625" style="34" bestFit="1" customWidth="1"/>
    <col min="17" max="17" width="16.421875" style="34" customWidth="1"/>
    <col min="18" max="18" width="15.00390625" style="1" customWidth="1"/>
    <col min="19" max="19" width="13.00390625" style="1" bestFit="1" customWidth="1"/>
    <col min="20" max="21" width="12.421875" style="1" customWidth="1"/>
    <col min="22" max="22" width="13.7109375" style="1" customWidth="1"/>
    <col min="23" max="23" width="11.421875" style="1" customWidth="1"/>
    <col min="24" max="24" width="15.8515625" style="1" customWidth="1"/>
    <col min="25" max="16384" width="11.421875" style="1" customWidth="1"/>
  </cols>
  <sheetData>
    <row r="2" ht="12.75"/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>
      <c r="A9" s="99" t="s">
        <v>24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ht="15.75">
      <c r="A10" s="95" t="s">
        <v>50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ht="11.25" customHeight="1"/>
    <row r="12" spans="1:11" ht="89.25" customHeight="1">
      <c r="A12" s="18" t="s">
        <v>39</v>
      </c>
      <c r="B12" s="18" t="s">
        <v>0</v>
      </c>
      <c r="C12" s="18" t="s">
        <v>31</v>
      </c>
      <c r="D12" s="18" t="s">
        <v>22</v>
      </c>
      <c r="E12" s="18" t="s">
        <v>18</v>
      </c>
      <c r="F12" s="18" t="s">
        <v>19</v>
      </c>
      <c r="G12" s="18" t="s">
        <v>25</v>
      </c>
      <c r="H12" s="18" t="s">
        <v>21</v>
      </c>
      <c r="I12" s="18" t="s">
        <v>23</v>
      </c>
      <c r="J12" s="50" t="s">
        <v>42</v>
      </c>
      <c r="K12" s="18" t="s">
        <v>38</v>
      </c>
    </row>
    <row r="13" spans="1:18" s="72" customFormat="1" ht="15.75" customHeight="1">
      <c r="A13" s="67" t="s">
        <v>1</v>
      </c>
      <c r="B13" s="76">
        <f aca="true" t="shared" si="0" ref="B13:K13">B78+B146+B209</f>
        <v>42186931</v>
      </c>
      <c r="C13" s="76">
        <f t="shared" si="0"/>
        <v>8291128</v>
      </c>
      <c r="D13" s="76">
        <f t="shared" si="0"/>
        <v>388623</v>
      </c>
      <c r="E13" s="76">
        <f t="shared" si="0"/>
        <v>3486834</v>
      </c>
      <c r="F13" s="76">
        <f t="shared" si="0"/>
        <v>1624027</v>
      </c>
      <c r="G13" s="76">
        <f t="shared" si="0"/>
        <v>58</v>
      </c>
      <c r="H13" s="76">
        <f t="shared" si="0"/>
        <v>293753</v>
      </c>
      <c r="I13" s="76">
        <f t="shared" si="0"/>
        <v>91886</v>
      </c>
      <c r="J13" s="76">
        <f t="shared" si="0"/>
        <v>13630</v>
      </c>
      <c r="K13" s="76">
        <f t="shared" si="0"/>
        <v>56376870</v>
      </c>
      <c r="L13" s="68"/>
      <c r="M13" s="69"/>
      <c r="N13" s="70"/>
      <c r="O13" s="70"/>
      <c r="P13" s="70"/>
      <c r="Q13" s="70"/>
      <c r="R13" s="70"/>
    </row>
    <row r="14" spans="1:18" s="72" customFormat="1" ht="15.75" customHeight="1">
      <c r="A14" s="67" t="s">
        <v>2</v>
      </c>
      <c r="B14" s="76">
        <f aca="true" t="shared" si="1" ref="B14:K14">B79+B147+B210</f>
        <v>102532724</v>
      </c>
      <c r="C14" s="76">
        <f t="shared" si="1"/>
        <v>20119188</v>
      </c>
      <c r="D14" s="76">
        <f t="shared" si="1"/>
        <v>939241</v>
      </c>
      <c r="E14" s="76">
        <f t="shared" si="1"/>
        <v>8471594</v>
      </c>
      <c r="F14" s="76">
        <f t="shared" si="1"/>
        <v>3944093</v>
      </c>
      <c r="G14" s="76">
        <f t="shared" si="1"/>
        <v>142</v>
      </c>
      <c r="H14" s="76">
        <f t="shared" si="1"/>
        <v>713989</v>
      </c>
      <c r="I14" s="76">
        <f t="shared" si="1"/>
        <v>223209</v>
      </c>
      <c r="J14" s="76">
        <f t="shared" si="1"/>
        <v>33428</v>
      </c>
      <c r="K14" s="76">
        <f t="shared" si="1"/>
        <v>136977608</v>
      </c>
      <c r="L14" s="68"/>
      <c r="M14" s="69"/>
      <c r="N14" s="70"/>
      <c r="O14" s="70"/>
      <c r="P14" s="70"/>
      <c r="Q14" s="70"/>
      <c r="R14" s="70"/>
    </row>
    <row r="15" spans="1:18" s="72" customFormat="1" ht="15.75" customHeight="1">
      <c r="A15" s="67" t="s">
        <v>3</v>
      </c>
      <c r="B15" s="76">
        <f aca="true" t="shared" si="2" ref="B15:K15">B80+B148+B211</f>
        <v>53840978</v>
      </c>
      <c r="C15" s="76">
        <f t="shared" si="2"/>
        <v>10565935</v>
      </c>
      <c r="D15" s="76">
        <f t="shared" si="2"/>
        <v>493985</v>
      </c>
      <c r="E15" s="76">
        <f t="shared" si="2"/>
        <v>4450207</v>
      </c>
      <c r="F15" s="76">
        <f t="shared" si="2"/>
        <v>2070026</v>
      </c>
      <c r="G15" s="76">
        <f t="shared" si="2"/>
        <v>75</v>
      </c>
      <c r="H15" s="76">
        <f t="shared" si="2"/>
        <v>374281</v>
      </c>
      <c r="I15" s="76">
        <f t="shared" si="2"/>
        <v>117129</v>
      </c>
      <c r="J15" s="76">
        <f t="shared" si="2"/>
        <v>17364</v>
      </c>
      <c r="K15" s="76">
        <f t="shared" si="2"/>
        <v>71929980</v>
      </c>
      <c r="L15" s="68"/>
      <c r="M15" s="69"/>
      <c r="N15" s="70"/>
      <c r="O15" s="70"/>
      <c r="P15" s="70"/>
      <c r="Q15" s="70"/>
      <c r="R15" s="70"/>
    </row>
    <row r="16" spans="1:18" s="72" customFormat="1" ht="15.75" customHeight="1">
      <c r="A16" s="67" t="s">
        <v>4</v>
      </c>
      <c r="B16" s="76">
        <f aca="true" t="shared" si="3" ref="B16:K16">B81+B149+B212</f>
        <v>302321475</v>
      </c>
      <c r="C16" s="76">
        <f t="shared" si="3"/>
        <v>59441442</v>
      </c>
      <c r="D16" s="76">
        <f t="shared" si="3"/>
        <v>2791832</v>
      </c>
      <c r="E16" s="76">
        <f t="shared" si="3"/>
        <v>24996961</v>
      </c>
      <c r="F16" s="76">
        <f t="shared" si="3"/>
        <v>11635261</v>
      </c>
      <c r="G16" s="76">
        <f t="shared" si="3"/>
        <v>415</v>
      </c>
      <c r="H16" s="76">
        <f t="shared" si="3"/>
        <v>2102178</v>
      </c>
      <c r="I16" s="76">
        <f t="shared" si="3"/>
        <v>658191</v>
      </c>
      <c r="J16" s="76">
        <f t="shared" si="3"/>
        <v>96629</v>
      </c>
      <c r="K16" s="76">
        <f t="shared" si="3"/>
        <v>404044384</v>
      </c>
      <c r="L16" s="68"/>
      <c r="M16" s="69"/>
      <c r="N16" s="70"/>
      <c r="O16" s="70"/>
      <c r="P16" s="70"/>
      <c r="Q16" s="70"/>
      <c r="R16" s="70"/>
    </row>
    <row r="17" spans="1:18" s="72" customFormat="1" ht="15.75" customHeight="1">
      <c r="A17" s="67" t="s">
        <v>5</v>
      </c>
      <c r="B17" s="76">
        <f aca="true" t="shared" si="4" ref="B17:K17">B82+B150+B213</f>
        <v>86637926</v>
      </c>
      <c r="C17" s="76">
        <f t="shared" si="4"/>
        <v>16998904</v>
      </c>
      <c r="D17" s="76">
        <f t="shared" si="4"/>
        <v>792309</v>
      </c>
      <c r="E17" s="76">
        <f t="shared" si="4"/>
        <v>7155240</v>
      </c>
      <c r="F17" s="76">
        <f t="shared" si="4"/>
        <v>3334715</v>
      </c>
      <c r="G17" s="76">
        <f t="shared" si="4"/>
        <v>120</v>
      </c>
      <c r="H17" s="76">
        <f t="shared" si="4"/>
        <v>604499</v>
      </c>
      <c r="I17" s="76">
        <f t="shared" si="4"/>
        <v>188756</v>
      </c>
      <c r="J17" s="76">
        <f t="shared" si="4"/>
        <v>28593</v>
      </c>
      <c r="K17" s="76">
        <f t="shared" si="4"/>
        <v>115741062</v>
      </c>
      <c r="L17" s="68"/>
      <c r="M17" s="69"/>
      <c r="N17" s="70"/>
      <c r="O17" s="70"/>
      <c r="P17" s="70"/>
      <c r="Q17" s="70"/>
      <c r="R17" s="70"/>
    </row>
    <row r="18" spans="1:18" s="72" customFormat="1" ht="15.75" customHeight="1">
      <c r="A18" s="67" t="s">
        <v>6</v>
      </c>
      <c r="B18" s="76">
        <f aca="true" t="shared" si="5" ref="B18:K18">B83+B151+B214</f>
        <v>63577868</v>
      </c>
      <c r="C18" s="76">
        <f t="shared" si="5"/>
        <v>12504760</v>
      </c>
      <c r="D18" s="76">
        <f t="shared" si="5"/>
        <v>589325</v>
      </c>
      <c r="E18" s="76">
        <f t="shared" si="5"/>
        <v>5261230</v>
      </c>
      <c r="F18" s="76">
        <f t="shared" si="5"/>
        <v>2444338</v>
      </c>
      <c r="G18" s="76">
        <f t="shared" si="5"/>
        <v>87</v>
      </c>
      <c r="H18" s="76">
        <f t="shared" si="5"/>
        <v>440460</v>
      </c>
      <c r="I18" s="76">
        <f t="shared" si="5"/>
        <v>138221</v>
      </c>
      <c r="J18" s="76">
        <f t="shared" si="5"/>
        <v>19827</v>
      </c>
      <c r="K18" s="76">
        <f t="shared" si="5"/>
        <v>84976116</v>
      </c>
      <c r="L18" s="68"/>
      <c r="M18" s="69"/>
      <c r="N18" s="70"/>
      <c r="O18" s="70"/>
      <c r="P18" s="70"/>
      <c r="Q18" s="70"/>
      <c r="R18" s="70"/>
    </row>
    <row r="19" spans="1:18" s="72" customFormat="1" ht="15.75" customHeight="1">
      <c r="A19" s="67" t="s">
        <v>7</v>
      </c>
      <c r="B19" s="76">
        <f aca="true" t="shared" si="6" ref="B19:K19">B84+B152+B215</f>
        <v>39502196</v>
      </c>
      <c r="C19" s="76">
        <f t="shared" si="6"/>
        <v>7738722</v>
      </c>
      <c r="D19" s="76">
        <f t="shared" si="6"/>
        <v>361007</v>
      </c>
      <c r="E19" s="76">
        <f t="shared" si="6"/>
        <v>3265917</v>
      </c>
      <c r="F19" s="76">
        <f t="shared" si="6"/>
        <v>1515938</v>
      </c>
      <c r="G19" s="76">
        <f t="shared" si="6"/>
        <v>55</v>
      </c>
      <c r="H19" s="76">
        <f t="shared" si="6"/>
        <v>273767</v>
      </c>
      <c r="I19" s="76">
        <f t="shared" si="6"/>
        <v>85777</v>
      </c>
      <c r="J19" s="76">
        <f t="shared" si="6"/>
        <v>12626</v>
      </c>
      <c r="K19" s="76">
        <f t="shared" si="6"/>
        <v>52756005</v>
      </c>
      <c r="L19" s="68"/>
      <c r="M19" s="69"/>
      <c r="N19" s="70"/>
      <c r="O19" s="70"/>
      <c r="P19" s="70"/>
      <c r="Q19" s="70"/>
      <c r="R19" s="70"/>
    </row>
    <row r="20" spans="1:18" s="72" customFormat="1" ht="15.75" customHeight="1">
      <c r="A20" s="67" t="s">
        <v>8</v>
      </c>
      <c r="B20" s="76">
        <f aca="true" t="shared" si="7" ref="B20:K20">B85+B153+B216</f>
        <v>80498171</v>
      </c>
      <c r="C20" s="76">
        <f t="shared" si="7"/>
        <v>15959832</v>
      </c>
      <c r="D20" s="76">
        <f t="shared" si="7"/>
        <v>763228</v>
      </c>
      <c r="E20" s="76">
        <f t="shared" si="7"/>
        <v>6662420</v>
      </c>
      <c r="F20" s="76">
        <f t="shared" si="7"/>
        <v>3114739</v>
      </c>
      <c r="G20" s="76">
        <f t="shared" si="7"/>
        <v>108</v>
      </c>
      <c r="H20" s="76">
        <f t="shared" si="7"/>
        <v>561875</v>
      </c>
      <c r="I20" s="76">
        <f t="shared" si="7"/>
        <v>176030</v>
      </c>
      <c r="J20" s="76">
        <f t="shared" si="7"/>
        <v>25122</v>
      </c>
      <c r="K20" s="76">
        <f t="shared" si="7"/>
        <v>107761525</v>
      </c>
      <c r="L20" s="68"/>
      <c r="M20" s="69"/>
      <c r="N20" s="70"/>
      <c r="O20" s="70"/>
      <c r="P20" s="70"/>
      <c r="Q20" s="70"/>
      <c r="R20" s="70"/>
    </row>
    <row r="21" spans="1:18" s="72" customFormat="1" ht="15.75" customHeight="1">
      <c r="A21" s="67" t="s">
        <v>9</v>
      </c>
      <c r="B21" s="76">
        <f aca="true" t="shared" si="8" ref="B21:K21">B86+B154+B217</f>
        <v>36872948</v>
      </c>
      <c r="C21" s="76">
        <f t="shared" si="8"/>
        <v>7270881</v>
      </c>
      <c r="D21" s="76">
        <f t="shared" si="8"/>
        <v>343443</v>
      </c>
      <c r="E21" s="76">
        <f t="shared" si="8"/>
        <v>3049238</v>
      </c>
      <c r="F21" s="76">
        <f t="shared" si="8"/>
        <v>1422181</v>
      </c>
      <c r="G21" s="76">
        <f t="shared" si="8"/>
        <v>50</v>
      </c>
      <c r="H21" s="76">
        <f t="shared" si="8"/>
        <v>256969</v>
      </c>
      <c r="I21" s="76">
        <f t="shared" si="8"/>
        <v>80431</v>
      </c>
      <c r="J21" s="76">
        <f t="shared" si="8"/>
        <v>11755</v>
      </c>
      <c r="K21" s="76">
        <f t="shared" si="8"/>
        <v>49307896</v>
      </c>
      <c r="L21" s="68"/>
      <c r="M21" s="69"/>
      <c r="N21" s="70"/>
      <c r="O21" s="70"/>
      <c r="P21" s="70"/>
      <c r="Q21" s="70"/>
      <c r="R21" s="70"/>
    </row>
    <row r="22" spans="1:18" s="72" customFormat="1" ht="15.75" customHeight="1">
      <c r="A22" s="67" t="s">
        <v>10</v>
      </c>
      <c r="B22" s="76">
        <f aca="true" t="shared" si="9" ref="B22:K22">B87+B155+B218</f>
        <v>46458316</v>
      </c>
      <c r="C22" s="76">
        <f t="shared" si="9"/>
        <v>9130722</v>
      </c>
      <c r="D22" s="76">
        <f t="shared" si="9"/>
        <v>429203</v>
      </c>
      <c r="E22" s="76">
        <f t="shared" si="9"/>
        <v>3843126</v>
      </c>
      <c r="F22" s="76">
        <f t="shared" si="9"/>
        <v>1786081</v>
      </c>
      <c r="G22" s="76">
        <f t="shared" si="9"/>
        <v>64</v>
      </c>
      <c r="H22" s="76">
        <f t="shared" si="9"/>
        <v>322183</v>
      </c>
      <c r="I22" s="76">
        <f t="shared" si="9"/>
        <v>101019</v>
      </c>
      <c r="J22" s="76">
        <f t="shared" si="9"/>
        <v>14642</v>
      </c>
      <c r="K22" s="76">
        <f t="shared" si="9"/>
        <v>62085356</v>
      </c>
      <c r="L22" s="68"/>
      <c r="M22" s="69"/>
      <c r="N22" s="70"/>
      <c r="O22" s="70"/>
      <c r="P22" s="70"/>
      <c r="Q22" s="70"/>
      <c r="R22" s="70"/>
    </row>
    <row r="23" spans="1:18" s="72" customFormat="1" ht="15.75" customHeight="1">
      <c r="A23" s="67" t="s">
        <v>11</v>
      </c>
      <c r="B23" s="76">
        <f aca="true" t="shared" si="10" ref="B23:K23">B88+B156+B219</f>
        <v>35893592</v>
      </c>
      <c r="C23" s="76">
        <f t="shared" si="10"/>
        <v>7075345</v>
      </c>
      <c r="D23" s="76">
        <f t="shared" si="10"/>
        <v>333117</v>
      </c>
      <c r="E23" s="76">
        <f t="shared" si="10"/>
        <v>2965875</v>
      </c>
      <c r="F23" s="76">
        <f t="shared" si="10"/>
        <v>1385764</v>
      </c>
      <c r="G23" s="76">
        <f t="shared" si="10"/>
        <v>49</v>
      </c>
      <c r="H23" s="76">
        <f t="shared" si="10"/>
        <v>251018</v>
      </c>
      <c r="I23" s="76">
        <f t="shared" si="10"/>
        <v>78400</v>
      </c>
      <c r="J23" s="76">
        <f t="shared" si="10"/>
        <v>11709</v>
      </c>
      <c r="K23" s="76">
        <f t="shared" si="10"/>
        <v>47994869</v>
      </c>
      <c r="L23" s="68"/>
      <c r="M23" s="69"/>
      <c r="N23" s="70"/>
      <c r="O23" s="70"/>
      <c r="P23" s="70"/>
      <c r="Q23" s="70"/>
      <c r="R23" s="70"/>
    </row>
    <row r="24" spans="1:18" s="72" customFormat="1" ht="15.75" customHeight="1">
      <c r="A24" s="67" t="s">
        <v>12</v>
      </c>
      <c r="B24" s="76">
        <f aca="true" t="shared" si="11" ref="B24:K24">B89+B157+B220</f>
        <v>75390874</v>
      </c>
      <c r="C24" s="76">
        <f t="shared" si="11"/>
        <v>14835209</v>
      </c>
      <c r="D24" s="76">
        <f t="shared" si="11"/>
        <v>700854</v>
      </c>
      <c r="E24" s="76">
        <f t="shared" si="11"/>
        <v>6241751</v>
      </c>
      <c r="F24" s="76">
        <f t="shared" si="11"/>
        <v>2897458</v>
      </c>
      <c r="G24" s="76">
        <f t="shared" si="11"/>
        <v>103</v>
      </c>
      <c r="H24" s="76">
        <f t="shared" si="11"/>
        <v>521352</v>
      </c>
      <c r="I24" s="76">
        <f t="shared" si="11"/>
        <v>163807</v>
      </c>
      <c r="J24" s="76">
        <f t="shared" si="11"/>
        <v>23182</v>
      </c>
      <c r="K24" s="76">
        <f t="shared" si="11"/>
        <v>100774590</v>
      </c>
      <c r="L24" s="68"/>
      <c r="M24" s="69"/>
      <c r="N24" s="70"/>
      <c r="O24" s="70"/>
      <c r="P24" s="70"/>
      <c r="Q24" s="70"/>
      <c r="R24" s="70"/>
    </row>
    <row r="25" spans="1:18" s="72" customFormat="1" ht="15.75" customHeight="1">
      <c r="A25" s="67" t="s">
        <v>13</v>
      </c>
      <c r="B25" s="76">
        <f aca="true" t="shared" si="12" ref="B25:K25">B90+B158+B221</f>
        <v>56554783</v>
      </c>
      <c r="C25" s="76">
        <f t="shared" si="12"/>
        <v>11001707</v>
      </c>
      <c r="D25" s="76">
        <f t="shared" si="12"/>
        <v>509163</v>
      </c>
      <c r="E25" s="76">
        <f t="shared" si="12"/>
        <v>4682516</v>
      </c>
      <c r="F25" s="76">
        <f t="shared" si="12"/>
        <v>2152779</v>
      </c>
      <c r="G25" s="76">
        <f t="shared" si="12"/>
        <v>79</v>
      </c>
      <c r="H25" s="76">
        <f t="shared" si="12"/>
        <v>386408</v>
      </c>
      <c r="I25" s="76">
        <f t="shared" si="12"/>
        <v>121794</v>
      </c>
      <c r="J25" s="76">
        <f t="shared" si="12"/>
        <v>17232</v>
      </c>
      <c r="K25" s="76">
        <f t="shared" si="12"/>
        <v>75426461</v>
      </c>
      <c r="L25" s="68"/>
      <c r="M25" s="69"/>
      <c r="N25" s="70"/>
      <c r="O25" s="70"/>
      <c r="P25" s="70"/>
      <c r="Q25" s="70"/>
      <c r="R25" s="70"/>
    </row>
    <row r="26" spans="1:18" s="72" customFormat="1" ht="15.75" customHeight="1">
      <c r="A26" s="67" t="s">
        <v>14</v>
      </c>
      <c r="B26" s="76">
        <f aca="true" t="shared" si="13" ref="B26:K26">B91+B159+B222</f>
        <v>57916955</v>
      </c>
      <c r="C26" s="76">
        <f t="shared" si="13"/>
        <v>11493575</v>
      </c>
      <c r="D26" s="76">
        <f t="shared" si="13"/>
        <v>550145</v>
      </c>
      <c r="E26" s="76">
        <f t="shared" si="13"/>
        <v>4792424</v>
      </c>
      <c r="F26" s="76">
        <f t="shared" si="13"/>
        <v>2243528</v>
      </c>
      <c r="G26" s="76">
        <f t="shared" si="13"/>
        <v>77</v>
      </c>
      <c r="H26" s="76">
        <f t="shared" si="13"/>
        <v>405079</v>
      </c>
      <c r="I26" s="76">
        <f t="shared" si="13"/>
        <v>126798</v>
      </c>
      <c r="J26" s="76">
        <f t="shared" si="13"/>
        <v>18206</v>
      </c>
      <c r="K26" s="76">
        <f t="shared" si="13"/>
        <v>77546787</v>
      </c>
      <c r="L26" s="68"/>
      <c r="M26" s="69"/>
      <c r="N26" s="70"/>
      <c r="O26" s="70"/>
      <c r="P26" s="70"/>
      <c r="Q26" s="70"/>
      <c r="R26" s="70"/>
    </row>
    <row r="27" spans="1:18" s="72" customFormat="1" ht="15.75" customHeight="1">
      <c r="A27" s="67" t="s">
        <v>15</v>
      </c>
      <c r="B27" s="76">
        <f aca="true" t="shared" si="14" ref="B27:K27">B92+B160+B223</f>
        <v>35750741</v>
      </c>
      <c r="C27" s="76">
        <f t="shared" si="14"/>
        <v>7039249</v>
      </c>
      <c r="D27" s="76">
        <f t="shared" si="14"/>
        <v>331473</v>
      </c>
      <c r="E27" s="76">
        <f t="shared" si="14"/>
        <v>2956010</v>
      </c>
      <c r="F27" s="76">
        <f t="shared" si="14"/>
        <v>1377534</v>
      </c>
      <c r="G27" s="76">
        <f t="shared" si="14"/>
        <v>49</v>
      </c>
      <c r="H27" s="76">
        <f t="shared" si="14"/>
        <v>248948</v>
      </c>
      <c r="I27" s="76">
        <f t="shared" si="14"/>
        <v>77917</v>
      </c>
      <c r="J27" s="76">
        <f t="shared" si="14"/>
        <v>11435</v>
      </c>
      <c r="K27" s="76">
        <f t="shared" si="14"/>
        <v>47793356</v>
      </c>
      <c r="L27" s="68"/>
      <c r="M27" s="69"/>
      <c r="N27" s="70"/>
      <c r="O27" s="70"/>
      <c r="P27" s="70"/>
      <c r="Q27" s="70"/>
      <c r="R27" s="70"/>
    </row>
    <row r="28" spans="1:18" s="72" customFormat="1" ht="15.75" customHeight="1">
      <c r="A28" s="67" t="s">
        <v>16</v>
      </c>
      <c r="B28" s="76">
        <f aca="true" t="shared" si="15" ref="B28:K28">B93+B161+B224</f>
        <v>42366552</v>
      </c>
      <c r="C28" s="76">
        <f t="shared" si="15"/>
        <v>8335019</v>
      </c>
      <c r="D28" s="76">
        <f t="shared" si="15"/>
        <v>390768</v>
      </c>
      <c r="E28" s="76">
        <f t="shared" si="15"/>
        <v>3499974</v>
      </c>
      <c r="F28" s="76">
        <f t="shared" si="15"/>
        <v>1633590</v>
      </c>
      <c r="G28" s="76">
        <f t="shared" si="15"/>
        <v>59</v>
      </c>
      <c r="H28" s="76">
        <f t="shared" si="15"/>
        <v>296006</v>
      </c>
      <c r="I28" s="76">
        <f t="shared" si="15"/>
        <v>92440</v>
      </c>
      <c r="J28" s="76">
        <f t="shared" si="15"/>
        <v>13891</v>
      </c>
      <c r="K28" s="76">
        <f t="shared" si="15"/>
        <v>56628299</v>
      </c>
      <c r="L28" s="68"/>
      <c r="M28" s="69"/>
      <c r="N28" s="70"/>
      <c r="O28" s="70"/>
      <c r="P28" s="70"/>
      <c r="Q28" s="70"/>
      <c r="R28" s="70"/>
    </row>
    <row r="29" spans="1:18" s="72" customFormat="1" ht="15.75" customHeight="1">
      <c r="A29" s="73" t="s">
        <v>17</v>
      </c>
      <c r="B29" s="88">
        <f aca="true" t="shared" si="16" ref="B29:K29">B94+B162+B225</f>
        <v>50982873</v>
      </c>
      <c r="C29" s="88">
        <f t="shared" si="16"/>
        <v>9964150</v>
      </c>
      <c r="D29" s="88">
        <f t="shared" si="16"/>
        <v>459611</v>
      </c>
      <c r="E29" s="88">
        <f t="shared" si="16"/>
        <v>4206528</v>
      </c>
      <c r="F29" s="88">
        <f t="shared" si="16"/>
        <v>1958993</v>
      </c>
      <c r="G29" s="88">
        <f t="shared" si="16"/>
        <v>69</v>
      </c>
      <c r="H29" s="88">
        <f t="shared" si="16"/>
        <v>355949</v>
      </c>
      <c r="I29" s="88">
        <f t="shared" si="16"/>
        <v>110960</v>
      </c>
      <c r="J29" s="88">
        <f t="shared" si="16"/>
        <v>17244</v>
      </c>
      <c r="K29" s="88">
        <f t="shared" si="16"/>
        <v>68056377</v>
      </c>
      <c r="L29" s="68"/>
      <c r="M29" s="69"/>
      <c r="N29" s="70"/>
      <c r="O29" s="70"/>
      <c r="P29" s="70"/>
      <c r="Q29" s="70"/>
      <c r="R29" s="70"/>
    </row>
    <row r="30" spans="1:17" s="72" customFormat="1" ht="15.75" customHeight="1">
      <c r="A30" s="74" t="s">
        <v>37</v>
      </c>
      <c r="B30" s="92">
        <f aca="true" t="shared" si="17" ref="B30:K30">SUM(B13:B29)</f>
        <v>1209285903</v>
      </c>
      <c r="C30" s="92">
        <f t="shared" si="17"/>
        <v>237765768</v>
      </c>
      <c r="D30" s="92">
        <f t="shared" si="17"/>
        <v>11167327</v>
      </c>
      <c r="E30" s="92">
        <f t="shared" si="17"/>
        <v>99987845</v>
      </c>
      <c r="F30" s="92">
        <f t="shared" si="17"/>
        <v>46541045</v>
      </c>
      <c r="G30" s="92">
        <f t="shared" si="17"/>
        <v>1659</v>
      </c>
      <c r="H30" s="92">
        <f t="shared" si="17"/>
        <v>8408714</v>
      </c>
      <c r="I30" s="92">
        <f t="shared" si="17"/>
        <v>2632765</v>
      </c>
      <c r="J30" s="92">
        <f t="shared" si="17"/>
        <v>386515</v>
      </c>
      <c r="K30" s="92">
        <f t="shared" si="17"/>
        <v>1616177541</v>
      </c>
      <c r="L30" s="68"/>
      <c r="M30" s="69"/>
      <c r="N30" s="70"/>
      <c r="O30" s="91"/>
      <c r="P30" s="91"/>
      <c r="Q30" s="91"/>
    </row>
    <row r="31" spans="1:11" ht="12.75">
      <c r="A31" s="6"/>
      <c r="B31" s="6"/>
      <c r="C31" s="6"/>
      <c r="D31" s="6"/>
      <c r="E31" s="6"/>
      <c r="F31" s="6"/>
      <c r="G31" s="13">
        <f>G30+H30+I30</f>
        <v>11043138</v>
      </c>
      <c r="H31" s="6"/>
      <c r="I31" s="6"/>
      <c r="J31" s="6"/>
      <c r="K31" s="65">
        <f>G30+H30+I30+J30</f>
        <v>11429653</v>
      </c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22"/>
    </row>
    <row r="34" spans="1:22" ht="79.5" customHeight="1">
      <c r="A34" s="18" t="s">
        <v>39</v>
      </c>
      <c r="B34" s="11" t="s">
        <v>27</v>
      </c>
      <c r="C34" s="11" t="s">
        <v>28</v>
      </c>
      <c r="D34" s="11" t="s">
        <v>29</v>
      </c>
      <c r="E34" s="11" t="s">
        <v>30</v>
      </c>
      <c r="F34" s="23" t="s">
        <v>34</v>
      </c>
      <c r="G34" s="23" t="s">
        <v>26</v>
      </c>
      <c r="H34" s="24" t="s">
        <v>36</v>
      </c>
      <c r="I34" s="59" t="s">
        <v>59</v>
      </c>
      <c r="J34" s="35" t="s">
        <v>63</v>
      </c>
      <c r="K34" s="24" t="s">
        <v>41</v>
      </c>
      <c r="S34" s="58"/>
      <c r="T34" s="58"/>
      <c r="U34" s="58"/>
      <c r="V34" s="58"/>
    </row>
    <row r="35" spans="1:25" s="72" customFormat="1" ht="15.75" customHeight="1">
      <c r="A35" s="67" t="s">
        <v>1</v>
      </c>
      <c r="B35" s="86">
        <f aca="true" t="shared" si="18" ref="B35:K35">B100+B168+B231</f>
        <v>0</v>
      </c>
      <c r="C35" s="86">
        <f t="shared" si="18"/>
        <v>0</v>
      </c>
      <c r="D35" s="86">
        <f t="shared" si="18"/>
        <v>111414</v>
      </c>
      <c r="E35" s="76">
        <f t="shared" si="18"/>
        <v>181360</v>
      </c>
      <c r="F35" s="76">
        <f t="shared" si="18"/>
        <v>1802508</v>
      </c>
      <c r="G35" s="60">
        <f t="shared" si="18"/>
        <v>2518493</v>
      </c>
      <c r="H35" s="76">
        <f t="shared" si="18"/>
        <v>60990645</v>
      </c>
      <c r="I35" s="40">
        <f t="shared" si="18"/>
        <v>-117899</v>
      </c>
      <c r="J35" s="40">
        <f t="shared" si="18"/>
        <v>-188978</v>
      </c>
      <c r="K35" s="76">
        <f t="shared" si="18"/>
        <v>60683768</v>
      </c>
      <c r="L35" s="68"/>
      <c r="M35" s="69"/>
      <c r="N35" s="70"/>
      <c r="O35" s="70"/>
      <c r="P35" s="70"/>
      <c r="Q35" s="70"/>
      <c r="R35" s="71"/>
      <c r="S35" s="70"/>
      <c r="T35" s="70"/>
      <c r="U35" s="70"/>
      <c r="V35" s="70"/>
      <c r="W35" s="71"/>
      <c r="X35" s="71"/>
      <c r="Y35" s="71"/>
    </row>
    <row r="36" spans="1:25" s="72" customFormat="1" ht="15.75" customHeight="1">
      <c r="A36" s="67" t="s">
        <v>2</v>
      </c>
      <c r="B36" s="86">
        <f aca="true" t="shared" si="19" ref="B36:K36">B101+B169+B232</f>
        <v>0</v>
      </c>
      <c r="C36" s="86">
        <f t="shared" si="19"/>
        <v>0</v>
      </c>
      <c r="D36" s="86">
        <f t="shared" si="19"/>
        <v>301896</v>
      </c>
      <c r="E36" s="76">
        <f t="shared" si="19"/>
        <v>753741</v>
      </c>
      <c r="F36" s="76">
        <f t="shared" si="19"/>
        <v>0</v>
      </c>
      <c r="G36" s="60">
        <f t="shared" si="19"/>
        <v>6975009</v>
      </c>
      <c r="H36" s="76">
        <f t="shared" si="19"/>
        <v>145008254</v>
      </c>
      <c r="I36" s="40">
        <f t="shared" si="19"/>
        <v>-298592</v>
      </c>
      <c r="J36" s="40">
        <f t="shared" si="19"/>
        <v>-463464</v>
      </c>
      <c r="K36" s="76">
        <f t="shared" si="19"/>
        <v>144246198</v>
      </c>
      <c r="L36" s="68"/>
      <c r="M36" s="69"/>
      <c r="N36" s="70"/>
      <c r="O36" s="70"/>
      <c r="P36" s="70"/>
      <c r="Q36" s="70"/>
      <c r="R36" s="71"/>
      <c r="S36" s="70"/>
      <c r="T36" s="70"/>
      <c r="U36" s="70"/>
      <c r="V36" s="70"/>
      <c r="W36" s="71"/>
      <c r="X36" s="71"/>
      <c r="Y36" s="71"/>
    </row>
    <row r="37" spans="1:25" s="72" customFormat="1" ht="15.75" customHeight="1">
      <c r="A37" s="67" t="s">
        <v>3</v>
      </c>
      <c r="B37" s="86">
        <f aca="true" t="shared" si="20" ref="B37:K37">B102+B170+B233</f>
        <v>0</v>
      </c>
      <c r="C37" s="86">
        <f t="shared" si="20"/>
        <v>0</v>
      </c>
      <c r="D37" s="86">
        <f t="shared" si="20"/>
        <v>140785</v>
      </c>
      <c r="E37" s="76">
        <f t="shared" si="20"/>
        <v>333847</v>
      </c>
      <c r="F37" s="76">
        <f t="shared" si="20"/>
        <v>4776268</v>
      </c>
      <c r="G37" s="60">
        <f t="shared" si="20"/>
        <v>7066067</v>
      </c>
      <c r="H37" s="76">
        <f t="shared" si="20"/>
        <v>84246947</v>
      </c>
      <c r="I37" s="40">
        <f t="shared" si="20"/>
        <v>-149359</v>
      </c>
      <c r="J37" s="40">
        <f t="shared" si="20"/>
        <v>-240736</v>
      </c>
      <c r="K37" s="76">
        <f t="shared" si="20"/>
        <v>83856852</v>
      </c>
      <c r="L37" s="68"/>
      <c r="M37" s="69"/>
      <c r="N37" s="70"/>
      <c r="O37" s="70"/>
      <c r="P37" s="70"/>
      <c r="Q37" s="70"/>
      <c r="R37" s="71"/>
      <c r="S37" s="70"/>
      <c r="T37" s="70"/>
      <c r="U37" s="70"/>
      <c r="V37" s="70"/>
      <c r="W37" s="71"/>
      <c r="X37" s="71"/>
      <c r="Y37" s="71"/>
    </row>
    <row r="38" spans="1:25" s="72" customFormat="1" ht="15.75" customHeight="1">
      <c r="A38" s="67" t="s">
        <v>4</v>
      </c>
      <c r="B38" s="86">
        <f aca="true" t="shared" si="21" ref="B38:K38">B103+B171+B234</f>
        <v>0</v>
      </c>
      <c r="C38" s="86">
        <f t="shared" si="21"/>
        <v>0</v>
      </c>
      <c r="D38" s="86">
        <f t="shared" si="21"/>
        <v>797721</v>
      </c>
      <c r="E38" s="76">
        <f t="shared" si="21"/>
        <v>2118427</v>
      </c>
      <c r="F38" s="76">
        <f t="shared" si="21"/>
        <v>10703769.999999989</v>
      </c>
      <c r="G38" s="60">
        <f t="shared" si="21"/>
        <v>36815785</v>
      </c>
      <c r="H38" s="76">
        <f t="shared" si="21"/>
        <v>454480087</v>
      </c>
      <c r="I38" s="40">
        <f t="shared" si="21"/>
        <v>-842586</v>
      </c>
      <c r="J38" s="40">
        <f t="shared" si="21"/>
        <v>-1339703</v>
      </c>
      <c r="K38" s="76">
        <f t="shared" si="21"/>
        <v>452297798</v>
      </c>
      <c r="L38" s="68"/>
      <c r="M38" s="69"/>
      <c r="N38" s="70"/>
      <c r="O38" s="70"/>
      <c r="P38" s="70"/>
      <c r="Q38" s="70"/>
      <c r="R38" s="71"/>
      <c r="S38" s="70"/>
      <c r="T38" s="70"/>
      <c r="U38" s="70"/>
      <c r="V38" s="70"/>
      <c r="W38" s="71"/>
      <c r="X38" s="71"/>
      <c r="Y38" s="71"/>
    </row>
    <row r="39" spans="1:25" s="72" customFormat="1" ht="15.75" customHeight="1">
      <c r="A39" s="67" t="s">
        <v>5</v>
      </c>
      <c r="B39" s="86">
        <f aca="true" t="shared" si="22" ref="B39:K39">B104+B172+B235</f>
        <v>0</v>
      </c>
      <c r="C39" s="86">
        <f t="shared" si="22"/>
        <v>0</v>
      </c>
      <c r="D39" s="86">
        <f t="shared" si="22"/>
        <v>234658</v>
      </c>
      <c r="E39" s="76">
        <f t="shared" si="22"/>
        <v>665881</v>
      </c>
      <c r="F39" s="76">
        <f t="shared" si="22"/>
        <v>0</v>
      </c>
      <c r="G39" s="60">
        <f t="shared" si="22"/>
        <v>643299</v>
      </c>
      <c r="H39" s="76">
        <f t="shared" si="22"/>
        <v>117284900</v>
      </c>
      <c r="I39" s="40">
        <f t="shared" si="22"/>
        <v>-245168</v>
      </c>
      <c r="J39" s="40">
        <f t="shared" si="22"/>
        <v>-396427</v>
      </c>
      <c r="K39" s="76">
        <f t="shared" si="22"/>
        <v>116643305</v>
      </c>
      <c r="L39" s="68"/>
      <c r="M39" s="69"/>
      <c r="N39" s="70"/>
      <c r="O39" s="70"/>
      <c r="P39" s="70"/>
      <c r="Q39" s="70"/>
      <c r="R39" s="71"/>
      <c r="S39" s="70"/>
      <c r="T39" s="70"/>
      <c r="U39" s="70"/>
      <c r="V39" s="70"/>
      <c r="W39" s="71"/>
      <c r="X39" s="71"/>
      <c r="Y39" s="71"/>
    </row>
    <row r="40" spans="1:25" s="72" customFormat="1" ht="15.75" customHeight="1">
      <c r="A40" s="67" t="s">
        <v>6</v>
      </c>
      <c r="B40" s="86">
        <f aca="true" t="shared" si="23" ref="B40:K40">B105+B173+B236</f>
        <v>0</v>
      </c>
      <c r="C40" s="86">
        <f t="shared" si="23"/>
        <v>0</v>
      </c>
      <c r="D40" s="86">
        <f t="shared" si="23"/>
        <v>171224</v>
      </c>
      <c r="E40" s="76">
        <f t="shared" si="23"/>
        <v>425345</v>
      </c>
      <c r="F40" s="76">
        <f t="shared" si="23"/>
        <v>1859185</v>
      </c>
      <c r="G40" s="60">
        <f t="shared" si="23"/>
        <v>4933619</v>
      </c>
      <c r="H40" s="76">
        <f t="shared" si="23"/>
        <v>92365489</v>
      </c>
      <c r="I40" s="40">
        <f t="shared" si="23"/>
        <v>-177369</v>
      </c>
      <c r="J40" s="40">
        <f t="shared" si="23"/>
        <v>-274888</v>
      </c>
      <c r="K40" s="76">
        <f t="shared" si="23"/>
        <v>91913232</v>
      </c>
      <c r="L40" s="68"/>
      <c r="M40" s="69"/>
      <c r="N40" s="70"/>
      <c r="O40" s="70"/>
      <c r="P40" s="70"/>
      <c r="Q40" s="70"/>
      <c r="R40" s="71"/>
      <c r="S40" s="70"/>
      <c r="T40" s="70"/>
      <c r="U40" s="70"/>
      <c r="V40" s="70"/>
      <c r="W40" s="71"/>
      <c r="X40" s="71"/>
      <c r="Y40" s="71"/>
    </row>
    <row r="41" spans="1:25" s="72" customFormat="1" ht="15.75" customHeight="1">
      <c r="A41" s="67" t="s">
        <v>7</v>
      </c>
      <c r="B41" s="86">
        <f aca="true" t="shared" si="24" ref="B41:K41">B106+B174+B237</f>
        <v>0</v>
      </c>
      <c r="C41" s="86">
        <f t="shared" si="24"/>
        <v>0</v>
      </c>
      <c r="D41" s="86">
        <f t="shared" si="24"/>
        <v>101678</v>
      </c>
      <c r="E41" s="76">
        <f t="shared" si="24"/>
        <v>99726</v>
      </c>
      <c r="F41" s="76">
        <f t="shared" si="24"/>
        <v>3521003</v>
      </c>
      <c r="G41" s="60">
        <f t="shared" si="24"/>
        <v>2199033</v>
      </c>
      <c r="H41" s="76">
        <f t="shared" si="24"/>
        <v>58677445</v>
      </c>
      <c r="I41" s="40">
        <f t="shared" si="24"/>
        <v>-108246</v>
      </c>
      <c r="J41" s="40">
        <f t="shared" si="24"/>
        <v>-175056</v>
      </c>
      <c r="K41" s="76">
        <f t="shared" si="24"/>
        <v>58394143</v>
      </c>
      <c r="L41" s="68"/>
      <c r="M41" s="69"/>
      <c r="N41" s="70"/>
      <c r="O41" s="70"/>
      <c r="P41" s="70"/>
      <c r="Q41" s="70"/>
      <c r="R41" s="71"/>
      <c r="S41" s="70"/>
      <c r="T41" s="70"/>
      <c r="U41" s="70"/>
      <c r="V41" s="70"/>
      <c r="W41" s="71"/>
      <c r="X41" s="71"/>
      <c r="Y41" s="71"/>
    </row>
    <row r="42" spans="1:25" s="72" customFormat="1" ht="15.75" customHeight="1">
      <c r="A42" s="67" t="s">
        <v>8</v>
      </c>
      <c r="B42" s="86">
        <f aca="true" t="shared" si="25" ref="B42:K42">B107+B175+B238</f>
        <v>0</v>
      </c>
      <c r="C42" s="86">
        <f t="shared" si="25"/>
        <v>0</v>
      </c>
      <c r="D42" s="86">
        <f t="shared" si="25"/>
        <v>204473</v>
      </c>
      <c r="E42" s="76">
        <f t="shared" si="25"/>
        <v>591533</v>
      </c>
      <c r="F42" s="76">
        <f t="shared" si="25"/>
        <v>6596283</v>
      </c>
      <c r="G42" s="60">
        <f t="shared" si="25"/>
        <v>2031976</v>
      </c>
      <c r="H42" s="76">
        <f t="shared" si="25"/>
        <v>117185790</v>
      </c>
      <c r="I42" s="40">
        <f t="shared" si="25"/>
        <v>-223625</v>
      </c>
      <c r="J42" s="40">
        <f t="shared" si="25"/>
        <v>-348298</v>
      </c>
      <c r="K42" s="76">
        <f t="shared" si="25"/>
        <v>116613867</v>
      </c>
      <c r="L42" s="68"/>
      <c r="M42" s="69"/>
      <c r="N42" s="70"/>
      <c r="O42" s="70"/>
      <c r="P42" s="70"/>
      <c r="Q42" s="70"/>
      <c r="R42" s="71"/>
      <c r="S42" s="70"/>
      <c r="T42" s="70"/>
      <c r="U42" s="70"/>
      <c r="V42" s="70"/>
      <c r="W42" s="71"/>
      <c r="X42" s="71"/>
      <c r="Y42" s="71"/>
    </row>
    <row r="43" spans="1:25" s="72" customFormat="1" ht="15.75" customHeight="1">
      <c r="A43" s="67" t="s">
        <v>9</v>
      </c>
      <c r="B43" s="86">
        <f aca="true" t="shared" si="26" ref="B43:K43">B108+B176+B239</f>
        <v>0</v>
      </c>
      <c r="C43" s="86">
        <f t="shared" si="26"/>
        <v>0</v>
      </c>
      <c r="D43" s="86">
        <f t="shared" si="26"/>
        <v>91282</v>
      </c>
      <c r="E43" s="76">
        <f t="shared" si="26"/>
        <v>116980</v>
      </c>
      <c r="F43" s="76">
        <f t="shared" si="26"/>
        <v>1595641</v>
      </c>
      <c r="G43" s="60">
        <f t="shared" si="26"/>
        <v>2162662</v>
      </c>
      <c r="H43" s="76">
        <f t="shared" si="26"/>
        <v>53274461</v>
      </c>
      <c r="I43" s="40">
        <f t="shared" si="26"/>
        <v>-100962</v>
      </c>
      <c r="J43" s="40">
        <f t="shared" si="26"/>
        <v>-162977</v>
      </c>
      <c r="K43" s="76">
        <f t="shared" si="26"/>
        <v>53010522</v>
      </c>
      <c r="L43" s="68"/>
      <c r="M43" s="69"/>
      <c r="N43" s="70"/>
      <c r="O43" s="70"/>
      <c r="P43" s="70"/>
      <c r="Q43" s="70"/>
      <c r="R43" s="71"/>
      <c r="S43" s="70"/>
      <c r="T43" s="70"/>
      <c r="U43" s="70"/>
      <c r="V43" s="70"/>
      <c r="W43" s="71"/>
      <c r="X43" s="71"/>
      <c r="Y43" s="71"/>
    </row>
    <row r="44" spans="1:25" s="72" customFormat="1" ht="15.75" customHeight="1">
      <c r="A44" s="67" t="s">
        <v>10</v>
      </c>
      <c r="B44" s="86">
        <f aca="true" t="shared" si="27" ref="B44:K44">B109+B177+B240</f>
        <v>0</v>
      </c>
      <c r="C44" s="86">
        <f t="shared" si="27"/>
        <v>0</v>
      </c>
      <c r="D44" s="86">
        <f t="shared" si="27"/>
        <v>121222</v>
      </c>
      <c r="E44" s="76">
        <f t="shared" si="27"/>
        <v>282573</v>
      </c>
      <c r="F44" s="76">
        <f t="shared" si="27"/>
        <v>3137606</v>
      </c>
      <c r="G44" s="60">
        <f t="shared" si="27"/>
        <v>3665197</v>
      </c>
      <c r="H44" s="76">
        <f t="shared" si="27"/>
        <v>69291954</v>
      </c>
      <c r="I44" s="40">
        <f t="shared" si="27"/>
        <v>-128281</v>
      </c>
      <c r="J44" s="40">
        <f t="shared" si="27"/>
        <v>-202999</v>
      </c>
      <c r="K44" s="76">
        <f t="shared" si="27"/>
        <v>68960674</v>
      </c>
      <c r="L44" s="68"/>
      <c r="M44" s="69"/>
      <c r="N44" s="70"/>
      <c r="O44" s="70"/>
      <c r="P44" s="70"/>
      <c r="Q44" s="70"/>
      <c r="R44" s="71"/>
      <c r="S44" s="70"/>
      <c r="T44" s="70"/>
      <c r="U44" s="70"/>
      <c r="V44" s="70"/>
      <c r="W44" s="71"/>
      <c r="X44" s="71"/>
      <c r="Y44" s="71"/>
    </row>
    <row r="45" spans="1:25" s="72" customFormat="1" ht="15.75" customHeight="1">
      <c r="A45" s="67" t="s">
        <v>11</v>
      </c>
      <c r="B45" s="86">
        <f aca="true" t="shared" si="28" ref="B45:K45">B110+B178+B241</f>
        <v>0</v>
      </c>
      <c r="C45" s="86">
        <f t="shared" si="28"/>
        <v>0</v>
      </c>
      <c r="D45" s="86">
        <f t="shared" si="28"/>
        <v>87416</v>
      </c>
      <c r="E45" s="76">
        <f t="shared" si="28"/>
        <v>95440</v>
      </c>
      <c r="F45" s="76">
        <f t="shared" si="28"/>
        <v>3650604</v>
      </c>
      <c r="G45" s="60">
        <f t="shared" si="28"/>
        <v>3907347</v>
      </c>
      <c r="H45" s="76">
        <f t="shared" si="28"/>
        <v>55735676</v>
      </c>
      <c r="I45" s="40">
        <f t="shared" si="28"/>
        <v>-98353</v>
      </c>
      <c r="J45" s="40">
        <f t="shared" si="28"/>
        <v>-162345</v>
      </c>
      <c r="K45" s="76">
        <f t="shared" si="28"/>
        <v>55474978</v>
      </c>
      <c r="L45" s="68"/>
      <c r="M45" s="69"/>
      <c r="N45" s="70"/>
      <c r="O45" s="70"/>
      <c r="P45" s="70"/>
      <c r="Q45" s="70"/>
      <c r="R45" s="71"/>
      <c r="S45" s="70"/>
      <c r="T45" s="70"/>
      <c r="U45" s="70"/>
      <c r="V45" s="70"/>
      <c r="W45" s="71"/>
      <c r="X45" s="71"/>
      <c r="Y45" s="71"/>
    </row>
    <row r="46" spans="1:25" s="72" customFormat="1" ht="15.75" customHeight="1">
      <c r="A46" s="67" t="s">
        <v>12</v>
      </c>
      <c r="B46" s="86">
        <f aca="true" t="shared" si="29" ref="B46:K46">B111+B179+B242</f>
        <v>0</v>
      </c>
      <c r="C46" s="86">
        <f t="shared" si="29"/>
        <v>0</v>
      </c>
      <c r="D46" s="86">
        <f t="shared" si="29"/>
        <v>195490</v>
      </c>
      <c r="E46" s="76">
        <f t="shared" si="29"/>
        <v>491488</v>
      </c>
      <c r="F46" s="76">
        <f t="shared" si="29"/>
        <v>8122326</v>
      </c>
      <c r="G46" s="60">
        <f t="shared" si="29"/>
        <v>3375499</v>
      </c>
      <c r="H46" s="76">
        <f t="shared" si="29"/>
        <v>112959393</v>
      </c>
      <c r="I46" s="40">
        <f t="shared" si="29"/>
        <v>-206698</v>
      </c>
      <c r="J46" s="40">
        <f t="shared" si="29"/>
        <v>-321404</v>
      </c>
      <c r="K46" s="76">
        <f t="shared" si="29"/>
        <v>112431291</v>
      </c>
      <c r="L46" s="68"/>
      <c r="M46" s="69"/>
      <c r="N46" s="70"/>
      <c r="O46" s="70"/>
      <c r="P46" s="70"/>
      <c r="Q46" s="70"/>
      <c r="R46" s="71"/>
      <c r="S46" s="70"/>
      <c r="T46" s="70"/>
      <c r="U46" s="70"/>
      <c r="V46" s="70"/>
      <c r="W46" s="71"/>
      <c r="X46" s="71"/>
      <c r="Y46" s="71"/>
    </row>
    <row r="47" spans="1:25" s="72" customFormat="1" ht="15.75" customHeight="1">
      <c r="A47" s="67" t="s">
        <v>13</v>
      </c>
      <c r="B47" s="86">
        <f aca="true" t="shared" si="30" ref="B47:K47">B112+B180+B243</f>
        <v>0</v>
      </c>
      <c r="C47" s="86">
        <f t="shared" si="30"/>
        <v>0</v>
      </c>
      <c r="D47" s="86">
        <f t="shared" si="30"/>
        <v>148852</v>
      </c>
      <c r="E47" s="76">
        <f t="shared" si="30"/>
        <v>465764</v>
      </c>
      <c r="F47" s="76">
        <f t="shared" si="30"/>
        <v>5287012</v>
      </c>
      <c r="G47" s="60">
        <f t="shared" si="30"/>
        <v>2854499</v>
      </c>
      <c r="H47" s="76">
        <f t="shared" si="30"/>
        <v>84182588</v>
      </c>
      <c r="I47" s="40">
        <f t="shared" si="30"/>
        <v>-151667</v>
      </c>
      <c r="J47" s="40">
        <f t="shared" si="30"/>
        <v>-238917</v>
      </c>
      <c r="K47" s="76">
        <f t="shared" si="30"/>
        <v>83792004</v>
      </c>
      <c r="L47" s="68"/>
      <c r="M47" s="69"/>
      <c r="N47" s="70"/>
      <c r="O47" s="70"/>
      <c r="P47" s="70"/>
      <c r="Q47" s="70"/>
      <c r="R47" s="71"/>
      <c r="S47" s="70"/>
      <c r="T47" s="70"/>
      <c r="U47" s="70"/>
      <c r="V47" s="70"/>
      <c r="W47" s="71"/>
      <c r="X47" s="71"/>
      <c r="Y47" s="71"/>
    </row>
    <row r="48" spans="1:25" s="72" customFormat="1" ht="15.75" customHeight="1">
      <c r="A48" s="67" t="s">
        <v>14</v>
      </c>
      <c r="B48" s="86">
        <f aca="true" t="shared" si="31" ref="B48:K48">B113+B181+B244</f>
        <v>0</v>
      </c>
      <c r="C48" s="86">
        <f t="shared" si="31"/>
        <v>0</v>
      </c>
      <c r="D48" s="86">
        <f t="shared" si="31"/>
        <v>152599</v>
      </c>
      <c r="E48" s="76">
        <f t="shared" si="31"/>
        <v>299790</v>
      </c>
      <c r="F48" s="76">
        <f t="shared" si="31"/>
        <v>6660719</v>
      </c>
      <c r="G48" s="60">
        <f t="shared" si="31"/>
        <v>8290467</v>
      </c>
      <c r="H48" s="76">
        <f t="shared" si="31"/>
        <v>92950362</v>
      </c>
      <c r="I48" s="40">
        <f t="shared" si="31"/>
        <v>-163722</v>
      </c>
      <c r="J48" s="40">
        <f t="shared" si="31"/>
        <v>-252421</v>
      </c>
      <c r="K48" s="76">
        <f t="shared" si="31"/>
        <v>92534219</v>
      </c>
      <c r="L48" s="68"/>
      <c r="M48" s="69"/>
      <c r="N48" s="70"/>
      <c r="O48" s="70"/>
      <c r="P48" s="70"/>
      <c r="Q48" s="70"/>
      <c r="R48" s="71"/>
      <c r="S48" s="70"/>
      <c r="T48" s="70"/>
      <c r="U48" s="70"/>
      <c r="V48" s="70"/>
      <c r="W48" s="71"/>
      <c r="X48" s="71"/>
      <c r="Y48" s="71"/>
    </row>
    <row r="49" spans="1:25" s="72" customFormat="1" ht="15.75" customHeight="1">
      <c r="A49" s="67" t="s">
        <v>15</v>
      </c>
      <c r="B49" s="86">
        <f aca="true" t="shared" si="32" ref="B49:K49">B114+B182+B245</f>
        <v>0</v>
      </c>
      <c r="C49" s="86">
        <f t="shared" si="32"/>
        <v>0</v>
      </c>
      <c r="D49" s="86">
        <f t="shared" si="32"/>
        <v>85679</v>
      </c>
      <c r="E49" s="76">
        <f t="shared" si="32"/>
        <v>148453</v>
      </c>
      <c r="F49" s="76">
        <f t="shared" si="32"/>
        <v>2187157</v>
      </c>
      <c r="G49" s="60">
        <f t="shared" si="32"/>
        <v>1419187</v>
      </c>
      <c r="H49" s="76">
        <f t="shared" si="32"/>
        <v>51633832</v>
      </c>
      <c r="I49" s="40">
        <f t="shared" si="32"/>
        <v>-96568</v>
      </c>
      <c r="J49" s="40">
        <f t="shared" si="32"/>
        <v>-158541</v>
      </c>
      <c r="K49" s="76">
        <f t="shared" si="32"/>
        <v>51378723</v>
      </c>
      <c r="L49" s="68"/>
      <c r="M49" s="69"/>
      <c r="N49" s="70"/>
      <c r="O49" s="70"/>
      <c r="P49" s="70"/>
      <c r="Q49" s="70"/>
      <c r="R49" s="71"/>
      <c r="S49" s="70"/>
      <c r="T49" s="70"/>
      <c r="U49" s="70"/>
      <c r="V49" s="70"/>
      <c r="W49" s="71"/>
      <c r="X49" s="71"/>
      <c r="Y49" s="71"/>
    </row>
    <row r="50" spans="1:25" s="72" customFormat="1" ht="15.75" customHeight="1">
      <c r="A50" s="67" t="s">
        <v>16</v>
      </c>
      <c r="B50" s="86">
        <f aca="true" t="shared" si="33" ref="B50:K50">B115+B183+B246</f>
        <v>0</v>
      </c>
      <c r="C50" s="86">
        <f t="shared" si="33"/>
        <v>0</v>
      </c>
      <c r="D50" s="86">
        <f t="shared" si="33"/>
        <v>120016</v>
      </c>
      <c r="E50" s="76">
        <f t="shared" si="33"/>
        <v>181961</v>
      </c>
      <c r="F50" s="76">
        <f t="shared" si="33"/>
        <v>1732694</v>
      </c>
      <c r="G50" s="60">
        <f t="shared" si="33"/>
        <v>1820797</v>
      </c>
      <c r="H50" s="76">
        <f t="shared" si="33"/>
        <v>60483767</v>
      </c>
      <c r="I50" s="40">
        <f t="shared" si="33"/>
        <v>-122388</v>
      </c>
      <c r="J50" s="40">
        <f t="shared" si="33"/>
        <v>-192585</v>
      </c>
      <c r="K50" s="76">
        <f t="shared" si="33"/>
        <v>60168794</v>
      </c>
      <c r="L50" s="68"/>
      <c r="M50" s="69"/>
      <c r="N50" s="70"/>
      <c r="O50" s="70"/>
      <c r="P50" s="70"/>
      <c r="Q50" s="70"/>
      <c r="R50" s="71"/>
      <c r="S50" s="70"/>
      <c r="T50" s="70"/>
      <c r="U50" s="70"/>
      <c r="V50" s="70"/>
      <c r="W50" s="71"/>
      <c r="X50" s="71"/>
      <c r="Y50" s="71"/>
    </row>
    <row r="51" spans="1:25" s="72" customFormat="1" ht="15.75" customHeight="1">
      <c r="A51" s="73" t="s">
        <v>17</v>
      </c>
      <c r="B51" s="87">
        <f aca="true" t="shared" si="34" ref="B51:K51">B116+B184+B247</f>
        <v>0</v>
      </c>
      <c r="C51" s="87">
        <f t="shared" si="34"/>
        <v>0</v>
      </c>
      <c r="D51" s="87">
        <f t="shared" si="34"/>
        <v>124481</v>
      </c>
      <c r="E51" s="88">
        <f t="shared" si="34"/>
        <v>193092</v>
      </c>
      <c r="F51" s="88">
        <f t="shared" si="34"/>
        <v>0</v>
      </c>
      <c r="G51" s="61">
        <f t="shared" si="34"/>
        <v>4997241</v>
      </c>
      <c r="H51" s="88">
        <f t="shared" si="34"/>
        <v>73371191</v>
      </c>
      <c r="I51" s="40">
        <f t="shared" si="34"/>
        <v>-138866</v>
      </c>
      <c r="J51" s="40">
        <f t="shared" si="34"/>
        <v>-239072</v>
      </c>
      <c r="K51" s="88">
        <f t="shared" si="34"/>
        <v>72993253</v>
      </c>
      <c r="L51" s="68"/>
      <c r="M51" s="69"/>
      <c r="N51" s="70"/>
      <c r="O51" s="70"/>
      <c r="P51" s="70"/>
      <c r="Q51" s="70"/>
      <c r="R51" s="71"/>
      <c r="S51" s="70"/>
      <c r="T51" s="70"/>
      <c r="U51" s="70"/>
      <c r="V51" s="70"/>
      <c r="W51" s="71"/>
      <c r="X51" s="71"/>
      <c r="Y51" s="71"/>
    </row>
    <row r="52" spans="1:25" s="72" customFormat="1" ht="15.75" customHeight="1">
      <c r="A52" s="74" t="s">
        <v>37</v>
      </c>
      <c r="B52" s="89">
        <f aca="true" t="shared" si="35" ref="B52:K52">SUM(B35:B51)</f>
        <v>0</v>
      </c>
      <c r="C52" s="89">
        <f t="shared" si="35"/>
        <v>0</v>
      </c>
      <c r="D52" s="90">
        <f t="shared" si="35"/>
        <v>3190886</v>
      </c>
      <c r="E52" s="89">
        <f t="shared" si="35"/>
        <v>7445401</v>
      </c>
      <c r="F52" s="89">
        <f t="shared" si="35"/>
        <v>61632775.999999985</v>
      </c>
      <c r="G52" s="89">
        <f t="shared" si="35"/>
        <v>95676177</v>
      </c>
      <c r="H52" s="89">
        <f t="shared" si="35"/>
        <v>1784122781</v>
      </c>
      <c r="I52" s="57">
        <f t="shared" si="35"/>
        <v>-3370349</v>
      </c>
      <c r="J52" s="57">
        <f t="shared" si="35"/>
        <v>-5358811</v>
      </c>
      <c r="K52" s="89">
        <f t="shared" si="35"/>
        <v>1775393621</v>
      </c>
      <c r="L52" s="68"/>
      <c r="M52" s="69"/>
      <c r="N52" s="70"/>
      <c r="O52" s="70"/>
      <c r="P52" s="70"/>
      <c r="Q52" s="70"/>
      <c r="R52" s="71"/>
      <c r="S52" s="70"/>
      <c r="T52" s="70"/>
      <c r="U52" s="91"/>
      <c r="V52" s="91"/>
      <c r="X52" s="71"/>
      <c r="Y52" s="71"/>
    </row>
    <row r="53" spans="7:11" ht="12.75">
      <c r="G53" s="14"/>
      <c r="K53" s="66">
        <f>K52-K31</f>
        <v>1763963968</v>
      </c>
    </row>
    <row r="54" spans="1:17" s="2" customFormat="1" ht="18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3"/>
      <c r="M54" s="3"/>
      <c r="N54" s="46"/>
      <c r="P54" s="46"/>
      <c r="Q54" s="46"/>
    </row>
    <row r="55" spans="1:11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</row>
    <row r="56" ht="12.75">
      <c r="D56" s="7"/>
    </row>
    <row r="57" ht="12.75">
      <c r="D57" s="7"/>
    </row>
    <row r="58" ht="12.75">
      <c r="D58" s="7"/>
    </row>
    <row r="65" spans="1:4" ht="12.75">
      <c r="A65" s="6"/>
      <c r="B65" s="6"/>
      <c r="C65" s="6"/>
      <c r="D65" s="6"/>
    </row>
    <row r="66" spans="1:4" ht="12.75">
      <c r="A66" s="6"/>
      <c r="B66" s="6"/>
      <c r="C66" s="6"/>
      <c r="D66" s="6"/>
    </row>
    <row r="67" spans="1:4" ht="12.75">
      <c r="A67" s="6"/>
      <c r="B67" s="6"/>
      <c r="C67" s="6"/>
      <c r="D67" s="6"/>
    </row>
    <row r="68" spans="1:4" ht="12.75">
      <c r="A68" s="6"/>
      <c r="B68" s="6"/>
      <c r="C68" s="6"/>
      <c r="D68" s="6"/>
    </row>
    <row r="69" spans="1:4" ht="12.75">
      <c r="A69" s="6"/>
      <c r="B69" s="6"/>
      <c r="C69" s="6"/>
      <c r="D69" s="6"/>
    </row>
    <row r="70" spans="1:4" ht="12.75">
      <c r="A70" s="6"/>
      <c r="B70" s="6"/>
      <c r="C70" s="6"/>
      <c r="D70" s="6"/>
    </row>
    <row r="71" ht="12.75"/>
    <row r="72" ht="12.75"/>
    <row r="73" ht="12.75"/>
    <row r="74" spans="1:17" ht="15.75">
      <c r="A74" s="99" t="s">
        <v>20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N74" s="45"/>
      <c r="P74" s="45"/>
      <c r="Q74" s="45"/>
    </row>
    <row r="75" spans="1:17" ht="15.75">
      <c r="A75" s="95" t="s">
        <v>51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N75" s="45"/>
      <c r="P75" s="45"/>
      <c r="Q75" s="45"/>
    </row>
    <row r="76" spans="14:17" ht="12.75">
      <c r="N76" s="45"/>
      <c r="P76" s="45"/>
      <c r="Q76" s="45"/>
    </row>
    <row r="77" spans="1:17" s="28" customFormat="1" ht="87" customHeight="1">
      <c r="A77" s="18" t="s">
        <v>39</v>
      </c>
      <c r="B77" s="18" t="s">
        <v>0</v>
      </c>
      <c r="C77" s="18" t="s">
        <v>33</v>
      </c>
      <c r="D77" s="18" t="s">
        <v>22</v>
      </c>
      <c r="E77" s="18" t="s">
        <v>18</v>
      </c>
      <c r="F77" s="18" t="s">
        <v>19</v>
      </c>
      <c r="G77" s="18" t="s">
        <v>25</v>
      </c>
      <c r="H77" s="18" t="s">
        <v>21</v>
      </c>
      <c r="I77" s="18" t="s">
        <v>23</v>
      </c>
      <c r="J77" s="50" t="s">
        <v>42</v>
      </c>
      <c r="K77" s="18" t="s">
        <v>38</v>
      </c>
      <c r="L77" s="27"/>
      <c r="M77" s="27"/>
      <c r="N77" s="47"/>
      <c r="P77" s="47"/>
      <c r="Q77" s="47"/>
    </row>
    <row r="78" spans="1:17" s="79" customFormat="1" ht="15.75" customHeight="1">
      <c r="A78" s="67" t="s">
        <v>1</v>
      </c>
      <c r="B78" s="60">
        <v>16995222</v>
      </c>
      <c r="C78" s="60">
        <v>2834746</v>
      </c>
      <c r="D78" s="60">
        <v>106586</v>
      </c>
      <c r="E78" s="60">
        <v>1448549</v>
      </c>
      <c r="F78" s="60">
        <v>540004</v>
      </c>
      <c r="G78" s="60">
        <v>30</v>
      </c>
      <c r="H78" s="60">
        <v>82309</v>
      </c>
      <c r="I78" s="60">
        <v>30434</v>
      </c>
      <c r="J78" s="84">
        <v>0</v>
      </c>
      <c r="K78" s="76">
        <f>SUM(B78:J78)</f>
        <v>22037880</v>
      </c>
      <c r="L78" s="77"/>
      <c r="M78" s="77"/>
      <c r="N78" s="78"/>
      <c r="P78" s="78"/>
      <c r="Q78" s="78"/>
    </row>
    <row r="79" spans="1:17" s="79" customFormat="1" ht="15.75" customHeight="1">
      <c r="A79" s="67" t="s">
        <v>2</v>
      </c>
      <c r="B79" s="60">
        <v>41343847</v>
      </c>
      <c r="C79" s="60">
        <v>6896014</v>
      </c>
      <c r="D79" s="60">
        <v>259289</v>
      </c>
      <c r="E79" s="60">
        <v>3523848</v>
      </c>
      <c r="F79" s="60">
        <v>1313654</v>
      </c>
      <c r="G79" s="60">
        <v>73</v>
      </c>
      <c r="H79" s="60">
        <v>200232</v>
      </c>
      <c r="I79" s="60">
        <v>74036</v>
      </c>
      <c r="J79" s="84">
        <v>0</v>
      </c>
      <c r="K79" s="76">
        <f aca="true" t="shared" si="36" ref="K79:K94">SUM(B79:J79)</f>
        <v>53610993</v>
      </c>
      <c r="L79" s="77"/>
      <c r="M79" s="77"/>
      <c r="N79" s="78"/>
      <c r="P79" s="78"/>
      <c r="Q79" s="78"/>
    </row>
    <row r="80" spans="1:17" s="79" customFormat="1" ht="15.75" customHeight="1">
      <c r="A80" s="67" t="s">
        <v>3</v>
      </c>
      <c r="B80" s="60">
        <v>21875555</v>
      </c>
      <c r="C80" s="60">
        <v>3648769</v>
      </c>
      <c r="D80" s="60">
        <v>137193</v>
      </c>
      <c r="E80" s="60">
        <v>1864513</v>
      </c>
      <c r="F80" s="60">
        <v>695071</v>
      </c>
      <c r="G80" s="60">
        <v>39</v>
      </c>
      <c r="H80" s="60">
        <v>105945</v>
      </c>
      <c r="I80" s="60">
        <v>39173</v>
      </c>
      <c r="J80" s="84">
        <v>0</v>
      </c>
      <c r="K80" s="76">
        <f t="shared" si="36"/>
        <v>28366258</v>
      </c>
      <c r="L80" s="77"/>
      <c r="M80" s="77"/>
      <c r="N80" s="78"/>
      <c r="P80" s="78"/>
      <c r="Q80" s="78"/>
    </row>
    <row r="81" spans="1:17" s="81" customFormat="1" ht="15.75" customHeight="1">
      <c r="A81" s="67" t="s">
        <v>4</v>
      </c>
      <c r="B81" s="60">
        <v>122517379</v>
      </c>
      <c r="C81" s="60">
        <v>20435485</v>
      </c>
      <c r="D81" s="60">
        <v>768371</v>
      </c>
      <c r="E81" s="60">
        <v>10442488</v>
      </c>
      <c r="F81" s="60">
        <v>3892851</v>
      </c>
      <c r="G81" s="60">
        <v>216</v>
      </c>
      <c r="H81" s="60">
        <v>593362</v>
      </c>
      <c r="I81" s="60">
        <v>219397</v>
      </c>
      <c r="J81" s="84">
        <v>0</v>
      </c>
      <c r="K81" s="76">
        <f t="shared" si="36"/>
        <v>158869549</v>
      </c>
      <c r="L81" s="77"/>
      <c r="M81" s="77"/>
      <c r="N81" s="80"/>
      <c r="P81" s="80"/>
      <c r="Q81" s="80"/>
    </row>
    <row r="82" spans="1:17" s="83" customFormat="1" ht="15.75" customHeight="1">
      <c r="A82" s="67" t="s">
        <v>5</v>
      </c>
      <c r="B82" s="60">
        <v>34625318</v>
      </c>
      <c r="C82" s="60">
        <v>5775386</v>
      </c>
      <c r="D82" s="60">
        <v>217154</v>
      </c>
      <c r="E82" s="60">
        <v>2951210</v>
      </c>
      <c r="F82" s="60">
        <v>1100180</v>
      </c>
      <c r="G82" s="60">
        <v>61</v>
      </c>
      <c r="H82" s="60">
        <v>167693</v>
      </c>
      <c r="I82" s="60">
        <v>62005</v>
      </c>
      <c r="J82" s="84">
        <v>0</v>
      </c>
      <c r="K82" s="76">
        <f t="shared" si="36"/>
        <v>44899007</v>
      </c>
      <c r="L82" s="77"/>
      <c r="M82" s="77"/>
      <c r="N82" s="82"/>
      <c r="P82" s="82"/>
      <c r="Q82" s="82"/>
    </row>
    <row r="83" spans="1:17" s="83" customFormat="1" ht="15.75" customHeight="1">
      <c r="A83" s="67" t="s">
        <v>6</v>
      </c>
      <c r="B83" s="60">
        <v>26182466</v>
      </c>
      <c r="C83" s="60">
        <v>4367147</v>
      </c>
      <c r="D83" s="60">
        <v>164204</v>
      </c>
      <c r="E83" s="60">
        <v>2231602</v>
      </c>
      <c r="F83" s="60">
        <v>831918</v>
      </c>
      <c r="G83" s="60">
        <v>46</v>
      </c>
      <c r="H83" s="60">
        <v>126804</v>
      </c>
      <c r="I83" s="60">
        <v>46886</v>
      </c>
      <c r="J83" s="84">
        <v>0</v>
      </c>
      <c r="K83" s="76">
        <f t="shared" si="36"/>
        <v>33951073</v>
      </c>
      <c r="L83" s="77"/>
      <c r="M83" s="77"/>
      <c r="N83" s="82"/>
      <c r="P83" s="82"/>
      <c r="Q83" s="82"/>
    </row>
    <row r="84" spans="1:17" s="72" customFormat="1" ht="15.75" customHeight="1">
      <c r="A84" s="67" t="s">
        <v>7</v>
      </c>
      <c r="B84" s="60">
        <v>16287772</v>
      </c>
      <c r="C84" s="60">
        <v>2716745</v>
      </c>
      <c r="D84" s="60">
        <v>102149</v>
      </c>
      <c r="E84" s="60">
        <v>1388251</v>
      </c>
      <c r="F84" s="60">
        <v>517526</v>
      </c>
      <c r="G84" s="60">
        <v>29</v>
      </c>
      <c r="H84" s="60">
        <v>78883</v>
      </c>
      <c r="I84" s="60">
        <v>29167</v>
      </c>
      <c r="J84" s="84">
        <v>0</v>
      </c>
      <c r="K84" s="76">
        <f t="shared" si="36"/>
        <v>21120522</v>
      </c>
      <c r="L84" s="77"/>
      <c r="M84" s="77"/>
      <c r="N84" s="70"/>
      <c r="P84" s="70"/>
      <c r="Q84" s="70"/>
    </row>
    <row r="85" spans="1:17" s="72" customFormat="1" ht="15.75" customHeight="1">
      <c r="A85" s="67" t="s">
        <v>8</v>
      </c>
      <c r="B85" s="60">
        <v>31866863</v>
      </c>
      <c r="C85" s="60">
        <v>5315285</v>
      </c>
      <c r="D85" s="60">
        <v>199854</v>
      </c>
      <c r="E85" s="60">
        <v>2716099</v>
      </c>
      <c r="F85" s="60">
        <v>1012534</v>
      </c>
      <c r="G85" s="60">
        <v>56</v>
      </c>
      <c r="H85" s="60">
        <v>154334</v>
      </c>
      <c r="I85" s="60">
        <v>57065</v>
      </c>
      <c r="J85" s="84">
        <v>0</v>
      </c>
      <c r="K85" s="76">
        <f t="shared" si="36"/>
        <v>41322090</v>
      </c>
      <c r="L85" s="77"/>
      <c r="M85" s="77"/>
      <c r="N85" s="70"/>
      <c r="P85" s="70"/>
      <c r="Q85" s="70"/>
    </row>
    <row r="86" spans="1:17" s="72" customFormat="1" ht="15.75" customHeight="1">
      <c r="A86" s="67" t="s">
        <v>9</v>
      </c>
      <c r="B86" s="60">
        <v>14761476</v>
      </c>
      <c r="C86" s="60">
        <v>2462164</v>
      </c>
      <c r="D86" s="60">
        <v>92577</v>
      </c>
      <c r="E86" s="60">
        <v>1258161</v>
      </c>
      <c r="F86" s="60">
        <v>469029</v>
      </c>
      <c r="G86" s="60">
        <v>26</v>
      </c>
      <c r="H86" s="60">
        <v>71491</v>
      </c>
      <c r="I86" s="60">
        <v>26434</v>
      </c>
      <c r="J86" s="84">
        <v>0</v>
      </c>
      <c r="K86" s="76">
        <f t="shared" si="36"/>
        <v>19141358</v>
      </c>
      <c r="L86" s="77"/>
      <c r="M86" s="77"/>
      <c r="N86" s="70"/>
      <c r="P86" s="70"/>
      <c r="Q86" s="70"/>
    </row>
    <row r="87" spans="1:17" s="72" customFormat="1" ht="15.75" customHeight="1">
      <c r="A87" s="67" t="s">
        <v>10</v>
      </c>
      <c r="B87" s="60">
        <v>19058036</v>
      </c>
      <c r="C87" s="60">
        <v>3178816</v>
      </c>
      <c r="D87" s="60">
        <v>119523</v>
      </c>
      <c r="E87" s="60">
        <v>1624368</v>
      </c>
      <c r="F87" s="60">
        <v>605548</v>
      </c>
      <c r="G87" s="60">
        <v>34</v>
      </c>
      <c r="H87" s="60">
        <v>92300</v>
      </c>
      <c r="I87" s="60">
        <v>34128</v>
      </c>
      <c r="J87" s="84">
        <v>0</v>
      </c>
      <c r="K87" s="76">
        <f t="shared" si="36"/>
        <v>24712753</v>
      </c>
      <c r="L87" s="77"/>
      <c r="M87" s="77"/>
      <c r="N87" s="70"/>
      <c r="P87" s="70"/>
      <c r="Q87" s="70"/>
    </row>
    <row r="88" spans="1:17" s="72" customFormat="1" ht="15.75" customHeight="1">
      <c r="A88" s="67" t="s">
        <v>11</v>
      </c>
      <c r="B88" s="60">
        <v>14145325</v>
      </c>
      <c r="C88" s="60">
        <v>2359393</v>
      </c>
      <c r="D88" s="60">
        <v>88713</v>
      </c>
      <c r="E88" s="60">
        <v>1205644</v>
      </c>
      <c r="F88" s="60">
        <v>449452</v>
      </c>
      <c r="G88" s="60">
        <v>25</v>
      </c>
      <c r="H88" s="60">
        <v>68507</v>
      </c>
      <c r="I88" s="60">
        <v>25331</v>
      </c>
      <c r="J88" s="84">
        <v>0</v>
      </c>
      <c r="K88" s="76">
        <f t="shared" si="36"/>
        <v>18342390</v>
      </c>
      <c r="L88" s="77"/>
      <c r="M88" s="77"/>
      <c r="N88" s="70"/>
      <c r="P88" s="70"/>
      <c r="Q88" s="70"/>
    </row>
    <row r="89" spans="1:17" s="72" customFormat="1" ht="15.75" customHeight="1">
      <c r="A89" s="67" t="s">
        <v>12</v>
      </c>
      <c r="B89" s="60">
        <v>31283538</v>
      </c>
      <c r="C89" s="60">
        <v>5217988</v>
      </c>
      <c r="D89" s="60">
        <v>196196</v>
      </c>
      <c r="E89" s="60">
        <v>2666381</v>
      </c>
      <c r="F89" s="60">
        <v>993999</v>
      </c>
      <c r="G89" s="60">
        <v>55</v>
      </c>
      <c r="H89" s="60">
        <v>151509</v>
      </c>
      <c r="I89" s="60">
        <v>56021</v>
      </c>
      <c r="J89" s="84">
        <v>0</v>
      </c>
      <c r="K89" s="76">
        <f t="shared" si="36"/>
        <v>40565687</v>
      </c>
      <c r="L89" s="77"/>
      <c r="M89" s="77"/>
      <c r="N89" s="70"/>
      <c r="P89" s="70"/>
      <c r="Q89" s="70"/>
    </row>
    <row r="90" spans="1:17" s="72" customFormat="1" ht="15.75" customHeight="1">
      <c r="A90" s="67" t="s">
        <v>13</v>
      </c>
      <c r="B90" s="60">
        <v>24879703</v>
      </c>
      <c r="C90" s="60">
        <v>4149851</v>
      </c>
      <c r="D90" s="60">
        <v>156034</v>
      </c>
      <c r="E90" s="60">
        <v>2120565</v>
      </c>
      <c r="F90" s="60">
        <v>790525</v>
      </c>
      <c r="G90" s="60">
        <v>44</v>
      </c>
      <c r="H90" s="60">
        <v>120495</v>
      </c>
      <c r="I90" s="60">
        <v>44553</v>
      </c>
      <c r="J90" s="84">
        <v>0</v>
      </c>
      <c r="K90" s="76">
        <f t="shared" si="36"/>
        <v>32261770</v>
      </c>
      <c r="L90" s="77"/>
      <c r="M90" s="77"/>
      <c r="N90" s="70"/>
      <c r="P90" s="70"/>
      <c r="Q90" s="70"/>
    </row>
    <row r="91" spans="1:17" s="72" customFormat="1" ht="15.75" customHeight="1">
      <c r="A91" s="67" t="s">
        <v>14</v>
      </c>
      <c r="B91" s="60">
        <v>22697584</v>
      </c>
      <c r="C91" s="60">
        <v>3785880</v>
      </c>
      <c r="D91" s="60">
        <v>142349</v>
      </c>
      <c r="E91" s="60">
        <v>1934577</v>
      </c>
      <c r="F91" s="60">
        <v>721190</v>
      </c>
      <c r="G91" s="60">
        <v>40</v>
      </c>
      <c r="H91" s="60">
        <v>109926</v>
      </c>
      <c r="I91" s="60">
        <v>40646</v>
      </c>
      <c r="J91" s="84">
        <v>0</v>
      </c>
      <c r="K91" s="76">
        <f t="shared" si="36"/>
        <v>29432192</v>
      </c>
      <c r="L91" s="77"/>
      <c r="M91" s="77"/>
      <c r="N91" s="70"/>
      <c r="P91" s="70"/>
      <c r="Q91" s="70"/>
    </row>
    <row r="92" spans="1:17" s="72" customFormat="1" ht="15.75" customHeight="1">
      <c r="A92" s="67" t="s">
        <v>15</v>
      </c>
      <c r="B92" s="60">
        <v>14380204</v>
      </c>
      <c r="C92" s="60">
        <v>2398569</v>
      </c>
      <c r="D92" s="60">
        <v>90186</v>
      </c>
      <c r="E92" s="60">
        <v>1225664</v>
      </c>
      <c r="F92" s="60">
        <v>456915</v>
      </c>
      <c r="G92" s="60">
        <v>25</v>
      </c>
      <c r="H92" s="60">
        <v>69645</v>
      </c>
      <c r="I92" s="60">
        <v>25751</v>
      </c>
      <c r="J92" s="84">
        <v>0</v>
      </c>
      <c r="K92" s="76">
        <f t="shared" si="36"/>
        <v>18646959</v>
      </c>
      <c r="L92" s="77"/>
      <c r="M92" s="77"/>
      <c r="N92" s="70"/>
      <c r="P92" s="70"/>
      <c r="Q92" s="70"/>
    </row>
    <row r="93" spans="1:17" s="72" customFormat="1" ht="15.75" customHeight="1">
      <c r="A93" s="67" t="s">
        <v>16</v>
      </c>
      <c r="B93" s="60">
        <v>16793746</v>
      </c>
      <c r="C93" s="60">
        <v>2801140</v>
      </c>
      <c r="D93" s="60">
        <v>105322</v>
      </c>
      <c r="E93" s="60">
        <v>1431376</v>
      </c>
      <c r="F93" s="60">
        <v>533602</v>
      </c>
      <c r="G93" s="60">
        <v>30</v>
      </c>
      <c r="H93" s="60">
        <v>81334</v>
      </c>
      <c r="I93" s="60">
        <v>30073</v>
      </c>
      <c r="J93" s="84">
        <v>0</v>
      </c>
      <c r="K93" s="76">
        <f t="shared" si="36"/>
        <v>21776623</v>
      </c>
      <c r="L93" s="77"/>
      <c r="M93" s="77"/>
      <c r="N93" s="70"/>
      <c r="P93" s="70"/>
      <c r="Q93" s="70"/>
    </row>
    <row r="94" spans="1:17" s="72" customFormat="1" ht="15.75" customHeight="1">
      <c r="A94" s="73" t="s">
        <v>17</v>
      </c>
      <c r="B94" s="61">
        <v>20375492</v>
      </c>
      <c r="C94" s="61">
        <v>3398562</v>
      </c>
      <c r="D94" s="61">
        <v>127784</v>
      </c>
      <c r="E94" s="61">
        <v>1736656</v>
      </c>
      <c r="F94" s="61">
        <v>647408</v>
      </c>
      <c r="G94" s="61">
        <v>35</v>
      </c>
      <c r="H94" s="61">
        <v>98680</v>
      </c>
      <c r="I94" s="61">
        <v>36488</v>
      </c>
      <c r="J94" s="85">
        <v>0</v>
      </c>
      <c r="K94" s="76">
        <f t="shared" si="36"/>
        <v>26421105</v>
      </c>
      <c r="L94" s="77"/>
      <c r="M94" s="77"/>
      <c r="N94" s="70"/>
      <c r="P94" s="70"/>
      <c r="Q94" s="70"/>
    </row>
    <row r="95" spans="1:17" s="72" customFormat="1" ht="15.75" customHeight="1">
      <c r="A95" s="74" t="s">
        <v>37</v>
      </c>
      <c r="B95" s="57">
        <f>SUM(B78:B94)</f>
        <v>490069526</v>
      </c>
      <c r="C95" s="57">
        <f aca="true" t="shared" si="37" ref="C95:J95">SUM(C78:C94)</f>
        <v>81741940</v>
      </c>
      <c r="D95" s="57">
        <f t="shared" si="37"/>
        <v>3073484</v>
      </c>
      <c r="E95" s="57">
        <f t="shared" si="37"/>
        <v>41769952</v>
      </c>
      <c r="F95" s="57">
        <f t="shared" si="37"/>
        <v>15571406</v>
      </c>
      <c r="G95" s="57">
        <f t="shared" si="37"/>
        <v>864</v>
      </c>
      <c r="H95" s="57">
        <f t="shared" si="37"/>
        <v>2373449</v>
      </c>
      <c r="I95" s="57">
        <f t="shared" si="37"/>
        <v>877588</v>
      </c>
      <c r="J95" s="64">
        <f t="shared" si="37"/>
        <v>0</v>
      </c>
      <c r="K95" s="57">
        <f>SUM(K78:K94)</f>
        <v>635478209</v>
      </c>
      <c r="L95" s="77"/>
      <c r="M95" s="77"/>
      <c r="N95" s="70"/>
      <c r="P95" s="70"/>
      <c r="Q95" s="70"/>
    </row>
    <row r="96" spans="2:13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6"/>
      <c r="M96" s="16"/>
    </row>
    <row r="97" spans="2:11" ht="12.75"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2:11" ht="12.75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93.75" customHeight="1">
      <c r="A99" s="18" t="s">
        <v>39</v>
      </c>
      <c r="B99" s="36" t="s">
        <v>40</v>
      </c>
      <c r="C99" s="36" t="s">
        <v>28</v>
      </c>
      <c r="D99" s="36" t="s">
        <v>29</v>
      </c>
      <c r="E99" s="36" t="s">
        <v>30</v>
      </c>
      <c r="F99" s="37" t="s">
        <v>34</v>
      </c>
      <c r="G99" s="38" t="s">
        <v>26</v>
      </c>
      <c r="H99" s="24" t="s">
        <v>36</v>
      </c>
      <c r="I99" s="59" t="s">
        <v>52</v>
      </c>
      <c r="J99" s="35" t="s">
        <v>35</v>
      </c>
      <c r="K99" s="24" t="s">
        <v>41</v>
      </c>
    </row>
    <row r="100" spans="1:17" s="72" customFormat="1" ht="15.75" customHeight="1">
      <c r="A100" s="67" t="s">
        <v>1</v>
      </c>
      <c r="B100" s="39">
        <v>0</v>
      </c>
      <c r="C100" s="39">
        <v>0</v>
      </c>
      <c r="D100" s="40">
        <v>111414</v>
      </c>
      <c r="E100" s="40">
        <v>181360</v>
      </c>
      <c r="F100" s="39">
        <v>919515</v>
      </c>
      <c r="G100" s="39">
        <v>801419</v>
      </c>
      <c r="H100" s="39">
        <f>K78+B100+C100+D100+E100+F100+G100</f>
        <v>24051588</v>
      </c>
      <c r="I100" s="40">
        <v>-43720</v>
      </c>
      <c r="J100" s="39">
        <v>0</v>
      </c>
      <c r="K100" s="39">
        <f>H100+I100+J100</f>
        <v>24007868</v>
      </c>
      <c r="L100" s="69"/>
      <c r="M100" s="69"/>
      <c r="N100" s="70"/>
      <c r="O100" s="71"/>
      <c r="P100" s="70"/>
      <c r="Q100" s="70"/>
    </row>
    <row r="101" spans="1:17" s="72" customFormat="1" ht="15.75" customHeight="1">
      <c r="A101" s="67" t="s">
        <v>2</v>
      </c>
      <c r="B101" s="39">
        <v>0</v>
      </c>
      <c r="C101" s="39">
        <v>0</v>
      </c>
      <c r="D101" s="40">
        <v>301896</v>
      </c>
      <c r="E101" s="40">
        <v>753741</v>
      </c>
      <c r="F101" s="39">
        <v>0</v>
      </c>
      <c r="G101" s="39">
        <v>1515016</v>
      </c>
      <c r="H101" s="39">
        <f aca="true" t="shared" si="38" ref="H101:H116">K79+B101+C101+D101+E101+F101+G101</f>
        <v>56181646</v>
      </c>
      <c r="I101" s="40">
        <v>-118465</v>
      </c>
      <c r="J101" s="39">
        <v>0</v>
      </c>
      <c r="K101" s="39">
        <f aca="true" t="shared" si="39" ref="K101:K116">H101+I101+J101</f>
        <v>56063181</v>
      </c>
      <c r="L101" s="69"/>
      <c r="M101" s="69"/>
      <c r="N101" s="70"/>
      <c r="O101" s="71"/>
      <c r="P101" s="70"/>
      <c r="Q101" s="70"/>
    </row>
    <row r="102" spans="1:17" s="72" customFormat="1" ht="15.75" customHeight="1">
      <c r="A102" s="67" t="s">
        <v>3</v>
      </c>
      <c r="B102" s="39">
        <v>0</v>
      </c>
      <c r="C102" s="39">
        <v>0</v>
      </c>
      <c r="D102" s="40">
        <v>140785</v>
      </c>
      <c r="E102" s="40">
        <v>333847</v>
      </c>
      <c r="F102" s="39">
        <v>2963419</v>
      </c>
      <c r="G102" s="39">
        <v>1791391</v>
      </c>
      <c r="H102" s="39">
        <f t="shared" si="38"/>
        <v>33595700</v>
      </c>
      <c r="I102" s="40">
        <v>-55245</v>
      </c>
      <c r="J102" s="39">
        <v>0</v>
      </c>
      <c r="K102" s="39">
        <f t="shared" si="39"/>
        <v>33540455</v>
      </c>
      <c r="L102" s="69"/>
      <c r="M102" s="69"/>
      <c r="N102" s="70"/>
      <c r="O102" s="71"/>
      <c r="P102" s="70"/>
      <c r="Q102" s="70"/>
    </row>
    <row r="103" spans="1:17" s="72" customFormat="1" ht="15.75" customHeight="1">
      <c r="A103" s="67" t="s">
        <v>4</v>
      </c>
      <c r="B103" s="39">
        <v>0</v>
      </c>
      <c r="C103" s="39">
        <v>0</v>
      </c>
      <c r="D103" s="40">
        <v>797721</v>
      </c>
      <c r="E103" s="40">
        <v>2118427</v>
      </c>
      <c r="F103" s="39">
        <v>5675344.999999993</v>
      </c>
      <c r="G103" s="39">
        <v>10746399</v>
      </c>
      <c r="H103" s="39">
        <f t="shared" si="38"/>
        <v>178207441</v>
      </c>
      <c r="I103" s="40">
        <v>-313031</v>
      </c>
      <c r="J103" s="39">
        <v>0</v>
      </c>
      <c r="K103" s="39">
        <f t="shared" si="39"/>
        <v>177894410</v>
      </c>
      <c r="L103" s="69"/>
      <c r="M103" s="69"/>
      <c r="N103" s="70"/>
      <c r="O103" s="71"/>
      <c r="P103" s="70"/>
      <c r="Q103" s="70"/>
    </row>
    <row r="104" spans="1:17" s="72" customFormat="1" ht="15.75" customHeight="1">
      <c r="A104" s="67" t="s">
        <v>5</v>
      </c>
      <c r="B104" s="39">
        <v>0</v>
      </c>
      <c r="C104" s="39">
        <v>0</v>
      </c>
      <c r="D104" s="40">
        <v>234658</v>
      </c>
      <c r="E104" s="40">
        <v>665881</v>
      </c>
      <c r="F104" s="39">
        <v>0</v>
      </c>
      <c r="G104" s="39">
        <v>221390</v>
      </c>
      <c r="H104" s="39">
        <f t="shared" si="38"/>
        <v>46020936</v>
      </c>
      <c r="I104" s="40">
        <v>-92082</v>
      </c>
      <c r="J104" s="39">
        <v>0</v>
      </c>
      <c r="K104" s="39">
        <f t="shared" si="39"/>
        <v>45928854</v>
      </c>
      <c r="L104" s="69"/>
      <c r="M104" s="69"/>
      <c r="N104" s="70"/>
      <c r="O104" s="71"/>
      <c r="P104" s="70"/>
      <c r="Q104" s="70"/>
    </row>
    <row r="105" spans="1:17" s="72" customFormat="1" ht="15.75" customHeight="1">
      <c r="A105" s="67" t="s">
        <v>6</v>
      </c>
      <c r="B105" s="39">
        <v>0</v>
      </c>
      <c r="C105" s="39">
        <v>0</v>
      </c>
      <c r="D105" s="40">
        <v>171224</v>
      </c>
      <c r="E105" s="40">
        <v>425345</v>
      </c>
      <c r="F105" s="39">
        <v>830716</v>
      </c>
      <c r="G105" s="39">
        <v>1167359</v>
      </c>
      <c r="H105" s="39">
        <f t="shared" si="38"/>
        <v>36545717</v>
      </c>
      <c r="I105" s="40">
        <v>-67190</v>
      </c>
      <c r="J105" s="39">
        <v>0</v>
      </c>
      <c r="K105" s="39">
        <f t="shared" si="39"/>
        <v>36478527</v>
      </c>
      <c r="L105" s="69"/>
      <c r="M105" s="69"/>
      <c r="N105" s="70"/>
      <c r="O105" s="71"/>
      <c r="P105" s="70"/>
      <c r="Q105" s="70"/>
    </row>
    <row r="106" spans="1:17" s="72" customFormat="1" ht="15.75" customHeight="1">
      <c r="A106" s="67" t="s">
        <v>7</v>
      </c>
      <c r="B106" s="39">
        <v>0</v>
      </c>
      <c r="C106" s="39">
        <v>0</v>
      </c>
      <c r="D106" s="40">
        <v>101678</v>
      </c>
      <c r="E106" s="40">
        <v>99726</v>
      </c>
      <c r="F106" s="39">
        <v>2200858</v>
      </c>
      <c r="G106" s="39">
        <v>652936</v>
      </c>
      <c r="H106" s="39">
        <f t="shared" si="38"/>
        <v>24175720</v>
      </c>
      <c r="I106" s="40">
        <v>-39899</v>
      </c>
      <c r="J106" s="39">
        <v>0</v>
      </c>
      <c r="K106" s="39">
        <f t="shared" si="39"/>
        <v>24135821</v>
      </c>
      <c r="L106" s="69"/>
      <c r="M106" s="69"/>
      <c r="N106" s="70"/>
      <c r="O106" s="71"/>
      <c r="P106" s="70"/>
      <c r="Q106" s="70"/>
    </row>
    <row r="107" spans="1:17" s="72" customFormat="1" ht="15.75" customHeight="1">
      <c r="A107" s="67" t="s">
        <v>8</v>
      </c>
      <c r="B107" s="39">
        <v>0</v>
      </c>
      <c r="C107" s="39">
        <v>0</v>
      </c>
      <c r="D107" s="40">
        <v>204473</v>
      </c>
      <c r="E107" s="40">
        <v>591533</v>
      </c>
      <c r="F107" s="39">
        <v>4170167</v>
      </c>
      <c r="G107" s="39">
        <v>2031976</v>
      </c>
      <c r="H107" s="39">
        <f t="shared" si="38"/>
        <v>48320239</v>
      </c>
      <c r="I107" s="40">
        <v>-80237</v>
      </c>
      <c r="J107" s="39">
        <v>0</v>
      </c>
      <c r="K107" s="39">
        <f t="shared" si="39"/>
        <v>48240002</v>
      </c>
      <c r="L107" s="69"/>
      <c r="M107" s="69"/>
      <c r="N107" s="70"/>
      <c r="O107" s="71"/>
      <c r="P107" s="70"/>
      <c r="Q107" s="70"/>
    </row>
    <row r="108" spans="1:17" s="72" customFormat="1" ht="15.75" customHeight="1">
      <c r="A108" s="67" t="s">
        <v>9</v>
      </c>
      <c r="B108" s="39">
        <v>0</v>
      </c>
      <c r="C108" s="39">
        <v>0</v>
      </c>
      <c r="D108" s="40">
        <v>91282</v>
      </c>
      <c r="E108" s="40">
        <v>116980</v>
      </c>
      <c r="F108" s="39">
        <v>757636</v>
      </c>
      <c r="G108" s="39">
        <v>687424</v>
      </c>
      <c r="H108" s="39">
        <f t="shared" si="38"/>
        <v>20794680</v>
      </c>
      <c r="I108" s="40">
        <v>-35820</v>
      </c>
      <c r="J108" s="39">
        <v>0</v>
      </c>
      <c r="K108" s="39">
        <f t="shared" si="39"/>
        <v>20758860</v>
      </c>
      <c r="L108" s="69"/>
      <c r="M108" s="69"/>
      <c r="N108" s="70"/>
      <c r="O108" s="71"/>
      <c r="P108" s="70"/>
      <c r="Q108" s="70"/>
    </row>
    <row r="109" spans="1:17" s="72" customFormat="1" ht="15.75" customHeight="1">
      <c r="A109" s="67" t="s">
        <v>10</v>
      </c>
      <c r="B109" s="39">
        <v>0</v>
      </c>
      <c r="C109" s="39">
        <v>0</v>
      </c>
      <c r="D109" s="40">
        <v>121222</v>
      </c>
      <c r="E109" s="40">
        <v>282573</v>
      </c>
      <c r="F109" s="39">
        <v>0</v>
      </c>
      <c r="G109" s="39">
        <v>1376189</v>
      </c>
      <c r="H109" s="39">
        <f t="shared" si="38"/>
        <v>26492737</v>
      </c>
      <c r="I109" s="40">
        <v>-47569</v>
      </c>
      <c r="J109" s="39">
        <v>0</v>
      </c>
      <c r="K109" s="39">
        <f t="shared" si="39"/>
        <v>26445168</v>
      </c>
      <c r="L109" s="69"/>
      <c r="M109" s="69"/>
      <c r="N109" s="70"/>
      <c r="O109" s="71"/>
      <c r="P109" s="70"/>
      <c r="Q109" s="70"/>
    </row>
    <row r="110" spans="1:17" s="72" customFormat="1" ht="15.75" customHeight="1">
      <c r="A110" s="67" t="s">
        <v>11</v>
      </c>
      <c r="B110" s="39">
        <v>0</v>
      </c>
      <c r="C110" s="39">
        <v>0</v>
      </c>
      <c r="D110" s="40">
        <v>87416</v>
      </c>
      <c r="E110" s="40">
        <v>95440</v>
      </c>
      <c r="F110" s="39">
        <v>0</v>
      </c>
      <c r="G110" s="39">
        <v>1277520</v>
      </c>
      <c r="H110" s="39">
        <f t="shared" si="38"/>
        <v>19802766</v>
      </c>
      <c r="I110" s="40">
        <v>-34303</v>
      </c>
      <c r="J110" s="39">
        <v>0</v>
      </c>
      <c r="K110" s="39">
        <f t="shared" si="39"/>
        <v>19768463</v>
      </c>
      <c r="L110" s="69"/>
      <c r="M110" s="69"/>
      <c r="N110" s="70"/>
      <c r="O110" s="71"/>
      <c r="P110" s="70"/>
      <c r="Q110" s="70"/>
    </row>
    <row r="111" spans="1:17" s="72" customFormat="1" ht="15.75" customHeight="1">
      <c r="A111" s="67" t="s">
        <v>12</v>
      </c>
      <c r="B111" s="39">
        <v>0</v>
      </c>
      <c r="C111" s="39">
        <v>0</v>
      </c>
      <c r="D111" s="40">
        <v>195490</v>
      </c>
      <c r="E111" s="40">
        <v>491488</v>
      </c>
      <c r="F111" s="39">
        <v>0</v>
      </c>
      <c r="G111" s="39">
        <v>0</v>
      </c>
      <c r="H111" s="39">
        <f t="shared" si="38"/>
        <v>41252665</v>
      </c>
      <c r="I111" s="40">
        <v>-76712</v>
      </c>
      <c r="J111" s="39">
        <v>0</v>
      </c>
      <c r="K111" s="39">
        <f t="shared" si="39"/>
        <v>41175953</v>
      </c>
      <c r="L111" s="69"/>
      <c r="M111" s="69"/>
      <c r="N111" s="70"/>
      <c r="O111" s="71"/>
      <c r="P111" s="70"/>
      <c r="Q111" s="70"/>
    </row>
    <row r="112" spans="1:17" s="72" customFormat="1" ht="15.75" customHeight="1">
      <c r="A112" s="67" t="s">
        <v>13</v>
      </c>
      <c r="B112" s="39">
        <v>0</v>
      </c>
      <c r="C112" s="39">
        <v>0</v>
      </c>
      <c r="D112" s="40">
        <v>148852</v>
      </c>
      <c r="E112" s="40">
        <v>465764</v>
      </c>
      <c r="F112" s="39">
        <v>0</v>
      </c>
      <c r="G112" s="39">
        <v>1030519</v>
      </c>
      <c r="H112" s="39">
        <f t="shared" si="38"/>
        <v>33906905</v>
      </c>
      <c r="I112" s="40">
        <v>-58411</v>
      </c>
      <c r="J112" s="39">
        <v>0</v>
      </c>
      <c r="K112" s="39">
        <f t="shared" si="39"/>
        <v>33848494</v>
      </c>
      <c r="L112" s="69"/>
      <c r="M112" s="69"/>
      <c r="N112" s="70"/>
      <c r="O112" s="71"/>
      <c r="P112" s="70"/>
      <c r="Q112" s="70"/>
    </row>
    <row r="113" spans="1:17" s="72" customFormat="1" ht="15.75" customHeight="1">
      <c r="A113" s="67" t="s">
        <v>14</v>
      </c>
      <c r="B113" s="39">
        <v>0</v>
      </c>
      <c r="C113" s="39">
        <v>0</v>
      </c>
      <c r="D113" s="40">
        <v>152599</v>
      </c>
      <c r="E113" s="40">
        <v>299790</v>
      </c>
      <c r="F113" s="39">
        <v>0</v>
      </c>
      <c r="G113" s="39">
        <v>2726572</v>
      </c>
      <c r="H113" s="39">
        <f t="shared" si="38"/>
        <v>32611153</v>
      </c>
      <c r="I113" s="40">
        <v>-59881</v>
      </c>
      <c r="J113" s="39">
        <v>0</v>
      </c>
      <c r="K113" s="39">
        <f t="shared" si="39"/>
        <v>32551272</v>
      </c>
      <c r="L113" s="69"/>
      <c r="M113" s="69"/>
      <c r="N113" s="70"/>
      <c r="O113" s="71"/>
      <c r="P113" s="70"/>
      <c r="Q113" s="70"/>
    </row>
    <row r="114" spans="1:17" s="72" customFormat="1" ht="15.75" customHeight="1">
      <c r="A114" s="67" t="s">
        <v>15</v>
      </c>
      <c r="B114" s="39">
        <v>0</v>
      </c>
      <c r="C114" s="39">
        <v>0</v>
      </c>
      <c r="D114" s="40">
        <v>85679</v>
      </c>
      <c r="E114" s="40">
        <v>148453</v>
      </c>
      <c r="F114" s="39">
        <v>704002</v>
      </c>
      <c r="G114" s="39">
        <v>465256</v>
      </c>
      <c r="H114" s="39">
        <f t="shared" si="38"/>
        <v>20050349</v>
      </c>
      <c r="I114" s="40">
        <v>-33621</v>
      </c>
      <c r="J114" s="39">
        <v>0</v>
      </c>
      <c r="K114" s="39">
        <f t="shared" si="39"/>
        <v>20016728</v>
      </c>
      <c r="L114" s="69"/>
      <c r="M114" s="69"/>
      <c r="N114" s="70"/>
      <c r="O114" s="71"/>
      <c r="P114" s="70"/>
      <c r="Q114" s="70"/>
    </row>
    <row r="115" spans="1:17" s="72" customFormat="1" ht="15.75" customHeight="1">
      <c r="A115" s="67" t="s">
        <v>16</v>
      </c>
      <c r="B115" s="39">
        <v>0</v>
      </c>
      <c r="C115" s="39">
        <v>0</v>
      </c>
      <c r="D115" s="40">
        <v>120016</v>
      </c>
      <c r="E115" s="40">
        <v>181961</v>
      </c>
      <c r="F115" s="39">
        <v>908091</v>
      </c>
      <c r="G115" s="39">
        <v>0</v>
      </c>
      <c r="H115" s="39">
        <f t="shared" si="38"/>
        <v>22986691</v>
      </c>
      <c r="I115" s="40">
        <v>-47095</v>
      </c>
      <c r="J115" s="39">
        <v>0</v>
      </c>
      <c r="K115" s="39">
        <f t="shared" si="39"/>
        <v>22939596</v>
      </c>
      <c r="L115" s="69"/>
      <c r="M115" s="69"/>
      <c r="N115" s="70"/>
      <c r="O115" s="71"/>
      <c r="P115" s="70"/>
      <c r="Q115" s="70"/>
    </row>
    <row r="116" spans="1:17" s="72" customFormat="1" ht="15.75" customHeight="1">
      <c r="A116" s="73" t="s">
        <v>17</v>
      </c>
      <c r="B116" s="39">
        <v>0</v>
      </c>
      <c r="C116" s="39">
        <v>0</v>
      </c>
      <c r="D116" s="40">
        <v>124481</v>
      </c>
      <c r="E116" s="42">
        <v>193092</v>
      </c>
      <c r="F116" s="41">
        <v>0</v>
      </c>
      <c r="G116" s="39">
        <v>1592585</v>
      </c>
      <c r="H116" s="39">
        <f t="shared" si="38"/>
        <v>28331263</v>
      </c>
      <c r="I116" s="40">
        <v>-48847</v>
      </c>
      <c r="J116" s="39">
        <v>0</v>
      </c>
      <c r="K116" s="39">
        <f t="shared" si="39"/>
        <v>28282416</v>
      </c>
      <c r="L116" s="69"/>
      <c r="M116" s="69"/>
      <c r="N116" s="70"/>
      <c r="O116" s="71"/>
      <c r="P116" s="70"/>
      <c r="Q116" s="70"/>
    </row>
    <row r="117" spans="1:17" s="72" customFormat="1" ht="15.75" customHeight="1">
      <c r="A117" s="74" t="s">
        <v>37</v>
      </c>
      <c r="B117" s="64">
        <f aca="true" t="shared" si="40" ref="B117:K117">SUM(B100:B116)</f>
        <v>0</v>
      </c>
      <c r="C117" s="64">
        <f t="shared" si="40"/>
        <v>0</v>
      </c>
      <c r="D117" s="64">
        <f t="shared" si="40"/>
        <v>3190886</v>
      </c>
      <c r="E117" s="64">
        <f t="shared" si="40"/>
        <v>7445401</v>
      </c>
      <c r="F117" s="64">
        <f t="shared" si="40"/>
        <v>19129748.999999993</v>
      </c>
      <c r="G117" s="64">
        <f t="shared" si="40"/>
        <v>28083951</v>
      </c>
      <c r="H117" s="64">
        <f t="shared" si="40"/>
        <v>693328196</v>
      </c>
      <c r="I117" s="57">
        <f t="shared" si="40"/>
        <v>-1252128</v>
      </c>
      <c r="J117" s="64">
        <f t="shared" si="40"/>
        <v>0</v>
      </c>
      <c r="K117" s="64">
        <f t="shared" si="40"/>
        <v>692076068</v>
      </c>
      <c r="L117" s="69"/>
      <c r="M117" s="69"/>
      <c r="N117" s="70"/>
      <c r="P117" s="70"/>
      <c r="Q117" s="70"/>
    </row>
    <row r="118" spans="8:17" s="72" customFormat="1" ht="4.5" customHeight="1">
      <c r="H118" s="93"/>
      <c r="I118" s="94"/>
      <c r="J118" s="94"/>
      <c r="K118" s="94"/>
      <c r="N118" s="70"/>
      <c r="P118" s="70"/>
      <c r="Q118" s="70"/>
    </row>
    <row r="119" spans="1:17" s="72" customFormat="1" ht="24" customHeight="1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N119" s="70"/>
      <c r="P119" s="70"/>
      <c r="Q119" s="70"/>
    </row>
    <row r="120" spans="1:17" s="33" customFormat="1" ht="27" customHeight="1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32"/>
      <c r="M120" s="32"/>
      <c r="N120" s="48"/>
      <c r="P120" s="48"/>
      <c r="Q120" s="48"/>
    </row>
    <row r="121" spans="1:17" s="4" customFormat="1" ht="12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5"/>
      <c r="M121" s="5"/>
      <c r="N121" s="49"/>
      <c r="P121" s="49"/>
      <c r="Q121" s="49"/>
    </row>
    <row r="122" spans="1:17" s="4" customFormat="1" ht="12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5"/>
      <c r="M122" s="5"/>
      <c r="N122" s="49"/>
      <c r="P122" s="49"/>
      <c r="Q122" s="49"/>
    </row>
    <row r="123" spans="1:17" s="4" customFormat="1" ht="12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5"/>
      <c r="M123" s="5"/>
      <c r="N123" s="49"/>
      <c r="P123" s="49"/>
      <c r="Q123" s="49"/>
    </row>
    <row r="124" spans="1:17" s="4" customFormat="1" ht="12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5"/>
      <c r="M124" s="5"/>
      <c r="N124" s="49"/>
      <c r="P124" s="49"/>
      <c r="Q124" s="49"/>
    </row>
    <row r="125" spans="1:17" s="4" customFormat="1" ht="12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5"/>
      <c r="M125" s="5"/>
      <c r="N125" s="49"/>
      <c r="P125" s="49"/>
      <c r="Q125" s="49"/>
    </row>
    <row r="126" spans="1:17" s="4" customFormat="1" ht="12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5"/>
      <c r="M126" s="5"/>
      <c r="N126" s="49"/>
      <c r="P126" s="49"/>
      <c r="Q126" s="49"/>
    </row>
    <row r="127" spans="1:17" s="4" customFormat="1" ht="12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5"/>
      <c r="M127" s="5"/>
      <c r="N127" s="49"/>
      <c r="P127" s="49"/>
      <c r="Q127" s="49"/>
    </row>
    <row r="128" spans="1:17" s="4" customFormat="1" ht="12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5"/>
      <c r="M128" s="5"/>
      <c r="N128" s="49"/>
      <c r="P128" s="49"/>
      <c r="Q128" s="49"/>
    </row>
    <row r="129" spans="1:17" s="4" customFormat="1" ht="12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5"/>
      <c r="M129" s="5"/>
      <c r="N129" s="49"/>
      <c r="P129" s="49"/>
      <c r="Q129" s="49"/>
    </row>
    <row r="130" spans="1:17" s="4" customFormat="1" ht="12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5"/>
      <c r="M130" s="5"/>
      <c r="N130" s="49"/>
      <c r="P130" s="49"/>
      <c r="Q130" s="49"/>
    </row>
    <row r="131" spans="1:17" s="4" customFormat="1" ht="12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5"/>
      <c r="M131" s="5"/>
      <c r="N131" s="49"/>
      <c r="P131" s="49"/>
      <c r="Q131" s="49"/>
    </row>
    <row r="132" spans="1:17" s="4" customFormat="1" ht="12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5"/>
      <c r="M132" s="5"/>
      <c r="N132" s="49"/>
      <c r="P132" s="49"/>
      <c r="Q132" s="49"/>
    </row>
    <row r="133" spans="1:17" s="4" customFormat="1" ht="12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5"/>
      <c r="M133" s="5"/>
      <c r="N133" s="49"/>
      <c r="P133" s="49"/>
      <c r="Q133" s="49"/>
    </row>
    <row r="134" spans="1:17" s="4" customFormat="1" ht="12.75">
      <c r="A134" s="6"/>
      <c r="B134" s="6"/>
      <c r="C134" s="6"/>
      <c r="D134" s="6"/>
      <c r="E134" s="9"/>
      <c r="F134" s="9"/>
      <c r="G134" s="9"/>
      <c r="H134" s="9"/>
      <c r="I134" s="9"/>
      <c r="J134" s="9"/>
      <c r="K134" s="9"/>
      <c r="L134" s="5"/>
      <c r="M134" s="5"/>
      <c r="N134" s="49"/>
      <c r="P134" s="49"/>
      <c r="Q134" s="49"/>
    </row>
    <row r="135" spans="1:17" s="4" customFormat="1" ht="12.75">
      <c r="A135" s="6"/>
      <c r="B135" s="6"/>
      <c r="C135" s="6"/>
      <c r="D135" s="6"/>
      <c r="E135" s="9"/>
      <c r="F135" s="9"/>
      <c r="G135" s="9"/>
      <c r="H135" s="9"/>
      <c r="I135" s="9"/>
      <c r="J135" s="9"/>
      <c r="K135" s="9"/>
      <c r="L135" s="5"/>
      <c r="M135" s="5"/>
      <c r="N135" s="49"/>
      <c r="P135" s="49"/>
      <c r="Q135" s="49"/>
    </row>
    <row r="136" spans="1:17" s="4" customFormat="1" ht="12.75">
      <c r="A136" s="6"/>
      <c r="B136" s="6"/>
      <c r="C136" s="6"/>
      <c r="D136" s="6"/>
      <c r="E136" s="9"/>
      <c r="F136" s="9"/>
      <c r="G136" s="9"/>
      <c r="H136" s="9"/>
      <c r="I136" s="9"/>
      <c r="J136" s="9"/>
      <c r="K136" s="9"/>
      <c r="L136" s="5"/>
      <c r="M136" s="5"/>
      <c r="N136" s="49"/>
      <c r="P136" s="49"/>
      <c r="Q136" s="49"/>
    </row>
    <row r="137" spans="1:17" s="4" customFormat="1" ht="12.75">
      <c r="A137" s="6"/>
      <c r="B137" s="6"/>
      <c r="C137" s="6"/>
      <c r="D137" s="6"/>
      <c r="E137" s="9"/>
      <c r="F137" s="9"/>
      <c r="G137" s="9"/>
      <c r="H137" s="9"/>
      <c r="I137" s="9"/>
      <c r="J137" s="9"/>
      <c r="K137" s="9"/>
      <c r="L137" s="5"/>
      <c r="M137" s="5"/>
      <c r="N137" s="49"/>
      <c r="P137" s="49"/>
      <c r="Q137" s="49"/>
    </row>
    <row r="138" spans="1:17" s="4" customFormat="1" ht="12.75">
      <c r="A138" s="6"/>
      <c r="B138" s="6"/>
      <c r="C138" s="6"/>
      <c r="D138" s="6"/>
      <c r="E138" s="9"/>
      <c r="F138" s="9"/>
      <c r="G138" s="9"/>
      <c r="H138" s="9"/>
      <c r="I138" s="9"/>
      <c r="J138" s="9"/>
      <c r="K138" s="9"/>
      <c r="L138" s="5"/>
      <c r="M138" s="5"/>
      <c r="N138" s="49"/>
      <c r="P138" s="49"/>
      <c r="Q138" s="49"/>
    </row>
    <row r="139" spans="1:17" s="4" customFormat="1" ht="12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5"/>
      <c r="M139" s="5"/>
      <c r="N139" s="49"/>
      <c r="P139" s="49"/>
      <c r="Q139" s="49"/>
    </row>
    <row r="140" spans="1:17" s="4" customFormat="1" ht="12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5"/>
      <c r="M140" s="5"/>
      <c r="N140" s="49"/>
      <c r="P140" s="49"/>
      <c r="Q140" s="49"/>
    </row>
    <row r="141" spans="1:17" s="4" customFormat="1" ht="12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5"/>
      <c r="M141" s="5"/>
      <c r="N141" s="49"/>
      <c r="P141" s="49"/>
      <c r="Q141" s="49"/>
    </row>
    <row r="142" spans="1:17" ht="15.75">
      <c r="A142" s="99" t="s">
        <v>20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N142" s="45"/>
      <c r="P142" s="45"/>
      <c r="Q142" s="45"/>
    </row>
    <row r="143" spans="1:17" ht="15.75">
      <c r="A143" s="95" t="s">
        <v>53</v>
      </c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N143" s="45"/>
      <c r="P143" s="45"/>
      <c r="Q143" s="45"/>
    </row>
    <row r="144" spans="14:17" ht="12.75">
      <c r="N144" s="45"/>
      <c r="P144" s="45"/>
      <c r="Q144" s="45"/>
    </row>
    <row r="145" spans="1:17" s="28" customFormat="1" ht="87" customHeight="1">
      <c r="A145" s="18" t="s">
        <v>39</v>
      </c>
      <c r="B145" s="18" t="s">
        <v>0</v>
      </c>
      <c r="C145" s="18" t="s">
        <v>33</v>
      </c>
      <c r="D145" s="18" t="s">
        <v>22</v>
      </c>
      <c r="E145" s="18" t="s">
        <v>18</v>
      </c>
      <c r="F145" s="18" t="s">
        <v>19</v>
      </c>
      <c r="G145" s="18" t="s">
        <v>25</v>
      </c>
      <c r="H145" s="18" t="s">
        <v>21</v>
      </c>
      <c r="I145" s="18" t="s">
        <v>23</v>
      </c>
      <c r="J145" s="50" t="s">
        <v>42</v>
      </c>
      <c r="K145" s="18" t="s">
        <v>38</v>
      </c>
      <c r="L145" s="27"/>
      <c r="M145" s="27"/>
      <c r="N145" s="47"/>
      <c r="P145" s="47"/>
      <c r="Q145" s="47"/>
    </row>
    <row r="146" spans="1:17" s="79" customFormat="1" ht="15.75" customHeight="1">
      <c r="A146" s="67" t="s">
        <v>1</v>
      </c>
      <c r="B146" s="60">
        <v>13420544</v>
      </c>
      <c r="C146" s="60">
        <v>2311799</v>
      </c>
      <c r="D146" s="60">
        <v>49114</v>
      </c>
      <c r="E146" s="60">
        <v>1024292</v>
      </c>
      <c r="F146" s="60">
        <v>526409</v>
      </c>
      <c r="G146" s="60">
        <v>28</v>
      </c>
      <c r="H146" s="60">
        <v>116075</v>
      </c>
      <c r="I146" s="60">
        <v>30948</v>
      </c>
      <c r="J146" s="60">
        <v>13630</v>
      </c>
      <c r="K146" s="76">
        <f>SUM(B146:J146)</f>
        <v>17492839</v>
      </c>
      <c r="L146" s="77"/>
      <c r="M146" s="77"/>
      <c r="N146" s="78"/>
      <c r="P146" s="78"/>
      <c r="Q146" s="78"/>
    </row>
    <row r="147" spans="1:17" s="79" customFormat="1" ht="15.75" customHeight="1">
      <c r="A147" s="67" t="s">
        <v>2</v>
      </c>
      <c r="B147" s="60">
        <v>32913628</v>
      </c>
      <c r="C147" s="60">
        <v>5669643</v>
      </c>
      <c r="D147" s="60">
        <v>120452</v>
      </c>
      <c r="E147" s="60">
        <v>2512057</v>
      </c>
      <c r="F147" s="60">
        <v>1291008</v>
      </c>
      <c r="G147" s="60">
        <v>69</v>
      </c>
      <c r="H147" s="60">
        <v>284673</v>
      </c>
      <c r="I147" s="60">
        <v>75900</v>
      </c>
      <c r="J147" s="60">
        <v>33428</v>
      </c>
      <c r="K147" s="76">
        <f aca="true" t="shared" si="41" ref="K147:K162">SUM(B147:J147)</f>
        <v>42900858</v>
      </c>
      <c r="L147" s="77"/>
      <c r="M147" s="77"/>
      <c r="N147" s="78"/>
      <c r="P147" s="78"/>
      <c r="Q147" s="78"/>
    </row>
    <row r="148" spans="1:17" s="79" customFormat="1" ht="15.75" customHeight="1">
      <c r="A148" s="67" t="s">
        <v>3</v>
      </c>
      <c r="B148" s="60">
        <v>17096226</v>
      </c>
      <c r="C148" s="60">
        <v>2944966</v>
      </c>
      <c r="D148" s="60">
        <v>62566</v>
      </c>
      <c r="E148" s="60">
        <v>1304830</v>
      </c>
      <c r="F148" s="60">
        <v>670584</v>
      </c>
      <c r="G148" s="60">
        <v>36</v>
      </c>
      <c r="H148" s="60">
        <v>147867</v>
      </c>
      <c r="I148" s="60">
        <v>39424</v>
      </c>
      <c r="J148" s="60">
        <v>17364</v>
      </c>
      <c r="K148" s="76">
        <f t="shared" si="41"/>
        <v>22283863</v>
      </c>
      <c r="L148" s="77"/>
      <c r="M148" s="77"/>
      <c r="N148" s="78"/>
      <c r="P148" s="78"/>
      <c r="Q148" s="78"/>
    </row>
    <row r="149" spans="1:17" s="81" customFormat="1" ht="15.75" customHeight="1">
      <c r="A149" s="67" t="s">
        <v>4</v>
      </c>
      <c r="B149" s="60">
        <v>95141053</v>
      </c>
      <c r="C149" s="60">
        <v>16388829</v>
      </c>
      <c r="D149" s="60">
        <v>348182</v>
      </c>
      <c r="E149" s="60">
        <v>7261422</v>
      </c>
      <c r="F149" s="60">
        <v>3731823</v>
      </c>
      <c r="G149" s="60">
        <v>199</v>
      </c>
      <c r="H149" s="60">
        <v>822883</v>
      </c>
      <c r="I149" s="60">
        <v>219397</v>
      </c>
      <c r="J149" s="60">
        <v>96629</v>
      </c>
      <c r="K149" s="76">
        <f t="shared" si="41"/>
        <v>124010417</v>
      </c>
      <c r="L149" s="77"/>
      <c r="M149" s="77"/>
      <c r="N149" s="80"/>
      <c r="P149" s="80"/>
      <c r="Q149" s="80"/>
    </row>
    <row r="150" spans="1:17" s="83" customFormat="1" ht="15.75" customHeight="1">
      <c r="A150" s="67" t="s">
        <v>5</v>
      </c>
      <c r="B150" s="60">
        <v>28152908</v>
      </c>
      <c r="C150" s="60">
        <v>4849570</v>
      </c>
      <c r="D150" s="60">
        <v>103029</v>
      </c>
      <c r="E150" s="60">
        <v>2148706</v>
      </c>
      <c r="F150" s="60">
        <v>1104273</v>
      </c>
      <c r="G150" s="60">
        <v>59</v>
      </c>
      <c r="H150" s="60">
        <v>243497</v>
      </c>
      <c r="I150" s="60">
        <v>64921</v>
      </c>
      <c r="J150" s="60">
        <v>28593</v>
      </c>
      <c r="K150" s="76">
        <f t="shared" si="41"/>
        <v>36695556</v>
      </c>
      <c r="L150" s="77"/>
      <c r="M150" s="77"/>
      <c r="N150" s="82"/>
      <c r="P150" s="82"/>
      <c r="Q150" s="82"/>
    </row>
    <row r="151" spans="1:17" s="83" customFormat="1" ht="15.75" customHeight="1">
      <c r="A151" s="67" t="s">
        <v>6</v>
      </c>
      <c r="B151" s="60">
        <v>19521631</v>
      </c>
      <c r="C151" s="60">
        <v>3362762</v>
      </c>
      <c r="D151" s="60">
        <v>71442</v>
      </c>
      <c r="E151" s="60">
        <v>1489944</v>
      </c>
      <c r="F151" s="60">
        <v>765719</v>
      </c>
      <c r="G151" s="60">
        <v>41</v>
      </c>
      <c r="H151" s="60">
        <v>168844</v>
      </c>
      <c r="I151" s="60">
        <v>45017</v>
      </c>
      <c r="J151" s="60">
        <v>19827</v>
      </c>
      <c r="K151" s="76">
        <f t="shared" si="41"/>
        <v>25445227</v>
      </c>
      <c r="L151" s="77"/>
      <c r="M151" s="77"/>
      <c r="N151" s="82"/>
      <c r="P151" s="82"/>
      <c r="Q151" s="82"/>
    </row>
    <row r="152" spans="1:17" s="72" customFormat="1" ht="15.75" customHeight="1">
      <c r="A152" s="67" t="s">
        <v>7</v>
      </c>
      <c r="B152" s="60">
        <v>12431837</v>
      </c>
      <c r="C152" s="60">
        <v>2141486</v>
      </c>
      <c r="D152" s="60">
        <v>45496</v>
      </c>
      <c r="E152" s="60">
        <v>948831</v>
      </c>
      <c r="F152" s="60">
        <v>487628</v>
      </c>
      <c r="G152" s="60">
        <v>26</v>
      </c>
      <c r="H152" s="60">
        <v>107524</v>
      </c>
      <c r="I152" s="60">
        <v>28668</v>
      </c>
      <c r="J152" s="60">
        <v>12626</v>
      </c>
      <c r="K152" s="76">
        <f t="shared" si="41"/>
        <v>16204122</v>
      </c>
      <c r="L152" s="77"/>
      <c r="M152" s="77"/>
      <c r="N152" s="70"/>
      <c r="P152" s="70"/>
      <c r="Q152" s="70"/>
    </row>
    <row r="153" spans="1:17" s="72" customFormat="1" ht="15.75" customHeight="1">
      <c r="A153" s="67" t="s">
        <v>8</v>
      </c>
      <c r="B153" s="60">
        <v>24734885</v>
      </c>
      <c r="C153" s="60">
        <v>4260788</v>
      </c>
      <c r="D153" s="60">
        <v>90521</v>
      </c>
      <c r="E153" s="60">
        <v>1887833</v>
      </c>
      <c r="F153" s="60">
        <v>970204</v>
      </c>
      <c r="G153" s="60">
        <v>52</v>
      </c>
      <c r="H153" s="60">
        <v>213934</v>
      </c>
      <c r="I153" s="60">
        <v>57039</v>
      </c>
      <c r="J153" s="60">
        <v>25122</v>
      </c>
      <c r="K153" s="76">
        <f t="shared" si="41"/>
        <v>32240378</v>
      </c>
      <c r="L153" s="77"/>
      <c r="M153" s="77"/>
      <c r="N153" s="70"/>
      <c r="P153" s="70"/>
      <c r="Q153" s="70"/>
    </row>
    <row r="154" spans="1:17" s="72" customFormat="1" ht="15.75" customHeight="1">
      <c r="A154" s="67" t="s">
        <v>9</v>
      </c>
      <c r="B154" s="60">
        <v>11574097</v>
      </c>
      <c r="C154" s="60">
        <v>1993733</v>
      </c>
      <c r="D154" s="60">
        <v>42357</v>
      </c>
      <c r="E154" s="60">
        <v>883366</v>
      </c>
      <c r="F154" s="60">
        <v>453984</v>
      </c>
      <c r="G154" s="60">
        <v>24</v>
      </c>
      <c r="H154" s="60">
        <v>100105</v>
      </c>
      <c r="I154" s="60">
        <v>26690</v>
      </c>
      <c r="J154" s="60">
        <v>11755</v>
      </c>
      <c r="K154" s="76">
        <f t="shared" si="41"/>
        <v>15086111</v>
      </c>
      <c r="L154" s="77"/>
      <c r="M154" s="77"/>
      <c r="N154" s="70"/>
      <c r="P154" s="70"/>
      <c r="Q154" s="70"/>
    </row>
    <row r="155" spans="1:17" s="72" customFormat="1" ht="15.75" customHeight="1">
      <c r="A155" s="67" t="s">
        <v>10</v>
      </c>
      <c r="B155" s="60">
        <v>14416273</v>
      </c>
      <c r="C155" s="60">
        <v>2483322</v>
      </c>
      <c r="D155" s="60">
        <v>52758</v>
      </c>
      <c r="E155" s="60">
        <v>1100289</v>
      </c>
      <c r="F155" s="60">
        <v>565466</v>
      </c>
      <c r="G155" s="60">
        <v>30</v>
      </c>
      <c r="H155" s="60">
        <v>124688</v>
      </c>
      <c r="I155" s="60">
        <v>33244</v>
      </c>
      <c r="J155" s="60">
        <v>14642</v>
      </c>
      <c r="K155" s="76">
        <f t="shared" si="41"/>
        <v>18790712</v>
      </c>
      <c r="L155" s="77"/>
      <c r="M155" s="77"/>
      <c r="N155" s="70"/>
      <c r="P155" s="70"/>
      <c r="Q155" s="70"/>
    </row>
    <row r="156" spans="1:17" s="72" customFormat="1" ht="15.75" customHeight="1">
      <c r="A156" s="67" t="s">
        <v>11</v>
      </c>
      <c r="B156" s="60">
        <v>11529179</v>
      </c>
      <c r="C156" s="60">
        <v>1985996</v>
      </c>
      <c r="D156" s="60">
        <v>42193</v>
      </c>
      <c r="E156" s="60">
        <v>879938</v>
      </c>
      <c r="F156" s="60">
        <v>452222</v>
      </c>
      <c r="G156" s="60">
        <v>24</v>
      </c>
      <c r="H156" s="60">
        <v>99717</v>
      </c>
      <c r="I156" s="60">
        <v>26587</v>
      </c>
      <c r="J156" s="60">
        <v>11709</v>
      </c>
      <c r="K156" s="76">
        <f t="shared" si="41"/>
        <v>15027565</v>
      </c>
      <c r="L156" s="77"/>
      <c r="M156" s="77"/>
      <c r="N156" s="70"/>
      <c r="P156" s="70"/>
      <c r="Q156" s="70"/>
    </row>
    <row r="157" spans="1:17" s="72" customFormat="1" ht="15.75" customHeight="1">
      <c r="A157" s="67" t="s">
        <v>12</v>
      </c>
      <c r="B157" s="60">
        <v>22824970</v>
      </c>
      <c r="C157" s="60">
        <v>3931789</v>
      </c>
      <c r="D157" s="60">
        <v>83531</v>
      </c>
      <c r="E157" s="60">
        <v>1742063</v>
      </c>
      <c r="F157" s="60">
        <v>895289</v>
      </c>
      <c r="G157" s="60">
        <v>48</v>
      </c>
      <c r="H157" s="60">
        <v>197415</v>
      </c>
      <c r="I157" s="60">
        <v>52635</v>
      </c>
      <c r="J157" s="60">
        <v>23182</v>
      </c>
      <c r="K157" s="76">
        <f t="shared" si="41"/>
        <v>29750922</v>
      </c>
      <c r="L157" s="77"/>
      <c r="M157" s="77"/>
      <c r="N157" s="70"/>
      <c r="P157" s="70"/>
      <c r="Q157" s="70"/>
    </row>
    <row r="158" spans="1:17" s="72" customFormat="1" ht="15.75" customHeight="1">
      <c r="A158" s="67" t="s">
        <v>13</v>
      </c>
      <c r="B158" s="60">
        <v>16967085</v>
      </c>
      <c r="C158" s="60">
        <v>2922720</v>
      </c>
      <c r="D158" s="60">
        <v>62093</v>
      </c>
      <c r="E158" s="60">
        <v>1294974</v>
      </c>
      <c r="F158" s="60">
        <v>665519</v>
      </c>
      <c r="G158" s="60">
        <v>35</v>
      </c>
      <c r="H158" s="60">
        <v>146750</v>
      </c>
      <c r="I158" s="60">
        <v>39126</v>
      </c>
      <c r="J158" s="60">
        <v>17232</v>
      </c>
      <c r="K158" s="76">
        <f t="shared" si="41"/>
        <v>22115534</v>
      </c>
      <c r="L158" s="77"/>
      <c r="M158" s="77"/>
      <c r="N158" s="70"/>
      <c r="P158" s="70"/>
      <c r="Q158" s="70"/>
    </row>
    <row r="159" spans="1:17" s="72" customFormat="1" ht="15.75" customHeight="1">
      <c r="A159" s="67" t="s">
        <v>14</v>
      </c>
      <c r="B159" s="60">
        <v>17926061</v>
      </c>
      <c r="C159" s="60">
        <v>3087911</v>
      </c>
      <c r="D159" s="60">
        <v>65603</v>
      </c>
      <c r="E159" s="60">
        <v>1368165</v>
      </c>
      <c r="F159" s="60">
        <v>703134</v>
      </c>
      <c r="G159" s="60">
        <v>37</v>
      </c>
      <c r="H159" s="60">
        <v>155044</v>
      </c>
      <c r="I159" s="60">
        <v>41338</v>
      </c>
      <c r="J159" s="60">
        <v>18206</v>
      </c>
      <c r="K159" s="76">
        <f t="shared" si="41"/>
        <v>23365499</v>
      </c>
      <c r="L159" s="77"/>
      <c r="M159" s="77"/>
      <c r="N159" s="70"/>
      <c r="P159" s="70"/>
      <c r="Q159" s="70"/>
    </row>
    <row r="160" spans="1:17" s="72" customFormat="1" ht="15.75" customHeight="1">
      <c r="A160" s="67" t="s">
        <v>15</v>
      </c>
      <c r="B160" s="60">
        <v>11259003</v>
      </c>
      <c r="C160" s="60">
        <v>1939456</v>
      </c>
      <c r="D160" s="60">
        <v>41204</v>
      </c>
      <c r="E160" s="60">
        <v>859317</v>
      </c>
      <c r="F160" s="60">
        <v>441624</v>
      </c>
      <c r="G160" s="60">
        <v>24</v>
      </c>
      <c r="H160" s="60">
        <v>97380</v>
      </c>
      <c r="I160" s="60">
        <v>25963</v>
      </c>
      <c r="J160" s="60">
        <v>11435</v>
      </c>
      <c r="K160" s="76">
        <f t="shared" si="41"/>
        <v>14675406</v>
      </c>
      <c r="L160" s="77"/>
      <c r="M160" s="77"/>
      <c r="N160" s="70"/>
      <c r="P160" s="70"/>
      <c r="Q160" s="70"/>
    </row>
    <row r="161" spans="1:17" s="72" customFormat="1" ht="15.75" customHeight="1">
      <c r="A161" s="67" t="s">
        <v>16</v>
      </c>
      <c r="B161" s="60">
        <v>13676751</v>
      </c>
      <c r="C161" s="60">
        <v>2355933</v>
      </c>
      <c r="D161" s="60">
        <v>50052</v>
      </c>
      <c r="E161" s="60">
        <v>1043847</v>
      </c>
      <c r="F161" s="60">
        <v>536458</v>
      </c>
      <c r="G161" s="60">
        <v>29</v>
      </c>
      <c r="H161" s="60">
        <v>118291</v>
      </c>
      <c r="I161" s="60">
        <v>31539</v>
      </c>
      <c r="J161" s="60">
        <v>13891</v>
      </c>
      <c r="K161" s="76">
        <f t="shared" si="41"/>
        <v>17826791</v>
      </c>
      <c r="L161" s="77"/>
      <c r="M161" s="77"/>
      <c r="N161" s="70"/>
      <c r="P161" s="70"/>
      <c r="Q161" s="70"/>
    </row>
    <row r="162" spans="1:17" s="72" customFormat="1" ht="15.75" customHeight="1">
      <c r="A162" s="73" t="s">
        <v>17</v>
      </c>
      <c r="B162" s="61">
        <v>16978078</v>
      </c>
      <c r="C162" s="61">
        <v>2924612</v>
      </c>
      <c r="D162" s="61">
        <v>62134</v>
      </c>
      <c r="E162" s="61">
        <v>1295814</v>
      </c>
      <c r="F162" s="61">
        <v>665949</v>
      </c>
      <c r="G162" s="61">
        <v>34</v>
      </c>
      <c r="H162" s="61">
        <v>146845</v>
      </c>
      <c r="I162" s="61">
        <v>39153</v>
      </c>
      <c r="J162" s="61">
        <v>17244</v>
      </c>
      <c r="K162" s="76">
        <f t="shared" si="41"/>
        <v>22129863</v>
      </c>
      <c r="L162" s="77"/>
      <c r="M162" s="77"/>
      <c r="N162" s="70"/>
      <c r="P162" s="70"/>
      <c r="Q162" s="70"/>
    </row>
    <row r="163" spans="1:17" s="72" customFormat="1" ht="15.75" customHeight="1">
      <c r="A163" s="74" t="s">
        <v>37</v>
      </c>
      <c r="B163" s="57">
        <f>SUM(B146:B162)</f>
        <v>380564209</v>
      </c>
      <c r="C163" s="57">
        <f aca="true" t="shared" si="42" ref="C163:J163">SUM(C146:C162)</f>
        <v>65555315</v>
      </c>
      <c r="D163" s="57">
        <f t="shared" si="42"/>
        <v>1392727</v>
      </c>
      <c r="E163" s="57">
        <f t="shared" si="42"/>
        <v>29045688</v>
      </c>
      <c r="F163" s="57">
        <f t="shared" si="42"/>
        <v>14927293</v>
      </c>
      <c r="G163" s="57">
        <f t="shared" si="42"/>
        <v>795</v>
      </c>
      <c r="H163" s="57">
        <f t="shared" si="42"/>
        <v>3291532</v>
      </c>
      <c r="I163" s="57">
        <f t="shared" si="42"/>
        <v>877589</v>
      </c>
      <c r="J163" s="57">
        <f t="shared" si="42"/>
        <v>386515</v>
      </c>
      <c r="K163" s="57">
        <f>SUM(K146:K162)</f>
        <v>496041663</v>
      </c>
      <c r="L163" s="77"/>
      <c r="M163" s="77"/>
      <c r="N163" s="70"/>
      <c r="P163" s="70"/>
      <c r="Q163" s="70"/>
    </row>
    <row r="164" spans="2:13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6"/>
      <c r="M164" s="16"/>
    </row>
    <row r="165" spans="2:11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2:11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93.75" customHeight="1">
      <c r="A167" s="18" t="s">
        <v>39</v>
      </c>
      <c r="B167" s="11" t="s">
        <v>27</v>
      </c>
      <c r="C167" s="11" t="s">
        <v>28</v>
      </c>
      <c r="D167" s="11" t="s">
        <v>29</v>
      </c>
      <c r="E167" s="11" t="s">
        <v>30</v>
      </c>
      <c r="F167" s="23" t="s">
        <v>34</v>
      </c>
      <c r="G167" s="18" t="s">
        <v>26</v>
      </c>
      <c r="H167" s="24" t="s">
        <v>36</v>
      </c>
      <c r="I167" s="59" t="s">
        <v>58</v>
      </c>
      <c r="J167" s="35" t="s">
        <v>35</v>
      </c>
      <c r="K167" s="24" t="s">
        <v>41</v>
      </c>
    </row>
    <row r="168" spans="1:17" s="72" customFormat="1" ht="15.75" customHeight="1">
      <c r="A168" s="67" t="s">
        <v>1</v>
      </c>
      <c r="B168" s="39">
        <v>0</v>
      </c>
      <c r="C168" s="39">
        <v>0</v>
      </c>
      <c r="D168" s="39">
        <v>0</v>
      </c>
      <c r="E168" s="39">
        <v>0</v>
      </c>
      <c r="F168" s="39">
        <v>445196</v>
      </c>
      <c r="G168" s="39">
        <v>827260</v>
      </c>
      <c r="H168" s="39">
        <f>K146+B168+C168+D168+E168+F168+G168</f>
        <v>18765295</v>
      </c>
      <c r="I168" s="40">
        <v>-38516</v>
      </c>
      <c r="J168" s="39">
        <v>0</v>
      </c>
      <c r="K168" s="39">
        <f>H168+I168+J168</f>
        <v>18726779</v>
      </c>
      <c r="L168" s="69"/>
      <c r="M168" s="69"/>
      <c r="N168" s="69"/>
      <c r="O168" s="70"/>
      <c r="P168" s="71"/>
      <c r="Q168" s="70"/>
    </row>
    <row r="169" spans="1:17" s="72" customFormat="1" ht="15.75" customHeight="1">
      <c r="A169" s="67" t="s">
        <v>2</v>
      </c>
      <c r="B169" s="39">
        <v>0</v>
      </c>
      <c r="C169" s="39">
        <v>0</v>
      </c>
      <c r="D169" s="39">
        <v>0</v>
      </c>
      <c r="E169" s="39">
        <v>0</v>
      </c>
      <c r="F169" s="39">
        <v>0</v>
      </c>
      <c r="G169" s="39">
        <v>3854963</v>
      </c>
      <c r="H169" s="39">
        <f aca="true" t="shared" si="43" ref="H169:H184">K147+B169+C169+D169+E169+F169+G169</f>
        <v>46755821</v>
      </c>
      <c r="I169" s="40">
        <v>-94459</v>
      </c>
      <c r="J169" s="39">
        <v>0</v>
      </c>
      <c r="K169" s="39">
        <f aca="true" t="shared" si="44" ref="K169:K184">H169+I169+J169</f>
        <v>46661362</v>
      </c>
      <c r="L169" s="69"/>
      <c r="M169" s="69"/>
      <c r="N169" s="69"/>
      <c r="O169" s="70"/>
      <c r="P169" s="71"/>
      <c r="Q169" s="70"/>
    </row>
    <row r="170" spans="1:17" s="72" customFormat="1" ht="15.75" customHeight="1">
      <c r="A170" s="67" t="s">
        <v>3</v>
      </c>
      <c r="B170" s="39">
        <v>0</v>
      </c>
      <c r="C170" s="39">
        <v>0</v>
      </c>
      <c r="D170" s="39">
        <v>0</v>
      </c>
      <c r="E170" s="39">
        <v>0</v>
      </c>
      <c r="F170" s="39">
        <v>1434781</v>
      </c>
      <c r="G170" s="39">
        <v>3555189</v>
      </c>
      <c r="H170" s="39">
        <f t="shared" si="43"/>
        <v>27273833</v>
      </c>
      <c r="I170" s="40">
        <v>-49064</v>
      </c>
      <c r="J170" s="39">
        <v>0</v>
      </c>
      <c r="K170" s="39">
        <f t="shared" si="44"/>
        <v>27224769</v>
      </c>
      <c r="L170" s="69"/>
      <c r="M170" s="69"/>
      <c r="N170" s="69"/>
      <c r="O170" s="70"/>
      <c r="P170" s="71"/>
      <c r="Q170" s="70"/>
    </row>
    <row r="171" spans="1:17" s="72" customFormat="1" ht="15.75" customHeight="1">
      <c r="A171" s="67" t="s">
        <v>4</v>
      </c>
      <c r="B171" s="39">
        <v>0</v>
      </c>
      <c r="C171" s="39">
        <v>0</v>
      </c>
      <c r="D171" s="39">
        <v>0</v>
      </c>
      <c r="E171" s="39">
        <v>0</v>
      </c>
      <c r="F171" s="39">
        <v>2747795.999999998</v>
      </c>
      <c r="G171" s="39">
        <v>10859881</v>
      </c>
      <c r="H171" s="39">
        <f t="shared" si="43"/>
        <v>137618094</v>
      </c>
      <c r="I171" s="40">
        <v>-273045</v>
      </c>
      <c r="J171" s="39">
        <v>0</v>
      </c>
      <c r="K171" s="39">
        <f t="shared" si="44"/>
        <v>137345049</v>
      </c>
      <c r="L171" s="69"/>
      <c r="M171" s="69"/>
      <c r="N171" s="69"/>
      <c r="O171" s="70"/>
      <c r="P171" s="71"/>
      <c r="Q171" s="70"/>
    </row>
    <row r="172" spans="1:17" s="72" customFormat="1" ht="15.75" customHeight="1">
      <c r="A172" s="67" t="s">
        <v>5</v>
      </c>
      <c r="B172" s="39">
        <v>0</v>
      </c>
      <c r="C172" s="39">
        <v>0</v>
      </c>
      <c r="D172" s="39">
        <v>0</v>
      </c>
      <c r="E172" s="39">
        <v>0</v>
      </c>
      <c r="F172" s="39">
        <v>0</v>
      </c>
      <c r="G172" s="39">
        <v>148008</v>
      </c>
      <c r="H172" s="39">
        <f t="shared" si="43"/>
        <v>36843564</v>
      </c>
      <c r="I172" s="40">
        <v>-80796</v>
      </c>
      <c r="J172" s="39">
        <v>0</v>
      </c>
      <c r="K172" s="39">
        <f t="shared" si="44"/>
        <v>36762768</v>
      </c>
      <c r="L172" s="69"/>
      <c r="M172" s="69"/>
      <c r="N172" s="69"/>
      <c r="O172" s="70"/>
      <c r="P172" s="71"/>
      <c r="Q172" s="70"/>
    </row>
    <row r="173" spans="1:17" s="72" customFormat="1" ht="15.75" customHeight="1">
      <c r="A173" s="67" t="s">
        <v>6</v>
      </c>
      <c r="B173" s="39">
        <v>0</v>
      </c>
      <c r="C173" s="39">
        <v>0</v>
      </c>
      <c r="D173" s="39">
        <v>0</v>
      </c>
      <c r="E173" s="39">
        <v>0</v>
      </c>
      <c r="F173" s="39">
        <v>402203</v>
      </c>
      <c r="G173" s="39">
        <v>2713688</v>
      </c>
      <c r="H173" s="39">
        <f t="shared" si="43"/>
        <v>28561118</v>
      </c>
      <c r="I173" s="40">
        <v>-56025</v>
      </c>
      <c r="J173" s="39">
        <v>0</v>
      </c>
      <c r="K173" s="39">
        <f t="shared" si="44"/>
        <v>28505093</v>
      </c>
      <c r="L173" s="69"/>
      <c r="M173" s="69"/>
      <c r="N173" s="69"/>
      <c r="O173" s="70"/>
      <c r="P173" s="71"/>
      <c r="Q173" s="70"/>
    </row>
    <row r="174" spans="1:17" s="72" customFormat="1" ht="15.75" customHeight="1">
      <c r="A174" s="67" t="s">
        <v>7</v>
      </c>
      <c r="B174" s="39">
        <v>0</v>
      </c>
      <c r="C174" s="39">
        <v>0</v>
      </c>
      <c r="D174" s="39">
        <v>0</v>
      </c>
      <c r="E174" s="39">
        <v>0</v>
      </c>
      <c r="F174" s="39">
        <v>1065576</v>
      </c>
      <c r="G174" s="39">
        <v>830702</v>
      </c>
      <c r="H174" s="39">
        <f t="shared" si="43"/>
        <v>18100400</v>
      </c>
      <c r="I174" s="40">
        <v>-35678</v>
      </c>
      <c r="J174" s="39">
        <v>0</v>
      </c>
      <c r="K174" s="39">
        <f t="shared" si="44"/>
        <v>18064722</v>
      </c>
      <c r="L174" s="69"/>
      <c r="M174" s="69"/>
      <c r="N174" s="69"/>
      <c r="O174" s="70"/>
      <c r="P174" s="71"/>
      <c r="Q174" s="70"/>
    </row>
    <row r="175" spans="1:17" s="72" customFormat="1" ht="15.75" customHeight="1">
      <c r="A175" s="67" t="s">
        <v>8</v>
      </c>
      <c r="B175" s="39">
        <v>0</v>
      </c>
      <c r="C175" s="39">
        <v>0</v>
      </c>
      <c r="D175" s="39">
        <v>0</v>
      </c>
      <c r="E175" s="39">
        <v>0</v>
      </c>
      <c r="F175" s="39">
        <v>2019044</v>
      </c>
      <c r="G175" s="39">
        <v>0</v>
      </c>
      <c r="H175" s="39">
        <f t="shared" si="43"/>
        <v>34259422</v>
      </c>
      <c r="I175" s="40">
        <v>-70987</v>
      </c>
      <c r="J175" s="39">
        <v>0</v>
      </c>
      <c r="K175" s="39">
        <f t="shared" si="44"/>
        <v>34188435</v>
      </c>
      <c r="L175" s="69"/>
      <c r="M175" s="69"/>
      <c r="N175" s="69"/>
      <c r="O175" s="70"/>
      <c r="P175" s="71"/>
      <c r="Q175" s="70"/>
    </row>
    <row r="176" spans="1:17" s="72" customFormat="1" ht="15.75" customHeight="1">
      <c r="A176" s="67" t="s">
        <v>9</v>
      </c>
      <c r="B176" s="39">
        <v>0</v>
      </c>
      <c r="C176" s="39">
        <v>0</v>
      </c>
      <c r="D176" s="39">
        <v>0</v>
      </c>
      <c r="E176" s="39">
        <v>0</v>
      </c>
      <c r="F176" s="39">
        <v>366820</v>
      </c>
      <c r="G176" s="39">
        <v>822360</v>
      </c>
      <c r="H176" s="39">
        <f t="shared" si="43"/>
        <v>16275291</v>
      </c>
      <c r="I176" s="40">
        <v>-33216</v>
      </c>
      <c r="J176" s="39">
        <v>0</v>
      </c>
      <c r="K176" s="39">
        <f t="shared" si="44"/>
        <v>16242075</v>
      </c>
      <c r="L176" s="69"/>
      <c r="M176" s="69"/>
      <c r="N176" s="69"/>
      <c r="O176" s="70"/>
      <c r="P176" s="71"/>
      <c r="Q176" s="70"/>
    </row>
    <row r="177" spans="1:17" s="72" customFormat="1" ht="15.75" customHeight="1">
      <c r="A177" s="67" t="s">
        <v>10</v>
      </c>
      <c r="B177" s="39">
        <v>0</v>
      </c>
      <c r="C177" s="39">
        <v>0</v>
      </c>
      <c r="D177" s="39">
        <v>0</v>
      </c>
      <c r="E177" s="39">
        <v>0</v>
      </c>
      <c r="F177" s="39">
        <v>0</v>
      </c>
      <c r="G177" s="39">
        <v>1129658</v>
      </c>
      <c r="H177" s="39">
        <f t="shared" si="43"/>
        <v>19920370</v>
      </c>
      <c r="I177" s="40">
        <v>-41373</v>
      </c>
      <c r="J177" s="39">
        <v>0</v>
      </c>
      <c r="K177" s="39">
        <f t="shared" si="44"/>
        <v>19878997</v>
      </c>
      <c r="L177" s="69"/>
      <c r="M177" s="69"/>
      <c r="N177" s="69"/>
      <c r="O177" s="70"/>
      <c r="P177" s="71"/>
      <c r="Q177" s="70"/>
    </row>
    <row r="178" spans="1:17" s="72" customFormat="1" ht="15.75" customHeight="1">
      <c r="A178" s="67" t="s">
        <v>11</v>
      </c>
      <c r="B178" s="39">
        <v>0</v>
      </c>
      <c r="C178" s="39">
        <v>0</v>
      </c>
      <c r="D178" s="39">
        <v>0</v>
      </c>
      <c r="E178" s="39">
        <v>0</v>
      </c>
      <c r="F178" s="39">
        <v>0</v>
      </c>
      <c r="G178" s="39">
        <v>1300333</v>
      </c>
      <c r="H178" s="39">
        <f t="shared" si="43"/>
        <v>16327898</v>
      </c>
      <c r="I178" s="40">
        <v>-33088</v>
      </c>
      <c r="J178" s="39">
        <v>0</v>
      </c>
      <c r="K178" s="39">
        <f t="shared" si="44"/>
        <v>16294810</v>
      </c>
      <c r="L178" s="69"/>
      <c r="M178" s="69"/>
      <c r="N178" s="69"/>
      <c r="O178" s="70"/>
      <c r="P178" s="71"/>
      <c r="Q178" s="70"/>
    </row>
    <row r="179" spans="1:17" s="72" customFormat="1" ht="15.75" customHeight="1">
      <c r="A179" s="67" t="s">
        <v>12</v>
      </c>
      <c r="B179" s="39">
        <v>0</v>
      </c>
      <c r="C179" s="39">
        <v>0</v>
      </c>
      <c r="D179" s="39">
        <v>0</v>
      </c>
      <c r="E179" s="39">
        <v>0</v>
      </c>
      <c r="F179" s="39">
        <v>0</v>
      </c>
      <c r="G179" s="39">
        <v>2334038</v>
      </c>
      <c r="H179" s="39">
        <f t="shared" si="43"/>
        <v>32084960</v>
      </c>
      <c r="I179" s="40">
        <v>-65505</v>
      </c>
      <c r="J179" s="39">
        <v>0</v>
      </c>
      <c r="K179" s="39">
        <f t="shared" si="44"/>
        <v>32019455</v>
      </c>
      <c r="L179" s="69"/>
      <c r="M179" s="69"/>
      <c r="N179" s="69"/>
      <c r="O179" s="70"/>
      <c r="P179" s="71"/>
      <c r="Q179" s="70"/>
    </row>
    <row r="180" spans="1:17" s="72" customFormat="1" ht="15.75" customHeight="1">
      <c r="A180" s="67" t="s">
        <v>13</v>
      </c>
      <c r="B180" s="39">
        <v>0</v>
      </c>
      <c r="C180" s="39">
        <v>0</v>
      </c>
      <c r="D180" s="39">
        <v>0</v>
      </c>
      <c r="E180" s="39">
        <v>0</v>
      </c>
      <c r="F180" s="39">
        <v>0</v>
      </c>
      <c r="G180" s="39">
        <v>935894</v>
      </c>
      <c r="H180" s="39">
        <f t="shared" si="43"/>
        <v>23051428</v>
      </c>
      <c r="I180" s="40">
        <v>-48694</v>
      </c>
      <c r="J180" s="39">
        <v>0</v>
      </c>
      <c r="K180" s="39">
        <f t="shared" si="44"/>
        <v>23002734</v>
      </c>
      <c r="L180" s="69"/>
      <c r="M180" s="69"/>
      <c r="N180" s="69"/>
      <c r="O180" s="70"/>
      <c r="P180" s="71"/>
      <c r="Q180" s="70"/>
    </row>
    <row r="181" spans="1:17" s="72" customFormat="1" ht="15.75" customHeight="1">
      <c r="A181" s="67" t="s">
        <v>14</v>
      </c>
      <c r="B181" s="39">
        <v>0</v>
      </c>
      <c r="C181" s="39">
        <v>0</v>
      </c>
      <c r="D181" s="39">
        <v>0</v>
      </c>
      <c r="E181" s="39">
        <v>0</v>
      </c>
      <c r="F181" s="39">
        <v>0</v>
      </c>
      <c r="G181" s="39">
        <v>2880480</v>
      </c>
      <c r="H181" s="39">
        <f t="shared" si="43"/>
        <v>26245979</v>
      </c>
      <c r="I181" s="40">
        <v>-51446</v>
      </c>
      <c r="J181" s="39">
        <v>0</v>
      </c>
      <c r="K181" s="39">
        <f t="shared" si="44"/>
        <v>26194533</v>
      </c>
      <c r="L181" s="69"/>
      <c r="M181" s="69"/>
      <c r="N181" s="69"/>
      <c r="O181" s="70"/>
      <c r="P181" s="71"/>
      <c r="Q181" s="70"/>
    </row>
    <row r="182" spans="1:17" s="72" customFormat="1" ht="15.75" customHeight="1">
      <c r="A182" s="67" t="s">
        <v>15</v>
      </c>
      <c r="B182" s="39">
        <v>0</v>
      </c>
      <c r="C182" s="39">
        <v>0</v>
      </c>
      <c r="D182" s="39">
        <v>0</v>
      </c>
      <c r="E182" s="39">
        <v>0</v>
      </c>
      <c r="F182" s="39">
        <v>340852</v>
      </c>
      <c r="G182" s="39">
        <v>488363</v>
      </c>
      <c r="H182" s="39">
        <f t="shared" si="43"/>
        <v>15504621</v>
      </c>
      <c r="I182" s="40">
        <v>-32312</v>
      </c>
      <c r="J182" s="39">
        <v>0</v>
      </c>
      <c r="K182" s="39">
        <f t="shared" si="44"/>
        <v>15472309</v>
      </c>
      <c r="L182" s="69"/>
      <c r="M182" s="69"/>
      <c r="N182" s="69"/>
      <c r="O182" s="70"/>
      <c r="P182" s="71"/>
      <c r="Q182" s="70"/>
    </row>
    <row r="183" spans="1:17" s="72" customFormat="1" ht="15.75" customHeight="1">
      <c r="A183" s="67" t="s">
        <v>16</v>
      </c>
      <c r="B183" s="39">
        <v>0</v>
      </c>
      <c r="C183" s="39">
        <v>0</v>
      </c>
      <c r="D183" s="39">
        <v>0</v>
      </c>
      <c r="E183" s="39">
        <v>0</v>
      </c>
      <c r="F183" s="39">
        <v>439665</v>
      </c>
      <c r="G183" s="39">
        <v>1820797</v>
      </c>
      <c r="H183" s="39">
        <f t="shared" si="43"/>
        <v>20087253</v>
      </c>
      <c r="I183" s="40">
        <v>-39251</v>
      </c>
      <c r="J183" s="39">
        <v>0</v>
      </c>
      <c r="K183" s="39">
        <f t="shared" si="44"/>
        <v>20048002</v>
      </c>
      <c r="L183" s="69"/>
      <c r="M183" s="69"/>
      <c r="N183" s="69"/>
      <c r="O183" s="70"/>
      <c r="P183" s="71"/>
      <c r="Q183" s="70"/>
    </row>
    <row r="184" spans="1:17" s="72" customFormat="1" ht="15.75" customHeight="1">
      <c r="A184" s="73" t="s">
        <v>17</v>
      </c>
      <c r="B184" s="39">
        <v>0</v>
      </c>
      <c r="C184" s="39">
        <v>0</v>
      </c>
      <c r="D184" s="39">
        <v>0</v>
      </c>
      <c r="E184" s="39">
        <v>0</v>
      </c>
      <c r="F184" s="41">
        <v>0</v>
      </c>
      <c r="G184" s="39">
        <v>1683619</v>
      </c>
      <c r="H184" s="39">
        <f t="shared" si="43"/>
        <v>23813482</v>
      </c>
      <c r="I184" s="40">
        <v>-48725</v>
      </c>
      <c r="J184" s="39">
        <v>0</v>
      </c>
      <c r="K184" s="39">
        <f t="shared" si="44"/>
        <v>23764757</v>
      </c>
      <c r="L184" s="69"/>
      <c r="M184" s="69"/>
      <c r="N184" s="69"/>
      <c r="O184" s="70"/>
      <c r="P184" s="71"/>
      <c r="Q184" s="70"/>
    </row>
    <row r="185" spans="1:17" s="72" customFormat="1" ht="15.75" customHeight="1">
      <c r="A185" s="74" t="s">
        <v>37</v>
      </c>
      <c r="B185" s="64">
        <f aca="true" t="shared" si="45" ref="B185:K185">SUM(B168:B184)</f>
        <v>0</v>
      </c>
      <c r="C185" s="64">
        <f t="shared" si="45"/>
        <v>0</v>
      </c>
      <c r="D185" s="64">
        <f t="shared" si="45"/>
        <v>0</v>
      </c>
      <c r="E185" s="64">
        <f t="shared" si="45"/>
        <v>0</v>
      </c>
      <c r="F185" s="64">
        <f t="shared" si="45"/>
        <v>9261932.999999998</v>
      </c>
      <c r="G185" s="64">
        <f t="shared" si="45"/>
        <v>36185233</v>
      </c>
      <c r="H185" s="64">
        <f t="shared" si="45"/>
        <v>541488829</v>
      </c>
      <c r="I185" s="57">
        <f t="shared" si="45"/>
        <v>-1092180</v>
      </c>
      <c r="J185" s="64">
        <f>SUM(J168:J184)</f>
        <v>0</v>
      </c>
      <c r="K185" s="57">
        <f t="shared" si="45"/>
        <v>540396649</v>
      </c>
      <c r="L185" s="69"/>
      <c r="M185" s="69"/>
      <c r="N185" s="70"/>
      <c r="P185" s="70"/>
      <c r="Q185" s="70"/>
    </row>
    <row r="186" spans="1:13" ht="12.75" customHeight="1">
      <c r="A186" s="30"/>
      <c r="B186" s="30"/>
      <c r="C186" s="30"/>
      <c r="D186" s="30"/>
      <c r="E186" s="30"/>
      <c r="F186" s="30"/>
      <c r="G186" s="30"/>
      <c r="H186" s="7"/>
      <c r="I186" s="31"/>
      <c r="J186" s="31"/>
      <c r="K186" s="31"/>
      <c r="L186" s="17"/>
      <c r="M186" s="17"/>
    </row>
    <row r="187" spans="1:17" ht="26.25" customHeight="1">
      <c r="A187" s="96" t="s">
        <v>60</v>
      </c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N187" s="45"/>
      <c r="P187" s="45"/>
      <c r="Q187" s="45"/>
    </row>
    <row r="188" spans="1:11" ht="28.5" customHeight="1">
      <c r="A188" s="96" t="s">
        <v>61</v>
      </c>
      <c r="B188" s="96"/>
      <c r="C188" s="96"/>
      <c r="D188" s="96"/>
      <c r="E188" s="96"/>
      <c r="F188" s="96"/>
      <c r="G188" s="96"/>
      <c r="H188" s="96"/>
      <c r="I188" s="96"/>
      <c r="J188" s="96"/>
      <c r="K188" s="96"/>
    </row>
    <row r="189" spans="1:11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2.75">
      <c r="A199" s="6"/>
      <c r="B199" s="6"/>
      <c r="C199" s="6"/>
      <c r="D199" s="6"/>
      <c r="E199" s="10"/>
      <c r="F199" s="10"/>
      <c r="G199" s="10"/>
      <c r="H199" s="10"/>
      <c r="I199" s="10"/>
      <c r="J199" s="10"/>
      <c r="K199" s="10"/>
    </row>
    <row r="200" spans="1:11" ht="12.75">
      <c r="A200" s="6"/>
      <c r="B200" s="6"/>
      <c r="C200" s="6"/>
      <c r="D200" s="6"/>
      <c r="E200" s="10"/>
      <c r="F200" s="10"/>
      <c r="G200" s="10"/>
      <c r="H200" s="10"/>
      <c r="I200" s="10"/>
      <c r="J200" s="10"/>
      <c r="K200" s="10"/>
    </row>
    <row r="201" spans="1:11" ht="12.75">
      <c r="A201" s="6"/>
      <c r="B201" s="6"/>
      <c r="C201" s="6"/>
      <c r="D201" s="6"/>
      <c r="E201" s="10"/>
      <c r="F201" s="10"/>
      <c r="G201" s="10"/>
      <c r="H201" s="10"/>
      <c r="I201" s="10"/>
      <c r="J201" s="10"/>
      <c r="K201" s="10"/>
    </row>
    <row r="202" spans="1:1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5.75">
      <c r="A205" s="99" t="s">
        <v>20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99"/>
    </row>
    <row r="206" spans="1:11" ht="15.75">
      <c r="A206" s="95" t="s">
        <v>54</v>
      </c>
      <c r="B206" s="95"/>
      <c r="C206" s="95"/>
      <c r="D206" s="95"/>
      <c r="E206" s="95"/>
      <c r="F206" s="95"/>
      <c r="G206" s="95"/>
      <c r="H206" s="95"/>
      <c r="I206" s="95"/>
      <c r="J206" s="95"/>
      <c r="K206" s="95"/>
    </row>
    <row r="207" spans="1:11" ht="21" customHeight="1">
      <c r="A207"/>
      <c r="B207"/>
      <c r="C207"/>
      <c r="D207"/>
      <c r="E207"/>
      <c r="F207"/>
      <c r="G207"/>
      <c r="H207"/>
      <c r="I207"/>
      <c r="J207"/>
      <c r="K207"/>
    </row>
    <row r="208" spans="1:11" ht="82.5" customHeight="1">
      <c r="A208" s="18" t="s">
        <v>39</v>
      </c>
      <c r="B208" s="18" t="s">
        <v>0</v>
      </c>
      <c r="C208" s="18" t="s">
        <v>33</v>
      </c>
      <c r="D208" s="18" t="s">
        <v>22</v>
      </c>
      <c r="E208" s="18" t="s">
        <v>18</v>
      </c>
      <c r="F208" s="18" t="s">
        <v>19</v>
      </c>
      <c r="G208" s="18" t="s">
        <v>25</v>
      </c>
      <c r="H208" s="18" t="s">
        <v>21</v>
      </c>
      <c r="I208" s="18" t="s">
        <v>23</v>
      </c>
      <c r="J208" s="50" t="s">
        <v>42</v>
      </c>
      <c r="K208" s="18" t="s">
        <v>38</v>
      </c>
    </row>
    <row r="209" spans="1:17" s="72" customFormat="1" ht="15.75" customHeight="1">
      <c r="A209" s="67" t="s">
        <v>1</v>
      </c>
      <c r="B209" s="60">
        <v>11771165</v>
      </c>
      <c r="C209" s="60">
        <v>3144583</v>
      </c>
      <c r="D209" s="60">
        <v>232923</v>
      </c>
      <c r="E209" s="60">
        <v>1013993</v>
      </c>
      <c r="F209" s="60">
        <v>557614</v>
      </c>
      <c r="G209" s="39">
        <v>0</v>
      </c>
      <c r="H209" s="60">
        <v>95369</v>
      </c>
      <c r="I209" s="60">
        <v>30504</v>
      </c>
      <c r="J209" s="39">
        <v>0</v>
      </c>
      <c r="K209" s="76">
        <f>SUM(B209:J209)</f>
        <v>16846151</v>
      </c>
      <c r="L209" s="68"/>
      <c r="M209" s="68"/>
      <c r="N209" s="70"/>
      <c r="P209" s="70"/>
      <c r="Q209" s="70"/>
    </row>
    <row r="210" spans="1:17" s="72" customFormat="1" ht="15.75" customHeight="1">
      <c r="A210" s="67" t="s">
        <v>2</v>
      </c>
      <c r="B210" s="60">
        <v>28275249</v>
      </c>
      <c r="C210" s="60">
        <v>7553531</v>
      </c>
      <c r="D210" s="60">
        <v>559500</v>
      </c>
      <c r="E210" s="60">
        <v>2435689</v>
      </c>
      <c r="F210" s="60">
        <v>1339431</v>
      </c>
      <c r="G210" s="39">
        <v>0</v>
      </c>
      <c r="H210" s="60">
        <v>229084</v>
      </c>
      <c r="I210" s="60">
        <v>73273</v>
      </c>
      <c r="J210" s="39">
        <v>0</v>
      </c>
      <c r="K210" s="76">
        <f aca="true" t="shared" si="46" ref="K210:K225">SUM(B210:J210)</f>
        <v>40465757</v>
      </c>
      <c r="L210" s="68"/>
      <c r="M210" s="68"/>
      <c r="N210" s="70"/>
      <c r="P210" s="70"/>
      <c r="Q210" s="70"/>
    </row>
    <row r="211" spans="1:17" s="72" customFormat="1" ht="15.75" customHeight="1">
      <c r="A211" s="67" t="s">
        <v>3</v>
      </c>
      <c r="B211" s="60">
        <v>14869197</v>
      </c>
      <c r="C211" s="60">
        <v>3972200</v>
      </c>
      <c r="D211" s="60">
        <v>294226</v>
      </c>
      <c r="E211" s="60">
        <v>1280864</v>
      </c>
      <c r="F211" s="60">
        <v>704371</v>
      </c>
      <c r="G211" s="39">
        <v>0</v>
      </c>
      <c r="H211" s="60">
        <v>120469</v>
      </c>
      <c r="I211" s="60">
        <v>38532</v>
      </c>
      <c r="J211" s="39">
        <v>0</v>
      </c>
      <c r="K211" s="76">
        <f t="shared" si="46"/>
        <v>21279859</v>
      </c>
      <c r="L211" s="68"/>
      <c r="M211" s="68"/>
      <c r="N211" s="70"/>
      <c r="P211" s="70"/>
      <c r="Q211" s="70"/>
    </row>
    <row r="212" spans="1:17" s="72" customFormat="1" ht="15.75" customHeight="1">
      <c r="A212" s="67" t="s">
        <v>4</v>
      </c>
      <c r="B212" s="60">
        <v>84663043</v>
      </c>
      <c r="C212" s="60">
        <v>22617128</v>
      </c>
      <c r="D212" s="60">
        <v>1675279</v>
      </c>
      <c r="E212" s="60">
        <v>7293051</v>
      </c>
      <c r="F212" s="60">
        <v>4010587</v>
      </c>
      <c r="G212" s="39">
        <v>0</v>
      </c>
      <c r="H212" s="60">
        <v>685933</v>
      </c>
      <c r="I212" s="60">
        <v>219397</v>
      </c>
      <c r="J212" s="39">
        <v>0</v>
      </c>
      <c r="K212" s="76">
        <f t="shared" si="46"/>
        <v>121164418</v>
      </c>
      <c r="L212" s="68"/>
      <c r="M212" s="68"/>
      <c r="N212" s="70"/>
      <c r="P212" s="70"/>
      <c r="Q212" s="70"/>
    </row>
    <row r="213" spans="1:17" s="72" customFormat="1" ht="15.75" customHeight="1">
      <c r="A213" s="67" t="s">
        <v>5</v>
      </c>
      <c r="B213" s="60">
        <v>23859700</v>
      </c>
      <c r="C213" s="60">
        <v>6373948</v>
      </c>
      <c r="D213" s="60">
        <v>472126</v>
      </c>
      <c r="E213" s="60">
        <v>2055324</v>
      </c>
      <c r="F213" s="60">
        <v>1130262</v>
      </c>
      <c r="G213" s="39">
        <v>0</v>
      </c>
      <c r="H213" s="60">
        <v>193309</v>
      </c>
      <c r="I213" s="60">
        <v>61830</v>
      </c>
      <c r="J213" s="39">
        <v>0</v>
      </c>
      <c r="K213" s="76">
        <f t="shared" si="46"/>
        <v>34146499</v>
      </c>
      <c r="L213" s="68"/>
      <c r="M213" s="68"/>
      <c r="N213" s="70"/>
      <c r="P213" s="70"/>
      <c r="Q213" s="70"/>
    </row>
    <row r="214" spans="1:17" s="72" customFormat="1" ht="15.75" customHeight="1">
      <c r="A214" s="67" t="s">
        <v>6</v>
      </c>
      <c r="B214" s="60">
        <v>17873771</v>
      </c>
      <c r="C214" s="60">
        <v>4774851</v>
      </c>
      <c r="D214" s="60">
        <v>353679</v>
      </c>
      <c r="E214" s="60">
        <v>1539684</v>
      </c>
      <c r="F214" s="60">
        <v>846701</v>
      </c>
      <c r="G214" s="39">
        <v>0</v>
      </c>
      <c r="H214" s="60">
        <v>144812</v>
      </c>
      <c r="I214" s="60">
        <v>46318</v>
      </c>
      <c r="J214" s="39">
        <v>0</v>
      </c>
      <c r="K214" s="76">
        <f t="shared" si="46"/>
        <v>25579816</v>
      </c>
      <c r="L214" s="68"/>
      <c r="M214" s="68"/>
      <c r="N214" s="70"/>
      <c r="P214" s="70"/>
      <c r="Q214" s="70"/>
    </row>
    <row r="215" spans="1:17" s="72" customFormat="1" ht="15.75" customHeight="1">
      <c r="A215" s="67" t="s">
        <v>7</v>
      </c>
      <c r="B215" s="60">
        <v>10782587</v>
      </c>
      <c r="C215" s="60">
        <v>2880491</v>
      </c>
      <c r="D215" s="60">
        <v>213362</v>
      </c>
      <c r="E215" s="60">
        <v>928835</v>
      </c>
      <c r="F215" s="60">
        <v>510784</v>
      </c>
      <c r="G215" s="39">
        <v>0</v>
      </c>
      <c r="H215" s="60">
        <v>87360</v>
      </c>
      <c r="I215" s="60">
        <v>27942</v>
      </c>
      <c r="J215" s="39">
        <v>0</v>
      </c>
      <c r="K215" s="76">
        <f t="shared" si="46"/>
        <v>15431361</v>
      </c>
      <c r="L215" s="68"/>
      <c r="M215" s="68"/>
      <c r="N215" s="70"/>
      <c r="P215" s="70"/>
      <c r="Q215" s="70"/>
    </row>
    <row r="216" spans="1:17" s="72" customFormat="1" ht="15.75" customHeight="1">
      <c r="A216" s="67" t="s">
        <v>8</v>
      </c>
      <c r="B216" s="60">
        <v>23896423</v>
      </c>
      <c r="C216" s="60">
        <v>6383759</v>
      </c>
      <c r="D216" s="60">
        <v>472853</v>
      </c>
      <c r="E216" s="60">
        <v>2058488</v>
      </c>
      <c r="F216" s="60">
        <v>1132001</v>
      </c>
      <c r="G216" s="39">
        <v>0</v>
      </c>
      <c r="H216" s="60">
        <v>193607</v>
      </c>
      <c r="I216" s="60">
        <v>61926</v>
      </c>
      <c r="J216" s="39">
        <v>0</v>
      </c>
      <c r="K216" s="76">
        <f t="shared" si="46"/>
        <v>34199057</v>
      </c>
      <c r="L216" s="68"/>
      <c r="M216" s="68"/>
      <c r="N216" s="70"/>
      <c r="P216" s="70"/>
      <c r="Q216" s="70"/>
    </row>
    <row r="217" spans="1:17" s="72" customFormat="1" ht="15.75" customHeight="1">
      <c r="A217" s="67" t="s">
        <v>9</v>
      </c>
      <c r="B217" s="60">
        <v>10537375</v>
      </c>
      <c r="C217" s="60">
        <v>2814984</v>
      </c>
      <c r="D217" s="60">
        <v>208509</v>
      </c>
      <c r="E217" s="60">
        <v>907711</v>
      </c>
      <c r="F217" s="60">
        <v>499168</v>
      </c>
      <c r="G217" s="39">
        <v>0</v>
      </c>
      <c r="H217" s="60">
        <v>85373</v>
      </c>
      <c r="I217" s="60">
        <v>27307</v>
      </c>
      <c r="J217" s="39">
        <v>0</v>
      </c>
      <c r="K217" s="76">
        <f t="shared" si="46"/>
        <v>15080427</v>
      </c>
      <c r="L217" s="68"/>
      <c r="M217" s="68"/>
      <c r="N217" s="70"/>
      <c r="P217" s="70"/>
      <c r="Q217" s="70"/>
    </row>
    <row r="218" spans="1:17" s="72" customFormat="1" ht="15.75" customHeight="1">
      <c r="A218" s="67" t="s">
        <v>10</v>
      </c>
      <c r="B218" s="60">
        <v>12984007</v>
      </c>
      <c r="C218" s="60">
        <v>3468584</v>
      </c>
      <c r="D218" s="60">
        <v>256922</v>
      </c>
      <c r="E218" s="60">
        <v>1118469</v>
      </c>
      <c r="F218" s="60">
        <v>615067</v>
      </c>
      <c r="G218" s="39">
        <v>0</v>
      </c>
      <c r="H218" s="60">
        <v>105195</v>
      </c>
      <c r="I218" s="60">
        <v>33647</v>
      </c>
      <c r="J218" s="39">
        <v>0</v>
      </c>
      <c r="K218" s="76">
        <f t="shared" si="46"/>
        <v>18581891</v>
      </c>
      <c r="L218" s="68"/>
      <c r="M218" s="68"/>
      <c r="N218" s="70"/>
      <c r="P218" s="70"/>
      <c r="Q218" s="70"/>
    </row>
    <row r="219" spans="1:17" s="72" customFormat="1" ht="15.75" customHeight="1">
      <c r="A219" s="67" t="s">
        <v>11</v>
      </c>
      <c r="B219" s="60">
        <v>10219088</v>
      </c>
      <c r="C219" s="60">
        <v>2729956</v>
      </c>
      <c r="D219" s="60">
        <v>202211</v>
      </c>
      <c r="E219" s="60">
        <v>880293</v>
      </c>
      <c r="F219" s="60">
        <v>484090</v>
      </c>
      <c r="G219" s="39">
        <v>0</v>
      </c>
      <c r="H219" s="60">
        <v>82794</v>
      </c>
      <c r="I219" s="60">
        <v>26482</v>
      </c>
      <c r="J219" s="39">
        <v>0</v>
      </c>
      <c r="K219" s="76">
        <f t="shared" si="46"/>
        <v>14624914</v>
      </c>
      <c r="L219" s="68"/>
      <c r="M219" s="68"/>
      <c r="N219" s="70"/>
      <c r="P219" s="70"/>
      <c r="Q219" s="70"/>
    </row>
    <row r="220" spans="1:17" s="72" customFormat="1" ht="15.75" customHeight="1">
      <c r="A220" s="67" t="s">
        <v>12</v>
      </c>
      <c r="B220" s="60">
        <v>21282366</v>
      </c>
      <c r="C220" s="60">
        <v>5685432</v>
      </c>
      <c r="D220" s="60">
        <v>421127</v>
      </c>
      <c r="E220" s="60">
        <v>1833307</v>
      </c>
      <c r="F220" s="60">
        <v>1008170</v>
      </c>
      <c r="G220" s="39">
        <v>0</v>
      </c>
      <c r="H220" s="60">
        <v>172428</v>
      </c>
      <c r="I220" s="60">
        <v>55151</v>
      </c>
      <c r="J220" s="39">
        <v>0</v>
      </c>
      <c r="K220" s="76">
        <f t="shared" si="46"/>
        <v>30457981</v>
      </c>
      <c r="L220" s="68"/>
      <c r="M220" s="68"/>
      <c r="N220" s="70"/>
      <c r="P220" s="70"/>
      <c r="Q220" s="70"/>
    </row>
    <row r="221" spans="1:17" s="72" customFormat="1" ht="15.75" customHeight="1">
      <c r="A221" s="67" t="s">
        <v>13</v>
      </c>
      <c r="B221" s="60">
        <v>14707995</v>
      </c>
      <c r="C221" s="60">
        <v>3929136</v>
      </c>
      <c r="D221" s="60">
        <v>291036</v>
      </c>
      <c r="E221" s="60">
        <v>1266977</v>
      </c>
      <c r="F221" s="60">
        <v>696735</v>
      </c>
      <c r="G221" s="39">
        <v>0</v>
      </c>
      <c r="H221" s="60">
        <v>119163</v>
      </c>
      <c r="I221" s="60">
        <v>38115</v>
      </c>
      <c r="J221" s="39">
        <v>0</v>
      </c>
      <c r="K221" s="76">
        <f t="shared" si="46"/>
        <v>21049157</v>
      </c>
      <c r="L221" s="68"/>
      <c r="M221" s="68"/>
      <c r="N221" s="70"/>
      <c r="P221" s="70"/>
      <c r="Q221" s="70"/>
    </row>
    <row r="222" spans="1:17" s="72" customFormat="1" ht="15.75" customHeight="1">
      <c r="A222" s="67" t="s">
        <v>14</v>
      </c>
      <c r="B222" s="60">
        <v>17293310</v>
      </c>
      <c r="C222" s="60">
        <v>4619784</v>
      </c>
      <c r="D222" s="60">
        <v>342193</v>
      </c>
      <c r="E222" s="60">
        <v>1489682</v>
      </c>
      <c r="F222" s="60">
        <v>819204</v>
      </c>
      <c r="G222" s="39">
        <v>0</v>
      </c>
      <c r="H222" s="60">
        <v>140109</v>
      </c>
      <c r="I222" s="60">
        <v>44814</v>
      </c>
      <c r="J222" s="39">
        <v>0</v>
      </c>
      <c r="K222" s="76">
        <f t="shared" si="46"/>
        <v>24749096</v>
      </c>
      <c r="L222" s="68"/>
      <c r="M222" s="68"/>
      <c r="N222" s="70"/>
      <c r="P222" s="70"/>
      <c r="Q222" s="70"/>
    </row>
    <row r="223" spans="1:17" s="72" customFormat="1" ht="15.75" customHeight="1">
      <c r="A223" s="67" t="s">
        <v>15</v>
      </c>
      <c r="B223" s="60">
        <v>10111534</v>
      </c>
      <c r="C223" s="60">
        <v>2701224</v>
      </c>
      <c r="D223" s="60">
        <v>200083</v>
      </c>
      <c r="E223" s="60">
        <v>871029</v>
      </c>
      <c r="F223" s="60">
        <v>478995</v>
      </c>
      <c r="G223" s="39">
        <v>0</v>
      </c>
      <c r="H223" s="60">
        <v>81923</v>
      </c>
      <c r="I223" s="60">
        <v>26203</v>
      </c>
      <c r="J223" s="39">
        <v>0</v>
      </c>
      <c r="K223" s="76">
        <f t="shared" si="46"/>
        <v>14470991</v>
      </c>
      <c r="L223" s="68"/>
      <c r="M223" s="68"/>
      <c r="N223" s="70"/>
      <c r="P223" s="70"/>
      <c r="Q223" s="70"/>
    </row>
    <row r="224" spans="1:17" s="72" customFormat="1" ht="15.75" customHeight="1">
      <c r="A224" s="67" t="s">
        <v>16</v>
      </c>
      <c r="B224" s="60">
        <v>11896055</v>
      </c>
      <c r="C224" s="60">
        <v>3177946</v>
      </c>
      <c r="D224" s="60">
        <v>235394</v>
      </c>
      <c r="E224" s="60">
        <v>1024751</v>
      </c>
      <c r="F224" s="60">
        <v>563530</v>
      </c>
      <c r="G224" s="39">
        <v>0</v>
      </c>
      <c r="H224" s="60">
        <v>96381</v>
      </c>
      <c r="I224" s="60">
        <v>30828</v>
      </c>
      <c r="J224" s="39">
        <v>0</v>
      </c>
      <c r="K224" s="76">
        <f t="shared" si="46"/>
        <v>17024885</v>
      </c>
      <c r="L224" s="68"/>
      <c r="M224" s="68"/>
      <c r="N224" s="70"/>
      <c r="P224" s="70"/>
      <c r="Q224" s="70"/>
    </row>
    <row r="225" spans="1:17" s="72" customFormat="1" ht="15.75" customHeight="1">
      <c r="A225" s="73" t="s">
        <v>17</v>
      </c>
      <c r="B225" s="61">
        <v>13629303</v>
      </c>
      <c r="C225" s="61">
        <v>3640976</v>
      </c>
      <c r="D225" s="61">
        <v>269693</v>
      </c>
      <c r="E225" s="61">
        <v>1174058</v>
      </c>
      <c r="F225" s="61">
        <v>645636</v>
      </c>
      <c r="G225" s="39">
        <v>0</v>
      </c>
      <c r="H225" s="61">
        <v>110424</v>
      </c>
      <c r="I225" s="61">
        <v>35319</v>
      </c>
      <c r="J225" s="39">
        <v>0</v>
      </c>
      <c r="K225" s="76">
        <f t="shared" si="46"/>
        <v>19505409</v>
      </c>
      <c r="L225" s="68"/>
      <c r="M225" s="68"/>
      <c r="N225" s="70"/>
      <c r="P225" s="70"/>
      <c r="Q225" s="70"/>
    </row>
    <row r="226" spans="1:17" s="72" customFormat="1" ht="15.75" customHeight="1">
      <c r="A226" s="74" t="s">
        <v>37</v>
      </c>
      <c r="B226" s="57">
        <f>SUM(B209:B225)</f>
        <v>338652168</v>
      </c>
      <c r="C226" s="57">
        <f aca="true" t="shared" si="47" ref="C226:J226">SUM(C209:C225)</f>
        <v>90468513</v>
      </c>
      <c r="D226" s="57">
        <f t="shared" si="47"/>
        <v>6701116</v>
      </c>
      <c r="E226" s="57">
        <f t="shared" si="47"/>
        <v>29172205</v>
      </c>
      <c r="F226" s="57">
        <f t="shared" si="47"/>
        <v>16042346</v>
      </c>
      <c r="G226" s="64">
        <f t="shared" si="47"/>
        <v>0</v>
      </c>
      <c r="H226" s="57">
        <f t="shared" si="47"/>
        <v>2743733</v>
      </c>
      <c r="I226" s="57">
        <f t="shared" si="47"/>
        <v>877588</v>
      </c>
      <c r="J226" s="64">
        <f t="shared" si="47"/>
        <v>0</v>
      </c>
      <c r="K226" s="57">
        <f>SUM(K209:K225)</f>
        <v>484657669</v>
      </c>
      <c r="L226" s="68"/>
      <c r="M226" s="68"/>
      <c r="N226" s="70"/>
      <c r="P226" s="70"/>
      <c r="Q226" s="70"/>
    </row>
    <row r="227" spans="2:11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2:11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2:11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ht="72" customHeight="1">
      <c r="A230" s="18" t="s">
        <v>39</v>
      </c>
      <c r="B230" s="36" t="s">
        <v>27</v>
      </c>
      <c r="C230" s="36" t="s">
        <v>28</v>
      </c>
      <c r="D230" s="36" t="s">
        <v>29</v>
      </c>
      <c r="E230" s="36" t="s">
        <v>30</v>
      </c>
      <c r="F230" s="38" t="s">
        <v>34</v>
      </c>
      <c r="G230" s="38" t="s">
        <v>26</v>
      </c>
      <c r="H230" s="35" t="s">
        <v>62</v>
      </c>
      <c r="I230" s="59" t="s">
        <v>55</v>
      </c>
      <c r="J230" s="35" t="s">
        <v>63</v>
      </c>
      <c r="K230" s="35" t="s">
        <v>64</v>
      </c>
    </row>
    <row r="231" spans="1:17" s="72" customFormat="1" ht="15.75" customHeight="1">
      <c r="A231" s="67" t="s">
        <v>1</v>
      </c>
      <c r="B231" s="62">
        <v>0</v>
      </c>
      <c r="C231" s="62">
        <v>0</v>
      </c>
      <c r="D231" s="39">
        <v>0</v>
      </c>
      <c r="E231" s="39">
        <v>0</v>
      </c>
      <c r="F231" s="39">
        <v>437797</v>
      </c>
      <c r="G231" s="39">
        <v>889814</v>
      </c>
      <c r="H231" s="39">
        <f>K209+B231+C231+D231+E231+F231+G231</f>
        <v>18173762</v>
      </c>
      <c r="I231" s="40">
        <v>-35663</v>
      </c>
      <c r="J231" s="40">
        <v>-188978</v>
      </c>
      <c r="K231" s="39">
        <f>H231+I231+J231</f>
        <v>17949121</v>
      </c>
      <c r="L231" s="68"/>
      <c r="M231" s="69"/>
      <c r="N231" s="70"/>
      <c r="O231" s="71"/>
      <c r="P231" s="70"/>
      <c r="Q231" s="70"/>
    </row>
    <row r="232" spans="1:17" s="72" customFormat="1" ht="15.75" customHeight="1">
      <c r="A232" s="67" t="s">
        <v>2</v>
      </c>
      <c r="B232" s="62">
        <v>0</v>
      </c>
      <c r="C232" s="62">
        <v>0</v>
      </c>
      <c r="D232" s="39">
        <v>0</v>
      </c>
      <c r="E232" s="39">
        <v>0</v>
      </c>
      <c r="F232" s="39">
        <v>0</v>
      </c>
      <c r="G232" s="39">
        <v>1605030</v>
      </c>
      <c r="H232" s="39">
        <f aca="true" t="shared" si="48" ref="H232:H247">K210+B232+C232+D232+E232+F232+G232</f>
        <v>42070787</v>
      </c>
      <c r="I232" s="40">
        <v>-85668</v>
      </c>
      <c r="J232" s="40">
        <v>-463464</v>
      </c>
      <c r="K232" s="39">
        <f aca="true" t="shared" si="49" ref="K232:K247">H232+I232+J232</f>
        <v>41521655</v>
      </c>
      <c r="L232" s="68"/>
      <c r="M232" s="69"/>
      <c r="N232" s="70"/>
      <c r="O232" s="71"/>
      <c r="P232" s="70"/>
      <c r="Q232" s="70"/>
    </row>
    <row r="233" spans="1:17" s="72" customFormat="1" ht="15.75" customHeight="1">
      <c r="A233" s="67" t="s">
        <v>3</v>
      </c>
      <c r="B233" s="62">
        <v>0</v>
      </c>
      <c r="C233" s="62">
        <v>0</v>
      </c>
      <c r="D233" s="39">
        <v>0</v>
      </c>
      <c r="E233" s="39">
        <v>0</v>
      </c>
      <c r="F233" s="39">
        <v>378068</v>
      </c>
      <c r="G233" s="39">
        <v>1719487</v>
      </c>
      <c r="H233" s="39">
        <f t="shared" si="48"/>
        <v>23377414</v>
      </c>
      <c r="I233" s="40">
        <v>-45050</v>
      </c>
      <c r="J233" s="40">
        <v>-240736</v>
      </c>
      <c r="K233" s="39">
        <f t="shared" si="49"/>
        <v>23091628</v>
      </c>
      <c r="L233" s="68"/>
      <c r="M233" s="69"/>
      <c r="N233" s="70"/>
      <c r="O233" s="71"/>
      <c r="P233" s="70"/>
      <c r="Q233" s="70"/>
    </row>
    <row r="234" spans="1:17" s="72" customFormat="1" ht="15.75" customHeight="1">
      <c r="A234" s="67" t="s">
        <v>4</v>
      </c>
      <c r="B234" s="62">
        <v>0</v>
      </c>
      <c r="C234" s="62">
        <v>0</v>
      </c>
      <c r="D234" s="39">
        <v>0</v>
      </c>
      <c r="E234" s="39">
        <v>0</v>
      </c>
      <c r="F234" s="39">
        <v>2280628.999999998</v>
      </c>
      <c r="G234" s="39">
        <v>15209505</v>
      </c>
      <c r="H234" s="39">
        <f t="shared" si="48"/>
        <v>138654552</v>
      </c>
      <c r="I234" s="40">
        <v>-256510</v>
      </c>
      <c r="J234" s="40">
        <v>-1339703</v>
      </c>
      <c r="K234" s="39">
        <f t="shared" si="49"/>
        <v>137058339</v>
      </c>
      <c r="L234" s="68"/>
      <c r="M234" s="69"/>
      <c r="N234" s="70"/>
      <c r="O234" s="71"/>
      <c r="P234" s="70"/>
      <c r="Q234" s="70"/>
    </row>
    <row r="235" spans="1:17" s="72" customFormat="1" ht="15.75" customHeight="1">
      <c r="A235" s="67" t="s">
        <v>5</v>
      </c>
      <c r="B235" s="62">
        <v>0</v>
      </c>
      <c r="C235" s="62">
        <v>0</v>
      </c>
      <c r="D235" s="39">
        <v>0</v>
      </c>
      <c r="E235" s="39">
        <v>0</v>
      </c>
      <c r="F235" s="39">
        <v>0</v>
      </c>
      <c r="G235" s="39">
        <v>273901</v>
      </c>
      <c r="H235" s="39">
        <f t="shared" si="48"/>
        <v>34420400</v>
      </c>
      <c r="I235" s="40">
        <v>-72290</v>
      </c>
      <c r="J235" s="40">
        <v>-396427</v>
      </c>
      <c r="K235" s="39">
        <f t="shared" si="49"/>
        <v>33951683</v>
      </c>
      <c r="L235" s="68"/>
      <c r="M235" s="69"/>
      <c r="N235" s="70"/>
      <c r="O235" s="71"/>
      <c r="P235" s="70"/>
      <c r="Q235" s="70"/>
    </row>
    <row r="236" spans="1:17" s="72" customFormat="1" ht="15.75" customHeight="1">
      <c r="A236" s="67" t="s">
        <v>6</v>
      </c>
      <c r="B236" s="62">
        <v>0</v>
      </c>
      <c r="C236" s="62">
        <v>0</v>
      </c>
      <c r="D236" s="39">
        <v>0</v>
      </c>
      <c r="E236" s="39">
        <v>0</v>
      </c>
      <c r="F236" s="39">
        <v>626266</v>
      </c>
      <c r="G236" s="39">
        <v>1052572</v>
      </c>
      <c r="H236" s="39">
        <f t="shared" si="48"/>
        <v>27258654</v>
      </c>
      <c r="I236" s="40">
        <v>-54154</v>
      </c>
      <c r="J236" s="40">
        <v>-274888</v>
      </c>
      <c r="K236" s="39">
        <f t="shared" si="49"/>
        <v>26929612</v>
      </c>
      <c r="L236" s="68"/>
      <c r="M236" s="69"/>
      <c r="N236" s="70"/>
      <c r="O236" s="71"/>
      <c r="P236" s="70"/>
      <c r="Q236" s="70"/>
    </row>
    <row r="237" spans="1:17" s="72" customFormat="1" ht="15.75" customHeight="1">
      <c r="A237" s="67" t="s">
        <v>7</v>
      </c>
      <c r="B237" s="62">
        <v>0</v>
      </c>
      <c r="C237" s="62">
        <v>0</v>
      </c>
      <c r="D237" s="39">
        <v>0</v>
      </c>
      <c r="E237" s="39">
        <v>0</v>
      </c>
      <c r="F237" s="39">
        <v>254569</v>
      </c>
      <c r="G237" s="39">
        <v>715395</v>
      </c>
      <c r="H237" s="39">
        <f t="shared" si="48"/>
        <v>16401325</v>
      </c>
      <c r="I237" s="40">
        <v>-32669</v>
      </c>
      <c r="J237" s="40">
        <v>-175056</v>
      </c>
      <c r="K237" s="39">
        <f t="shared" si="49"/>
        <v>16193600</v>
      </c>
      <c r="L237" s="68"/>
      <c r="M237" s="69"/>
      <c r="N237" s="70"/>
      <c r="O237" s="71"/>
      <c r="P237" s="70"/>
      <c r="Q237" s="70"/>
    </row>
    <row r="238" spans="1:17" s="72" customFormat="1" ht="15.75" customHeight="1">
      <c r="A238" s="67" t="s">
        <v>8</v>
      </c>
      <c r="B238" s="62">
        <v>0</v>
      </c>
      <c r="C238" s="62">
        <v>0</v>
      </c>
      <c r="D238" s="39">
        <v>0</v>
      </c>
      <c r="E238" s="39">
        <v>0</v>
      </c>
      <c r="F238" s="39">
        <v>407072</v>
      </c>
      <c r="G238" s="39">
        <v>0</v>
      </c>
      <c r="H238" s="39">
        <f t="shared" si="48"/>
        <v>34606129</v>
      </c>
      <c r="I238" s="40">
        <v>-72401</v>
      </c>
      <c r="J238" s="40">
        <v>-348298</v>
      </c>
      <c r="K238" s="39">
        <f t="shared" si="49"/>
        <v>34185430</v>
      </c>
      <c r="L238" s="68"/>
      <c r="M238" s="69"/>
      <c r="N238" s="70"/>
      <c r="O238" s="71"/>
      <c r="P238" s="70"/>
      <c r="Q238" s="70"/>
    </row>
    <row r="239" spans="1:17" s="72" customFormat="1" ht="15.75" customHeight="1">
      <c r="A239" s="67" t="s">
        <v>9</v>
      </c>
      <c r="B239" s="62">
        <v>0</v>
      </c>
      <c r="C239" s="62">
        <v>0</v>
      </c>
      <c r="D239" s="39">
        <v>0</v>
      </c>
      <c r="E239" s="39">
        <v>0</v>
      </c>
      <c r="F239" s="39">
        <v>471185</v>
      </c>
      <c r="G239" s="39">
        <v>652878</v>
      </c>
      <c r="H239" s="39">
        <f t="shared" si="48"/>
        <v>16204490</v>
      </c>
      <c r="I239" s="40">
        <v>-31926</v>
      </c>
      <c r="J239" s="40">
        <v>-162977</v>
      </c>
      <c r="K239" s="39">
        <f t="shared" si="49"/>
        <v>16009587</v>
      </c>
      <c r="L239" s="68"/>
      <c r="M239" s="69"/>
      <c r="N239" s="70"/>
      <c r="O239" s="71"/>
      <c r="P239" s="70"/>
      <c r="Q239" s="70"/>
    </row>
    <row r="240" spans="1:17" s="72" customFormat="1" ht="15.75" customHeight="1">
      <c r="A240" s="67" t="s">
        <v>10</v>
      </c>
      <c r="B240" s="62">
        <v>0</v>
      </c>
      <c r="C240" s="62">
        <v>0</v>
      </c>
      <c r="D240" s="39">
        <v>0</v>
      </c>
      <c r="E240" s="39">
        <v>0</v>
      </c>
      <c r="F240" s="39">
        <v>3137606</v>
      </c>
      <c r="G240" s="39">
        <v>1159350</v>
      </c>
      <c r="H240" s="39">
        <f t="shared" si="48"/>
        <v>22878847</v>
      </c>
      <c r="I240" s="40">
        <v>-39339</v>
      </c>
      <c r="J240" s="40">
        <v>-202999</v>
      </c>
      <c r="K240" s="39">
        <f t="shared" si="49"/>
        <v>22636509</v>
      </c>
      <c r="L240" s="68"/>
      <c r="M240" s="69"/>
      <c r="N240" s="70"/>
      <c r="O240" s="71"/>
      <c r="P240" s="70"/>
      <c r="Q240" s="70"/>
    </row>
    <row r="241" spans="1:17" s="72" customFormat="1" ht="15.75" customHeight="1">
      <c r="A241" s="67" t="s">
        <v>11</v>
      </c>
      <c r="B241" s="62">
        <v>0</v>
      </c>
      <c r="C241" s="62">
        <v>0</v>
      </c>
      <c r="D241" s="39">
        <v>0</v>
      </c>
      <c r="E241" s="39">
        <v>0</v>
      </c>
      <c r="F241" s="39">
        <v>3650604</v>
      </c>
      <c r="G241" s="39">
        <v>1329494</v>
      </c>
      <c r="H241" s="39">
        <f t="shared" si="48"/>
        <v>19605012</v>
      </c>
      <c r="I241" s="40">
        <v>-30962</v>
      </c>
      <c r="J241" s="40">
        <v>-162345</v>
      </c>
      <c r="K241" s="39">
        <f t="shared" si="49"/>
        <v>19411705</v>
      </c>
      <c r="L241" s="68"/>
      <c r="M241" s="69"/>
      <c r="N241" s="70"/>
      <c r="O241" s="71"/>
      <c r="P241" s="70"/>
      <c r="Q241" s="70"/>
    </row>
    <row r="242" spans="1:17" s="72" customFormat="1" ht="15.75" customHeight="1">
      <c r="A242" s="67" t="s">
        <v>12</v>
      </c>
      <c r="B242" s="62">
        <v>0</v>
      </c>
      <c r="C242" s="62">
        <v>0</v>
      </c>
      <c r="D242" s="39">
        <v>0</v>
      </c>
      <c r="E242" s="39">
        <v>0</v>
      </c>
      <c r="F242" s="39">
        <v>8122326</v>
      </c>
      <c r="G242" s="39">
        <v>1041461</v>
      </c>
      <c r="H242" s="39">
        <f t="shared" si="48"/>
        <v>39621768</v>
      </c>
      <c r="I242" s="40">
        <v>-64481</v>
      </c>
      <c r="J242" s="40">
        <v>-321404</v>
      </c>
      <c r="K242" s="39">
        <f t="shared" si="49"/>
        <v>39235883</v>
      </c>
      <c r="L242" s="68"/>
      <c r="M242" s="69"/>
      <c r="N242" s="70"/>
      <c r="O242" s="71"/>
      <c r="P242" s="70"/>
      <c r="Q242" s="70"/>
    </row>
    <row r="243" spans="1:17" s="72" customFormat="1" ht="15.75" customHeight="1">
      <c r="A243" s="67" t="s">
        <v>13</v>
      </c>
      <c r="B243" s="62">
        <v>0</v>
      </c>
      <c r="C243" s="62">
        <v>0</v>
      </c>
      <c r="D243" s="39">
        <v>0</v>
      </c>
      <c r="E243" s="39">
        <v>0</v>
      </c>
      <c r="F243" s="39">
        <v>5287012</v>
      </c>
      <c r="G243" s="39">
        <v>888086</v>
      </c>
      <c r="H243" s="39">
        <f t="shared" si="48"/>
        <v>27224255</v>
      </c>
      <c r="I243" s="40">
        <v>-44562</v>
      </c>
      <c r="J243" s="40">
        <v>-238917</v>
      </c>
      <c r="K243" s="39">
        <f t="shared" si="49"/>
        <v>26940776</v>
      </c>
      <c r="L243" s="68"/>
      <c r="M243" s="69"/>
      <c r="N243" s="70"/>
      <c r="O243" s="71"/>
      <c r="P243" s="70"/>
      <c r="Q243" s="70"/>
    </row>
    <row r="244" spans="1:17" s="72" customFormat="1" ht="15.75" customHeight="1">
      <c r="A244" s="67" t="s">
        <v>14</v>
      </c>
      <c r="B244" s="62">
        <v>0</v>
      </c>
      <c r="C244" s="62">
        <v>0</v>
      </c>
      <c r="D244" s="39">
        <v>0</v>
      </c>
      <c r="E244" s="39">
        <v>0</v>
      </c>
      <c r="F244" s="39">
        <v>6660719</v>
      </c>
      <c r="G244" s="39">
        <v>2683415</v>
      </c>
      <c r="H244" s="39">
        <f t="shared" si="48"/>
        <v>34093230</v>
      </c>
      <c r="I244" s="40">
        <v>-52395</v>
      </c>
      <c r="J244" s="40">
        <v>-252421</v>
      </c>
      <c r="K244" s="39">
        <f t="shared" si="49"/>
        <v>33788414</v>
      </c>
      <c r="L244" s="68"/>
      <c r="M244" s="69"/>
      <c r="N244" s="70"/>
      <c r="O244" s="71"/>
      <c r="P244" s="70"/>
      <c r="Q244" s="70"/>
    </row>
    <row r="245" spans="1:17" s="72" customFormat="1" ht="15.75" customHeight="1">
      <c r="A245" s="67" t="s">
        <v>15</v>
      </c>
      <c r="B245" s="62">
        <v>0</v>
      </c>
      <c r="C245" s="62">
        <v>0</v>
      </c>
      <c r="D245" s="39">
        <v>0</v>
      </c>
      <c r="E245" s="39">
        <v>0</v>
      </c>
      <c r="F245" s="39">
        <v>1142303</v>
      </c>
      <c r="G245" s="39">
        <v>465568</v>
      </c>
      <c r="H245" s="39">
        <f t="shared" si="48"/>
        <v>16078862</v>
      </c>
      <c r="I245" s="40">
        <v>-30635</v>
      </c>
      <c r="J245" s="40">
        <v>-158541</v>
      </c>
      <c r="K245" s="39">
        <f t="shared" si="49"/>
        <v>15889686</v>
      </c>
      <c r="L245" s="68"/>
      <c r="M245" s="69"/>
      <c r="N245" s="70"/>
      <c r="O245" s="71"/>
      <c r="P245" s="70"/>
      <c r="Q245" s="70"/>
    </row>
    <row r="246" spans="1:17" s="72" customFormat="1" ht="15.75" customHeight="1">
      <c r="A246" s="67" t="s">
        <v>16</v>
      </c>
      <c r="B246" s="62">
        <v>0</v>
      </c>
      <c r="C246" s="62">
        <v>0</v>
      </c>
      <c r="D246" s="39">
        <v>0</v>
      </c>
      <c r="E246" s="39">
        <v>0</v>
      </c>
      <c r="F246" s="39">
        <v>384938</v>
      </c>
      <c r="G246" s="39">
        <v>0</v>
      </c>
      <c r="H246" s="39">
        <f t="shared" si="48"/>
        <v>17409823</v>
      </c>
      <c r="I246" s="40">
        <v>-36042</v>
      </c>
      <c r="J246" s="40">
        <v>-192585</v>
      </c>
      <c r="K246" s="39">
        <f t="shared" si="49"/>
        <v>17181196</v>
      </c>
      <c r="L246" s="68"/>
      <c r="M246" s="69"/>
      <c r="N246" s="70"/>
      <c r="O246" s="71"/>
      <c r="P246" s="70"/>
      <c r="Q246" s="70"/>
    </row>
    <row r="247" spans="1:17" s="72" customFormat="1" ht="15.75" customHeight="1">
      <c r="A247" s="73" t="s">
        <v>17</v>
      </c>
      <c r="B247" s="63">
        <v>0</v>
      </c>
      <c r="C247" s="63">
        <v>0</v>
      </c>
      <c r="D247" s="39">
        <v>0</v>
      </c>
      <c r="E247" s="39">
        <v>0</v>
      </c>
      <c r="F247" s="41">
        <v>0</v>
      </c>
      <c r="G247" s="39">
        <v>1721037</v>
      </c>
      <c r="H247" s="39">
        <f t="shared" si="48"/>
        <v>21226446</v>
      </c>
      <c r="I247" s="40">
        <v>-41294</v>
      </c>
      <c r="J247" s="40">
        <v>-239072</v>
      </c>
      <c r="K247" s="39">
        <f t="shared" si="49"/>
        <v>20946080</v>
      </c>
      <c r="L247" s="68"/>
      <c r="M247" s="69"/>
      <c r="N247" s="70"/>
      <c r="O247" s="71"/>
      <c r="P247" s="70"/>
      <c r="Q247" s="70"/>
    </row>
    <row r="248" spans="1:17" s="72" customFormat="1" ht="15.75" customHeight="1">
      <c r="A248" s="74" t="s">
        <v>37</v>
      </c>
      <c r="B248" s="75">
        <f>SUM(B231:B247)</f>
        <v>0</v>
      </c>
      <c r="C248" s="75">
        <f>SUM(C231:C247)</f>
        <v>0</v>
      </c>
      <c r="D248" s="64">
        <v>0</v>
      </c>
      <c r="E248" s="64">
        <v>0</v>
      </c>
      <c r="F248" s="64">
        <f aca="true" t="shared" si="50" ref="F248:K248">SUM(F231:F247)</f>
        <v>33241094</v>
      </c>
      <c r="G248" s="64">
        <f t="shared" si="50"/>
        <v>31406993</v>
      </c>
      <c r="H248" s="64">
        <f t="shared" si="50"/>
        <v>549305756</v>
      </c>
      <c r="I248" s="57">
        <f>SUM(I231:I247)</f>
        <v>-1026041</v>
      </c>
      <c r="J248" s="57">
        <v>-5358811</v>
      </c>
      <c r="K248" s="57">
        <f t="shared" si="50"/>
        <v>542920904</v>
      </c>
      <c r="L248" s="68"/>
      <c r="M248" s="69"/>
      <c r="N248" s="70"/>
      <c r="P248" s="70"/>
      <c r="Q248" s="70"/>
    </row>
    <row r="249" spans="1:11" ht="12.75">
      <c r="A249" s="30"/>
      <c r="B249" s="30"/>
      <c r="C249" s="30"/>
      <c r="D249" s="30"/>
      <c r="E249" s="30"/>
      <c r="F249" s="30"/>
      <c r="G249" s="30"/>
      <c r="H249" s="7"/>
      <c r="I249" s="31"/>
      <c r="J249" s="31"/>
      <c r="K249" s="31"/>
    </row>
    <row r="250" spans="1:11" ht="21" customHeight="1">
      <c r="A250" s="96" t="s">
        <v>56</v>
      </c>
      <c r="B250" s="96"/>
      <c r="C250" s="96"/>
      <c r="D250" s="96"/>
      <c r="E250" s="96"/>
      <c r="F250" s="96"/>
      <c r="G250" s="96"/>
      <c r="H250" s="96"/>
      <c r="I250" s="96"/>
      <c r="J250" s="96"/>
      <c r="K250" s="96"/>
    </row>
    <row r="251" spans="1:11" ht="39" customHeight="1">
      <c r="A251" s="98" t="s">
        <v>57</v>
      </c>
      <c r="B251" s="98"/>
      <c r="C251" s="98"/>
      <c r="D251" s="98"/>
      <c r="E251" s="98"/>
      <c r="F251" s="98"/>
      <c r="G251" s="98"/>
      <c r="H251" s="98"/>
      <c r="I251" s="98"/>
      <c r="J251" s="98"/>
      <c r="K251" s="98"/>
    </row>
    <row r="252" spans="1:11" ht="12.75" customHeight="1">
      <c r="A252" s="15"/>
      <c r="B252" s="15"/>
      <c r="C252" s="15"/>
      <c r="D252" s="15"/>
      <c r="E252" s="15"/>
      <c r="F252" s="15"/>
      <c r="G252" s="15"/>
      <c r="H252" s="15"/>
      <c r="I252" s="1"/>
      <c r="J252" s="1"/>
      <c r="K252" s="10"/>
    </row>
    <row r="253" spans="1:11" ht="12.75" customHeight="1">
      <c r="A253" s="15"/>
      <c r="B253" s="15"/>
      <c r="C253" s="15"/>
      <c r="D253" s="15"/>
      <c r="E253" s="15"/>
      <c r="F253" s="15"/>
      <c r="G253" s="15"/>
      <c r="H253" s="15"/>
      <c r="I253" s="1"/>
      <c r="J253" s="1"/>
      <c r="K253" s="10"/>
    </row>
    <row r="254" spans="1:11" ht="12.75" customHeight="1">
      <c r="A254" s="15"/>
      <c r="B254" s="15"/>
      <c r="C254" s="15"/>
      <c r="D254" s="15"/>
      <c r="E254" s="15"/>
      <c r="F254" s="15"/>
      <c r="G254" s="15"/>
      <c r="H254" s="15"/>
      <c r="I254" s="1"/>
      <c r="J254" s="1"/>
      <c r="K254" s="10"/>
    </row>
    <row r="255" spans="1:11" ht="12.75">
      <c r="A255" s="12"/>
      <c r="B255" s="12"/>
      <c r="C255" s="12"/>
      <c r="D255" s="12"/>
      <c r="E255" s="12"/>
      <c r="F255" s="12"/>
      <c r="G255" s="12"/>
      <c r="H255" s="12"/>
      <c r="I255" s="1"/>
      <c r="J255" s="1"/>
      <c r="K255" s="10"/>
    </row>
    <row r="256" spans="1:11" ht="24.75" customHeight="1" hidden="1">
      <c r="A256" s="101" t="s">
        <v>32</v>
      </c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</row>
    <row r="257" spans="1:11" ht="15.75" hidden="1">
      <c r="A257" s="55"/>
      <c r="B257" s="55"/>
      <c r="C257" s="55"/>
      <c r="D257" s="55"/>
      <c r="E257" s="55"/>
      <c r="F257" s="51"/>
      <c r="G257" s="55"/>
      <c r="H257" s="55"/>
      <c r="I257" s="55"/>
      <c r="J257" s="55"/>
      <c r="K257" s="55"/>
    </row>
    <row r="258" spans="1:11" ht="15.75" hidden="1">
      <c r="A258" s="55"/>
      <c r="B258" s="55"/>
      <c r="C258" s="55"/>
      <c r="D258" s="55"/>
      <c r="E258" s="55"/>
      <c r="F258" s="51"/>
      <c r="G258" s="55"/>
      <c r="H258" s="55"/>
      <c r="I258" s="55"/>
      <c r="J258" s="55"/>
      <c r="K258" s="55"/>
    </row>
    <row r="259" spans="1:11" ht="15.75" hidden="1">
      <c r="A259" s="56"/>
      <c r="B259" s="56"/>
      <c r="C259" s="56"/>
      <c r="D259" s="56"/>
      <c r="E259" s="56"/>
      <c r="F259" s="54"/>
      <c r="G259" s="56"/>
      <c r="H259" s="56"/>
      <c r="I259" s="56"/>
      <c r="J259" s="56"/>
      <c r="K259" s="56"/>
    </row>
    <row r="260" spans="1:11" ht="24" customHeight="1" hidden="1">
      <c r="A260" s="99" t="s">
        <v>43</v>
      </c>
      <c r="B260" s="99"/>
      <c r="C260" s="99"/>
      <c r="D260" s="99"/>
      <c r="E260" s="99"/>
      <c r="F260" s="99"/>
      <c r="G260" s="99"/>
      <c r="H260" s="99"/>
      <c r="I260" s="99"/>
      <c r="J260" s="99"/>
      <c r="K260" s="99"/>
    </row>
    <row r="261" ht="12.75" hidden="1"/>
    <row r="262" spans="1:8" ht="12.75" hidden="1">
      <c r="A262" s="96"/>
      <c r="B262" s="96"/>
      <c r="C262" s="96"/>
      <c r="D262" s="96"/>
      <c r="E262" s="96"/>
      <c r="F262" s="96"/>
      <c r="G262" s="96"/>
      <c r="H262" s="96"/>
    </row>
    <row r="263" spans="1:8" ht="12.75" hidden="1">
      <c r="A263" s="100"/>
      <c r="B263" s="100"/>
      <c r="C263" s="100"/>
      <c r="D263" s="100"/>
      <c r="E263" s="100"/>
      <c r="F263" s="100"/>
      <c r="G263" s="100"/>
      <c r="H263" s="100"/>
    </row>
    <row r="264" spans="1:8" ht="12.75">
      <c r="A264" s="100"/>
      <c r="B264" s="100"/>
      <c r="C264" s="100"/>
      <c r="D264" s="100"/>
      <c r="E264" s="100"/>
      <c r="F264" s="100"/>
      <c r="G264" s="100"/>
      <c r="H264" s="100"/>
    </row>
  </sheetData>
  <sheetProtection/>
  <mergeCells count="21">
    <mergeCell ref="A251:K251"/>
    <mergeCell ref="A264:H264"/>
    <mergeCell ref="A205:K205"/>
    <mergeCell ref="A206:K206"/>
    <mergeCell ref="A256:K256"/>
    <mergeCell ref="A260:K260"/>
    <mergeCell ref="A262:H262"/>
    <mergeCell ref="A263:H263"/>
    <mergeCell ref="A9:K9"/>
    <mergeCell ref="A10:K10"/>
    <mergeCell ref="A74:K74"/>
    <mergeCell ref="A75:K75"/>
    <mergeCell ref="A142:K142"/>
    <mergeCell ref="A120:K120"/>
    <mergeCell ref="A54:K54"/>
    <mergeCell ref="A143:K143"/>
    <mergeCell ref="A187:K187"/>
    <mergeCell ref="A188:K188"/>
    <mergeCell ref="A250:K250"/>
    <mergeCell ref="A55:K55"/>
    <mergeCell ref="A119:K119"/>
  </mergeCells>
  <printOptions horizontalCentered="1"/>
  <pageMargins left="0.19" right="0.1968503937007874" top="0.5118110236220472" bottom="0.59" header="0" footer="0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62"/>
  <sheetViews>
    <sheetView zoomScale="90" zoomScaleNormal="90" zoomScalePageLayoutView="0" workbookViewId="0" topLeftCell="A4">
      <selection activeCell="A7" sqref="A7:E7"/>
    </sheetView>
  </sheetViews>
  <sheetFormatPr defaultColWidth="11.421875" defaultRowHeight="12.75"/>
  <cols>
    <col min="1" max="1" width="16.140625" style="0" customWidth="1"/>
    <col min="2" max="5" width="15.7109375" style="0" customWidth="1"/>
    <col min="6" max="6" width="13.00390625" style="0" bestFit="1" customWidth="1"/>
    <col min="7" max="7" width="15.421875" style="0" customWidth="1"/>
    <col min="8" max="8" width="15.28125" style="0" customWidth="1"/>
    <col min="9" max="9" width="14.57421875" style="0" customWidth="1"/>
    <col min="10" max="10" width="16.7109375" style="0" customWidth="1"/>
    <col min="11" max="11" width="15.140625" style="0" customWidth="1"/>
  </cols>
  <sheetData>
    <row r="6" spans="1:5" ht="15.75">
      <c r="A6" s="99" t="s">
        <v>24</v>
      </c>
      <c r="B6" s="99"/>
      <c r="C6" s="99"/>
      <c r="D6" s="99"/>
      <c r="E6" s="99"/>
    </row>
    <row r="7" spans="1:5" ht="33" customHeight="1">
      <c r="A7" s="102" t="s">
        <v>44</v>
      </c>
      <c r="B7" s="102"/>
      <c r="C7" s="102"/>
      <c r="D7" s="102"/>
      <c r="E7" s="102"/>
    </row>
    <row r="9" spans="1:5" ht="12.75">
      <c r="A9" s="103" t="s">
        <v>39</v>
      </c>
      <c r="B9" s="107" t="s">
        <v>48</v>
      </c>
      <c r="C9" s="108"/>
      <c r="D9" s="109"/>
      <c r="E9" s="105" t="s">
        <v>37</v>
      </c>
    </row>
    <row r="10" spans="1:5" ht="12.75">
      <c r="A10" s="104"/>
      <c r="B10" s="43" t="s">
        <v>45</v>
      </c>
      <c r="C10" s="43" t="s">
        <v>46</v>
      </c>
      <c r="D10" s="43" t="s">
        <v>47</v>
      </c>
      <c r="E10" s="106"/>
    </row>
    <row r="11" spans="1:12" ht="15" customHeight="1">
      <c r="A11" s="19" t="s">
        <v>1</v>
      </c>
      <c r="B11" s="25">
        <v>865372</v>
      </c>
      <c r="C11" s="25">
        <v>408178</v>
      </c>
      <c r="D11" s="25">
        <v>386292</v>
      </c>
      <c r="E11" s="25">
        <f>SUM(B11:D11)</f>
        <v>1659842</v>
      </c>
      <c r="F11" s="45"/>
      <c r="G11" s="45"/>
      <c r="H11" s="45"/>
      <c r="I11" s="45"/>
      <c r="J11" s="45"/>
      <c r="K11" s="45"/>
      <c r="L11" s="45"/>
    </row>
    <row r="12" spans="1:12" ht="15" customHeight="1">
      <c r="A12" s="19" t="s">
        <v>2</v>
      </c>
      <c r="B12" s="25">
        <v>2130670</v>
      </c>
      <c r="C12" s="25">
        <v>1462471</v>
      </c>
      <c r="D12" s="25">
        <v>1585766</v>
      </c>
      <c r="E12" s="25">
        <f aca="true" t="shared" si="0" ref="E12:E27">SUM(B12:D12)</f>
        <v>5178907</v>
      </c>
      <c r="F12" s="45"/>
      <c r="G12" s="45"/>
      <c r="H12" s="45"/>
      <c r="I12" s="45"/>
      <c r="J12" s="45"/>
      <c r="K12" s="45"/>
      <c r="L12" s="45"/>
    </row>
    <row r="13" spans="1:12" ht="15" customHeight="1">
      <c r="A13" s="19" t="s">
        <v>3</v>
      </c>
      <c r="B13" s="25">
        <v>1558451</v>
      </c>
      <c r="C13" s="25">
        <v>867237</v>
      </c>
      <c r="D13" s="25">
        <v>601063</v>
      </c>
      <c r="E13" s="25">
        <f t="shared" si="0"/>
        <v>3026751</v>
      </c>
      <c r="F13" s="45"/>
      <c r="G13" s="45"/>
      <c r="H13" s="45"/>
      <c r="I13" s="45"/>
      <c r="J13" s="45"/>
      <c r="K13" s="45"/>
      <c r="L13" s="45"/>
    </row>
    <row r="14" spans="1:12" ht="15" customHeight="1">
      <c r="A14" s="19" t="s">
        <v>4</v>
      </c>
      <c r="B14" s="25">
        <v>20350319</v>
      </c>
      <c r="C14" s="25">
        <v>13148069</v>
      </c>
      <c r="D14" s="25">
        <v>11360387</v>
      </c>
      <c r="E14" s="25">
        <f t="shared" si="0"/>
        <v>44858775</v>
      </c>
      <c r="F14" s="45"/>
      <c r="G14" s="45"/>
      <c r="H14" s="45"/>
      <c r="I14" s="45"/>
      <c r="J14" s="45"/>
      <c r="K14" s="45"/>
      <c r="L14" s="45"/>
    </row>
    <row r="15" spans="1:12" ht="15" customHeight="1">
      <c r="A15" s="19" t="s">
        <v>5</v>
      </c>
      <c r="B15" s="25">
        <v>2224539</v>
      </c>
      <c r="C15" s="25">
        <v>2077721</v>
      </c>
      <c r="D15" s="25">
        <v>1122336</v>
      </c>
      <c r="E15" s="25">
        <f t="shared" si="0"/>
        <v>5424596</v>
      </c>
      <c r="F15" s="45"/>
      <c r="G15" s="45"/>
      <c r="H15" s="45"/>
      <c r="I15" s="45"/>
      <c r="J15" s="45"/>
      <c r="K15" s="45"/>
      <c r="L15" s="45"/>
    </row>
    <row r="16" spans="1:12" ht="15" customHeight="1">
      <c r="A16" s="19" t="s">
        <v>6</v>
      </c>
      <c r="B16" s="25">
        <v>1517778.0000000005</v>
      </c>
      <c r="C16" s="25">
        <v>659391</v>
      </c>
      <c r="D16" s="25">
        <v>694050.9999999999</v>
      </c>
      <c r="E16" s="25">
        <f t="shared" si="0"/>
        <v>2871220.0000000005</v>
      </c>
      <c r="F16" s="45"/>
      <c r="G16" s="45"/>
      <c r="H16" s="45"/>
      <c r="I16" s="45"/>
      <c r="J16" s="45"/>
      <c r="K16" s="45"/>
      <c r="L16" s="45"/>
    </row>
    <row r="17" spans="1:12" ht="15" customHeight="1">
      <c r="A17" s="19" t="s">
        <v>7</v>
      </c>
      <c r="B17" s="25">
        <v>645751</v>
      </c>
      <c r="C17" s="25">
        <v>320449</v>
      </c>
      <c r="D17" s="25">
        <v>238137</v>
      </c>
      <c r="E17" s="25">
        <f t="shared" si="0"/>
        <v>1204337</v>
      </c>
      <c r="F17" s="45"/>
      <c r="G17" s="45"/>
      <c r="H17" s="45"/>
      <c r="I17" s="45"/>
      <c r="J17" s="45"/>
      <c r="K17" s="45"/>
      <c r="L17" s="45"/>
    </row>
    <row r="18" spans="1:12" ht="15" customHeight="1">
      <c r="A18" s="19" t="s">
        <v>8</v>
      </c>
      <c r="B18" s="25">
        <v>1495318</v>
      </c>
      <c r="C18" s="25">
        <v>717381</v>
      </c>
      <c r="D18" s="25">
        <v>711494</v>
      </c>
      <c r="E18" s="25">
        <f t="shared" si="0"/>
        <v>2924193</v>
      </c>
      <c r="F18" s="45"/>
      <c r="G18" s="45"/>
      <c r="H18" s="45"/>
      <c r="I18" s="45"/>
      <c r="J18" s="45"/>
      <c r="K18" s="45"/>
      <c r="L18" s="45"/>
    </row>
    <row r="19" spans="1:12" ht="15" customHeight="1">
      <c r="A19" s="19" t="s">
        <v>9</v>
      </c>
      <c r="B19" s="25">
        <v>550604</v>
      </c>
      <c r="C19" s="25">
        <v>251894</v>
      </c>
      <c r="D19" s="25">
        <v>402859</v>
      </c>
      <c r="E19" s="25">
        <f t="shared" si="0"/>
        <v>1205357</v>
      </c>
      <c r="F19" s="45"/>
      <c r="G19" s="45"/>
      <c r="H19" s="45"/>
      <c r="I19" s="45"/>
      <c r="J19" s="45"/>
      <c r="K19" s="45"/>
      <c r="L19" s="45"/>
    </row>
    <row r="20" spans="1:12" ht="15" customHeight="1">
      <c r="A20" s="19" t="s">
        <v>10</v>
      </c>
      <c r="B20" s="25">
        <v>971572</v>
      </c>
      <c r="C20" s="25">
        <v>357955</v>
      </c>
      <c r="D20" s="25">
        <v>364621</v>
      </c>
      <c r="E20" s="25">
        <f t="shared" si="0"/>
        <v>1694148</v>
      </c>
      <c r="F20" s="45"/>
      <c r="G20" s="45"/>
      <c r="H20" s="45"/>
      <c r="I20" s="45"/>
      <c r="J20" s="45"/>
      <c r="K20" s="45"/>
      <c r="L20" s="45"/>
    </row>
    <row r="21" spans="1:12" ht="15" customHeight="1">
      <c r="A21" s="19" t="s">
        <v>11</v>
      </c>
      <c r="B21" s="25">
        <v>97733</v>
      </c>
      <c r="C21" s="25">
        <v>85137</v>
      </c>
      <c r="D21" s="25">
        <v>40140</v>
      </c>
      <c r="E21" s="25">
        <f t="shared" si="0"/>
        <v>223010</v>
      </c>
      <c r="F21" s="45"/>
      <c r="G21" s="45"/>
      <c r="H21" s="45"/>
      <c r="I21" s="45"/>
      <c r="J21" s="45"/>
      <c r="K21" s="45"/>
      <c r="L21" s="45"/>
    </row>
    <row r="22" spans="1:12" ht="15" customHeight="1">
      <c r="A22" s="19" t="s">
        <v>12</v>
      </c>
      <c r="B22" s="25">
        <v>1941658</v>
      </c>
      <c r="C22" s="25">
        <v>838303</v>
      </c>
      <c r="D22" s="25">
        <v>871545</v>
      </c>
      <c r="E22" s="25">
        <f t="shared" si="0"/>
        <v>3651506</v>
      </c>
      <c r="F22" s="45"/>
      <c r="G22" s="45"/>
      <c r="H22" s="45"/>
      <c r="I22" s="45"/>
      <c r="J22" s="45"/>
      <c r="K22" s="45"/>
      <c r="L22" s="45"/>
    </row>
    <row r="23" spans="1:12" ht="15" customHeight="1">
      <c r="A23" s="19" t="s">
        <v>13</v>
      </c>
      <c r="B23" s="25">
        <v>1335084</v>
      </c>
      <c r="C23" s="25">
        <v>828600</v>
      </c>
      <c r="D23" s="25">
        <v>884542</v>
      </c>
      <c r="E23" s="25">
        <f t="shared" si="0"/>
        <v>3048226</v>
      </c>
      <c r="F23" s="45"/>
      <c r="G23" s="45"/>
      <c r="H23" s="45"/>
      <c r="I23" s="45"/>
      <c r="J23" s="45"/>
      <c r="K23" s="45"/>
      <c r="L23" s="45"/>
    </row>
    <row r="24" spans="1:12" ht="15" customHeight="1">
      <c r="A24" s="19" t="s">
        <v>14</v>
      </c>
      <c r="B24" s="25">
        <v>1002554</v>
      </c>
      <c r="C24" s="25">
        <v>526023</v>
      </c>
      <c r="D24" s="25">
        <v>578473</v>
      </c>
      <c r="E24" s="25">
        <f t="shared" si="0"/>
        <v>2107050</v>
      </c>
      <c r="F24" s="45"/>
      <c r="G24" s="45"/>
      <c r="H24" s="45"/>
      <c r="I24" s="45"/>
      <c r="J24" s="45"/>
      <c r="K24" s="45"/>
      <c r="L24" s="45"/>
    </row>
    <row r="25" spans="1:12" ht="15" customHeight="1">
      <c r="A25" s="19" t="s">
        <v>15</v>
      </c>
      <c r="B25" s="25">
        <v>405959</v>
      </c>
      <c r="C25" s="25">
        <v>119822</v>
      </c>
      <c r="D25" s="25">
        <v>150444</v>
      </c>
      <c r="E25" s="25">
        <f t="shared" si="0"/>
        <v>676225</v>
      </c>
      <c r="F25" s="45"/>
      <c r="G25" s="45"/>
      <c r="H25" s="45"/>
      <c r="I25" s="45"/>
      <c r="J25" s="45"/>
      <c r="K25" s="45"/>
      <c r="L25" s="45"/>
    </row>
    <row r="26" spans="1:12" ht="15" customHeight="1">
      <c r="A26" s="19" t="s">
        <v>16</v>
      </c>
      <c r="B26" s="25">
        <v>719739</v>
      </c>
      <c r="C26" s="25">
        <v>394610</v>
      </c>
      <c r="D26" s="25">
        <v>402667</v>
      </c>
      <c r="E26" s="25">
        <f t="shared" si="0"/>
        <v>1517016</v>
      </c>
      <c r="F26" s="45"/>
      <c r="G26" s="45"/>
      <c r="H26" s="45"/>
      <c r="I26" s="45"/>
      <c r="J26" s="45"/>
      <c r="K26" s="45"/>
      <c r="L26" s="45"/>
    </row>
    <row r="27" spans="1:12" ht="15" customHeight="1">
      <c r="A27" s="20" t="s">
        <v>17</v>
      </c>
      <c r="B27" s="26">
        <v>553710</v>
      </c>
      <c r="C27" s="26">
        <v>167597</v>
      </c>
      <c r="D27" s="26">
        <v>211034</v>
      </c>
      <c r="E27" s="26">
        <f t="shared" si="0"/>
        <v>932341</v>
      </c>
      <c r="F27" s="45"/>
      <c r="G27" s="45"/>
      <c r="H27" s="45"/>
      <c r="I27" s="45"/>
      <c r="J27" s="45"/>
      <c r="K27" s="45"/>
      <c r="L27" s="45"/>
    </row>
    <row r="28" spans="1:12" ht="15" customHeight="1">
      <c r="A28" s="21" t="s">
        <v>37</v>
      </c>
      <c r="B28" s="29">
        <f>SUM(B11:B27)</f>
        <v>38366811</v>
      </c>
      <c r="C28" s="29">
        <f>SUM(C11:C27)</f>
        <v>23230838</v>
      </c>
      <c r="D28" s="29">
        <f>SUM(D11:D27)</f>
        <v>20605851</v>
      </c>
      <c r="E28" s="29">
        <f>SUM(E11:E27)</f>
        <v>82203500</v>
      </c>
      <c r="F28" s="45"/>
      <c r="G28" s="45"/>
      <c r="H28" s="45"/>
      <c r="I28" s="45"/>
      <c r="J28" s="45"/>
      <c r="K28" s="45"/>
      <c r="L28" s="45"/>
    </row>
    <row r="29" spans="1:12" ht="12.75">
      <c r="A29" s="2"/>
      <c r="B29" s="14"/>
      <c r="C29" s="14"/>
      <c r="D29" s="14"/>
      <c r="E29" s="14"/>
      <c r="G29" s="45"/>
      <c r="H29" s="45"/>
      <c r="I29" s="45"/>
      <c r="J29" s="45"/>
      <c r="K29" s="45"/>
      <c r="L29" s="45"/>
    </row>
    <row r="30" spans="1:12" ht="12.75">
      <c r="A30" s="2"/>
      <c r="B30" s="14"/>
      <c r="C30" s="14"/>
      <c r="D30" s="14"/>
      <c r="E30" s="14"/>
      <c r="G30" s="45"/>
      <c r="H30" s="45"/>
      <c r="I30" s="45"/>
      <c r="J30" s="45"/>
      <c r="K30" s="45"/>
      <c r="L30" s="45"/>
    </row>
    <row r="31" spans="7:12" ht="12.75">
      <c r="G31" s="45"/>
      <c r="H31" s="45"/>
      <c r="I31" s="45"/>
      <c r="J31" s="45"/>
      <c r="K31" s="45"/>
      <c r="L31" s="45"/>
    </row>
    <row r="32" spans="1:5" ht="15.75">
      <c r="A32" s="99" t="s">
        <v>24</v>
      </c>
      <c r="B32" s="99"/>
      <c r="C32" s="99"/>
      <c r="D32" s="99"/>
      <c r="E32" s="99"/>
    </row>
    <row r="33" spans="1:5" ht="32.25" customHeight="1">
      <c r="A33" s="102" t="s">
        <v>49</v>
      </c>
      <c r="B33" s="102"/>
      <c r="C33" s="102"/>
      <c r="D33" s="102"/>
      <c r="E33" s="102"/>
    </row>
    <row r="35" spans="1:5" ht="12.75">
      <c r="A35" s="103" t="s">
        <v>39</v>
      </c>
      <c r="B35" s="107" t="s">
        <v>48</v>
      </c>
      <c r="C35" s="108"/>
      <c r="D35" s="109"/>
      <c r="E35" s="105" t="s">
        <v>37</v>
      </c>
    </row>
    <row r="36" spans="1:5" ht="12.75">
      <c r="A36" s="104"/>
      <c r="B36" s="43" t="s">
        <v>45</v>
      </c>
      <c r="C36" s="43" t="s">
        <v>46</v>
      </c>
      <c r="D36" s="43" t="s">
        <v>47</v>
      </c>
      <c r="E36" s="106"/>
    </row>
    <row r="37" spans="1:11" ht="15" customHeight="1">
      <c r="A37" s="19" t="s">
        <v>1</v>
      </c>
      <c r="B37" s="25">
        <v>529891</v>
      </c>
      <c r="C37" s="25">
        <v>602674</v>
      </c>
      <c r="D37" s="25">
        <v>422771</v>
      </c>
      <c r="E37" s="25">
        <f>SUM(B37:D37)</f>
        <v>1555336</v>
      </c>
      <c r="F37" s="45"/>
      <c r="G37" s="45"/>
      <c r="H37" s="44"/>
      <c r="J37" s="44"/>
      <c r="K37" s="44"/>
    </row>
    <row r="38" spans="1:11" ht="15" customHeight="1">
      <c r="A38" s="19" t="s">
        <v>2</v>
      </c>
      <c r="B38" s="25">
        <v>9813277</v>
      </c>
      <c r="C38" s="25">
        <v>7843021</v>
      </c>
      <c r="D38" s="25">
        <v>6006967</v>
      </c>
      <c r="E38" s="25">
        <f aca="true" t="shared" si="1" ref="E38:E53">SUM(B38:D38)</f>
        <v>23663265</v>
      </c>
      <c r="F38" s="45"/>
      <c r="G38" s="45"/>
      <c r="H38" s="44"/>
      <c r="J38" s="44"/>
      <c r="K38" s="44"/>
    </row>
    <row r="39" spans="1:11" ht="15" customHeight="1">
      <c r="A39" s="19" t="s">
        <v>3</v>
      </c>
      <c r="B39" s="25">
        <v>571616</v>
      </c>
      <c r="C39" s="25">
        <v>492738</v>
      </c>
      <c r="D39" s="25">
        <v>548912</v>
      </c>
      <c r="E39" s="25">
        <f t="shared" si="1"/>
        <v>1613266</v>
      </c>
      <c r="F39" s="45"/>
      <c r="G39" s="45"/>
      <c r="H39" s="44"/>
      <c r="J39" s="44"/>
      <c r="K39" s="44"/>
    </row>
    <row r="40" spans="1:11" ht="15" customHeight="1">
      <c r="A40" s="19" t="s">
        <v>4</v>
      </c>
      <c r="B40" s="25">
        <v>29851340</v>
      </c>
      <c r="C40" s="25">
        <v>25934826</v>
      </c>
      <c r="D40" s="25">
        <v>28553204</v>
      </c>
      <c r="E40" s="25">
        <f t="shared" si="1"/>
        <v>84339370</v>
      </c>
      <c r="F40" s="45"/>
      <c r="G40" s="45"/>
      <c r="H40" s="44"/>
      <c r="J40" s="44"/>
      <c r="K40" s="44"/>
    </row>
    <row r="41" spans="1:11" ht="15" customHeight="1">
      <c r="A41" s="19" t="s">
        <v>5</v>
      </c>
      <c r="B41" s="25">
        <v>5409518</v>
      </c>
      <c r="C41" s="25">
        <v>4061279</v>
      </c>
      <c r="D41" s="25">
        <v>4172468</v>
      </c>
      <c r="E41" s="25">
        <f t="shared" si="1"/>
        <v>13643265</v>
      </c>
      <c r="F41" s="45"/>
      <c r="G41" s="45"/>
      <c r="H41" s="44"/>
      <c r="J41" s="44"/>
      <c r="K41" s="44"/>
    </row>
    <row r="42" spans="1:11" ht="15" customHeight="1">
      <c r="A42" s="19" t="s">
        <v>6</v>
      </c>
      <c r="B42" s="25">
        <v>4641742</v>
      </c>
      <c r="C42" s="25">
        <v>2772629</v>
      </c>
      <c r="D42" s="25">
        <v>3399865</v>
      </c>
      <c r="E42" s="25">
        <f t="shared" si="1"/>
        <v>10814236</v>
      </c>
      <c r="F42" s="45"/>
      <c r="G42" s="45"/>
      <c r="H42" s="44"/>
      <c r="J42" s="44"/>
      <c r="K42" s="44"/>
    </row>
    <row r="43" spans="1:11" ht="15" customHeight="1">
      <c r="A43" s="19" t="s">
        <v>7</v>
      </c>
      <c r="B43" s="25">
        <v>2247254</v>
      </c>
      <c r="C43" s="25">
        <v>1273774</v>
      </c>
      <c r="D43" s="25">
        <v>1041691</v>
      </c>
      <c r="E43" s="25">
        <f t="shared" si="1"/>
        <v>4562719</v>
      </c>
      <c r="F43" s="45"/>
      <c r="G43" s="45"/>
      <c r="H43" s="44"/>
      <c r="J43" s="44"/>
      <c r="K43" s="44"/>
    </row>
    <row r="44" spans="1:11" ht="15" customHeight="1">
      <c r="A44" s="19" t="s">
        <v>8</v>
      </c>
      <c r="B44" s="25">
        <v>3235741</v>
      </c>
      <c r="C44" s="25">
        <v>2281836</v>
      </c>
      <c r="D44" s="25">
        <v>5002946</v>
      </c>
      <c r="E44" s="25">
        <f t="shared" si="1"/>
        <v>10520523</v>
      </c>
      <c r="F44" s="45"/>
      <c r="G44" s="45"/>
      <c r="H44" s="44"/>
      <c r="J44" s="44"/>
      <c r="K44" s="44"/>
    </row>
    <row r="45" spans="1:11" ht="15" customHeight="1">
      <c r="A45" s="19" t="s">
        <v>9</v>
      </c>
      <c r="B45" s="25">
        <v>557557</v>
      </c>
      <c r="C45" s="25">
        <v>373475</v>
      </c>
      <c r="D45" s="25">
        <v>439794</v>
      </c>
      <c r="E45" s="25">
        <f t="shared" si="1"/>
        <v>1370826</v>
      </c>
      <c r="F45" s="45"/>
      <c r="G45" s="45"/>
      <c r="H45" s="44"/>
      <c r="J45" s="44"/>
      <c r="K45" s="44"/>
    </row>
    <row r="46" spans="1:11" ht="15" customHeight="1">
      <c r="A46" s="19" t="s">
        <v>10</v>
      </c>
      <c r="B46" s="25">
        <v>2273520</v>
      </c>
      <c r="C46" s="25">
        <v>1416758</v>
      </c>
      <c r="D46" s="25">
        <v>1632993</v>
      </c>
      <c r="E46" s="25">
        <f t="shared" si="1"/>
        <v>5323271</v>
      </c>
      <c r="F46" s="45"/>
      <c r="G46" s="45"/>
      <c r="H46" s="44"/>
      <c r="J46" s="44"/>
      <c r="K46" s="44"/>
    </row>
    <row r="47" spans="1:11" ht="15" customHeight="1">
      <c r="A47" s="19" t="s">
        <v>11</v>
      </c>
      <c r="B47" s="25">
        <v>505966</v>
      </c>
      <c r="C47" s="25">
        <v>519735</v>
      </c>
      <c r="D47" s="25">
        <v>584397</v>
      </c>
      <c r="E47" s="25">
        <f t="shared" si="1"/>
        <v>1610098</v>
      </c>
      <c r="F47" s="45"/>
      <c r="G47" s="45"/>
      <c r="H47" s="44"/>
      <c r="J47" s="44"/>
      <c r="K47" s="44"/>
    </row>
    <row r="48" spans="1:11" ht="15" customHeight="1">
      <c r="A48" s="19" t="s">
        <v>12</v>
      </c>
      <c r="B48" s="25">
        <v>5259463</v>
      </c>
      <c r="C48" s="25">
        <v>2535582</v>
      </c>
      <c r="D48" s="25">
        <v>3848256</v>
      </c>
      <c r="E48" s="25">
        <f t="shared" si="1"/>
        <v>11643301</v>
      </c>
      <c r="F48" s="45"/>
      <c r="G48" s="45"/>
      <c r="H48" s="44"/>
      <c r="J48" s="44"/>
      <c r="K48" s="44"/>
    </row>
    <row r="49" spans="1:11" ht="15" customHeight="1">
      <c r="A49" s="19" t="s">
        <v>13</v>
      </c>
      <c r="B49" s="25">
        <v>7896761</v>
      </c>
      <c r="C49" s="25">
        <v>2826014</v>
      </c>
      <c r="D49" s="25">
        <v>2111780</v>
      </c>
      <c r="E49" s="25">
        <f t="shared" si="1"/>
        <v>12834555</v>
      </c>
      <c r="F49" s="45"/>
      <c r="G49" s="45"/>
      <c r="H49" s="44"/>
      <c r="J49" s="44"/>
      <c r="K49" s="44"/>
    </row>
    <row r="50" spans="1:11" ht="15" customHeight="1">
      <c r="A50" s="19" t="s">
        <v>14</v>
      </c>
      <c r="B50" s="25">
        <v>5298662</v>
      </c>
      <c r="C50" s="25">
        <v>4328743</v>
      </c>
      <c r="D50" s="25">
        <v>6080740</v>
      </c>
      <c r="E50" s="25">
        <f t="shared" si="1"/>
        <v>15708145</v>
      </c>
      <c r="F50" s="45"/>
      <c r="G50" s="45"/>
      <c r="H50" s="44"/>
      <c r="J50" s="44"/>
      <c r="K50" s="44"/>
    </row>
    <row r="51" spans="1:11" ht="15" customHeight="1">
      <c r="A51" s="19" t="s">
        <v>15</v>
      </c>
      <c r="B51" s="25">
        <v>448121</v>
      </c>
      <c r="C51" s="25">
        <v>304673</v>
      </c>
      <c r="D51" s="25">
        <v>410900</v>
      </c>
      <c r="E51" s="25">
        <f t="shared" si="1"/>
        <v>1163694</v>
      </c>
      <c r="F51" s="45"/>
      <c r="G51" s="45"/>
      <c r="H51" s="44"/>
      <c r="J51" s="44"/>
      <c r="K51" s="44"/>
    </row>
    <row r="52" spans="1:11" ht="15" customHeight="1">
      <c r="A52" s="19" t="s">
        <v>16</v>
      </c>
      <c r="B52" s="25">
        <v>1990734</v>
      </c>
      <c r="C52" s="25">
        <v>2126663</v>
      </c>
      <c r="D52" s="25">
        <v>1701051</v>
      </c>
      <c r="E52" s="25">
        <f t="shared" si="1"/>
        <v>5818448</v>
      </c>
      <c r="F52" s="45"/>
      <c r="G52" s="45"/>
      <c r="H52" s="44"/>
      <c r="J52" s="44"/>
      <c r="K52" s="44"/>
    </row>
    <row r="53" spans="1:11" ht="15" customHeight="1">
      <c r="A53" s="20" t="s">
        <v>17</v>
      </c>
      <c r="B53" s="26">
        <v>2328760</v>
      </c>
      <c r="C53" s="26">
        <v>3113842</v>
      </c>
      <c r="D53" s="26">
        <v>894136</v>
      </c>
      <c r="E53" s="26">
        <f t="shared" si="1"/>
        <v>6336738</v>
      </c>
      <c r="F53" s="45"/>
      <c r="G53" s="45"/>
      <c r="H53" s="44"/>
      <c r="J53" s="44"/>
      <c r="K53" s="44"/>
    </row>
    <row r="54" spans="1:11" ht="15" customHeight="1">
      <c r="A54" s="21" t="s">
        <v>37</v>
      </c>
      <c r="B54" s="29">
        <f>SUM(B37:B53)</f>
        <v>82859923</v>
      </c>
      <c r="C54" s="29">
        <f>SUM(C37:C53)</f>
        <v>62808262</v>
      </c>
      <c r="D54" s="29">
        <f>SUM(D37:D53)</f>
        <v>66852871</v>
      </c>
      <c r="E54" s="29">
        <f>SUM(E37:E53)</f>
        <v>212521056</v>
      </c>
      <c r="H54" s="44"/>
      <c r="K54" s="44"/>
    </row>
    <row r="55" spans="1:5" ht="12.75">
      <c r="A55" s="2"/>
      <c r="B55" s="14"/>
      <c r="C55" s="14"/>
      <c r="D55" s="14"/>
      <c r="E55" s="14"/>
    </row>
    <row r="56" spans="1:5" ht="12.75">
      <c r="A56" s="2"/>
      <c r="B56" s="14"/>
      <c r="C56" s="14"/>
      <c r="D56" s="14"/>
      <c r="E56" s="14"/>
    </row>
    <row r="57" spans="1:5" ht="12.75">
      <c r="A57" s="97"/>
      <c r="B57" s="97"/>
      <c r="C57" s="97"/>
      <c r="D57" s="97"/>
      <c r="E57" s="97"/>
    </row>
    <row r="58" spans="1:5" ht="15.75" hidden="1">
      <c r="A58" s="101" t="s">
        <v>32</v>
      </c>
      <c r="B58" s="101"/>
      <c r="C58" s="101"/>
      <c r="D58" s="101"/>
      <c r="E58" s="101"/>
    </row>
    <row r="59" spans="1:5" ht="15" hidden="1">
      <c r="A59" s="52"/>
      <c r="B59" s="52"/>
      <c r="C59" s="52"/>
      <c r="D59" s="52"/>
      <c r="E59" s="52"/>
    </row>
    <row r="60" spans="1:5" ht="15" hidden="1">
      <c r="A60" s="52"/>
      <c r="B60" s="52"/>
      <c r="C60" s="52"/>
      <c r="D60" s="52"/>
      <c r="E60" s="52"/>
    </row>
    <row r="61" spans="1:5" ht="15" hidden="1">
      <c r="A61" s="53"/>
      <c r="B61" s="53"/>
      <c r="C61" s="53"/>
      <c r="D61" s="53"/>
      <c r="E61" s="53"/>
    </row>
    <row r="62" spans="1:5" ht="15.75" hidden="1">
      <c r="A62" s="99" t="s">
        <v>43</v>
      </c>
      <c r="B62" s="99"/>
      <c r="C62" s="99"/>
      <c r="D62" s="99"/>
      <c r="E62" s="99"/>
    </row>
    <row r="63" ht="12.75" hidden="1"/>
    <row r="64" ht="12.75" hidden="1"/>
    <row r="65" ht="12.75" hidden="1"/>
    <row r="66" ht="12.75" hidden="1"/>
  </sheetData>
  <sheetProtection/>
  <mergeCells count="13">
    <mergeCell ref="E35:E36"/>
    <mergeCell ref="A57:E57"/>
    <mergeCell ref="A58:E58"/>
    <mergeCell ref="A6:E6"/>
    <mergeCell ref="A7:E7"/>
    <mergeCell ref="A9:A10"/>
    <mergeCell ref="E9:E10"/>
    <mergeCell ref="A32:E32"/>
    <mergeCell ref="A62:E62"/>
    <mergeCell ref="B9:D9"/>
    <mergeCell ref="B35:D35"/>
    <mergeCell ref="A33:E33"/>
    <mergeCell ref="A35:A36"/>
  </mergeCells>
  <printOptions horizontalCentered="1"/>
  <pageMargins left="0.7086614173228347" right="0.7086614173228347" top="0.4330708661417323" bottom="0.35433070866141736" header="0.31496062992125984" footer="0.31496062992125984"/>
  <pageSetup horizontalDpi="600" verticalDpi="600" orientation="portrait" scale="80" r:id="rId2"/>
  <ignoredErrors>
    <ignoredError sqref="B35 B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2022-07-04T13:51:45Z</cp:lastPrinted>
  <dcterms:created xsi:type="dcterms:W3CDTF">2005-08-12T18:32:02Z</dcterms:created>
  <dcterms:modified xsi:type="dcterms:W3CDTF">2022-07-04T23:27:08Z</dcterms:modified>
  <cp:category/>
  <cp:version/>
  <cp:contentType/>
  <cp:contentStatus/>
</cp:coreProperties>
</file>