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5192" windowHeight="7812" activeTab="0"/>
  </bookViews>
  <sheets>
    <sheet name="FMP" sheetId="1" r:id="rId1"/>
    <sheet name="Recaudación pagada " sheetId="2" r:id="rId2"/>
  </sheets>
  <definedNames>
    <definedName name="_xlnm.Print_Area" localSheetId="0">'FMP'!$A$1:$K$279</definedName>
    <definedName name="_xlnm.Print_Area" localSheetId="1">'Recaudación pagada '!$A$1:$E$79</definedName>
    <definedName name="OLE_LINK1" localSheetId="0">'FMP'!#REF!</definedName>
  </definedNames>
  <calcPr fullCalcOnLoad="1"/>
</workbook>
</file>

<file path=xl/sharedStrings.xml><?xml version="1.0" encoding="utf-8"?>
<sst xmlns="http://schemas.openxmlformats.org/spreadsheetml/2006/main" count="303" uniqueCount="60">
  <si>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</si>
  <si>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</si>
  <si>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</si>
  <si>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</si>
  <si>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</si>
  <si>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</si>
  <si>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</si>
  <si>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</si>
  <si>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</si>
  <si>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</si>
  <si>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</si>
  <si>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</si>
  <si>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</si>
  <si>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</si>
  <si>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</si>
  <si>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</si>
  <si>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</si>
  <si>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</si>
  <si>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</si>
  <si>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</si>
  <si>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</si>
  <si>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</si>
  <si>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</si>
  <si>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</si>
  <si>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</si>
  <si>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</si>
  <si>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</si>
  <si>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</si>
  <si>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</si>
  <si>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</si>
  <si>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</si>
  <si>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</si>
  <si>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Subsecretario de Ingresos</t>
  </si>
  <si>
    <t>L. C. P. Julián Enrique Romero Oropeza</t>
  </si>
  <si>
    <t>Fondo de Fomento Municipal         (70% del 100% FFM)</t>
  </si>
  <si>
    <t>Fondo por Coordinación en Predial                     (30% del 100% FFM)</t>
  </si>
  <si>
    <t>N/A</t>
  </si>
  <si>
    <t>Total Participaciones</t>
  </si>
  <si>
    <t>Total</t>
  </si>
  <si>
    <t>Subtotal</t>
  </si>
  <si>
    <t>Municipios</t>
  </si>
  <si>
    <t>Incentivo del ISR
Por la Enagenación de Bienes Inmuebles</t>
  </si>
  <si>
    <t>2021</t>
  </si>
  <si>
    <t>30% 
Fondo de compensación</t>
  </si>
  <si>
    <t>PARTICIPACIONES FEDERALES MINISTRADAS A LOS MUNICIPIOS EN EL II TRIMESTRE DEL EJERCICIO FISCAL 2021</t>
  </si>
  <si>
    <t>PARTICIPACIONES FEDERALES MINISTRADAS A LOS MUNICIPIOS EN EL MES DE ABRIL DEL EJERCICIO FISCAL 2021</t>
  </si>
  <si>
    <t>PARTICIPACIONES FEDERALES MINISTRADAS A LOS MUNICIPIOS EN EL MES DE MAYO DEL EJERCICIO FISCAL 2021</t>
  </si>
  <si>
    <t>PARTICIPACIONES FEDERALES MINISTRADAS A LOS MUNICIPIOS EN EL MES DE JUNIO DEL EJERCICIO FISCAL 2021</t>
  </si>
  <si>
    <t>RECAUDACIÓN PREDIAL PARA CALCULO DE PARTICIPACIONES A LOS MUNICIPIOS EN EL II TRIMESTRE DEL EJERCICIO FISCAL 2021</t>
  </si>
  <si>
    <t>Abril</t>
  </si>
  <si>
    <t>Mayo</t>
  </si>
  <si>
    <t>Junio</t>
  </si>
  <si>
    <t>RECAUDACIÓN OTROS IMPUESTOS PARA CALCULO DE PARTICIPACIONES A LOS MUNICIPIOS EN EL II TRIMESTRE DEL EJERCICIO FISCAL 2021</t>
  </si>
  <si>
    <t>Total Participaciones
Ministradas</t>
  </si>
  <si>
    <t>Compensación por Faltante Inicial del FEIEF
(Febrero y Abril)</t>
  </si>
  <si>
    <t>Nota 1: En este mes se incluyeron los recursos derivados del Ajuste Definitivo de 2020.</t>
  </si>
  <si>
    <t>Nota 2: El Fondo del IEPS de Gasolinas y Diesel incluye recursos derivados de Actos de Fiscalización.</t>
  </si>
  <si>
    <t>Compensación por Faltante Inicial del FEIEF
(mayo)</t>
  </si>
  <si>
    <t>Compensación por Faltante Inicial del FEIEF
(Febrero, Abril y Mayo)</t>
  </si>
  <si>
    <t>Nota 1: El Fondo del IEPS de Gasolinas y Diesel incluye recursos derivados de Actos de Fiscalización.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</si>
</sst>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9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3" fontId="46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53" applyFont="1" applyFill="1" applyBorder="1" applyAlignment="1">
      <alignment horizontal="center" vertical="center" wrapText="1"/>
    </xf>
    <xf numFmtId="43" fontId="0" fillId="0" borderId="0" xfId="53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3" fontId="0" fillId="0" borderId="11" xfId="49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3" fontId="0" fillId="0" borderId="12" xfId="49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3" fontId="3" fillId="0" borderId="10" xfId="49" applyNumberFormat="1" applyFont="1" applyFill="1" applyBorder="1" applyAlignment="1">
      <alignment vertical="center"/>
    </xf>
    <xf numFmtId="43" fontId="3" fillId="0" borderId="0" xfId="49" applyNumberFormat="1" applyFont="1" applyFill="1" applyBorder="1" applyAlignment="1">
      <alignment vertical="center"/>
    </xf>
    <xf numFmtId="43" fontId="3" fillId="33" borderId="10" xfId="57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1" applyNumberFormat="1" applyFont="1" applyFill="1" applyBorder="1" applyAlignment="1">
      <alignment vertical="center"/>
    </xf>
    <xf numFmtId="43" fontId="0" fillId="0" borderId="12" xfId="51" applyNumberFormat="1" applyFont="1" applyFill="1" applyBorder="1" applyAlignment="1">
      <alignment vertical="center"/>
    </xf>
    <xf numFmtId="4" fontId="3" fillId="0" borderId="10" xfId="49" applyNumberFormat="1" applyFont="1" applyFill="1" applyBorder="1" applyAlignment="1">
      <alignment vertical="center"/>
    </xf>
    <xf numFmtId="43" fontId="0" fillId="0" borderId="0" xfId="53" applyNumberFormat="1" applyFont="1" applyFill="1" applyBorder="1" applyAlignment="1">
      <alignment vertical="center"/>
    </xf>
    <xf numFmtId="43" fontId="0" fillId="0" borderId="0" xfId="53" applyNumberFormat="1" applyFont="1" applyBorder="1" applyAlignment="1">
      <alignment vertical="center"/>
    </xf>
    <xf numFmtId="43" fontId="0" fillId="0" borderId="11" xfId="53" applyNumberFormat="1" applyFont="1" applyFill="1" applyBorder="1" applyAlignment="1">
      <alignment vertical="center"/>
    </xf>
    <xf numFmtId="43" fontId="0" fillId="0" borderId="12" xfId="53" applyNumberFormat="1" applyFont="1" applyFill="1" applyBorder="1" applyAlignment="1">
      <alignment vertical="center"/>
    </xf>
    <xf numFmtId="43" fontId="3" fillId="0" borderId="10" xfId="53" applyNumberFormat="1" applyFont="1" applyFill="1" applyBorder="1" applyAlignment="1">
      <alignment vertical="center"/>
    </xf>
    <xf numFmtId="186" fontId="0" fillId="0" borderId="11" xfId="53" applyNumberFormat="1" applyFont="1" applyFill="1" applyBorder="1" applyAlignment="1">
      <alignment vertical="center"/>
    </xf>
    <xf numFmtId="186" fontId="0" fillId="0" borderId="12" xfId="53" applyNumberFormat="1" applyFont="1" applyFill="1" applyBorder="1" applyAlignment="1">
      <alignment vertical="center"/>
    </xf>
    <xf numFmtId="186" fontId="3" fillId="0" borderId="10" xfId="53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175" fontId="47" fillId="0" borderId="0" xfId="53" applyNumberFormat="1" applyFont="1" applyAlignment="1">
      <alignment/>
    </xf>
    <xf numFmtId="173" fontId="0" fillId="0" borderId="0" xfId="0" applyNumberFormat="1" applyFont="1" applyFill="1" applyBorder="1" applyAlignment="1">
      <alignment vertical="center" wrapText="1"/>
    </xf>
    <xf numFmtId="173" fontId="0" fillId="0" borderId="0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0" fillId="0" borderId="0" xfId="49" applyFont="1" applyAlignment="1">
      <alignment/>
    </xf>
    <xf numFmtId="43" fontId="0" fillId="0" borderId="0" xfId="0" applyNumberFormat="1" applyFont="1" applyAlignment="1">
      <alignment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60" applyNumberFormat="1" applyFont="1" applyFill="1" applyBorder="1" applyAlignment="1">
      <alignment horizontal="center" vertical="center" wrapText="1"/>
      <protection/>
    </xf>
    <xf numFmtId="43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86" fontId="4" fillId="0" borderId="11" xfId="53" applyNumberFormat="1" applyFont="1" applyFill="1" applyBorder="1" applyAlignment="1">
      <alignment vertical="center"/>
    </xf>
    <xf numFmtId="43" fontId="4" fillId="0" borderId="11" xfId="53" applyNumberFormat="1" applyFont="1" applyFill="1" applyBorder="1" applyAlignment="1">
      <alignment vertical="center"/>
    </xf>
    <xf numFmtId="186" fontId="4" fillId="0" borderId="12" xfId="53" applyNumberFormat="1" applyFont="1" applyFill="1" applyBorder="1" applyAlignment="1">
      <alignment vertical="center"/>
    </xf>
    <xf numFmtId="43" fontId="4" fillId="0" borderId="12" xfId="53" applyNumberFormat="1" applyFont="1" applyFill="1" applyBorder="1" applyAlignment="1">
      <alignment vertical="center"/>
    </xf>
    <xf numFmtId="43" fontId="0" fillId="0" borderId="13" xfId="51" applyNumberFormat="1" applyFont="1" applyFill="1" applyBorder="1" applyAlignment="1">
      <alignment vertical="center"/>
    </xf>
    <xf numFmtId="43" fontId="7" fillId="0" borderId="10" xfId="0" applyNumberFormat="1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3" fillId="0" borderId="0" xfId="49" applyFont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Border="1" applyAlignment="1">
      <alignment vertical="center"/>
    </xf>
    <xf numFmtId="43" fontId="0" fillId="0" borderId="0" xfId="49" applyFont="1" applyFill="1" applyBorder="1" applyAlignment="1">
      <alignment vertical="center"/>
    </xf>
    <xf numFmtId="43" fontId="0" fillId="0" borderId="0" xfId="49" applyFont="1" applyBorder="1" applyAlignment="1">
      <alignment/>
    </xf>
    <xf numFmtId="43" fontId="0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46" fillId="0" borderId="0" xfId="0" applyNumberFormat="1" applyFont="1" applyFill="1" applyAlignment="1">
      <alignment/>
    </xf>
    <xf numFmtId="43" fontId="7" fillId="0" borderId="10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 vertical="center"/>
    </xf>
    <xf numFmtId="172" fontId="8" fillId="0" borderId="0" xfId="0" applyNumberFormat="1" applyFont="1" applyAlignment="1" applyProtection="1">
      <alignment horizont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" fontId="3" fillId="33" borderId="13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vertical="center"/>
    </xf>
    <xf numFmtId="0" fontId="5" fillId="0" borderId="0" xfId="0" applyFon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638175</xdr:colOff>
      <xdr:row>7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72</xdr:row>
      <xdr:rowOff>28575</xdr:rowOff>
    </xdr:from>
    <xdr:to>
      <xdr:col>1</xdr:col>
      <xdr:colOff>695325</xdr:colOff>
      <xdr:row>78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04950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133350</xdr:rowOff>
    </xdr:from>
    <xdr:to>
      <xdr:col>1</xdr:col>
      <xdr:colOff>590550</xdr:colOff>
      <xdr:row>153</xdr:row>
      <xdr:rowOff>133350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337125"/>
          <a:ext cx="1571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217</xdr:row>
      <xdr:rowOff>47625</xdr:rowOff>
    </xdr:from>
    <xdr:to>
      <xdr:col>1</xdr:col>
      <xdr:colOff>628650</xdr:colOff>
      <xdr:row>223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30090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323850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83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4.7109375" style="2" customWidth="1"/>
    <col min="2" max="2" width="16.7109375" style="2" customWidth="1"/>
    <col min="3" max="3" width="15.00390625" style="2" customWidth="1"/>
    <col min="4" max="4" width="14.8515625" style="2" customWidth="1"/>
    <col min="5" max="5" width="14.57421875" style="2" customWidth="1"/>
    <col min="6" max="6" width="14.7109375" style="2" customWidth="1"/>
    <col min="7" max="7" width="14.8515625" style="2" customWidth="1"/>
    <col min="8" max="8" width="16.57421875" style="2" customWidth="1"/>
    <col min="9" max="10" width="14.8515625" style="2" customWidth="1"/>
    <col min="11" max="11" width="16.57421875" style="2" customWidth="1"/>
    <col min="12" max="12" width="2.8515625" style="3" customWidth="1"/>
    <col min="13" max="13" width="7.421875" style="3" customWidth="1"/>
    <col min="14" max="14" width="16.7109375" style="48" bestFit="1" customWidth="1"/>
    <col min="15" max="15" width="14.7109375" style="1" customWidth="1"/>
    <col min="16" max="17" width="15.00390625" style="48" bestFit="1" customWidth="1"/>
    <col min="18" max="16384" width="11.421875" style="1" customWidth="1"/>
  </cols>
  <sheetData>
    <row r="1" ht="12.75"/>
    <row r="2" ht="12.75"/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s="84" t="s">
        <v>24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5">
      <c r="A10" s="82" t="s">
        <v>44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ht="11.25" customHeight="1"/>
    <row r="12" spans="1:11" ht="87" customHeight="1">
      <c r="A12" s="21" t="s">
        <v>40</v>
      </c>
      <c r="B12" s="21" t="s">
        <v>0</v>
      </c>
      <c r="C12" s="21" t="s">
        <v>31</v>
      </c>
      <c r="D12" s="21" t="s">
        <v>22</v>
      </c>
      <c r="E12" s="21" t="s">
        <v>18</v>
      </c>
      <c r="F12" s="21" t="s">
        <v>19</v>
      </c>
      <c r="G12" s="21" t="s">
        <v>25</v>
      </c>
      <c r="H12" s="21" t="s">
        <v>21</v>
      </c>
      <c r="I12" s="21" t="s">
        <v>23</v>
      </c>
      <c r="J12" s="70" t="s">
        <v>41</v>
      </c>
      <c r="K12" s="21" t="s">
        <v>39</v>
      </c>
    </row>
    <row r="13" spans="1:11" ht="15.75" customHeight="1">
      <c r="A13" s="22" t="s">
        <v>1</v>
      </c>
      <c r="B13" s="23">
        <f aca="true" t="shared" si="0" ref="B13:K13">B84+B159+B229</f>
        <v>43821402</v>
      </c>
      <c r="C13" s="23">
        <f t="shared" si="0"/>
        <v>7636143</v>
      </c>
      <c r="D13" s="23">
        <f t="shared" si="0"/>
        <v>396670</v>
      </c>
      <c r="E13" s="23">
        <f t="shared" si="0"/>
        <v>3829771</v>
      </c>
      <c r="F13" s="23">
        <f t="shared" si="0"/>
        <v>1706759</v>
      </c>
      <c r="G13" s="23">
        <f t="shared" si="0"/>
        <v>106</v>
      </c>
      <c r="H13" s="23">
        <f t="shared" si="0"/>
        <v>321013</v>
      </c>
      <c r="I13" s="23">
        <f t="shared" si="0"/>
        <v>96737</v>
      </c>
      <c r="J13" s="23">
        <f t="shared" si="0"/>
        <v>56790</v>
      </c>
      <c r="K13" s="23">
        <f t="shared" si="0"/>
        <v>57865391</v>
      </c>
    </row>
    <row r="14" spans="1:11" ht="15.75" customHeight="1">
      <c r="A14" s="22" t="s">
        <v>2</v>
      </c>
      <c r="B14" s="23">
        <f aca="true" t="shared" si="1" ref="B14:K14">B85+B160+B230</f>
        <v>94337470</v>
      </c>
      <c r="C14" s="23">
        <f t="shared" si="1"/>
        <v>16352581</v>
      </c>
      <c r="D14" s="23">
        <f t="shared" si="1"/>
        <v>867993</v>
      </c>
      <c r="E14" s="23">
        <f t="shared" si="1"/>
        <v>8214017</v>
      </c>
      <c r="F14" s="23">
        <f t="shared" si="1"/>
        <v>3725045</v>
      </c>
      <c r="G14" s="23">
        <f t="shared" si="1"/>
        <v>228</v>
      </c>
      <c r="H14" s="23">
        <f t="shared" si="1"/>
        <v>702706</v>
      </c>
      <c r="I14" s="23">
        <f t="shared" si="1"/>
        <v>210259</v>
      </c>
      <c r="J14" s="23">
        <f t="shared" si="1"/>
        <v>122124</v>
      </c>
      <c r="K14" s="23">
        <f t="shared" si="1"/>
        <v>124532423</v>
      </c>
    </row>
    <row r="15" spans="1:11" ht="15.75" customHeight="1">
      <c r="A15" s="22" t="s">
        <v>3</v>
      </c>
      <c r="B15" s="23">
        <f aca="true" t="shared" si="2" ref="B15:K15">B86+B161+B231</f>
        <v>50408094</v>
      </c>
      <c r="C15" s="23">
        <f t="shared" si="2"/>
        <v>8732913</v>
      </c>
      <c r="D15" s="23">
        <f t="shared" si="2"/>
        <v>462432</v>
      </c>
      <c r="E15" s="23">
        <f t="shared" si="2"/>
        <v>4386794</v>
      </c>
      <c r="F15" s="23">
        <f t="shared" si="2"/>
        <v>1987708</v>
      </c>
      <c r="G15" s="23">
        <f t="shared" si="2"/>
        <v>124</v>
      </c>
      <c r="H15" s="23">
        <f t="shared" si="2"/>
        <v>375278</v>
      </c>
      <c r="I15" s="23">
        <f t="shared" si="2"/>
        <v>112193</v>
      </c>
      <c r="J15" s="23">
        <f t="shared" si="2"/>
        <v>66136</v>
      </c>
      <c r="K15" s="23">
        <f t="shared" si="2"/>
        <v>66531672</v>
      </c>
    </row>
    <row r="16" spans="1:11" ht="15.75" customHeight="1">
      <c r="A16" s="22" t="s">
        <v>4</v>
      </c>
      <c r="B16" s="23">
        <f aca="true" t="shared" si="3" ref="B16:K16">B87+B162+B232</f>
        <v>279511430</v>
      </c>
      <c r="C16" s="23">
        <f t="shared" si="3"/>
        <v>48471645</v>
      </c>
      <c r="D16" s="23">
        <f t="shared" si="3"/>
        <v>2561545</v>
      </c>
      <c r="E16" s="23">
        <f t="shared" si="3"/>
        <v>24342902</v>
      </c>
      <c r="F16" s="23">
        <f t="shared" si="3"/>
        <v>11006975</v>
      </c>
      <c r="G16" s="23">
        <f t="shared" si="3"/>
        <v>683</v>
      </c>
      <c r="H16" s="23">
        <f t="shared" si="3"/>
        <v>2076512</v>
      </c>
      <c r="I16" s="23">
        <f t="shared" si="3"/>
        <v>621639</v>
      </c>
      <c r="J16" s="23">
        <f t="shared" si="3"/>
        <v>364676</v>
      </c>
      <c r="K16" s="23">
        <f t="shared" si="3"/>
        <v>368958007</v>
      </c>
    </row>
    <row r="17" spans="1:11" ht="15.75" customHeight="1">
      <c r="A17" s="22" t="s">
        <v>5</v>
      </c>
      <c r="B17" s="23">
        <f aca="true" t="shared" si="4" ref="B17:K17">B88+B163+B233</f>
        <v>79149569</v>
      </c>
      <c r="C17" s="23">
        <f t="shared" si="4"/>
        <v>13758240</v>
      </c>
      <c r="D17" s="23">
        <f t="shared" si="4"/>
        <v>722196</v>
      </c>
      <c r="E17" s="23">
        <f t="shared" si="4"/>
        <v>6905247</v>
      </c>
      <c r="F17" s="23">
        <f t="shared" si="4"/>
        <v>3103258</v>
      </c>
      <c r="G17" s="23">
        <f t="shared" si="4"/>
        <v>191</v>
      </c>
      <c r="H17" s="23">
        <f t="shared" si="4"/>
        <v>584477</v>
      </c>
      <c r="I17" s="23">
        <f t="shared" si="4"/>
        <v>175542</v>
      </c>
      <c r="J17" s="23">
        <f t="shared" si="4"/>
        <v>102442</v>
      </c>
      <c r="K17" s="23">
        <f t="shared" si="4"/>
        <v>104501162</v>
      </c>
    </row>
    <row r="18" spans="1:11" ht="15.75" customHeight="1">
      <c r="A18" s="22" t="s">
        <v>6</v>
      </c>
      <c r="B18" s="23">
        <f aca="true" t="shared" si="5" ref="B18:K18">B89+B164+B234</f>
        <v>56425725</v>
      </c>
      <c r="C18" s="23">
        <f t="shared" si="5"/>
        <v>9771975</v>
      </c>
      <c r="D18" s="23">
        <f t="shared" si="5"/>
        <v>518015</v>
      </c>
      <c r="E18" s="23">
        <f t="shared" si="5"/>
        <v>4909210</v>
      </c>
      <c r="F18" s="23">
        <f t="shared" si="5"/>
        <v>2226553</v>
      </c>
      <c r="G18" s="23">
        <f t="shared" si="5"/>
        <v>138</v>
      </c>
      <c r="H18" s="23">
        <f t="shared" si="5"/>
        <v>420472</v>
      </c>
      <c r="I18" s="23">
        <f t="shared" si="5"/>
        <v>125644</v>
      </c>
      <c r="J18" s="23">
        <f t="shared" si="5"/>
        <v>74102</v>
      </c>
      <c r="K18" s="23">
        <f t="shared" si="5"/>
        <v>74471834</v>
      </c>
    </row>
    <row r="19" spans="1:11" ht="15.75" customHeight="1">
      <c r="A19" s="22" t="s">
        <v>7</v>
      </c>
      <c r="B19" s="23">
        <f aca="true" t="shared" si="6" ref="B19:K19">B90+B165+B235</f>
        <v>36268164</v>
      </c>
      <c r="C19" s="23">
        <f t="shared" si="6"/>
        <v>6288761</v>
      </c>
      <c r="D19" s="23">
        <f t="shared" si="6"/>
        <v>333122</v>
      </c>
      <c r="E19" s="23">
        <f t="shared" si="6"/>
        <v>3158532</v>
      </c>
      <c r="F19" s="23">
        <f t="shared" si="6"/>
        <v>1430267</v>
      </c>
      <c r="G19" s="23">
        <f t="shared" si="6"/>
        <v>88</v>
      </c>
      <c r="H19" s="23">
        <f t="shared" si="6"/>
        <v>269786</v>
      </c>
      <c r="I19" s="23">
        <f t="shared" si="6"/>
        <v>80756</v>
      </c>
      <c r="J19" s="23">
        <f t="shared" si="6"/>
        <v>47058</v>
      </c>
      <c r="K19" s="23">
        <f t="shared" si="6"/>
        <v>47876534</v>
      </c>
    </row>
    <row r="20" spans="1:11" ht="15.75" customHeight="1">
      <c r="A20" s="22" t="s">
        <v>8</v>
      </c>
      <c r="B20" s="23">
        <f aca="true" t="shared" si="7" ref="B20:K20">B91+B166+B236</f>
        <v>77143387</v>
      </c>
      <c r="C20" s="23">
        <f t="shared" si="7"/>
        <v>13364523</v>
      </c>
      <c r="D20" s="23">
        <f t="shared" si="7"/>
        <v>706635</v>
      </c>
      <c r="E20" s="23">
        <f t="shared" si="7"/>
        <v>6713137</v>
      </c>
      <c r="F20" s="23">
        <f t="shared" si="7"/>
        <v>3039217</v>
      </c>
      <c r="G20" s="23">
        <f t="shared" si="7"/>
        <v>193</v>
      </c>
      <c r="H20" s="23">
        <f t="shared" si="7"/>
        <v>573904</v>
      </c>
      <c r="I20" s="23">
        <f t="shared" si="7"/>
        <v>171565</v>
      </c>
      <c r="J20" s="23">
        <f t="shared" si="7"/>
        <v>101657</v>
      </c>
      <c r="K20" s="23">
        <f t="shared" si="7"/>
        <v>101814218</v>
      </c>
    </row>
    <row r="21" spans="1:11" ht="15.75" customHeight="1">
      <c r="A21" s="22" t="s">
        <v>9</v>
      </c>
      <c r="B21" s="23">
        <f aca="true" t="shared" si="8" ref="B21:K21">B92+B167+B237</f>
        <v>34398102</v>
      </c>
      <c r="C21" s="23">
        <f t="shared" si="8"/>
        <v>5956867</v>
      </c>
      <c r="D21" s="23">
        <f t="shared" si="8"/>
        <v>315901</v>
      </c>
      <c r="E21" s="23">
        <f t="shared" si="8"/>
        <v>2992648</v>
      </c>
      <c r="F21" s="23">
        <f t="shared" si="8"/>
        <v>1357678</v>
      </c>
      <c r="G21" s="23">
        <f t="shared" si="8"/>
        <v>85</v>
      </c>
      <c r="H21" s="23">
        <f t="shared" si="8"/>
        <v>256392</v>
      </c>
      <c r="I21" s="23">
        <f t="shared" si="8"/>
        <v>76608</v>
      </c>
      <c r="J21" s="23">
        <f t="shared" si="8"/>
        <v>45149</v>
      </c>
      <c r="K21" s="23">
        <f t="shared" si="8"/>
        <v>45399430</v>
      </c>
    </row>
    <row r="22" spans="1:11" ht="15.75" customHeight="1">
      <c r="A22" s="22" t="s">
        <v>10</v>
      </c>
      <c r="B22" s="23">
        <f aca="true" t="shared" si="9" ref="B22:K22">B93+B168+B238</f>
        <v>43341798</v>
      </c>
      <c r="C22" s="23">
        <f t="shared" si="9"/>
        <v>7512024</v>
      </c>
      <c r="D22" s="23">
        <f t="shared" si="9"/>
        <v>398342</v>
      </c>
      <c r="E22" s="23">
        <f t="shared" si="9"/>
        <v>3773330</v>
      </c>
      <c r="F22" s="23">
        <f t="shared" si="9"/>
        <v>1710415</v>
      </c>
      <c r="G22" s="23">
        <f t="shared" si="9"/>
        <v>105</v>
      </c>
      <c r="H22" s="23">
        <f t="shared" si="9"/>
        <v>322733</v>
      </c>
      <c r="I22" s="23">
        <f t="shared" si="9"/>
        <v>96547</v>
      </c>
      <c r="J22" s="23">
        <f t="shared" si="9"/>
        <v>56348</v>
      </c>
      <c r="K22" s="23">
        <f t="shared" si="9"/>
        <v>57211642</v>
      </c>
    </row>
    <row r="23" spans="1:11" ht="15.75" customHeight="1">
      <c r="A23" s="22" t="s">
        <v>11</v>
      </c>
      <c r="B23" s="23">
        <f aca="true" t="shared" si="10" ref="B23:K23">B94+B169+B239</f>
        <v>34788605</v>
      </c>
      <c r="C23" s="23">
        <f t="shared" si="10"/>
        <v>6017740</v>
      </c>
      <c r="D23" s="23">
        <f t="shared" si="10"/>
        <v>320426</v>
      </c>
      <c r="E23" s="23">
        <f t="shared" si="10"/>
        <v>3024188</v>
      </c>
      <c r="F23" s="23">
        <f t="shared" si="10"/>
        <v>1376650</v>
      </c>
      <c r="G23" s="23">
        <f t="shared" si="10"/>
        <v>85</v>
      </c>
      <c r="H23" s="23">
        <f t="shared" si="10"/>
        <v>260149</v>
      </c>
      <c r="I23" s="23">
        <f t="shared" si="10"/>
        <v>77615</v>
      </c>
      <c r="J23" s="23">
        <f t="shared" si="10"/>
        <v>45716</v>
      </c>
      <c r="K23" s="23">
        <f t="shared" si="10"/>
        <v>45911174</v>
      </c>
    </row>
    <row r="24" spans="1:11" ht="15.75" customHeight="1">
      <c r="A24" s="22" t="s">
        <v>12</v>
      </c>
      <c r="B24" s="23">
        <f aca="true" t="shared" si="11" ref="B24:K24">B95+B170+B240</f>
        <v>65657720</v>
      </c>
      <c r="C24" s="23">
        <f t="shared" si="11"/>
        <v>11386246</v>
      </c>
      <c r="D24" s="23">
        <f t="shared" si="11"/>
        <v>599634</v>
      </c>
      <c r="E24" s="23">
        <f t="shared" si="11"/>
        <v>5717748</v>
      </c>
      <c r="F24" s="23">
        <f t="shared" si="11"/>
        <v>2580153</v>
      </c>
      <c r="G24" s="23">
        <f t="shared" si="11"/>
        <v>164</v>
      </c>
      <c r="H24" s="23">
        <f t="shared" si="11"/>
        <v>486937</v>
      </c>
      <c r="I24" s="23">
        <f t="shared" si="11"/>
        <v>145765</v>
      </c>
      <c r="J24" s="23">
        <f t="shared" si="11"/>
        <v>86504</v>
      </c>
      <c r="K24" s="23">
        <f t="shared" si="11"/>
        <v>86660871</v>
      </c>
    </row>
    <row r="25" spans="1:11" ht="15.75" customHeight="1">
      <c r="A25" s="22" t="s">
        <v>13</v>
      </c>
      <c r="B25" s="23">
        <f aca="true" t="shared" si="12" ref="B25:K25">B96+B171+B241</f>
        <v>53682556</v>
      </c>
      <c r="C25" s="23">
        <f t="shared" si="12"/>
        <v>9308231</v>
      </c>
      <c r="D25" s="23">
        <f t="shared" si="12"/>
        <v>494086</v>
      </c>
      <c r="E25" s="23">
        <f t="shared" si="12"/>
        <v>4675324</v>
      </c>
      <c r="F25" s="23">
        <f t="shared" si="12"/>
        <v>2119661</v>
      </c>
      <c r="G25" s="23">
        <f t="shared" si="12"/>
        <v>129</v>
      </c>
      <c r="H25" s="23">
        <f t="shared" si="12"/>
        <v>399738</v>
      </c>
      <c r="I25" s="23">
        <f t="shared" si="12"/>
        <v>119658</v>
      </c>
      <c r="J25" s="23">
        <f t="shared" si="12"/>
        <v>69246</v>
      </c>
      <c r="K25" s="23">
        <f t="shared" si="12"/>
        <v>70868629</v>
      </c>
    </row>
    <row r="26" spans="1:11" ht="15.75" customHeight="1">
      <c r="A26" s="22" t="s">
        <v>14</v>
      </c>
      <c r="B26" s="23">
        <f aca="true" t="shared" si="13" ref="B26:K26">B97+B172+B242</f>
        <v>49122122</v>
      </c>
      <c r="C26" s="23">
        <f t="shared" si="13"/>
        <v>8515727</v>
      </c>
      <c r="D26" s="23">
        <f t="shared" si="13"/>
        <v>451342</v>
      </c>
      <c r="E26" s="23">
        <f t="shared" si="13"/>
        <v>4277265</v>
      </c>
      <c r="F26" s="23">
        <f t="shared" si="13"/>
        <v>1937892</v>
      </c>
      <c r="G26" s="23">
        <f t="shared" si="13"/>
        <v>119</v>
      </c>
      <c r="H26" s="23">
        <f t="shared" si="13"/>
        <v>365595</v>
      </c>
      <c r="I26" s="23">
        <f t="shared" si="13"/>
        <v>109403</v>
      </c>
      <c r="J26" s="23">
        <f t="shared" si="13"/>
        <v>63794</v>
      </c>
      <c r="K26" s="23">
        <f t="shared" si="13"/>
        <v>64843259</v>
      </c>
    </row>
    <row r="27" spans="1:11" ht="15.75" customHeight="1">
      <c r="A27" s="22" t="s">
        <v>15</v>
      </c>
      <c r="B27" s="23">
        <f aca="true" t="shared" si="14" ref="B27:K27">B98+B173+B243</f>
        <v>33490939</v>
      </c>
      <c r="C27" s="23">
        <f t="shared" si="14"/>
        <v>5795685</v>
      </c>
      <c r="D27" s="23">
        <f t="shared" si="14"/>
        <v>308470</v>
      </c>
      <c r="E27" s="23">
        <f t="shared" si="14"/>
        <v>2912333</v>
      </c>
      <c r="F27" s="23">
        <f t="shared" si="14"/>
        <v>1324886</v>
      </c>
      <c r="G27" s="23">
        <f t="shared" si="14"/>
        <v>81</v>
      </c>
      <c r="H27" s="23">
        <f t="shared" si="14"/>
        <v>250274</v>
      </c>
      <c r="I27" s="23">
        <f t="shared" si="14"/>
        <v>74713</v>
      </c>
      <c r="J27" s="23">
        <f t="shared" si="14"/>
        <v>43855</v>
      </c>
      <c r="K27" s="23">
        <f t="shared" si="14"/>
        <v>44201236</v>
      </c>
    </row>
    <row r="28" spans="1:11" ht="15.75" customHeight="1">
      <c r="A28" s="22" t="s">
        <v>16</v>
      </c>
      <c r="B28" s="23">
        <f aca="true" t="shared" si="15" ref="B28:K28">B99+B174+B244</f>
        <v>40416970</v>
      </c>
      <c r="C28" s="23">
        <f t="shared" si="15"/>
        <v>7029369</v>
      </c>
      <c r="D28" s="23">
        <f t="shared" si="15"/>
        <v>366745</v>
      </c>
      <c r="E28" s="23">
        <f t="shared" si="15"/>
        <v>3527119</v>
      </c>
      <c r="F28" s="23">
        <f t="shared" si="15"/>
        <v>1578730</v>
      </c>
      <c r="G28" s="23">
        <f t="shared" si="15"/>
        <v>99</v>
      </c>
      <c r="H28" s="23">
        <f t="shared" si="15"/>
        <v>297375</v>
      </c>
      <c r="I28" s="23">
        <f t="shared" si="15"/>
        <v>89374</v>
      </c>
      <c r="J28" s="23">
        <f t="shared" si="15"/>
        <v>52896</v>
      </c>
      <c r="K28" s="23">
        <f t="shared" si="15"/>
        <v>53358677</v>
      </c>
    </row>
    <row r="29" spans="1:11" ht="15.75" customHeight="1">
      <c r="A29" s="24" t="s">
        <v>17</v>
      </c>
      <c r="B29" s="25">
        <f aca="true" t="shared" si="16" ref="B29:K29">B100+B175+B245</f>
        <v>46081671</v>
      </c>
      <c r="C29" s="25">
        <f t="shared" si="16"/>
        <v>7987911</v>
      </c>
      <c r="D29" s="25">
        <f t="shared" si="16"/>
        <v>422628</v>
      </c>
      <c r="E29" s="25">
        <f t="shared" si="16"/>
        <v>4012041</v>
      </c>
      <c r="F29" s="25">
        <f t="shared" si="16"/>
        <v>1816053</v>
      </c>
      <c r="G29" s="25">
        <f t="shared" si="16"/>
        <v>112</v>
      </c>
      <c r="H29" s="25">
        <f t="shared" si="16"/>
        <v>342705</v>
      </c>
      <c r="I29" s="25">
        <f t="shared" si="16"/>
        <v>102538</v>
      </c>
      <c r="J29" s="25">
        <f t="shared" si="16"/>
        <v>60208</v>
      </c>
      <c r="K29" s="25">
        <f t="shared" si="16"/>
        <v>60825867</v>
      </c>
    </row>
    <row r="30" spans="1:14" ht="15.75" customHeight="1">
      <c r="A30" s="26" t="s">
        <v>38</v>
      </c>
      <c r="B30" s="27">
        <f aca="true" t="shared" si="17" ref="B30:K30">SUM(B13:B29)</f>
        <v>1118045724</v>
      </c>
      <c r="C30" s="27">
        <f t="shared" si="17"/>
        <v>193886581</v>
      </c>
      <c r="D30" s="27">
        <f t="shared" si="17"/>
        <v>10246182</v>
      </c>
      <c r="E30" s="27">
        <f t="shared" si="17"/>
        <v>97371606</v>
      </c>
      <c r="F30" s="27">
        <f t="shared" si="17"/>
        <v>44027900</v>
      </c>
      <c r="G30" s="27">
        <f t="shared" si="17"/>
        <v>2730</v>
      </c>
      <c r="H30" s="27">
        <f t="shared" si="17"/>
        <v>8306046</v>
      </c>
      <c r="I30" s="27">
        <f t="shared" si="17"/>
        <v>2486556</v>
      </c>
      <c r="J30" s="27">
        <f t="shared" si="17"/>
        <v>1458701</v>
      </c>
      <c r="K30" s="27">
        <f t="shared" si="17"/>
        <v>1475832026</v>
      </c>
      <c r="N30" s="63"/>
    </row>
    <row r="31" spans="1:11" ht="12.75">
      <c r="A31" s="8"/>
      <c r="B31" s="8"/>
      <c r="C31" s="8"/>
      <c r="D31" s="8"/>
      <c r="E31" s="8"/>
      <c r="F31" s="8"/>
      <c r="G31" s="15">
        <f>G30+H30+I30</f>
        <v>10795332</v>
      </c>
      <c r="H31" s="8"/>
      <c r="I31" s="8"/>
      <c r="J31" s="8"/>
      <c r="K31" s="15">
        <f>G30+H30+I30+J30</f>
        <v>12254033</v>
      </c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28"/>
    </row>
    <row r="34" spans="1:11" ht="87" customHeight="1">
      <c r="A34" s="21" t="s">
        <v>40</v>
      </c>
      <c r="B34" s="13" t="s">
        <v>27</v>
      </c>
      <c r="C34" s="13" t="s">
        <v>28</v>
      </c>
      <c r="D34" s="13" t="s">
        <v>29</v>
      </c>
      <c r="E34" s="13" t="s">
        <v>30</v>
      </c>
      <c r="F34" s="29" t="s">
        <v>35</v>
      </c>
      <c r="G34" s="29" t="s">
        <v>26</v>
      </c>
      <c r="H34" s="30" t="s">
        <v>37</v>
      </c>
      <c r="I34" s="59" t="s">
        <v>58</v>
      </c>
      <c r="J34" s="50" t="s">
        <v>36</v>
      </c>
      <c r="K34" s="30" t="s">
        <v>53</v>
      </c>
    </row>
    <row r="35" spans="1:15" ht="15.75" customHeight="1">
      <c r="A35" s="22" t="s">
        <v>1</v>
      </c>
      <c r="B35" s="23">
        <f aca="true" t="shared" si="18" ref="B35:K35">B106+B181+B251</f>
        <v>216387</v>
      </c>
      <c r="C35" s="23">
        <f t="shared" si="18"/>
        <v>336073</v>
      </c>
      <c r="D35" s="23">
        <f t="shared" si="18"/>
        <v>424469</v>
      </c>
      <c r="E35" s="23">
        <f t="shared" si="18"/>
        <v>690469</v>
      </c>
      <c r="F35" s="23">
        <f t="shared" si="18"/>
        <v>3469095</v>
      </c>
      <c r="G35" s="31">
        <f t="shared" si="18"/>
        <v>1555756</v>
      </c>
      <c r="H35" s="23">
        <f t="shared" si="18"/>
        <v>64557640</v>
      </c>
      <c r="I35" s="23">
        <f t="shared" si="18"/>
        <v>113913</v>
      </c>
      <c r="J35" s="23">
        <f aca="true" t="shared" si="19" ref="J35:J51">J106+J181+J251</f>
        <v>0</v>
      </c>
      <c r="K35" s="23">
        <f t="shared" si="18"/>
        <v>64443727</v>
      </c>
      <c r="M35" s="20"/>
      <c r="O35" s="49"/>
    </row>
    <row r="36" spans="1:15" ht="15.75" customHeight="1">
      <c r="A36" s="22" t="s">
        <v>2</v>
      </c>
      <c r="B36" s="23">
        <f aca="true" t="shared" si="20" ref="B36:K36">B107+B182+B252</f>
        <v>501433</v>
      </c>
      <c r="C36" s="23">
        <f t="shared" si="20"/>
        <v>1435865</v>
      </c>
      <c r="D36" s="23">
        <f t="shared" si="20"/>
        <v>1069798</v>
      </c>
      <c r="E36" s="23">
        <f t="shared" si="20"/>
        <v>2950019</v>
      </c>
      <c r="F36" s="23">
        <f t="shared" si="20"/>
        <v>0</v>
      </c>
      <c r="G36" s="31">
        <f t="shared" si="20"/>
        <v>6346735</v>
      </c>
      <c r="H36" s="23">
        <f t="shared" si="20"/>
        <v>136836273</v>
      </c>
      <c r="I36" s="23">
        <f t="shared" si="20"/>
        <v>268213</v>
      </c>
      <c r="J36" s="23">
        <f t="shared" si="19"/>
        <v>0</v>
      </c>
      <c r="K36" s="23">
        <f t="shared" si="20"/>
        <v>136568060</v>
      </c>
      <c r="M36" s="20"/>
      <c r="O36" s="49"/>
    </row>
    <row r="37" spans="1:15" ht="15.75" customHeight="1">
      <c r="A37" s="22" t="s">
        <v>3</v>
      </c>
      <c r="B37" s="23">
        <f aca="true" t="shared" si="21" ref="B37:K37">B108+B183+B253</f>
        <v>253728</v>
      </c>
      <c r="C37" s="23">
        <f t="shared" si="21"/>
        <v>611600</v>
      </c>
      <c r="D37" s="23">
        <f t="shared" si="21"/>
        <v>516615</v>
      </c>
      <c r="E37" s="23">
        <f t="shared" si="21"/>
        <v>1256548</v>
      </c>
      <c r="F37" s="23">
        <f t="shared" si="21"/>
        <v>3437918</v>
      </c>
      <c r="G37" s="31">
        <f t="shared" si="21"/>
        <v>1880883</v>
      </c>
      <c r="H37" s="23">
        <f t="shared" si="21"/>
        <v>74488964</v>
      </c>
      <c r="I37" s="23">
        <f t="shared" si="21"/>
        <v>152134</v>
      </c>
      <c r="J37" s="23">
        <f t="shared" si="19"/>
        <v>0</v>
      </c>
      <c r="K37" s="23">
        <f t="shared" si="21"/>
        <v>74336830</v>
      </c>
      <c r="M37" s="20"/>
      <c r="O37" s="49"/>
    </row>
    <row r="38" spans="1:15" ht="15.75" customHeight="1">
      <c r="A38" s="22" t="s">
        <v>4</v>
      </c>
      <c r="B38" s="23">
        <f aca="true" t="shared" si="22" ref="B38:K38">B109+B184+B254</f>
        <v>1425214</v>
      </c>
      <c r="C38" s="23">
        <f t="shared" si="22"/>
        <v>3803259</v>
      </c>
      <c r="D38" s="23">
        <f t="shared" si="22"/>
        <v>2928138</v>
      </c>
      <c r="E38" s="23">
        <f t="shared" si="22"/>
        <v>7813884</v>
      </c>
      <c r="F38" s="23">
        <f t="shared" si="22"/>
        <v>9039034.999999996</v>
      </c>
      <c r="G38" s="31">
        <f t="shared" si="22"/>
        <v>33994832</v>
      </c>
      <c r="H38" s="23">
        <f t="shared" si="22"/>
        <v>427962369</v>
      </c>
      <c r="I38" s="23">
        <f t="shared" si="22"/>
        <v>768071</v>
      </c>
      <c r="J38" s="23">
        <f t="shared" si="19"/>
        <v>0</v>
      </c>
      <c r="K38" s="23">
        <f t="shared" si="22"/>
        <v>427194298</v>
      </c>
      <c r="M38" s="20"/>
      <c r="O38" s="49"/>
    </row>
    <row r="39" spans="1:15" ht="15.75" customHeight="1">
      <c r="A39" s="22" t="s">
        <v>5</v>
      </c>
      <c r="B39" s="23">
        <f aca="true" t="shared" si="23" ref="B39:K39">B110+B185+B255</f>
        <v>415882</v>
      </c>
      <c r="C39" s="23">
        <f t="shared" si="23"/>
        <v>1119874</v>
      </c>
      <c r="D39" s="23">
        <f t="shared" si="23"/>
        <v>867075</v>
      </c>
      <c r="E39" s="23">
        <f t="shared" si="23"/>
        <v>2300806</v>
      </c>
      <c r="F39" s="23">
        <f t="shared" si="23"/>
        <v>0</v>
      </c>
      <c r="G39" s="31">
        <f t="shared" si="23"/>
        <v>274745</v>
      </c>
      <c r="H39" s="23">
        <f t="shared" si="23"/>
        <v>109479544</v>
      </c>
      <c r="I39" s="23">
        <f t="shared" si="23"/>
        <v>235083</v>
      </c>
      <c r="J39" s="23">
        <f t="shared" si="19"/>
        <v>0</v>
      </c>
      <c r="K39" s="23">
        <f t="shared" si="23"/>
        <v>109244461</v>
      </c>
      <c r="M39" s="20"/>
      <c r="O39" s="49"/>
    </row>
    <row r="40" spans="1:15" ht="15.75" customHeight="1">
      <c r="A40" s="22" t="s">
        <v>6</v>
      </c>
      <c r="B40" s="23">
        <f aca="true" t="shared" si="24" ref="B40:K40">B111+B186+B256</f>
        <v>287325</v>
      </c>
      <c r="C40" s="23">
        <f t="shared" si="24"/>
        <v>769174</v>
      </c>
      <c r="D40" s="23">
        <f t="shared" si="24"/>
        <v>590419</v>
      </c>
      <c r="E40" s="23">
        <f t="shared" si="24"/>
        <v>1580285</v>
      </c>
      <c r="F40" s="23">
        <f t="shared" si="24"/>
        <v>1997175</v>
      </c>
      <c r="G40" s="31">
        <f t="shared" si="24"/>
        <v>3488587</v>
      </c>
      <c r="H40" s="23">
        <f t="shared" si="24"/>
        <v>83184799</v>
      </c>
      <c r="I40" s="23">
        <f t="shared" si="24"/>
        <v>164810</v>
      </c>
      <c r="J40" s="23">
        <f t="shared" si="19"/>
        <v>0</v>
      </c>
      <c r="K40" s="23">
        <f t="shared" si="24"/>
        <v>83019989</v>
      </c>
      <c r="M40" s="20"/>
      <c r="O40" s="49"/>
    </row>
    <row r="41" spans="1:15" ht="15.75" customHeight="1">
      <c r="A41" s="22" t="s">
        <v>7</v>
      </c>
      <c r="B41" s="23">
        <f aca="true" t="shared" si="25" ref="B41:K41">B112+B187+B257</f>
        <v>181179</v>
      </c>
      <c r="C41" s="23">
        <f t="shared" si="25"/>
        <v>170141</v>
      </c>
      <c r="D41" s="23">
        <f t="shared" si="25"/>
        <v>369397</v>
      </c>
      <c r="E41" s="23">
        <f t="shared" si="25"/>
        <v>349558</v>
      </c>
      <c r="F41" s="23">
        <f t="shared" si="25"/>
        <v>1840718</v>
      </c>
      <c r="G41" s="31">
        <f t="shared" si="25"/>
        <v>3098966</v>
      </c>
      <c r="H41" s="23">
        <f t="shared" si="25"/>
        <v>53886493</v>
      </c>
      <c r="I41" s="23">
        <f t="shared" si="25"/>
        <v>105099</v>
      </c>
      <c r="J41" s="23">
        <f t="shared" si="19"/>
        <v>0</v>
      </c>
      <c r="K41" s="23">
        <f t="shared" si="25"/>
        <v>53781394</v>
      </c>
      <c r="M41" s="20"/>
      <c r="O41" s="49"/>
    </row>
    <row r="42" spans="1:15" ht="15.75" customHeight="1">
      <c r="A42" s="22" t="s">
        <v>8</v>
      </c>
      <c r="B42" s="23">
        <f aca="true" t="shared" si="26" ref="B42:K42">B113+B188+B258</f>
        <v>386069</v>
      </c>
      <c r="C42" s="23">
        <f t="shared" si="26"/>
        <v>1048446</v>
      </c>
      <c r="D42" s="23">
        <f t="shared" si="26"/>
        <v>779147</v>
      </c>
      <c r="E42" s="23">
        <f t="shared" si="26"/>
        <v>2154056</v>
      </c>
      <c r="F42" s="23">
        <f t="shared" si="26"/>
        <v>2764262</v>
      </c>
      <c r="G42" s="31">
        <f t="shared" si="26"/>
        <v>3396172</v>
      </c>
      <c r="H42" s="23">
        <f t="shared" si="26"/>
        <v>112342370</v>
      </c>
      <c r="I42" s="23">
        <f t="shared" si="26"/>
        <v>211261</v>
      </c>
      <c r="J42" s="23">
        <f t="shared" si="19"/>
        <v>0</v>
      </c>
      <c r="K42" s="23">
        <f t="shared" si="26"/>
        <v>112131109</v>
      </c>
      <c r="M42" s="20"/>
      <c r="O42" s="49"/>
    </row>
    <row r="43" spans="1:15" ht="15.75" customHeight="1">
      <c r="A43" s="22" t="s">
        <v>9</v>
      </c>
      <c r="B43" s="23">
        <f aca="true" t="shared" si="27" ref="B43:K43">B114+B189+B259</f>
        <v>171032</v>
      </c>
      <c r="C43" s="23">
        <f t="shared" si="27"/>
        <v>212313</v>
      </c>
      <c r="D43" s="23">
        <f t="shared" si="27"/>
        <v>345933</v>
      </c>
      <c r="E43" s="23">
        <f t="shared" si="27"/>
        <v>436204</v>
      </c>
      <c r="F43" s="23">
        <f t="shared" si="27"/>
        <v>1697438</v>
      </c>
      <c r="G43" s="31">
        <f t="shared" si="27"/>
        <v>1391384</v>
      </c>
      <c r="H43" s="23">
        <f t="shared" si="27"/>
        <v>49653734</v>
      </c>
      <c r="I43" s="23">
        <f t="shared" si="27"/>
        <v>99560</v>
      </c>
      <c r="J43" s="23">
        <f t="shared" si="19"/>
        <v>0</v>
      </c>
      <c r="K43" s="23">
        <f t="shared" si="27"/>
        <v>49554174</v>
      </c>
      <c r="M43" s="20"/>
      <c r="O43" s="49"/>
    </row>
    <row r="44" spans="1:15" ht="15.75" customHeight="1">
      <c r="A44" s="22" t="s">
        <v>10</v>
      </c>
      <c r="B44" s="23">
        <f aca="true" t="shared" si="28" ref="B44:K44">B115+B190+B260</f>
        <v>224847</v>
      </c>
      <c r="C44" s="23">
        <f t="shared" si="28"/>
        <v>484533</v>
      </c>
      <c r="D44" s="23">
        <f t="shared" si="28"/>
        <v>470597</v>
      </c>
      <c r="E44" s="23">
        <f t="shared" si="28"/>
        <v>995484</v>
      </c>
      <c r="F44" s="23">
        <f t="shared" si="28"/>
        <v>0</v>
      </c>
      <c r="G44" s="31">
        <f t="shared" si="28"/>
        <v>1942996</v>
      </c>
      <c r="H44" s="23">
        <f t="shared" si="28"/>
        <v>61330099</v>
      </c>
      <c r="I44" s="23">
        <f t="shared" si="28"/>
        <v>127217</v>
      </c>
      <c r="J44" s="23">
        <f t="shared" si="19"/>
        <v>0</v>
      </c>
      <c r="K44" s="23">
        <f t="shared" si="28"/>
        <v>61202882</v>
      </c>
      <c r="M44" s="20"/>
      <c r="O44" s="49"/>
    </row>
    <row r="45" spans="1:15" ht="15.75" customHeight="1">
      <c r="A45" s="22" t="s">
        <v>11</v>
      </c>
      <c r="B45" s="23">
        <f aca="true" t="shared" si="29" ref="B45:K45">B116+B191+B261</f>
        <v>166926</v>
      </c>
      <c r="C45" s="23">
        <f t="shared" si="29"/>
        <v>169752</v>
      </c>
      <c r="D45" s="23">
        <f t="shared" si="29"/>
        <v>330848</v>
      </c>
      <c r="E45" s="23">
        <f t="shared" si="29"/>
        <v>348759</v>
      </c>
      <c r="F45" s="23">
        <f t="shared" si="29"/>
        <v>0</v>
      </c>
      <c r="G45" s="31">
        <f t="shared" si="29"/>
        <v>0</v>
      </c>
      <c r="H45" s="23">
        <f t="shared" si="29"/>
        <v>46927459</v>
      </c>
      <c r="I45" s="23">
        <f t="shared" si="29"/>
        <v>102615</v>
      </c>
      <c r="J45" s="23">
        <f t="shared" si="19"/>
        <v>0</v>
      </c>
      <c r="K45" s="23">
        <f t="shared" si="29"/>
        <v>46824844</v>
      </c>
      <c r="M45" s="20"/>
      <c r="O45" s="49"/>
    </row>
    <row r="46" spans="1:15" ht="15.75" customHeight="1">
      <c r="A46" s="22" t="s">
        <v>12</v>
      </c>
      <c r="B46" s="23">
        <f aca="true" t="shared" si="30" ref="B46:K46">B117+B192+B262</f>
        <v>337154</v>
      </c>
      <c r="C46" s="23">
        <f t="shared" si="30"/>
        <v>920367</v>
      </c>
      <c r="D46" s="23">
        <f t="shared" si="30"/>
        <v>688830</v>
      </c>
      <c r="E46" s="23">
        <f t="shared" si="30"/>
        <v>1890915</v>
      </c>
      <c r="F46" s="23">
        <f t="shared" si="30"/>
        <v>0</v>
      </c>
      <c r="G46" s="31">
        <f t="shared" si="30"/>
        <v>2372100</v>
      </c>
      <c r="H46" s="23">
        <f t="shared" si="30"/>
        <v>92870237</v>
      </c>
      <c r="I46" s="23">
        <f t="shared" si="30"/>
        <v>187024</v>
      </c>
      <c r="J46" s="23">
        <f t="shared" si="19"/>
        <v>0</v>
      </c>
      <c r="K46" s="23">
        <f t="shared" si="30"/>
        <v>92683213</v>
      </c>
      <c r="M46" s="20"/>
      <c r="O46" s="49"/>
    </row>
    <row r="47" spans="1:15" ht="15.75" customHeight="1">
      <c r="A47" s="22" t="s">
        <v>13</v>
      </c>
      <c r="B47" s="23">
        <f aca="true" t="shared" si="31" ref="B47:K47">B118+B193+B263</f>
        <v>278297</v>
      </c>
      <c r="C47" s="23">
        <f t="shared" si="31"/>
        <v>768408</v>
      </c>
      <c r="D47" s="23">
        <f t="shared" si="31"/>
        <v>585412</v>
      </c>
      <c r="E47" s="23">
        <f t="shared" si="31"/>
        <v>1578711</v>
      </c>
      <c r="F47" s="23">
        <f t="shared" si="31"/>
        <v>0</v>
      </c>
      <c r="G47" s="31">
        <f t="shared" si="31"/>
        <v>3606843</v>
      </c>
      <c r="H47" s="23">
        <f t="shared" si="31"/>
        <v>77686300</v>
      </c>
      <c r="I47" s="23">
        <f t="shared" si="31"/>
        <v>144201</v>
      </c>
      <c r="J47" s="23">
        <f t="shared" si="19"/>
        <v>0</v>
      </c>
      <c r="K47" s="23">
        <f t="shared" si="31"/>
        <v>77542099</v>
      </c>
      <c r="M47" s="20"/>
      <c r="O47" s="49"/>
    </row>
    <row r="48" spans="1:15" ht="15.75" customHeight="1">
      <c r="A48" s="22" t="s">
        <v>14</v>
      </c>
      <c r="B48" s="23">
        <f aca="true" t="shared" si="32" ref="B48:K48">B119+B194+B264</f>
        <v>253604</v>
      </c>
      <c r="C48" s="23">
        <f t="shared" si="32"/>
        <v>524106</v>
      </c>
      <c r="D48" s="23">
        <f t="shared" si="32"/>
        <v>529007</v>
      </c>
      <c r="E48" s="23">
        <f t="shared" si="32"/>
        <v>1076788</v>
      </c>
      <c r="F48" s="23">
        <f t="shared" si="32"/>
        <v>0</v>
      </c>
      <c r="G48" s="31">
        <f t="shared" si="32"/>
        <v>7065132</v>
      </c>
      <c r="H48" s="23">
        <f t="shared" si="32"/>
        <v>74291896</v>
      </c>
      <c r="I48" s="23">
        <f t="shared" si="32"/>
        <v>141769</v>
      </c>
      <c r="J48" s="23">
        <f t="shared" si="19"/>
        <v>0</v>
      </c>
      <c r="K48" s="23">
        <f t="shared" si="32"/>
        <v>74150127</v>
      </c>
      <c r="M48" s="20"/>
      <c r="O48" s="49"/>
    </row>
    <row r="49" spans="1:15" ht="15.75" customHeight="1">
      <c r="A49" s="22" t="s">
        <v>15</v>
      </c>
      <c r="B49" s="23">
        <f aca="true" t="shared" si="33" ref="B49:K49">B120+B195+B265</f>
        <v>164883</v>
      </c>
      <c r="C49" s="23">
        <f t="shared" si="33"/>
        <v>270919</v>
      </c>
      <c r="D49" s="23">
        <f t="shared" si="33"/>
        <v>333480</v>
      </c>
      <c r="E49" s="23">
        <f t="shared" si="33"/>
        <v>556610</v>
      </c>
      <c r="F49" s="23">
        <f t="shared" si="33"/>
        <v>1920613</v>
      </c>
      <c r="G49" s="31">
        <f t="shared" si="33"/>
        <v>1184607</v>
      </c>
      <c r="H49" s="23">
        <f t="shared" si="33"/>
        <v>48632348</v>
      </c>
      <c r="I49" s="23">
        <f t="shared" si="33"/>
        <v>96740</v>
      </c>
      <c r="J49" s="23">
        <f t="shared" si="19"/>
        <v>0</v>
      </c>
      <c r="K49" s="23">
        <f t="shared" si="33"/>
        <v>48535608</v>
      </c>
      <c r="M49" s="20"/>
      <c r="O49" s="49"/>
    </row>
    <row r="50" spans="1:15" ht="15.75" customHeight="1">
      <c r="A50" s="22" t="s">
        <v>16</v>
      </c>
      <c r="B50" s="23">
        <f aca="true" t="shared" si="34" ref="B50:K50">B121+B196+B266</f>
        <v>201855</v>
      </c>
      <c r="C50" s="23">
        <f t="shared" si="34"/>
        <v>325004</v>
      </c>
      <c r="D50" s="23">
        <f t="shared" si="34"/>
        <v>399909</v>
      </c>
      <c r="E50" s="23">
        <f t="shared" si="34"/>
        <v>667728</v>
      </c>
      <c r="F50" s="23">
        <f t="shared" si="34"/>
        <v>2865540</v>
      </c>
      <c r="G50" s="31">
        <f t="shared" si="34"/>
        <v>2382347</v>
      </c>
      <c r="H50" s="23">
        <f t="shared" si="34"/>
        <v>60201060</v>
      </c>
      <c r="I50" s="23">
        <f t="shared" si="34"/>
        <v>108618</v>
      </c>
      <c r="J50" s="23">
        <f t="shared" si="19"/>
        <v>0</v>
      </c>
      <c r="K50" s="23">
        <f t="shared" si="34"/>
        <v>60092442</v>
      </c>
      <c r="M50" s="20"/>
      <c r="O50" s="49"/>
    </row>
    <row r="51" spans="1:15" ht="15.75" customHeight="1">
      <c r="A51" s="24" t="s">
        <v>17</v>
      </c>
      <c r="B51" s="25">
        <f aca="true" t="shared" si="35" ref="B51:K51">B122+B197+B267</f>
        <v>235045</v>
      </c>
      <c r="C51" s="25">
        <f t="shared" si="35"/>
        <v>332174</v>
      </c>
      <c r="D51" s="25">
        <f t="shared" si="35"/>
        <v>483476</v>
      </c>
      <c r="E51" s="25">
        <f t="shared" si="35"/>
        <v>682458</v>
      </c>
      <c r="F51" s="25">
        <f t="shared" si="35"/>
        <v>0</v>
      </c>
      <c r="G51" s="32">
        <f t="shared" si="35"/>
        <v>5484864</v>
      </c>
      <c r="H51" s="25">
        <f t="shared" si="35"/>
        <v>68043884</v>
      </c>
      <c r="I51" s="25">
        <f t="shared" si="35"/>
        <v>134063</v>
      </c>
      <c r="J51" s="25">
        <f t="shared" si="19"/>
        <v>0</v>
      </c>
      <c r="K51" s="25">
        <f t="shared" si="35"/>
        <v>67909821</v>
      </c>
      <c r="M51" s="20"/>
      <c r="O51" s="49"/>
    </row>
    <row r="52" spans="1:17" ht="15.75" customHeight="1">
      <c r="A52" s="26" t="s">
        <v>38</v>
      </c>
      <c r="B52" s="33">
        <f aca="true" t="shared" si="36" ref="B52:K52">SUM(B35:B51)</f>
        <v>5700860</v>
      </c>
      <c r="C52" s="33">
        <f t="shared" si="36"/>
        <v>13302008</v>
      </c>
      <c r="D52" s="33">
        <f t="shared" si="36"/>
        <v>11712550</v>
      </c>
      <c r="E52" s="33">
        <f t="shared" si="36"/>
        <v>27329282</v>
      </c>
      <c r="F52" s="33">
        <f t="shared" si="36"/>
        <v>29031793.999999996</v>
      </c>
      <c r="G52" s="33">
        <f t="shared" si="36"/>
        <v>79466949</v>
      </c>
      <c r="H52" s="33">
        <f t="shared" si="36"/>
        <v>1642375469</v>
      </c>
      <c r="I52" s="33">
        <f t="shared" si="36"/>
        <v>3160391</v>
      </c>
      <c r="J52" s="33">
        <f t="shared" si="36"/>
        <v>0</v>
      </c>
      <c r="K52" s="33">
        <f t="shared" si="36"/>
        <v>1639215078</v>
      </c>
      <c r="N52" s="63"/>
      <c r="O52" s="63"/>
      <c r="P52" s="63"/>
      <c r="Q52" s="63"/>
    </row>
    <row r="53" spans="7:11" ht="12.75">
      <c r="G53" s="16"/>
      <c r="K53" s="77">
        <f>K52-K31</f>
        <v>1626961045</v>
      </c>
    </row>
    <row r="54" spans="1:17" s="2" customFormat="1" ht="18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"/>
      <c r="M54" s="3"/>
      <c r="N54" s="64"/>
      <c r="P54" s="64"/>
      <c r="Q54" s="64"/>
    </row>
    <row r="55" spans="1:11" ht="12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ht="12.75">
      <c r="D56" s="9"/>
    </row>
    <row r="57" ht="12.75">
      <c r="D57" s="9"/>
    </row>
    <row r="58" ht="12.75">
      <c r="D58" s="9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ht="12.75"/>
    <row r="78" ht="12.75"/>
    <row r="79" ht="12.75"/>
    <row r="80" spans="1:17" ht="15">
      <c r="A80" s="84" t="s">
        <v>20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N80" s="62"/>
      <c r="P80" s="62"/>
      <c r="Q80" s="62"/>
    </row>
    <row r="81" spans="1:17" ht="15">
      <c r="A81" s="82" t="s">
        <v>45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N81" s="62"/>
      <c r="P81" s="62"/>
      <c r="Q81" s="62"/>
    </row>
    <row r="82" spans="14:17" ht="12.75">
      <c r="N82" s="62"/>
      <c r="P82" s="62"/>
      <c r="Q82" s="62"/>
    </row>
    <row r="83" spans="1:17" s="35" customFormat="1" ht="87" customHeight="1">
      <c r="A83" s="21" t="s">
        <v>40</v>
      </c>
      <c r="B83" s="21" t="s">
        <v>0</v>
      </c>
      <c r="C83" s="21" t="s">
        <v>34</v>
      </c>
      <c r="D83" s="21" t="s">
        <v>22</v>
      </c>
      <c r="E83" s="21" t="s">
        <v>18</v>
      </c>
      <c r="F83" s="21" t="s">
        <v>19</v>
      </c>
      <c r="G83" s="21" t="s">
        <v>25</v>
      </c>
      <c r="H83" s="21" t="s">
        <v>21</v>
      </c>
      <c r="I83" s="21" t="s">
        <v>23</v>
      </c>
      <c r="J83" s="70" t="s">
        <v>41</v>
      </c>
      <c r="K83" s="21" t="s">
        <v>39</v>
      </c>
      <c r="L83" s="34"/>
      <c r="M83" s="34"/>
      <c r="N83" s="65"/>
      <c r="P83" s="65"/>
      <c r="Q83" s="65"/>
    </row>
    <row r="84" spans="1:17" s="19" customFormat="1" ht="15.75" customHeight="1">
      <c r="A84" s="22" t="s">
        <v>1</v>
      </c>
      <c r="B84" s="31">
        <v>18334931</v>
      </c>
      <c r="C84" s="31">
        <v>3411338</v>
      </c>
      <c r="D84" s="31">
        <v>134014</v>
      </c>
      <c r="E84" s="31">
        <v>1679928</v>
      </c>
      <c r="F84" s="31">
        <v>595272</v>
      </c>
      <c r="G84" s="31">
        <v>46</v>
      </c>
      <c r="H84" s="31">
        <v>106436</v>
      </c>
      <c r="I84" s="31">
        <v>35857</v>
      </c>
      <c r="J84" s="31">
        <v>22750</v>
      </c>
      <c r="K84" s="23">
        <f>SUM(B84:J84)</f>
        <v>24320572</v>
      </c>
      <c r="L84" s="18"/>
      <c r="M84" s="18"/>
      <c r="N84" s="66"/>
      <c r="P84" s="66"/>
      <c r="Q84" s="66"/>
    </row>
    <row r="85" spans="1:17" s="19" customFormat="1" ht="15.75" customHeight="1">
      <c r="A85" s="22" t="s">
        <v>2</v>
      </c>
      <c r="B85" s="31">
        <v>34985124</v>
      </c>
      <c r="C85" s="31">
        <v>6509219</v>
      </c>
      <c r="D85" s="31">
        <v>255714</v>
      </c>
      <c r="E85" s="31">
        <v>3205493</v>
      </c>
      <c r="F85" s="31">
        <v>1135846</v>
      </c>
      <c r="G85" s="31">
        <v>88</v>
      </c>
      <c r="H85" s="31">
        <v>203091</v>
      </c>
      <c r="I85" s="31">
        <v>68420</v>
      </c>
      <c r="J85" s="31">
        <v>43410</v>
      </c>
      <c r="K85" s="23">
        <f aca="true" t="shared" si="37" ref="K85:K100">SUM(B85:J85)</f>
        <v>46406405</v>
      </c>
      <c r="L85" s="18"/>
      <c r="M85" s="18"/>
      <c r="N85" s="66"/>
      <c r="P85" s="66"/>
      <c r="Q85" s="66"/>
    </row>
    <row r="86" spans="1:17" s="19" customFormat="1" ht="15.75" customHeight="1">
      <c r="A86" s="22" t="s">
        <v>3</v>
      </c>
      <c r="B86" s="31">
        <v>18824999</v>
      </c>
      <c r="C86" s="31">
        <v>3502519</v>
      </c>
      <c r="D86" s="31">
        <v>137596</v>
      </c>
      <c r="E86" s="31">
        <v>1724830</v>
      </c>
      <c r="F86" s="31">
        <v>611183</v>
      </c>
      <c r="G86" s="31">
        <v>47</v>
      </c>
      <c r="H86" s="31">
        <v>109280</v>
      </c>
      <c r="I86" s="31">
        <v>36816</v>
      </c>
      <c r="J86" s="31">
        <v>23358</v>
      </c>
      <c r="K86" s="23">
        <f t="shared" si="37"/>
        <v>24970628</v>
      </c>
      <c r="L86" s="18"/>
      <c r="M86" s="18"/>
      <c r="N86" s="66"/>
      <c r="P86" s="66"/>
      <c r="Q86" s="66"/>
    </row>
    <row r="87" spans="1:17" s="7" customFormat="1" ht="15.75" customHeight="1">
      <c r="A87" s="22" t="s">
        <v>4</v>
      </c>
      <c r="B87" s="31">
        <v>105953896</v>
      </c>
      <c r="C87" s="31">
        <v>19713441</v>
      </c>
      <c r="D87" s="31">
        <v>774440</v>
      </c>
      <c r="E87" s="31">
        <v>9707969</v>
      </c>
      <c r="F87" s="31">
        <v>3439958</v>
      </c>
      <c r="G87" s="31">
        <v>265</v>
      </c>
      <c r="H87" s="31">
        <v>615070</v>
      </c>
      <c r="I87" s="31">
        <v>207213</v>
      </c>
      <c r="J87" s="31">
        <v>131469</v>
      </c>
      <c r="K87" s="23">
        <f t="shared" si="37"/>
        <v>140543721</v>
      </c>
      <c r="L87" s="18"/>
      <c r="M87" s="18"/>
      <c r="N87" s="65"/>
      <c r="P87" s="65"/>
      <c r="Q87" s="65"/>
    </row>
    <row r="88" spans="1:17" s="4" customFormat="1" ht="15.75" customHeight="1">
      <c r="A88" s="22" t="s">
        <v>5</v>
      </c>
      <c r="B88" s="31">
        <v>31312155</v>
      </c>
      <c r="C88" s="31">
        <v>5825838</v>
      </c>
      <c r="D88" s="31">
        <v>228867</v>
      </c>
      <c r="E88" s="31">
        <v>2868959</v>
      </c>
      <c r="F88" s="31">
        <v>1016598</v>
      </c>
      <c r="G88" s="31">
        <v>78</v>
      </c>
      <c r="H88" s="31">
        <v>181769</v>
      </c>
      <c r="I88" s="31">
        <v>61237</v>
      </c>
      <c r="J88" s="31">
        <v>38852</v>
      </c>
      <c r="K88" s="23">
        <f t="shared" si="37"/>
        <v>41534353</v>
      </c>
      <c r="L88" s="18"/>
      <c r="M88" s="18"/>
      <c r="N88" s="67"/>
      <c r="P88" s="67"/>
      <c r="Q88" s="67"/>
    </row>
    <row r="89" spans="1:17" s="4" customFormat="1" ht="15.75" customHeight="1">
      <c r="A89" s="22" t="s">
        <v>6</v>
      </c>
      <c r="B89" s="31">
        <v>20925535</v>
      </c>
      <c r="C89" s="31">
        <v>3893338</v>
      </c>
      <c r="D89" s="31">
        <v>152949</v>
      </c>
      <c r="E89" s="31">
        <v>1917291</v>
      </c>
      <c r="F89" s="31">
        <v>679380</v>
      </c>
      <c r="G89" s="31">
        <v>52</v>
      </c>
      <c r="H89" s="31">
        <v>121474</v>
      </c>
      <c r="I89" s="31">
        <v>40924</v>
      </c>
      <c r="J89" s="31">
        <v>25965</v>
      </c>
      <c r="K89" s="23">
        <f t="shared" si="37"/>
        <v>27756908</v>
      </c>
      <c r="L89" s="18"/>
      <c r="M89" s="18"/>
      <c r="N89" s="67"/>
      <c r="P89" s="67"/>
      <c r="Q89" s="67"/>
    </row>
    <row r="90" spans="1:13" ht="15.75" customHeight="1">
      <c r="A90" s="22" t="s">
        <v>7</v>
      </c>
      <c r="B90" s="31">
        <v>13598902</v>
      </c>
      <c r="C90" s="31">
        <v>2530168</v>
      </c>
      <c r="D90" s="31">
        <v>99397</v>
      </c>
      <c r="E90" s="31">
        <v>1245992</v>
      </c>
      <c r="F90" s="31">
        <v>441509</v>
      </c>
      <c r="G90" s="31">
        <v>34</v>
      </c>
      <c r="H90" s="31">
        <v>78943</v>
      </c>
      <c r="I90" s="31">
        <v>26595</v>
      </c>
      <c r="J90" s="31">
        <v>16874</v>
      </c>
      <c r="K90" s="23">
        <f t="shared" si="37"/>
        <v>18038414</v>
      </c>
      <c r="L90" s="18"/>
      <c r="M90" s="18"/>
    </row>
    <row r="91" spans="1:13" ht="15.75" customHeight="1">
      <c r="A91" s="22" t="s">
        <v>8</v>
      </c>
      <c r="B91" s="31">
        <v>28995325</v>
      </c>
      <c r="C91" s="31">
        <v>5394777</v>
      </c>
      <c r="D91" s="31">
        <v>211933</v>
      </c>
      <c r="E91" s="31">
        <v>2656681</v>
      </c>
      <c r="F91" s="31">
        <v>941378</v>
      </c>
      <c r="G91" s="31">
        <v>73</v>
      </c>
      <c r="H91" s="31">
        <v>168320</v>
      </c>
      <c r="I91" s="31">
        <v>56706</v>
      </c>
      <c r="J91" s="31">
        <v>35978</v>
      </c>
      <c r="K91" s="23">
        <f t="shared" si="37"/>
        <v>38461171</v>
      </c>
      <c r="L91" s="18"/>
      <c r="M91" s="18"/>
    </row>
    <row r="92" spans="1:13" ht="15.75" customHeight="1">
      <c r="A92" s="22" t="s">
        <v>9</v>
      </c>
      <c r="B92" s="31">
        <v>12730236</v>
      </c>
      <c r="C92" s="31">
        <v>2368547</v>
      </c>
      <c r="D92" s="31">
        <v>93048</v>
      </c>
      <c r="E92" s="31">
        <v>1166401</v>
      </c>
      <c r="F92" s="31">
        <v>413307</v>
      </c>
      <c r="G92" s="31">
        <v>32</v>
      </c>
      <c r="H92" s="31">
        <v>73900</v>
      </c>
      <c r="I92" s="31">
        <v>24896</v>
      </c>
      <c r="J92" s="31">
        <v>15796</v>
      </c>
      <c r="K92" s="23">
        <f t="shared" si="37"/>
        <v>16886163</v>
      </c>
      <c r="L92" s="18"/>
      <c r="M92" s="18"/>
    </row>
    <row r="93" spans="1:13" ht="15.75" customHeight="1">
      <c r="A93" s="22" t="s">
        <v>10</v>
      </c>
      <c r="B93" s="31">
        <v>16131474</v>
      </c>
      <c r="C93" s="31">
        <v>3001370</v>
      </c>
      <c r="D93" s="31">
        <v>117908</v>
      </c>
      <c r="E93" s="31">
        <v>1478037</v>
      </c>
      <c r="F93" s="31">
        <v>523733</v>
      </c>
      <c r="G93" s="31">
        <v>40</v>
      </c>
      <c r="H93" s="31">
        <v>93644</v>
      </c>
      <c r="I93" s="31">
        <v>31548</v>
      </c>
      <c r="J93" s="31">
        <v>20016</v>
      </c>
      <c r="K93" s="23">
        <f t="shared" si="37"/>
        <v>21397770</v>
      </c>
      <c r="L93" s="18"/>
      <c r="M93" s="18"/>
    </row>
    <row r="94" spans="1:13" ht="15.75" customHeight="1">
      <c r="A94" s="22" t="s">
        <v>11</v>
      </c>
      <c r="B94" s="31">
        <v>12552296</v>
      </c>
      <c r="C94" s="31">
        <v>2335439</v>
      </c>
      <c r="D94" s="31">
        <v>91747</v>
      </c>
      <c r="E94" s="31">
        <v>1150097</v>
      </c>
      <c r="F94" s="31">
        <v>407530</v>
      </c>
      <c r="G94" s="31">
        <v>31</v>
      </c>
      <c r="H94" s="31">
        <v>72867</v>
      </c>
      <c r="I94" s="31">
        <v>24548</v>
      </c>
      <c r="J94" s="31">
        <v>15575</v>
      </c>
      <c r="K94" s="23">
        <f t="shared" si="37"/>
        <v>16650130</v>
      </c>
      <c r="L94" s="18"/>
      <c r="M94" s="18"/>
    </row>
    <row r="95" spans="1:13" ht="15.75" customHeight="1">
      <c r="A95" s="22" t="s">
        <v>12</v>
      </c>
      <c r="B95" s="31">
        <v>25262508</v>
      </c>
      <c r="C95" s="31">
        <v>4700261</v>
      </c>
      <c r="D95" s="31">
        <v>184649</v>
      </c>
      <c r="E95" s="31">
        <v>2314664</v>
      </c>
      <c r="F95" s="31">
        <v>820187</v>
      </c>
      <c r="G95" s="31">
        <v>63</v>
      </c>
      <c r="H95" s="31">
        <v>146651</v>
      </c>
      <c r="I95" s="31">
        <v>49406</v>
      </c>
      <c r="J95" s="31">
        <v>31346</v>
      </c>
      <c r="K95" s="23">
        <f t="shared" si="37"/>
        <v>33509735</v>
      </c>
      <c r="L95" s="18"/>
      <c r="M95" s="18"/>
    </row>
    <row r="96" spans="1:13" ht="15.75" customHeight="1">
      <c r="A96" s="22" t="s">
        <v>13</v>
      </c>
      <c r="B96" s="31">
        <v>19945459</v>
      </c>
      <c r="C96" s="31">
        <v>3710988</v>
      </c>
      <c r="D96" s="31">
        <v>145786</v>
      </c>
      <c r="E96" s="31">
        <v>1827492</v>
      </c>
      <c r="F96" s="31">
        <v>647560</v>
      </c>
      <c r="G96" s="31">
        <v>50</v>
      </c>
      <c r="H96" s="31">
        <v>115785</v>
      </c>
      <c r="I96" s="31">
        <v>39007</v>
      </c>
      <c r="J96" s="31">
        <v>24749</v>
      </c>
      <c r="K96" s="23">
        <f t="shared" si="37"/>
        <v>26456876</v>
      </c>
      <c r="L96" s="18"/>
      <c r="M96" s="18"/>
    </row>
    <row r="97" spans="1:13" ht="15.75" customHeight="1">
      <c r="A97" s="22" t="s">
        <v>14</v>
      </c>
      <c r="B97" s="31">
        <v>18347889</v>
      </c>
      <c r="C97" s="31">
        <v>3413749</v>
      </c>
      <c r="D97" s="31">
        <v>134109</v>
      </c>
      <c r="E97" s="31">
        <v>1681115</v>
      </c>
      <c r="F97" s="31">
        <v>595693</v>
      </c>
      <c r="G97" s="31">
        <v>46</v>
      </c>
      <c r="H97" s="31">
        <v>106511</v>
      </c>
      <c r="I97" s="31">
        <v>35883</v>
      </c>
      <c r="J97" s="31">
        <v>22766</v>
      </c>
      <c r="K97" s="23">
        <f t="shared" si="37"/>
        <v>24337761</v>
      </c>
      <c r="L97" s="18"/>
      <c r="M97" s="18"/>
    </row>
    <row r="98" spans="1:13" ht="15.75" customHeight="1">
      <c r="A98" s="22" t="s">
        <v>15</v>
      </c>
      <c r="B98" s="31">
        <v>12140171</v>
      </c>
      <c r="C98" s="31">
        <v>2258761</v>
      </c>
      <c r="D98" s="31">
        <v>88735</v>
      </c>
      <c r="E98" s="31">
        <v>1112336</v>
      </c>
      <c r="F98" s="31">
        <v>394149</v>
      </c>
      <c r="G98" s="31">
        <v>30</v>
      </c>
      <c r="H98" s="31">
        <v>70474</v>
      </c>
      <c r="I98" s="31">
        <v>23742</v>
      </c>
      <c r="J98" s="31">
        <v>15064</v>
      </c>
      <c r="K98" s="23">
        <f t="shared" si="37"/>
        <v>16103462</v>
      </c>
      <c r="L98" s="18"/>
      <c r="M98" s="18"/>
    </row>
    <row r="99" spans="1:13" ht="15.75" customHeight="1">
      <c r="A99" s="22" t="s">
        <v>16</v>
      </c>
      <c r="B99" s="31">
        <v>16440689</v>
      </c>
      <c r="C99" s="31">
        <v>3058902</v>
      </c>
      <c r="D99" s="31">
        <v>120169</v>
      </c>
      <c r="E99" s="31">
        <v>1506369</v>
      </c>
      <c r="F99" s="31">
        <v>533772</v>
      </c>
      <c r="G99" s="31">
        <v>41</v>
      </c>
      <c r="H99" s="31">
        <v>95439</v>
      </c>
      <c r="I99" s="31">
        <v>32153</v>
      </c>
      <c r="J99" s="31">
        <v>20400</v>
      </c>
      <c r="K99" s="23">
        <f t="shared" si="37"/>
        <v>21807934</v>
      </c>
      <c r="L99" s="18"/>
      <c r="M99" s="18"/>
    </row>
    <row r="100" spans="1:13" ht="15.75" customHeight="1">
      <c r="A100" s="24" t="s">
        <v>17</v>
      </c>
      <c r="B100" s="32">
        <v>17333999</v>
      </c>
      <c r="C100" s="32">
        <v>3225109</v>
      </c>
      <c r="D100" s="32">
        <v>126700</v>
      </c>
      <c r="E100" s="32">
        <v>1588220</v>
      </c>
      <c r="F100" s="32">
        <v>562776</v>
      </c>
      <c r="G100" s="32">
        <v>44</v>
      </c>
      <c r="H100" s="32">
        <v>100624</v>
      </c>
      <c r="I100" s="32">
        <v>33901</v>
      </c>
      <c r="J100" s="32">
        <v>21507</v>
      </c>
      <c r="K100" s="23">
        <f t="shared" si="37"/>
        <v>22992880</v>
      </c>
      <c r="L100" s="18"/>
      <c r="M100" s="18"/>
    </row>
    <row r="101" spans="1:13" ht="15.75" customHeight="1">
      <c r="A101" s="26" t="s">
        <v>38</v>
      </c>
      <c r="B101" s="38">
        <f>SUM(B84:B100)</f>
        <v>423815588</v>
      </c>
      <c r="C101" s="38">
        <f aca="true" t="shared" si="38" ref="C101:J101">SUM(C84:C100)</f>
        <v>78853764</v>
      </c>
      <c r="D101" s="38">
        <f t="shared" si="38"/>
        <v>3097761</v>
      </c>
      <c r="E101" s="38">
        <f t="shared" si="38"/>
        <v>38831874</v>
      </c>
      <c r="F101" s="38">
        <f t="shared" si="38"/>
        <v>13759831</v>
      </c>
      <c r="G101" s="38">
        <f t="shared" si="38"/>
        <v>1060</v>
      </c>
      <c r="H101" s="38">
        <f t="shared" si="38"/>
        <v>2460278</v>
      </c>
      <c r="I101" s="38">
        <f t="shared" si="38"/>
        <v>828852</v>
      </c>
      <c r="J101" s="38">
        <f t="shared" si="38"/>
        <v>525875</v>
      </c>
      <c r="K101" s="38">
        <f>SUM(K84:K100)</f>
        <v>562174883</v>
      </c>
      <c r="L101" s="18"/>
      <c r="M101" s="18"/>
    </row>
    <row r="102" spans="2:13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8"/>
      <c r="M102" s="18"/>
    </row>
    <row r="103" spans="2:11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93.75" customHeight="1">
      <c r="A105" s="21" t="s">
        <v>40</v>
      </c>
      <c r="B105" s="51" t="s">
        <v>43</v>
      </c>
      <c r="C105" s="51" t="s">
        <v>28</v>
      </c>
      <c r="D105" s="51" t="s">
        <v>29</v>
      </c>
      <c r="E105" s="51" t="s">
        <v>30</v>
      </c>
      <c r="F105" s="52" t="s">
        <v>35</v>
      </c>
      <c r="G105" s="53" t="s">
        <v>26</v>
      </c>
      <c r="H105" s="30" t="s">
        <v>37</v>
      </c>
      <c r="I105" s="59" t="s">
        <v>36</v>
      </c>
      <c r="J105" s="50" t="s">
        <v>36</v>
      </c>
      <c r="K105" s="30" t="s">
        <v>53</v>
      </c>
    </row>
    <row r="106" spans="1:15" ht="15.75" customHeight="1">
      <c r="A106" s="22" t="s">
        <v>1</v>
      </c>
      <c r="B106" s="54">
        <v>57282</v>
      </c>
      <c r="C106" s="54">
        <v>101603</v>
      </c>
      <c r="D106" s="55">
        <v>198803</v>
      </c>
      <c r="E106" s="55">
        <v>352622</v>
      </c>
      <c r="F106" s="54">
        <v>2324236</v>
      </c>
      <c r="G106" s="54">
        <v>0</v>
      </c>
      <c r="H106" s="54">
        <f>K84+B106+C106+D106+E106+F106+G106</f>
        <v>27355118</v>
      </c>
      <c r="I106" s="55">
        <v>0</v>
      </c>
      <c r="J106" s="55">
        <v>0</v>
      </c>
      <c r="K106" s="36">
        <f>H106+I106+J106</f>
        <v>27355118</v>
      </c>
      <c r="L106" s="20"/>
      <c r="M106" s="20"/>
      <c r="O106" s="49"/>
    </row>
    <row r="107" spans="1:15" ht="15.75" customHeight="1">
      <c r="A107" s="22" t="s">
        <v>2</v>
      </c>
      <c r="B107" s="54">
        <v>170785</v>
      </c>
      <c r="C107" s="54">
        <v>434096</v>
      </c>
      <c r="D107" s="55">
        <v>592725</v>
      </c>
      <c r="E107" s="55">
        <v>1506572</v>
      </c>
      <c r="F107" s="54">
        <v>0</v>
      </c>
      <c r="G107" s="54">
        <v>0</v>
      </c>
      <c r="H107" s="54">
        <f aca="true" t="shared" si="39" ref="H107:H122">K85+B107+C107+D107+E107+F107+G107</f>
        <v>49110583</v>
      </c>
      <c r="I107" s="55">
        <v>0</v>
      </c>
      <c r="J107" s="55">
        <v>0</v>
      </c>
      <c r="K107" s="36">
        <f aca="true" t="shared" si="40" ref="K107:K122">H107+I107+J107</f>
        <v>49110583</v>
      </c>
      <c r="L107" s="20"/>
      <c r="M107" s="20"/>
      <c r="O107" s="49"/>
    </row>
    <row r="108" spans="1:15" ht="15.75" customHeight="1">
      <c r="A108" s="22" t="s">
        <v>3</v>
      </c>
      <c r="B108" s="54">
        <v>73984</v>
      </c>
      <c r="C108" s="54">
        <v>184901</v>
      </c>
      <c r="D108" s="55">
        <v>256771</v>
      </c>
      <c r="E108" s="55">
        <v>641718</v>
      </c>
      <c r="F108" s="54">
        <v>1804493</v>
      </c>
      <c r="G108" s="54">
        <v>409255</v>
      </c>
      <c r="H108" s="54">
        <f t="shared" si="39"/>
        <v>28341750</v>
      </c>
      <c r="I108" s="55">
        <v>0</v>
      </c>
      <c r="J108" s="55">
        <v>0</v>
      </c>
      <c r="K108" s="36">
        <f t="shared" si="40"/>
        <v>28341750</v>
      </c>
      <c r="L108" s="20"/>
      <c r="M108" s="20"/>
      <c r="O108" s="49"/>
    </row>
    <row r="109" spans="1:15" ht="15.75" customHeight="1">
      <c r="A109" s="22" t="s">
        <v>4</v>
      </c>
      <c r="B109" s="54">
        <v>430876</v>
      </c>
      <c r="C109" s="54">
        <v>1149815</v>
      </c>
      <c r="D109" s="55">
        <v>1495398</v>
      </c>
      <c r="E109" s="55">
        <v>3990544</v>
      </c>
      <c r="F109" s="54">
        <v>5258809</v>
      </c>
      <c r="G109" s="54">
        <v>13864602</v>
      </c>
      <c r="H109" s="54">
        <f t="shared" si="39"/>
        <v>166733765</v>
      </c>
      <c r="I109" s="55">
        <v>0</v>
      </c>
      <c r="J109" s="55">
        <v>0</v>
      </c>
      <c r="K109" s="36">
        <f t="shared" si="40"/>
        <v>166733765</v>
      </c>
      <c r="L109" s="20"/>
      <c r="M109" s="20"/>
      <c r="O109" s="49"/>
    </row>
    <row r="110" spans="1:15" ht="15.75" customHeight="1">
      <c r="A110" s="22" t="s">
        <v>5</v>
      </c>
      <c r="B110" s="54">
        <v>133523</v>
      </c>
      <c r="C110" s="54">
        <v>338564</v>
      </c>
      <c r="D110" s="55">
        <v>463406</v>
      </c>
      <c r="E110" s="55">
        <v>1175020</v>
      </c>
      <c r="F110" s="54">
        <v>0</v>
      </c>
      <c r="G110" s="54">
        <v>103261</v>
      </c>
      <c r="H110" s="54">
        <f t="shared" si="39"/>
        <v>43748127</v>
      </c>
      <c r="I110" s="55">
        <v>0</v>
      </c>
      <c r="J110" s="55">
        <v>0</v>
      </c>
      <c r="K110" s="36">
        <f t="shared" si="40"/>
        <v>43748127</v>
      </c>
      <c r="L110" s="20"/>
      <c r="M110" s="20"/>
      <c r="O110" s="49"/>
    </row>
    <row r="111" spans="1:15" ht="15.75" customHeight="1">
      <c r="A111" s="22" t="s">
        <v>6</v>
      </c>
      <c r="B111" s="54">
        <v>86279</v>
      </c>
      <c r="C111" s="54">
        <v>232539</v>
      </c>
      <c r="D111" s="55">
        <v>299440</v>
      </c>
      <c r="E111" s="55">
        <v>807051</v>
      </c>
      <c r="F111" s="54">
        <v>1264821</v>
      </c>
      <c r="G111" s="54">
        <v>1209704</v>
      </c>
      <c r="H111" s="54">
        <f t="shared" si="39"/>
        <v>31656742</v>
      </c>
      <c r="I111" s="55">
        <v>0</v>
      </c>
      <c r="J111" s="55">
        <v>0</v>
      </c>
      <c r="K111" s="36">
        <f t="shared" si="40"/>
        <v>31656742</v>
      </c>
      <c r="L111" s="20"/>
      <c r="M111" s="20"/>
      <c r="O111" s="49"/>
    </row>
    <row r="112" spans="1:15" ht="15.75" customHeight="1">
      <c r="A112" s="22" t="s">
        <v>7</v>
      </c>
      <c r="B112" s="54">
        <v>53347</v>
      </c>
      <c r="C112" s="54">
        <v>51438</v>
      </c>
      <c r="D112" s="55">
        <v>185146</v>
      </c>
      <c r="E112" s="55">
        <v>178519</v>
      </c>
      <c r="F112" s="54">
        <v>816853</v>
      </c>
      <c r="G112" s="54">
        <v>1807390</v>
      </c>
      <c r="H112" s="54">
        <f t="shared" si="39"/>
        <v>21131107</v>
      </c>
      <c r="I112" s="55">
        <v>0</v>
      </c>
      <c r="J112" s="55">
        <v>0</v>
      </c>
      <c r="K112" s="36">
        <f t="shared" si="40"/>
        <v>21131107</v>
      </c>
      <c r="L112" s="20"/>
      <c r="M112" s="20"/>
      <c r="O112" s="49"/>
    </row>
    <row r="113" spans="1:15" ht="15.75" customHeight="1">
      <c r="A113" s="22" t="s">
        <v>8</v>
      </c>
      <c r="B113" s="54">
        <v>109143</v>
      </c>
      <c r="C113" s="54">
        <v>316970</v>
      </c>
      <c r="D113" s="55">
        <v>378791</v>
      </c>
      <c r="E113" s="55">
        <v>1100075</v>
      </c>
      <c r="F113" s="54">
        <v>1016405</v>
      </c>
      <c r="G113" s="54">
        <v>0</v>
      </c>
      <c r="H113" s="54">
        <f t="shared" si="39"/>
        <v>41382555</v>
      </c>
      <c r="I113" s="55">
        <v>0</v>
      </c>
      <c r="J113" s="55">
        <v>0</v>
      </c>
      <c r="K113" s="36">
        <f t="shared" si="40"/>
        <v>41382555</v>
      </c>
      <c r="L113" s="20"/>
      <c r="M113" s="20"/>
      <c r="O113" s="49"/>
    </row>
    <row r="114" spans="1:15" ht="15.75" customHeight="1">
      <c r="A114" s="22" t="s">
        <v>9</v>
      </c>
      <c r="B114" s="54">
        <v>48617</v>
      </c>
      <c r="C114" s="54">
        <v>64187</v>
      </c>
      <c r="D114" s="55">
        <v>168729</v>
      </c>
      <c r="E114" s="55">
        <v>222769</v>
      </c>
      <c r="F114" s="54">
        <v>1062454</v>
      </c>
      <c r="G114" s="54">
        <v>0</v>
      </c>
      <c r="H114" s="54">
        <f t="shared" si="39"/>
        <v>18452919</v>
      </c>
      <c r="I114" s="55">
        <v>0</v>
      </c>
      <c r="J114" s="55">
        <v>0</v>
      </c>
      <c r="K114" s="36">
        <f t="shared" si="40"/>
        <v>18452919</v>
      </c>
      <c r="L114" s="20"/>
      <c r="M114" s="20"/>
      <c r="O114" s="49"/>
    </row>
    <row r="115" spans="1:15" ht="15.75" customHeight="1">
      <c r="A115" s="22" t="s">
        <v>10</v>
      </c>
      <c r="B115" s="54">
        <v>72042</v>
      </c>
      <c r="C115" s="54">
        <v>146486</v>
      </c>
      <c r="D115" s="55">
        <v>250029</v>
      </c>
      <c r="E115" s="55">
        <v>508392</v>
      </c>
      <c r="F115" s="54">
        <v>0</v>
      </c>
      <c r="G115" s="54">
        <v>675081</v>
      </c>
      <c r="H115" s="54">
        <f t="shared" si="39"/>
        <v>23049800</v>
      </c>
      <c r="I115" s="55">
        <v>0</v>
      </c>
      <c r="J115" s="55">
        <v>0</v>
      </c>
      <c r="K115" s="36">
        <f t="shared" si="40"/>
        <v>23049800</v>
      </c>
      <c r="L115" s="20"/>
      <c r="M115" s="20"/>
      <c r="O115" s="49"/>
    </row>
    <row r="116" spans="1:15" ht="15.75" customHeight="1">
      <c r="A116" s="22" t="s">
        <v>11</v>
      </c>
      <c r="B116" s="54">
        <v>43773</v>
      </c>
      <c r="C116" s="54">
        <v>51320</v>
      </c>
      <c r="D116" s="55">
        <v>151917</v>
      </c>
      <c r="E116" s="55">
        <v>178111</v>
      </c>
      <c r="F116" s="54">
        <v>0</v>
      </c>
      <c r="G116" s="54">
        <v>0</v>
      </c>
      <c r="H116" s="54">
        <f t="shared" si="39"/>
        <v>17075251</v>
      </c>
      <c r="I116" s="55">
        <v>0</v>
      </c>
      <c r="J116" s="55">
        <v>0</v>
      </c>
      <c r="K116" s="36">
        <f t="shared" si="40"/>
        <v>17075251</v>
      </c>
      <c r="L116" s="20"/>
      <c r="M116" s="20"/>
      <c r="O116" s="49"/>
    </row>
    <row r="117" spans="1:15" ht="15.75" customHeight="1">
      <c r="A117" s="22" t="s">
        <v>12</v>
      </c>
      <c r="B117" s="54">
        <v>100019</v>
      </c>
      <c r="C117" s="54">
        <v>278249</v>
      </c>
      <c r="D117" s="55">
        <v>347127</v>
      </c>
      <c r="E117" s="55">
        <v>965689</v>
      </c>
      <c r="F117" s="54">
        <v>0</v>
      </c>
      <c r="G117" s="54">
        <v>859152</v>
      </c>
      <c r="H117" s="54">
        <f t="shared" si="39"/>
        <v>36059971</v>
      </c>
      <c r="I117" s="55">
        <v>0</v>
      </c>
      <c r="J117" s="55">
        <v>0</v>
      </c>
      <c r="K117" s="36">
        <f t="shared" si="40"/>
        <v>36059971</v>
      </c>
      <c r="L117" s="20"/>
      <c r="M117" s="20"/>
      <c r="O117" s="49"/>
    </row>
    <row r="118" spans="1:15" ht="15.75" customHeight="1">
      <c r="A118" s="22" t="s">
        <v>13</v>
      </c>
      <c r="B118" s="54">
        <v>90818</v>
      </c>
      <c r="C118" s="54">
        <v>232308</v>
      </c>
      <c r="D118" s="55">
        <v>315192</v>
      </c>
      <c r="E118" s="55">
        <v>806247</v>
      </c>
      <c r="F118" s="54">
        <v>0</v>
      </c>
      <c r="G118" s="54">
        <v>11027</v>
      </c>
      <c r="H118" s="54">
        <f t="shared" si="39"/>
        <v>27912468</v>
      </c>
      <c r="I118" s="55">
        <v>0</v>
      </c>
      <c r="J118" s="55">
        <v>0</v>
      </c>
      <c r="K118" s="36">
        <f t="shared" si="40"/>
        <v>27912468</v>
      </c>
      <c r="L118" s="20"/>
      <c r="M118" s="20"/>
      <c r="O118" s="49"/>
    </row>
    <row r="119" spans="1:15" ht="15.75" customHeight="1">
      <c r="A119" s="22" t="s">
        <v>14</v>
      </c>
      <c r="B119" s="54">
        <v>80469</v>
      </c>
      <c r="C119" s="54">
        <v>158450</v>
      </c>
      <c r="D119" s="55">
        <v>279275</v>
      </c>
      <c r="E119" s="55">
        <v>549915</v>
      </c>
      <c r="F119" s="54">
        <v>0</v>
      </c>
      <c r="G119" s="54">
        <v>2827144</v>
      </c>
      <c r="H119" s="54">
        <f t="shared" si="39"/>
        <v>28233014</v>
      </c>
      <c r="I119" s="55">
        <v>0</v>
      </c>
      <c r="J119" s="55">
        <v>0</v>
      </c>
      <c r="K119" s="36">
        <f t="shared" si="40"/>
        <v>28233014</v>
      </c>
      <c r="L119" s="20"/>
      <c r="M119" s="20"/>
      <c r="O119" s="49"/>
    </row>
    <row r="120" spans="1:15" ht="15.75" customHeight="1">
      <c r="A120" s="22" t="s">
        <v>15</v>
      </c>
      <c r="B120" s="54">
        <v>46665</v>
      </c>
      <c r="C120" s="54">
        <v>81905</v>
      </c>
      <c r="D120" s="55">
        <v>161954</v>
      </c>
      <c r="E120" s="55">
        <v>284260</v>
      </c>
      <c r="F120" s="54">
        <v>1239395</v>
      </c>
      <c r="G120" s="54">
        <v>445979</v>
      </c>
      <c r="H120" s="54">
        <f t="shared" si="39"/>
        <v>18363620</v>
      </c>
      <c r="I120" s="55">
        <v>0</v>
      </c>
      <c r="J120" s="55">
        <v>0</v>
      </c>
      <c r="K120" s="36">
        <f t="shared" si="40"/>
        <v>18363620</v>
      </c>
      <c r="L120" s="20"/>
      <c r="M120" s="20"/>
      <c r="O120" s="49"/>
    </row>
    <row r="121" spans="1:15" ht="15.75" customHeight="1">
      <c r="A121" s="22" t="s">
        <v>16</v>
      </c>
      <c r="B121" s="54">
        <v>54705</v>
      </c>
      <c r="C121" s="54">
        <v>98256</v>
      </c>
      <c r="D121" s="55">
        <v>189858</v>
      </c>
      <c r="E121" s="55">
        <v>341008</v>
      </c>
      <c r="F121" s="54">
        <v>1883753</v>
      </c>
      <c r="G121" s="54">
        <v>723768</v>
      </c>
      <c r="H121" s="54">
        <f t="shared" si="39"/>
        <v>25099282</v>
      </c>
      <c r="I121" s="55">
        <v>0</v>
      </c>
      <c r="J121" s="55">
        <v>0</v>
      </c>
      <c r="K121" s="36">
        <f t="shared" si="40"/>
        <v>25099282</v>
      </c>
      <c r="L121" s="20"/>
      <c r="M121" s="20"/>
      <c r="O121" s="49"/>
    </row>
    <row r="122" spans="1:15" ht="15.75" customHeight="1">
      <c r="A122" s="24" t="s">
        <v>17</v>
      </c>
      <c r="B122" s="56">
        <v>71178</v>
      </c>
      <c r="C122" s="56">
        <v>100424</v>
      </c>
      <c r="D122" s="55">
        <v>247029</v>
      </c>
      <c r="E122" s="57">
        <v>348531</v>
      </c>
      <c r="F122" s="56">
        <v>0</v>
      </c>
      <c r="G122" s="54">
        <v>1817138</v>
      </c>
      <c r="H122" s="54">
        <f t="shared" si="39"/>
        <v>25577180</v>
      </c>
      <c r="I122" s="55"/>
      <c r="J122" s="55"/>
      <c r="K122" s="36">
        <f t="shared" si="40"/>
        <v>25577180</v>
      </c>
      <c r="L122" s="20"/>
      <c r="M122" s="20"/>
      <c r="O122" s="49"/>
    </row>
    <row r="123" spans="1:13" ht="15.75" customHeight="1">
      <c r="A123" s="26" t="s">
        <v>38</v>
      </c>
      <c r="B123" s="41">
        <f aca="true" t="shared" si="41" ref="B123:K123">SUM(B106:B122)</f>
        <v>1723505</v>
      </c>
      <c r="C123" s="41">
        <f t="shared" si="41"/>
        <v>4021511</v>
      </c>
      <c r="D123" s="41">
        <f t="shared" si="41"/>
        <v>5981590</v>
      </c>
      <c r="E123" s="41">
        <f t="shared" si="41"/>
        <v>13957043</v>
      </c>
      <c r="F123" s="41">
        <f t="shared" si="41"/>
        <v>16671219</v>
      </c>
      <c r="G123" s="41">
        <f t="shared" si="41"/>
        <v>24753501</v>
      </c>
      <c r="H123" s="41">
        <f t="shared" si="41"/>
        <v>629283252</v>
      </c>
      <c r="I123" s="41">
        <f t="shared" si="41"/>
        <v>0</v>
      </c>
      <c r="J123" s="41">
        <f t="shared" si="41"/>
        <v>0</v>
      </c>
      <c r="K123" s="41">
        <f t="shared" si="41"/>
        <v>629283252</v>
      </c>
      <c r="L123" s="20"/>
      <c r="M123" s="20"/>
    </row>
    <row r="124" spans="1:13" ht="4.5" customHeight="1">
      <c r="A124" s="42"/>
      <c r="B124" s="42"/>
      <c r="C124" s="42"/>
      <c r="D124" s="42"/>
      <c r="E124" s="42"/>
      <c r="F124" s="42"/>
      <c r="G124" s="42"/>
      <c r="H124" s="9"/>
      <c r="I124" s="43"/>
      <c r="J124" s="43"/>
      <c r="K124" s="43"/>
      <c r="L124" s="1"/>
      <c r="M124" s="1"/>
    </row>
    <row r="125" spans="1:13" ht="30.75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17"/>
      <c r="K125" s="1"/>
      <c r="L125" s="1"/>
      <c r="M125" s="1"/>
    </row>
    <row r="126" spans="1:17" s="47" customFormat="1" ht="12.75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6"/>
      <c r="M126" s="46"/>
      <c r="N126" s="68"/>
      <c r="P126" s="68"/>
      <c r="Q126" s="68"/>
    </row>
    <row r="127" spans="1:17" s="5" customFormat="1" ht="11.25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6"/>
      <c r="M127" s="6"/>
      <c r="N127" s="69"/>
      <c r="P127" s="69"/>
      <c r="Q127" s="69"/>
    </row>
    <row r="128" spans="1:17" s="5" customFormat="1" ht="11.25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6"/>
      <c r="M128" s="6"/>
      <c r="N128" s="69"/>
      <c r="P128" s="69"/>
      <c r="Q128" s="69"/>
    </row>
    <row r="129" spans="1:17" s="5" customFormat="1" ht="11.2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6"/>
      <c r="M129" s="6"/>
      <c r="N129" s="69"/>
      <c r="P129" s="69"/>
      <c r="Q129" s="69"/>
    </row>
    <row r="130" spans="1:17" s="5" customFormat="1" ht="11.2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6"/>
      <c r="M130" s="6"/>
      <c r="N130" s="69"/>
      <c r="P130" s="69"/>
      <c r="Q130" s="69"/>
    </row>
    <row r="131" spans="1:17" s="5" customFormat="1" ht="11.25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6"/>
      <c r="M131" s="6"/>
      <c r="N131" s="69"/>
      <c r="P131" s="69"/>
      <c r="Q131" s="69"/>
    </row>
    <row r="132" spans="1:17" s="5" customFormat="1" ht="11.25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6"/>
      <c r="M132" s="6"/>
      <c r="N132" s="69"/>
      <c r="P132" s="69"/>
      <c r="Q132" s="69"/>
    </row>
    <row r="133" spans="1:17" s="5" customFormat="1" ht="11.2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6"/>
      <c r="M133" s="6"/>
      <c r="N133" s="69"/>
      <c r="P133" s="69"/>
      <c r="Q133" s="69"/>
    </row>
    <row r="134" spans="1:17" s="5" customFormat="1" ht="11.25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6"/>
      <c r="M134" s="6"/>
      <c r="N134" s="69"/>
      <c r="P134" s="69"/>
      <c r="Q134" s="69"/>
    </row>
    <row r="135" spans="1:17" s="5" customFormat="1" ht="11.2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6"/>
      <c r="M135" s="6"/>
      <c r="N135" s="69"/>
      <c r="P135" s="69"/>
      <c r="Q135" s="69"/>
    </row>
    <row r="136" spans="1:17" s="5" customFormat="1" ht="11.2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6"/>
      <c r="M136" s="6"/>
      <c r="N136" s="69"/>
      <c r="P136" s="69"/>
      <c r="Q136" s="69"/>
    </row>
    <row r="137" spans="1:17" s="5" customFormat="1" ht="11.2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6"/>
      <c r="M137" s="6"/>
      <c r="N137" s="69"/>
      <c r="P137" s="69"/>
      <c r="Q137" s="69"/>
    </row>
    <row r="138" spans="1:17" s="5" customFormat="1" ht="11.25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6"/>
      <c r="M138" s="6"/>
      <c r="N138" s="69"/>
      <c r="P138" s="69"/>
      <c r="Q138" s="69"/>
    </row>
    <row r="139" spans="1:17" s="5" customFormat="1" ht="11.25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6"/>
      <c r="M139" s="6"/>
      <c r="N139" s="69"/>
      <c r="P139" s="69"/>
      <c r="Q139" s="69"/>
    </row>
    <row r="140" spans="1:17" s="5" customFormat="1" ht="11.2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6"/>
      <c r="M140" s="6"/>
      <c r="N140" s="69"/>
      <c r="P140" s="69"/>
      <c r="Q140" s="69"/>
    </row>
    <row r="141" spans="1:17" s="5" customFormat="1" ht="11.25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6"/>
      <c r="M141" s="6"/>
      <c r="N141" s="69"/>
      <c r="P141" s="69"/>
      <c r="Q141" s="69"/>
    </row>
    <row r="142" spans="1:17" s="5" customFormat="1" ht="11.25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6"/>
      <c r="M142" s="6"/>
      <c r="N142" s="69"/>
      <c r="P142" s="69"/>
      <c r="Q142" s="69"/>
    </row>
    <row r="143" spans="1:17" s="5" customFormat="1" ht="11.2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6"/>
      <c r="M143" s="6"/>
      <c r="N143" s="69"/>
      <c r="P143" s="69"/>
      <c r="Q143" s="69"/>
    </row>
    <row r="144" spans="1:17" s="5" customFormat="1" ht="12.75">
      <c r="A144" s="2"/>
      <c r="B144" s="2"/>
      <c r="C144" s="2"/>
      <c r="D144" s="2"/>
      <c r="E144" s="11"/>
      <c r="F144" s="11"/>
      <c r="G144" s="11"/>
      <c r="H144" s="11"/>
      <c r="I144" s="11"/>
      <c r="J144" s="11"/>
      <c r="K144" s="11"/>
      <c r="L144" s="6"/>
      <c r="M144" s="6"/>
      <c r="N144" s="69"/>
      <c r="P144" s="69"/>
      <c r="Q144" s="69"/>
    </row>
    <row r="145" spans="1:17" s="5" customFormat="1" ht="12.75">
      <c r="A145" s="2"/>
      <c r="B145" s="2"/>
      <c r="C145" s="2"/>
      <c r="D145" s="2"/>
      <c r="E145" s="11"/>
      <c r="F145" s="11"/>
      <c r="G145" s="11"/>
      <c r="H145" s="11"/>
      <c r="I145" s="11"/>
      <c r="J145" s="11"/>
      <c r="K145" s="11"/>
      <c r="L145" s="6"/>
      <c r="M145" s="6"/>
      <c r="N145" s="69"/>
      <c r="P145" s="69"/>
      <c r="Q145" s="69"/>
    </row>
    <row r="146" spans="1:17" s="5" customFormat="1" ht="12.75">
      <c r="A146" s="8"/>
      <c r="B146" s="8"/>
      <c r="C146" s="8"/>
      <c r="D146" s="8"/>
      <c r="E146" s="11"/>
      <c r="F146" s="11"/>
      <c r="G146" s="11"/>
      <c r="H146" s="11"/>
      <c r="I146" s="11"/>
      <c r="J146" s="11"/>
      <c r="K146" s="11"/>
      <c r="L146" s="6"/>
      <c r="M146" s="6"/>
      <c r="N146" s="69"/>
      <c r="P146" s="69"/>
      <c r="Q146" s="69"/>
    </row>
    <row r="147" spans="1:17" s="5" customFormat="1" ht="12.75">
      <c r="A147" s="8"/>
      <c r="B147" s="8"/>
      <c r="C147" s="8"/>
      <c r="D147" s="8"/>
      <c r="E147" s="11"/>
      <c r="F147" s="11"/>
      <c r="G147" s="11"/>
      <c r="H147" s="11"/>
      <c r="I147" s="11"/>
      <c r="J147" s="11"/>
      <c r="K147" s="11"/>
      <c r="L147" s="6"/>
      <c r="M147" s="6"/>
      <c r="N147" s="69"/>
      <c r="P147" s="69"/>
      <c r="Q147" s="69"/>
    </row>
    <row r="148" spans="1:17" s="5" customFormat="1" ht="12.75">
      <c r="A148" s="8"/>
      <c r="B148" s="8"/>
      <c r="C148" s="8"/>
      <c r="D148" s="8"/>
      <c r="E148" s="11"/>
      <c r="F148" s="11"/>
      <c r="G148" s="11"/>
      <c r="H148" s="11"/>
      <c r="I148" s="11"/>
      <c r="J148" s="11"/>
      <c r="K148" s="11"/>
      <c r="L148" s="6"/>
      <c r="M148" s="6"/>
      <c r="N148" s="69"/>
      <c r="P148" s="69"/>
      <c r="Q148" s="69"/>
    </row>
    <row r="149" spans="1:17" s="5" customFormat="1" ht="12.75">
      <c r="A149" s="8"/>
      <c r="B149" s="8"/>
      <c r="C149" s="8"/>
      <c r="D149" s="8"/>
      <c r="E149" s="11"/>
      <c r="F149" s="11"/>
      <c r="G149" s="11"/>
      <c r="H149" s="11"/>
      <c r="I149" s="11"/>
      <c r="J149" s="11"/>
      <c r="K149" s="11"/>
      <c r="L149" s="6"/>
      <c r="M149" s="6"/>
      <c r="N149" s="69"/>
      <c r="P149" s="69"/>
      <c r="Q149" s="69"/>
    </row>
    <row r="150" spans="1:17" s="5" customFormat="1" ht="12.75">
      <c r="A150" s="8"/>
      <c r="B150" s="8"/>
      <c r="C150" s="8"/>
      <c r="D150" s="8"/>
      <c r="E150" s="11"/>
      <c r="F150" s="11"/>
      <c r="G150" s="11"/>
      <c r="H150" s="11"/>
      <c r="I150" s="11"/>
      <c r="J150" s="11"/>
      <c r="K150" s="11"/>
      <c r="L150" s="6"/>
      <c r="M150" s="6"/>
      <c r="N150" s="69"/>
      <c r="P150" s="69"/>
      <c r="Q150" s="69"/>
    </row>
    <row r="151" spans="1:17" s="5" customFormat="1" ht="12.75">
      <c r="A151" s="8"/>
      <c r="B151" s="8"/>
      <c r="C151" s="8"/>
      <c r="D151" s="8"/>
      <c r="E151" s="11"/>
      <c r="F151" s="11"/>
      <c r="G151" s="11"/>
      <c r="H151" s="11"/>
      <c r="I151" s="11"/>
      <c r="J151" s="11"/>
      <c r="K151" s="11"/>
      <c r="L151" s="6"/>
      <c r="M151" s="6"/>
      <c r="N151" s="69"/>
      <c r="P151" s="69"/>
      <c r="Q151" s="69"/>
    </row>
    <row r="152" spans="1:17" s="5" customFormat="1" ht="12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6"/>
      <c r="M152" s="6"/>
      <c r="N152" s="69"/>
      <c r="P152" s="69"/>
      <c r="Q152" s="69"/>
    </row>
    <row r="153" spans="1:17" s="5" customFormat="1" ht="12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6"/>
      <c r="M153" s="6"/>
      <c r="N153" s="69"/>
      <c r="P153" s="69"/>
      <c r="Q153" s="69"/>
    </row>
    <row r="154" spans="1:17" s="5" customFormat="1" ht="12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6"/>
      <c r="M154" s="6"/>
      <c r="N154" s="69"/>
      <c r="P154" s="69"/>
      <c r="Q154" s="69"/>
    </row>
    <row r="155" spans="1:17" ht="15">
      <c r="A155" s="84" t="s">
        <v>20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N155" s="62"/>
      <c r="P155" s="62"/>
      <c r="Q155" s="62"/>
    </row>
    <row r="156" spans="1:17" ht="15">
      <c r="A156" s="82" t="s">
        <v>46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N156" s="62"/>
      <c r="P156" s="62"/>
      <c r="Q156" s="62"/>
    </row>
    <row r="157" spans="14:17" ht="12.75">
      <c r="N157" s="62"/>
      <c r="P157" s="62"/>
      <c r="Q157" s="62"/>
    </row>
    <row r="158" spans="1:17" s="35" customFormat="1" ht="87" customHeight="1">
      <c r="A158" s="21" t="s">
        <v>40</v>
      </c>
      <c r="B158" s="21" t="s">
        <v>0</v>
      </c>
      <c r="C158" s="21" t="s">
        <v>34</v>
      </c>
      <c r="D158" s="21" t="s">
        <v>22</v>
      </c>
      <c r="E158" s="21" t="s">
        <v>18</v>
      </c>
      <c r="F158" s="21" t="s">
        <v>19</v>
      </c>
      <c r="G158" s="21" t="s">
        <v>25</v>
      </c>
      <c r="H158" s="21" t="s">
        <v>21</v>
      </c>
      <c r="I158" s="21" t="s">
        <v>23</v>
      </c>
      <c r="J158" s="70" t="s">
        <v>41</v>
      </c>
      <c r="K158" s="21" t="s">
        <v>39</v>
      </c>
      <c r="L158" s="34"/>
      <c r="M158" s="34"/>
      <c r="N158" s="65"/>
      <c r="P158" s="65"/>
      <c r="Q158" s="65"/>
    </row>
    <row r="159" spans="1:17" s="19" customFormat="1" ht="15.75" customHeight="1">
      <c r="A159" s="22" t="s">
        <v>1</v>
      </c>
      <c r="B159" s="58">
        <v>13121077</v>
      </c>
      <c r="C159" s="58">
        <v>2084501</v>
      </c>
      <c r="D159" s="58">
        <v>123526</v>
      </c>
      <c r="E159" s="58">
        <v>1068186</v>
      </c>
      <c r="F159" s="58">
        <v>557073</v>
      </c>
      <c r="G159" s="58">
        <v>60</v>
      </c>
      <c r="H159" s="58">
        <v>112139</v>
      </c>
      <c r="I159" s="58">
        <v>30148</v>
      </c>
      <c r="J159" s="31">
        <v>28231</v>
      </c>
      <c r="K159" s="23">
        <f>SUM(B159:J159)</f>
        <v>17124941</v>
      </c>
      <c r="L159" s="18"/>
      <c r="M159" s="18"/>
      <c r="N159" s="66"/>
      <c r="P159" s="66"/>
      <c r="Q159" s="66"/>
    </row>
    <row r="160" spans="1:17" s="19" customFormat="1" ht="15.75" customHeight="1">
      <c r="A160" s="22" t="s">
        <v>2</v>
      </c>
      <c r="B160" s="31">
        <v>30223804</v>
      </c>
      <c r="C160" s="31">
        <v>4801554</v>
      </c>
      <c r="D160" s="31">
        <v>284537</v>
      </c>
      <c r="E160" s="31">
        <v>2460518</v>
      </c>
      <c r="F160" s="31">
        <v>1283193</v>
      </c>
      <c r="G160" s="31">
        <v>139</v>
      </c>
      <c r="H160" s="31">
        <v>258307</v>
      </c>
      <c r="I160" s="31">
        <v>69444</v>
      </c>
      <c r="J160" s="31">
        <v>65029</v>
      </c>
      <c r="K160" s="23">
        <f aca="true" t="shared" si="42" ref="K160:K175">SUM(B160:J160)</f>
        <v>39446525</v>
      </c>
      <c r="L160" s="18"/>
      <c r="M160" s="18"/>
      <c r="N160" s="66"/>
      <c r="P160" s="66"/>
      <c r="Q160" s="66"/>
    </row>
    <row r="161" spans="1:17" s="19" customFormat="1" ht="15.75" customHeight="1">
      <c r="A161" s="22" t="s">
        <v>3</v>
      </c>
      <c r="B161" s="31">
        <v>16613324</v>
      </c>
      <c r="C161" s="31">
        <v>2639303</v>
      </c>
      <c r="D161" s="31">
        <v>156403</v>
      </c>
      <c r="E161" s="31">
        <v>1352490</v>
      </c>
      <c r="F161" s="31">
        <v>705341</v>
      </c>
      <c r="G161" s="31">
        <v>77</v>
      </c>
      <c r="H161" s="31">
        <v>141985</v>
      </c>
      <c r="I161" s="31">
        <v>38172</v>
      </c>
      <c r="J161" s="31">
        <v>35745</v>
      </c>
      <c r="K161" s="23">
        <f t="shared" si="42"/>
        <v>21682840</v>
      </c>
      <c r="L161" s="18"/>
      <c r="M161" s="18"/>
      <c r="N161" s="66"/>
      <c r="P161" s="66"/>
      <c r="Q161" s="66"/>
    </row>
    <row r="162" spans="1:17" s="7" customFormat="1" ht="15.75" customHeight="1">
      <c r="A162" s="22" t="s">
        <v>4</v>
      </c>
      <c r="B162" s="31">
        <v>90184105</v>
      </c>
      <c r="C162" s="31">
        <v>14327244</v>
      </c>
      <c r="D162" s="31">
        <v>849023</v>
      </c>
      <c r="E162" s="31">
        <v>7341882</v>
      </c>
      <c r="F162" s="31">
        <v>3828889</v>
      </c>
      <c r="G162" s="31">
        <v>416</v>
      </c>
      <c r="H162" s="31">
        <v>770756</v>
      </c>
      <c r="I162" s="31">
        <v>207213</v>
      </c>
      <c r="J162" s="31">
        <v>194038</v>
      </c>
      <c r="K162" s="23">
        <f t="shared" si="42"/>
        <v>117703566</v>
      </c>
      <c r="L162" s="18"/>
      <c r="M162" s="18"/>
      <c r="N162" s="65"/>
      <c r="P162" s="65"/>
      <c r="Q162" s="65"/>
    </row>
    <row r="163" spans="1:17" s="4" customFormat="1" ht="15.75" customHeight="1">
      <c r="A163" s="22" t="s">
        <v>5</v>
      </c>
      <c r="B163" s="31">
        <v>24448105</v>
      </c>
      <c r="C163" s="31">
        <v>3883988</v>
      </c>
      <c r="D163" s="31">
        <v>230163</v>
      </c>
      <c r="E163" s="31">
        <v>1990319</v>
      </c>
      <c r="F163" s="31">
        <v>1037978</v>
      </c>
      <c r="G163" s="31">
        <v>113</v>
      </c>
      <c r="H163" s="31">
        <v>208945</v>
      </c>
      <c r="I163" s="31">
        <v>56174</v>
      </c>
      <c r="J163" s="31">
        <v>52602</v>
      </c>
      <c r="K163" s="23">
        <f t="shared" si="42"/>
        <v>31908387</v>
      </c>
      <c r="L163" s="18"/>
      <c r="M163" s="18"/>
      <c r="N163" s="67"/>
      <c r="P163" s="67"/>
      <c r="Q163" s="67"/>
    </row>
    <row r="164" spans="1:17" s="4" customFormat="1" ht="15.75" customHeight="1">
      <c r="A164" s="22" t="s">
        <v>6</v>
      </c>
      <c r="B164" s="31">
        <v>18705947</v>
      </c>
      <c r="C164" s="31">
        <v>2971751</v>
      </c>
      <c r="D164" s="31">
        <v>176104</v>
      </c>
      <c r="E164" s="31">
        <v>1522850</v>
      </c>
      <c r="F164" s="31">
        <v>794187</v>
      </c>
      <c r="G164" s="31">
        <v>86</v>
      </c>
      <c r="H164" s="31">
        <v>159870</v>
      </c>
      <c r="I164" s="31">
        <v>42980</v>
      </c>
      <c r="J164" s="31">
        <v>40247</v>
      </c>
      <c r="K164" s="23">
        <f t="shared" si="42"/>
        <v>24414022</v>
      </c>
      <c r="L164" s="18"/>
      <c r="M164" s="18"/>
      <c r="N164" s="67"/>
      <c r="P164" s="67"/>
      <c r="Q164" s="67"/>
    </row>
    <row r="165" spans="1:13" ht="15.75" customHeight="1">
      <c r="A165" s="22" t="s">
        <v>7</v>
      </c>
      <c r="B165" s="31">
        <v>11615371</v>
      </c>
      <c r="C165" s="31">
        <v>1845295</v>
      </c>
      <c r="D165" s="31">
        <v>109351</v>
      </c>
      <c r="E165" s="31">
        <v>945606</v>
      </c>
      <c r="F165" s="31">
        <v>493146</v>
      </c>
      <c r="G165" s="31">
        <v>54</v>
      </c>
      <c r="H165" s="31">
        <v>99270</v>
      </c>
      <c r="I165" s="31">
        <v>26688</v>
      </c>
      <c r="J165" s="31">
        <v>24991</v>
      </c>
      <c r="K165" s="23">
        <f t="shared" si="42"/>
        <v>15159772</v>
      </c>
      <c r="L165" s="18"/>
      <c r="M165" s="18"/>
    </row>
    <row r="166" spans="1:13" ht="15.75" customHeight="1">
      <c r="A166" s="22" t="s">
        <v>8</v>
      </c>
      <c r="B166" s="31">
        <v>25603100</v>
      </c>
      <c r="C166" s="31">
        <v>4067478</v>
      </c>
      <c r="D166" s="31">
        <v>241036</v>
      </c>
      <c r="E166" s="31">
        <v>2084346</v>
      </c>
      <c r="F166" s="31">
        <v>1087014</v>
      </c>
      <c r="G166" s="31">
        <v>118</v>
      </c>
      <c r="H166" s="31">
        <v>218816</v>
      </c>
      <c r="I166" s="31">
        <v>58827</v>
      </c>
      <c r="J166" s="31">
        <v>55087</v>
      </c>
      <c r="K166" s="23">
        <f t="shared" si="42"/>
        <v>33415822</v>
      </c>
      <c r="L166" s="18"/>
      <c r="M166" s="18"/>
    </row>
    <row r="167" spans="1:13" ht="15.75" customHeight="1">
      <c r="A167" s="22" t="s">
        <v>9</v>
      </c>
      <c r="B167" s="31">
        <v>11400445</v>
      </c>
      <c r="C167" s="31">
        <v>1811150</v>
      </c>
      <c r="D167" s="31">
        <v>107328</v>
      </c>
      <c r="E167" s="31">
        <v>928109</v>
      </c>
      <c r="F167" s="31">
        <v>484021</v>
      </c>
      <c r="G167" s="31">
        <v>53</v>
      </c>
      <c r="H167" s="31">
        <v>97434</v>
      </c>
      <c r="I167" s="31">
        <v>26194</v>
      </c>
      <c r="J167" s="31">
        <v>24529</v>
      </c>
      <c r="K167" s="23">
        <f t="shared" si="42"/>
        <v>14879263</v>
      </c>
      <c r="L167" s="18"/>
      <c r="M167" s="18"/>
    </row>
    <row r="168" spans="1:13" ht="15.75" customHeight="1">
      <c r="A168" s="22" t="s">
        <v>10</v>
      </c>
      <c r="B168" s="31">
        <v>14002116</v>
      </c>
      <c r="C168" s="31">
        <v>2224469</v>
      </c>
      <c r="D168" s="31">
        <v>131821</v>
      </c>
      <c r="E168" s="31">
        <v>1139911</v>
      </c>
      <c r="F168" s="31">
        <v>594479</v>
      </c>
      <c r="G168" s="31">
        <v>65</v>
      </c>
      <c r="H168" s="31">
        <v>119669</v>
      </c>
      <c r="I168" s="31">
        <v>32172</v>
      </c>
      <c r="J168" s="31">
        <v>30127</v>
      </c>
      <c r="K168" s="23">
        <f t="shared" si="42"/>
        <v>18274829</v>
      </c>
      <c r="L168" s="18"/>
      <c r="M168" s="18"/>
    </row>
    <row r="169" spans="1:13" ht="15.75" customHeight="1">
      <c r="A169" s="22" t="s">
        <v>11</v>
      </c>
      <c r="B169" s="31">
        <v>11710517</v>
      </c>
      <c r="C169" s="31">
        <v>1860410</v>
      </c>
      <c r="D169" s="31">
        <v>110247</v>
      </c>
      <c r="E169" s="31">
        <v>953352</v>
      </c>
      <c r="F169" s="31">
        <v>497186</v>
      </c>
      <c r="G169" s="31">
        <v>54</v>
      </c>
      <c r="H169" s="31">
        <v>100084</v>
      </c>
      <c r="I169" s="31">
        <v>26907</v>
      </c>
      <c r="J169" s="31">
        <v>25196</v>
      </c>
      <c r="K169" s="23">
        <f t="shared" si="42"/>
        <v>15283953</v>
      </c>
      <c r="L169" s="18"/>
      <c r="M169" s="18"/>
    </row>
    <row r="170" spans="1:13" ht="15.75" customHeight="1">
      <c r="A170" s="22" t="s">
        <v>12</v>
      </c>
      <c r="B170" s="31">
        <v>21513139</v>
      </c>
      <c r="C170" s="31">
        <v>3417720</v>
      </c>
      <c r="D170" s="31">
        <v>202532</v>
      </c>
      <c r="E170" s="31">
        <v>1751383</v>
      </c>
      <c r="F170" s="31">
        <v>913370</v>
      </c>
      <c r="G170" s="31">
        <v>99</v>
      </c>
      <c r="H170" s="31">
        <v>183862</v>
      </c>
      <c r="I170" s="31">
        <v>49430</v>
      </c>
      <c r="J170" s="31">
        <v>46287</v>
      </c>
      <c r="K170" s="23">
        <f t="shared" si="42"/>
        <v>28077822</v>
      </c>
      <c r="L170" s="18"/>
      <c r="M170" s="18"/>
    </row>
    <row r="171" spans="1:13" ht="15.75" customHeight="1">
      <c r="A171" s="22" t="s">
        <v>13</v>
      </c>
      <c r="B171" s="31">
        <v>17034007</v>
      </c>
      <c r="C171" s="31">
        <v>2706135</v>
      </c>
      <c r="D171" s="31">
        <v>160364</v>
      </c>
      <c r="E171" s="31">
        <v>1386737</v>
      </c>
      <c r="F171" s="31">
        <v>723202</v>
      </c>
      <c r="G171" s="31">
        <v>79</v>
      </c>
      <c r="H171" s="31">
        <v>145581</v>
      </c>
      <c r="I171" s="31">
        <v>39138</v>
      </c>
      <c r="J171" s="31">
        <v>36650</v>
      </c>
      <c r="K171" s="23">
        <f t="shared" si="42"/>
        <v>22231893</v>
      </c>
      <c r="L171" s="18"/>
      <c r="M171" s="18"/>
    </row>
    <row r="172" spans="1:13" ht="15.75" customHeight="1">
      <c r="A172" s="22" t="s">
        <v>14</v>
      </c>
      <c r="B172" s="31">
        <v>15798519</v>
      </c>
      <c r="C172" s="31">
        <v>2509858</v>
      </c>
      <c r="D172" s="31">
        <v>148733</v>
      </c>
      <c r="E172" s="31">
        <v>1286157</v>
      </c>
      <c r="F172" s="31">
        <v>670748</v>
      </c>
      <c r="G172" s="31">
        <v>73</v>
      </c>
      <c r="H172" s="31">
        <v>135022</v>
      </c>
      <c r="I172" s="31">
        <v>36300</v>
      </c>
      <c r="J172" s="31">
        <v>33992</v>
      </c>
      <c r="K172" s="23">
        <f t="shared" si="42"/>
        <v>20619402</v>
      </c>
      <c r="L172" s="18"/>
      <c r="M172" s="18"/>
    </row>
    <row r="173" spans="1:13" ht="15.75" customHeight="1">
      <c r="A173" s="22" t="s">
        <v>15</v>
      </c>
      <c r="B173" s="31">
        <v>11155040</v>
      </c>
      <c r="C173" s="31">
        <v>1772163</v>
      </c>
      <c r="D173" s="31">
        <v>105017</v>
      </c>
      <c r="E173" s="31">
        <v>908131</v>
      </c>
      <c r="F173" s="31">
        <v>473602</v>
      </c>
      <c r="G173" s="31">
        <v>51</v>
      </c>
      <c r="H173" s="31">
        <v>95336</v>
      </c>
      <c r="I173" s="31">
        <v>25631</v>
      </c>
      <c r="J173" s="31">
        <v>24001</v>
      </c>
      <c r="K173" s="23">
        <f t="shared" si="42"/>
        <v>14558972</v>
      </c>
      <c r="L173" s="18"/>
      <c r="M173" s="18"/>
    </row>
    <row r="174" spans="1:13" ht="15.75" customHeight="1">
      <c r="A174" s="22" t="s">
        <v>16</v>
      </c>
      <c r="B174" s="31">
        <v>12624775</v>
      </c>
      <c r="C174" s="31">
        <v>2005655</v>
      </c>
      <c r="D174" s="31">
        <v>118854</v>
      </c>
      <c r="E174" s="31">
        <v>1027782</v>
      </c>
      <c r="F174" s="31">
        <v>536002</v>
      </c>
      <c r="G174" s="31">
        <v>58</v>
      </c>
      <c r="H174" s="31">
        <v>107897</v>
      </c>
      <c r="I174" s="31">
        <v>29008</v>
      </c>
      <c r="J174" s="31">
        <v>27163</v>
      </c>
      <c r="K174" s="23">
        <f t="shared" si="42"/>
        <v>16477194</v>
      </c>
      <c r="L174" s="18"/>
      <c r="M174" s="18"/>
    </row>
    <row r="175" spans="1:13" ht="15.75" customHeight="1">
      <c r="A175" s="24" t="s">
        <v>17</v>
      </c>
      <c r="B175" s="32">
        <v>14983028</v>
      </c>
      <c r="C175" s="32">
        <v>2380304</v>
      </c>
      <c r="D175" s="32">
        <v>141054</v>
      </c>
      <c r="E175" s="32">
        <v>1219768</v>
      </c>
      <c r="F175" s="32">
        <v>636126</v>
      </c>
      <c r="G175" s="32">
        <v>68</v>
      </c>
      <c r="H175" s="32">
        <v>128052</v>
      </c>
      <c r="I175" s="32">
        <v>34426</v>
      </c>
      <c r="J175" s="32">
        <v>32236</v>
      </c>
      <c r="K175" s="23">
        <f t="shared" si="42"/>
        <v>19555062</v>
      </c>
      <c r="L175" s="18"/>
      <c r="M175" s="18"/>
    </row>
    <row r="176" spans="1:13" ht="15.75" customHeight="1">
      <c r="A176" s="26" t="s">
        <v>38</v>
      </c>
      <c r="B176" s="38">
        <f>SUM(B159:B175)</f>
        <v>360736419</v>
      </c>
      <c r="C176" s="38">
        <f aca="true" t="shared" si="43" ref="C176:J176">SUM(C159:C175)</f>
        <v>57308978</v>
      </c>
      <c r="D176" s="38">
        <f t="shared" si="43"/>
        <v>3396093</v>
      </c>
      <c r="E176" s="38">
        <f t="shared" si="43"/>
        <v>29367527</v>
      </c>
      <c r="F176" s="38">
        <f t="shared" si="43"/>
        <v>15315557</v>
      </c>
      <c r="G176" s="38">
        <f t="shared" si="43"/>
        <v>1663</v>
      </c>
      <c r="H176" s="38">
        <f t="shared" si="43"/>
        <v>3083025</v>
      </c>
      <c r="I176" s="38">
        <f t="shared" si="43"/>
        <v>828852</v>
      </c>
      <c r="J176" s="38">
        <f t="shared" si="43"/>
        <v>776151</v>
      </c>
      <c r="K176" s="38">
        <f>SUM(K159:K175)</f>
        <v>470814265</v>
      </c>
      <c r="L176" s="18"/>
      <c r="M176" s="18"/>
    </row>
    <row r="177" spans="2:13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8"/>
      <c r="M177" s="18"/>
    </row>
    <row r="178" spans="2:11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2:11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ht="93.75" customHeight="1">
      <c r="A180" s="21" t="s">
        <v>40</v>
      </c>
      <c r="B180" s="13" t="s">
        <v>27</v>
      </c>
      <c r="C180" s="13" t="s">
        <v>28</v>
      </c>
      <c r="D180" s="13" t="s">
        <v>29</v>
      </c>
      <c r="E180" s="13" t="s">
        <v>30</v>
      </c>
      <c r="F180" s="29" t="s">
        <v>35</v>
      </c>
      <c r="G180" s="21" t="s">
        <v>26</v>
      </c>
      <c r="H180" s="30" t="s">
        <v>37</v>
      </c>
      <c r="I180" s="59" t="s">
        <v>54</v>
      </c>
      <c r="J180" s="50" t="s">
        <v>36</v>
      </c>
      <c r="K180" s="30" t="s">
        <v>53</v>
      </c>
    </row>
    <row r="181" spans="1:15" ht="15.75" customHeight="1">
      <c r="A181" s="22" t="s">
        <v>1</v>
      </c>
      <c r="B181" s="39">
        <v>90667</v>
      </c>
      <c r="C181" s="39">
        <v>123549</v>
      </c>
      <c r="D181" s="36">
        <v>108111</v>
      </c>
      <c r="E181" s="36">
        <v>147320</v>
      </c>
      <c r="F181" s="39">
        <v>840505</v>
      </c>
      <c r="G181" s="39">
        <v>883765</v>
      </c>
      <c r="H181" s="39">
        <f>K159+B181+C181+D181+E181+F181+G181</f>
        <v>19318858</v>
      </c>
      <c r="I181" s="55">
        <v>74802</v>
      </c>
      <c r="J181" s="55">
        <v>0</v>
      </c>
      <c r="K181" s="54">
        <f>H181-I181+J181</f>
        <v>19244056</v>
      </c>
      <c r="L181" s="20"/>
      <c r="M181" s="20"/>
      <c r="O181" s="49"/>
    </row>
    <row r="182" spans="1:15" ht="15.75" customHeight="1">
      <c r="A182" s="22" t="s">
        <v>2</v>
      </c>
      <c r="B182" s="39">
        <v>173003</v>
      </c>
      <c r="C182" s="39">
        <v>527862</v>
      </c>
      <c r="D182" s="36">
        <v>206289</v>
      </c>
      <c r="E182" s="36">
        <v>629425</v>
      </c>
      <c r="F182" s="39">
        <v>0</v>
      </c>
      <c r="G182" s="39">
        <v>2516277</v>
      </c>
      <c r="H182" s="39">
        <f aca="true" t="shared" si="44" ref="H182:H197">K160+B182+C182+D182+E182+F182+G182</f>
        <v>43499381</v>
      </c>
      <c r="I182" s="55">
        <v>176124</v>
      </c>
      <c r="J182" s="55">
        <v>0</v>
      </c>
      <c r="K182" s="54">
        <f aca="true" t="shared" si="45" ref="K182:K197">H182-I182+J182</f>
        <v>43323257</v>
      </c>
      <c r="L182" s="20"/>
      <c r="M182" s="20"/>
      <c r="O182" s="49"/>
    </row>
    <row r="183" spans="1:15" ht="15.75" customHeight="1">
      <c r="A183" s="22" t="s">
        <v>3</v>
      </c>
      <c r="B183" s="39">
        <v>93090</v>
      </c>
      <c r="C183" s="39">
        <v>224840</v>
      </c>
      <c r="D183" s="36">
        <v>111001</v>
      </c>
      <c r="E183" s="36">
        <v>268101</v>
      </c>
      <c r="F183" s="39">
        <v>652552</v>
      </c>
      <c r="G183" s="39">
        <v>467255</v>
      </c>
      <c r="H183" s="39">
        <f t="shared" si="44"/>
        <v>23499679</v>
      </c>
      <c r="I183" s="55">
        <v>99900</v>
      </c>
      <c r="J183" s="55">
        <v>0</v>
      </c>
      <c r="K183" s="54">
        <f t="shared" si="45"/>
        <v>23399779</v>
      </c>
      <c r="L183" s="20"/>
      <c r="M183" s="20"/>
      <c r="O183" s="49"/>
    </row>
    <row r="184" spans="1:15" ht="15.75" customHeight="1">
      <c r="A184" s="22" t="s">
        <v>4</v>
      </c>
      <c r="B184" s="39">
        <v>523946</v>
      </c>
      <c r="C184" s="39">
        <v>1398178</v>
      </c>
      <c r="D184" s="36">
        <v>624756</v>
      </c>
      <c r="E184" s="36">
        <v>1667194</v>
      </c>
      <c r="F184" s="39">
        <v>1901721.999999999</v>
      </c>
      <c r="G184" s="39">
        <v>11037367</v>
      </c>
      <c r="H184" s="39">
        <f t="shared" si="44"/>
        <v>134856729</v>
      </c>
      <c r="I184" s="55">
        <v>504360</v>
      </c>
      <c r="J184" s="55">
        <v>0</v>
      </c>
      <c r="K184" s="54">
        <f t="shared" si="45"/>
        <v>134352369</v>
      </c>
      <c r="L184" s="20"/>
      <c r="M184" s="20"/>
      <c r="O184" s="49"/>
    </row>
    <row r="185" spans="1:15" ht="15.75" customHeight="1">
      <c r="A185" s="22" t="s">
        <v>5</v>
      </c>
      <c r="B185" s="39">
        <v>154840</v>
      </c>
      <c r="C185" s="39">
        <v>411695</v>
      </c>
      <c r="D185" s="36">
        <v>184632</v>
      </c>
      <c r="E185" s="36">
        <v>490907</v>
      </c>
      <c r="F185" s="39">
        <v>0</v>
      </c>
      <c r="G185" s="39">
        <v>171484</v>
      </c>
      <c r="H185" s="39">
        <f t="shared" si="44"/>
        <v>33321945</v>
      </c>
      <c r="I185" s="55">
        <v>154369</v>
      </c>
      <c r="J185" s="55">
        <v>0</v>
      </c>
      <c r="K185" s="54">
        <f t="shared" si="45"/>
        <v>33167576</v>
      </c>
      <c r="L185" s="20"/>
      <c r="M185" s="20"/>
      <c r="O185" s="49"/>
    </row>
    <row r="186" spans="1:15" ht="15.75" customHeight="1">
      <c r="A186" s="22" t="s">
        <v>6</v>
      </c>
      <c r="B186" s="39">
        <v>103478</v>
      </c>
      <c r="C186" s="39">
        <v>282769</v>
      </c>
      <c r="D186" s="36">
        <v>123387</v>
      </c>
      <c r="E186" s="36">
        <v>337174</v>
      </c>
      <c r="F186" s="39">
        <v>457392</v>
      </c>
      <c r="G186" s="39">
        <v>1131320</v>
      </c>
      <c r="H186" s="39">
        <f t="shared" si="44"/>
        <v>26849542</v>
      </c>
      <c r="I186" s="55">
        <v>108224</v>
      </c>
      <c r="J186" s="55">
        <v>0</v>
      </c>
      <c r="K186" s="54">
        <f t="shared" si="45"/>
        <v>26741318</v>
      </c>
      <c r="L186" s="20"/>
      <c r="M186" s="20"/>
      <c r="O186" s="49"/>
    </row>
    <row r="187" spans="1:15" ht="15.75" customHeight="1">
      <c r="A187" s="22" t="s">
        <v>7</v>
      </c>
      <c r="B187" s="39">
        <v>67247</v>
      </c>
      <c r="C187" s="39">
        <v>62548</v>
      </c>
      <c r="D187" s="36">
        <v>80186</v>
      </c>
      <c r="E187" s="36">
        <v>74583</v>
      </c>
      <c r="F187" s="39">
        <v>295395</v>
      </c>
      <c r="G187" s="39">
        <v>655831</v>
      </c>
      <c r="H187" s="39">
        <f t="shared" si="44"/>
        <v>16395562</v>
      </c>
      <c r="I187" s="55">
        <v>69014</v>
      </c>
      <c r="J187" s="55">
        <v>0</v>
      </c>
      <c r="K187" s="54">
        <f t="shared" si="45"/>
        <v>16326548</v>
      </c>
      <c r="L187" s="20"/>
      <c r="M187" s="20"/>
      <c r="O187" s="49"/>
    </row>
    <row r="188" spans="1:15" ht="15.75" customHeight="1">
      <c r="A188" s="22" t="s">
        <v>8</v>
      </c>
      <c r="B188" s="39">
        <v>143383</v>
      </c>
      <c r="C188" s="39">
        <v>385436</v>
      </c>
      <c r="D188" s="36">
        <v>170971</v>
      </c>
      <c r="E188" s="36">
        <v>459596</v>
      </c>
      <c r="F188" s="39">
        <v>367558</v>
      </c>
      <c r="G188" s="39">
        <v>1862793</v>
      </c>
      <c r="H188" s="39">
        <f t="shared" si="44"/>
        <v>36805559</v>
      </c>
      <c r="I188" s="55">
        <v>138726</v>
      </c>
      <c r="J188" s="55">
        <v>0</v>
      </c>
      <c r="K188" s="54">
        <f t="shared" si="45"/>
        <v>36666833</v>
      </c>
      <c r="L188" s="20"/>
      <c r="M188" s="20"/>
      <c r="O188" s="49"/>
    </row>
    <row r="189" spans="1:15" ht="15.75" customHeight="1">
      <c r="A189" s="22" t="s">
        <v>9</v>
      </c>
      <c r="B189" s="39">
        <v>62951</v>
      </c>
      <c r="C189" s="39">
        <v>78052</v>
      </c>
      <c r="D189" s="36">
        <v>75064</v>
      </c>
      <c r="E189" s="36">
        <v>93070</v>
      </c>
      <c r="F189" s="39">
        <v>384211</v>
      </c>
      <c r="G189" s="39">
        <v>1391384</v>
      </c>
      <c r="H189" s="39">
        <f t="shared" si="44"/>
        <v>16963995</v>
      </c>
      <c r="I189" s="55">
        <v>65377</v>
      </c>
      <c r="J189" s="55">
        <v>0</v>
      </c>
      <c r="K189" s="54">
        <f t="shared" si="45"/>
        <v>16898618</v>
      </c>
      <c r="L189" s="20"/>
      <c r="M189" s="20"/>
      <c r="O189" s="49"/>
    </row>
    <row r="190" spans="1:15" ht="15.75" customHeight="1">
      <c r="A190" s="22" t="s">
        <v>10</v>
      </c>
      <c r="B190" s="39">
        <v>79771</v>
      </c>
      <c r="C190" s="39">
        <v>178127</v>
      </c>
      <c r="D190" s="36">
        <v>95119</v>
      </c>
      <c r="E190" s="36">
        <v>212400</v>
      </c>
      <c r="F190" s="39">
        <v>0</v>
      </c>
      <c r="G190" s="39">
        <v>754916</v>
      </c>
      <c r="H190" s="39">
        <f t="shared" si="44"/>
        <v>19595162</v>
      </c>
      <c r="I190" s="55">
        <v>83538</v>
      </c>
      <c r="J190" s="55">
        <v>0</v>
      </c>
      <c r="K190" s="54">
        <f t="shared" si="45"/>
        <v>19511624</v>
      </c>
      <c r="L190" s="20"/>
      <c r="M190" s="20"/>
      <c r="O190" s="49"/>
    </row>
    <row r="191" spans="1:15" ht="15.75" customHeight="1">
      <c r="A191" s="22" t="s">
        <v>11</v>
      </c>
      <c r="B191" s="39">
        <v>62072</v>
      </c>
      <c r="C191" s="39">
        <v>62405</v>
      </c>
      <c r="D191" s="36">
        <v>74014</v>
      </c>
      <c r="E191" s="36">
        <v>74412</v>
      </c>
      <c r="F191" s="39">
        <v>0</v>
      </c>
      <c r="G191" s="39">
        <v>0</v>
      </c>
      <c r="H191" s="39">
        <f t="shared" si="44"/>
        <v>15556856</v>
      </c>
      <c r="I191" s="55">
        <v>67383</v>
      </c>
      <c r="J191" s="55">
        <v>0</v>
      </c>
      <c r="K191" s="54">
        <f t="shared" si="45"/>
        <v>15489473</v>
      </c>
      <c r="L191" s="20"/>
      <c r="M191" s="20"/>
      <c r="O191" s="49"/>
    </row>
    <row r="192" spans="1:15" ht="15.75" customHeight="1">
      <c r="A192" s="22" t="s">
        <v>12</v>
      </c>
      <c r="B192" s="39">
        <v>124924</v>
      </c>
      <c r="C192" s="39">
        <v>338351</v>
      </c>
      <c r="D192" s="36">
        <v>148960</v>
      </c>
      <c r="E192" s="36">
        <v>403451</v>
      </c>
      <c r="F192" s="39">
        <v>0</v>
      </c>
      <c r="G192" s="39">
        <v>1512948</v>
      </c>
      <c r="H192" s="39">
        <f t="shared" si="44"/>
        <v>30606456</v>
      </c>
      <c r="I192" s="55">
        <v>122811</v>
      </c>
      <c r="J192" s="55">
        <v>0</v>
      </c>
      <c r="K192" s="54">
        <f t="shared" si="45"/>
        <v>30483645</v>
      </c>
      <c r="L192" s="20"/>
      <c r="M192" s="20"/>
      <c r="O192" s="49"/>
    </row>
    <row r="193" spans="1:15" ht="15.75" customHeight="1">
      <c r="A193" s="22" t="s">
        <v>13</v>
      </c>
      <c r="B193" s="39">
        <v>98631</v>
      </c>
      <c r="C193" s="39">
        <v>282487</v>
      </c>
      <c r="D193" s="36">
        <v>117608</v>
      </c>
      <c r="E193" s="36">
        <v>336838</v>
      </c>
      <c r="F193" s="39">
        <v>0</v>
      </c>
      <c r="G193" s="39">
        <v>1596096</v>
      </c>
      <c r="H193" s="39">
        <f t="shared" si="44"/>
        <v>24663553</v>
      </c>
      <c r="I193" s="55">
        <v>94691</v>
      </c>
      <c r="J193" s="55">
        <v>0</v>
      </c>
      <c r="K193" s="54">
        <f t="shared" si="45"/>
        <v>24568862</v>
      </c>
      <c r="L193" s="20"/>
      <c r="M193" s="20"/>
      <c r="O193" s="49"/>
    </row>
    <row r="194" spans="1:15" ht="15.75" customHeight="1">
      <c r="A194" s="22" t="s">
        <v>14</v>
      </c>
      <c r="B194" s="39">
        <v>90731</v>
      </c>
      <c r="C194" s="39">
        <v>192675</v>
      </c>
      <c r="D194" s="36">
        <v>108188</v>
      </c>
      <c r="E194" s="36">
        <v>229747</v>
      </c>
      <c r="F194" s="39">
        <v>0</v>
      </c>
      <c r="G194" s="39">
        <v>1639027</v>
      </c>
      <c r="H194" s="39">
        <f t="shared" si="44"/>
        <v>22879770</v>
      </c>
      <c r="I194" s="55">
        <v>93094</v>
      </c>
      <c r="J194" s="55">
        <v>0</v>
      </c>
      <c r="K194" s="54">
        <f t="shared" si="45"/>
        <v>22786676</v>
      </c>
      <c r="L194" s="20"/>
      <c r="M194" s="20"/>
      <c r="O194" s="49"/>
    </row>
    <row r="195" spans="1:15" ht="15.75" customHeight="1">
      <c r="A195" s="22" t="s">
        <v>15</v>
      </c>
      <c r="B195" s="39">
        <v>60034</v>
      </c>
      <c r="C195" s="39">
        <v>99597</v>
      </c>
      <c r="D195" s="36">
        <v>71585</v>
      </c>
      <c r="E195" s="36">
        <v>118760</v>
      </c>
      <c r="F195" s="39">
        <v>448198</v>
      </c>
      <c r="G195" s="39">
        <v>520757</v>
      </c>
      <c r="H195" s="39">
        <f t="shared" si="44"/>
        <v>15877903</v>
      </c>
      <c r="I195" s="55">
        <v>63525</v>
      </c>
      <c r="J195" s="55">
        <v>0</v>
      </c>
      <c r="K195" s="54">
        <f t="shared" si="45"/>
        <v>15814378</v>
      </c>
      <c r="L195" s="20"/>
      <c r="M195" s="20"/>
      <c r="O195" s="49"/>
    </row>
    <row r="196" spans="1:15" ht="15.75" customHeight="1">
      <c r="A196" s="22" t="s">
        <v>16</v>
      </c>
      <c r="B196" s="39">
        <v>81300</v>
      </c>
      <c r="C196" s="39">
        <v>119480</v>
      </c>
      <c r="D196" s="36">
        <v>96943</v>
      </c>
      <c r="E196" s="36">
        <v>142468</v>
      </c>
      <c r="F196" s="39">
        <v>681214</v>
      </c>
      <c r="G196" s="39">
        <v>388787</v>
      </c>
      <c r="H196" s="39">
        <f t="shared" si="44"/>
        <v>17987386</v>
      </c>
      <c r="I196" s="55">
        <v>71325</v>
      </c>
      <c r="J196" s="55">
        <v>0</v>
      </c>
      <c r="K196" s="54">
        <f t="shared" si="45"/>
        <v>17916061</v>
      </c>
      <c r="L196" s="20"/>
      <c r="M196" s="20"/>
      <c r="O196" s="49"/>
    </row>
    <row r="197" spans="1:15" ht="15.75" customHeight="1">
      <c r="A197" s="24" t="s">
        <v>17</v>
      </c>
      <c r="B197" s="40">
        <v>85717</v>
      </c>
      <c r="C197" s="40">
        <v>122116</v>
      </c>
      <c r="D197" s="36">
        <v>102210</v>
      </c>
      <c r="E197" s="37">
        <v>145611</v>
      </c>
      <c r="F197" s="40">
        <v>0</v>
      </c>
      <c r="G197" s="40">
        <v>1839050</v>
      </c>
      <c r="H197" s="39">
        <f t="shared" si="44"/>
        <v>21849766</v>
      </c>
      <c r="I197" s="55">
        <v>88034</v>
      </c>
      <c r="J197" s="55">
        <v>0</v>
      </c>
      <c r="K197" s="54">
        <f t="shared" si="45"/>
        <v>21761732</v>
      </c>
      <c r="L197" s="20"/>
      <c r="M197" s="20"/>
      <c r="O197" s="49"/>
    </row>
    <row r="198" spans="1:13" ht="15.75" customHeight="1">
      <c r="A198" s="26" t="s">
        <v>38</v>
      </c>
      <c r="B198" s="41">
        <f aca="true" t="shared" si="46" ref="B198:K198">SUM(B181:B197)</f>
        <v>2095785</v>
      </c>
      <c r="C198" s="41">
        <f t="shared" si="46"/>
        <v>4890167</v>
      </c>
      <c r="D198" s="41">
        <f t="shared" si="46"/>
        <v>2499024</v>
      </c>
      <c r="E198" s="41">
        <f t="shared" si="46"/>
        <v>5831057</v>
      </c>
      <c r="F198" s="41">
        <f t="shared" si="46"/>
        <v>6028746.999999999</v>
      </c>
      <c r="G198" s="41">
        <f t="shared" si="46"/>
        <v>28369057</v>
      </c>
      <c r="H198" s="41">
        <f t="shared" si="46"/>
        <v>520528102</v>
      </c>
      <c r="I198" s="78">
        <f t="shared" si="46"/>
        <v>2075297</v>
      </c>
      <c r="J198" s="78">
        <f>SUM(J181:J197)</f>
        <v>0</v>
      </c>
      <c r="K198" s="78">
        <f t="shared" si="46"/>
        <v>518452805</v>
      </c>
      <c r="L198" s="20"/>
      <c r="M198" s="20"/>
    </row>
    <row r="199" spans="1:13" ht="4.5" customHeight="1">
      <c r="A199" s="42"/>
      <c r="B199" s="42"/>
      <c r="C199" s="42"/>
      <c r="D199" s="42"/>
      <c r="E199" s="42"/>
      <c r="F199" s="42"/>
      <c r="G199" s="42"/>
      <c r="H199" s="9"/>
      <c r="I199" s="43"/>
      <c r="J199" s="43"/>
      <c r="K199" s="43"/>
      <c r="L199" s="20"/>
      <c r="M199" s="20"/>
    </row>
    <row r="200" spans="1:17" ht="24" customHeight="1">
      <c r="A200" s="83" t="s">
        <v>55</v>
      </c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N200" s="62"/>
      <c r="P200" s="62"/>
      <c r="Q200" s="62"/>
    </row>
    <row r="201" spans="1:11" ht="24" customHeight="1">
      <c r="A201" s="83" t="s">
        <v>56</v>
      </c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5:11" ht="12.75">
      <c r="E214" s="12"/>
      <c r="F214" s="12"/>
      <c r="G214" s="12"/>
      <c r="H214" s="12"/>
      <c r="I214" s="12"/>
      <c r="J214" s="12"/>
      <c r="K214" s="12"/>
    </row>
    <row r="215" spans="5:11" ht="12.75">
      <c r="E215" s="12"/>
      <c r="F215" s="12"/>
      <c r="G215" s="12"/>
      <c r="H215" s="12"/>
      <c r="I215" s="12"/>
      <c r="J215" s="12"/>
      <c r="K215" s="12"/>
    </row>
    <row r="216" spans="1:11" ht="12.75">
      <c r="A216" s="8"/>
      <c r="B216" s="8"/>
      <c r="C216" s="8"/>
      <c r="D216" s="8"/>
      <c r="E216" s="12"/>
      <c r="F216" s="12"/>
      <c r="G216" s="12"/>
      <c r="H216" s="12"/>
      <c r="I216" s="12"/>
      <c r="J216" s="12"/>
      <c r="K216" s="12"/>
    </row>
    <row r="217" spans="1:11" ht="12.75">
      <c r="A217" s="8"/>
      <c r="B217" s="8"/>
      <c r="C217" s="8"/>
      <c r="D217" s="8"/>
      <c r="E217" s="12"/>
      <c r="F217" s="12"/>
      <c r="G217" s="12"/>
      <c r="H217" s="12"/>
      <c r="I217" s="12"/>
      <c r="J217" s="12"/>
      <c r="K217" s="12"/>
    </row>
    <row r="218" spans="1:11" ht="12.75">
      <c r="A218" s="8"/>
      <c r="B218" s="8"/>
      <c r="C218" s="8"/>
      <c r="D218" s="8"/>
      <c r="E218" s="12"/>
      <c r="F218" s="12"/>
      <c r="G218" s="12"/>
      <c r="H218" s="12"/>
      <c r="I218" s="12"/>
      <c r="J218" s="12"/>
      <c r="K218" s="12"/>
    </row>
    <row r="219" spans="1:11" ht="12.75">
      <c r="A219" s="8"/>
      <c r="B219" s="8"/>
      <c r="C219" s="8"/>
      <c r="D219" s="8"/>
      <c r="E219" s="12"/>
      <c r="F219" s="12"/>
      <c r="G219" s="12"/>
      <c r="H219" s="12"/>
      <c r="I219" s="12"/>
      <c r="J219" s="12"/>
      <c r="K219" s="12"/>
    </row>
    <row r="220" spans="1:11" ht="12.75">
      <c r="A220" s="8"/>
      <c r="B220" s="8"/>
      <c r="C220" s="8"/>
      <c r="D220" s="8"/>
      <c r="E220" s="12"/>
      <c r="F220" s="12"/>
      <c r="G220" s="12"/>
      <c r="H220" s="12"/>
      <c r="I220" s="12"/>
      <c r="J220" s="12"/>
      <c r="K220" s="12"/>
    </row>
    <row r="221" spans="1:11" ht="12.75">
      <c r="A221" s="8"/>
      <c r="B221" s="8"/>
      <c r="C221" s="8"/>
      <c r="D221" s="8"/>
      <c r="E221" s="12"/>
      <c r="F221" s="12"/>
      <c r="G221" s="12"/>
      <c r="H221" s="12"/>
      <c r="I221" s="12"/>
      <c r="J221" s="12"/>
      <c r="K221" s="12"/>
    </row>
    <row r="222" spans="1:11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5">
      <c r="A225" s="84" t="s">
        <v>20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</row>
    <row r="226" spans="1:11" ht="15">
      <c r="A226" s="82" t="s">
        <v>47</v>
      </c>
      <c r="B226" s="82"/>
      <c r="C226" s="82"/>
      <c r="D226" s="82"/>
      <c r="E226" s="82"/>
      <c r="F226" s="82"/>
      <c r="G226" s="82"/>
      <c r="H226" s="82"/>
      <c r="I226" s="82"/>
      <c r="J226" s="82"/>
      <c r="K226" s="82"/>
    </row>
    <row r="227" spans="1:11" ht="21" customHeight="1">
      <c r="A227"/>
      <c r="B227"/>
      <c r="C227"/>
      <c r="D227"/>
      <c r="E227"/>
      <c r="F227"/>
      <c r="G227"/>
      <c r="H227"/>
      <c r="I227"/>
      <c r="J227"/>
      <c r="K227"/>
    </row>
    <row r="228" spans="1:11" ht="87" customHeight="1">
      <c r="A228" s="21" t="s">
        <v>40</v>
      </c>
      <c r="B228" s="21" t="s">
        <v>0</v>
      </c>
      <c r="C228" s="21" t="s">
        <v>34</v>
      </c>
      <c r="D228" s="21" t="s">
        <v>22</v>
      </c>
      <c r="E228" s="21" t="s">
        <v>18</v>
      </c>
      <c r="F228" s="21" t="s">
        <v>19</v>
      </c>
      <c r="G228" s="21" t="s">
        <v>25</v>
      </c>
      <c r="H228" s="21" t="s">
        <v>21</v>
      </c>
      <c r="I228" s="21" t="s">
        <v>23</v>
      </c>
      <c r="J228" s="70" t="s">
        <v>41</v>
      </c>
      <c r="K228" s="21" t="s">
        <v>39</v>
      </c>
    </row>
    <row r="229" spans="1:11" ht="15.75" customHeight="1">
      <c r="A229" s="22" t="s">
        <v>1</v>
      </c>
      <c r="B229" s="31">
        <v>12365394</v>
      </c>
      <c r="C229" s="31">
        <v>2140304</v>
      </c>
      <c r="D229" s="31">
        <v>139130</v>
      </c>
      <c r="E229" s="31">
        <v>1081657</v>
      </c>
      <c r="F229" s="31">
        <v>554414</v>
      </c>
      <c r="G229" s="31">
        <v>0</v>
      </c>
      <c r="H229" s="31">
        <v>102438</v>
      </c>
      <c r="I229" s="31">
        <v>30732</v>
      </c>
      <c r="J229" s="31">
        <v>5809</v>
      </c>
      <c r="K229" s="23">
        <f>SUM(B229:J229)</f>
        <v>16419878</v>
      </c>
    </row>
    <row r="230" spans="1:11" ht="15.75" customHeight="1">
      <c r="A230" s="22" t="s">
        <v>2</v>
      </c>
      <c r="B230" s="31">
        <v>29128542</v>
      </c>
      <c r="C230" s="31">
        <v>5041808</v>
      </c>
      <c r="D230" s="31">
        <v>327742</v>
      </c>
      <c r="E230" s="31">
        <v>2548006</v>
      </c>
      <c r="F230" s="31">
        <v>1306006</v>
      </c>
      <c r="G230" s="31">
        <v>1</v>
      </c>
      <c r="H230" s="31">
        <v>241308</v>
      </c>
      <c r="I230" s="31">
        <v>72395</v>
      </c>
      <c r="J230" s="31">
        <v>13685</v>
      </c>
      <c r="K230" s="23">
        <f aca="true" t="shared" si="47" ref="K230:K245">SUM(B230:J230)</f>
        <v>38679493</v>
      </c>
    </row>
    <row r="231" spans="1:11" ht="15.75" customHeight="1">
      <c r="A231" s="22" t="s">
        <v>3</v>
      </c>
      <c r="B231" s="31">
        <v>14969771</v>
      </c>
      <c r="C231" s="31">
        <v>2591091</v>
      </c>
      <c r="D231" s="31">
        <v>168433</v>
      </c>
      <c r="E231" s="31">
        <v>1309474</v>
      </c>
      <c r="F231" s="31">
        <v>671184</v>
      </c>
      <c r="G231" s="31">
        <v>0</v>
      </c>
      <c r="H231" s="31">
        <v>124013</v>
      </c>
      <c r="I231" s="31">
        <v>37205</v>
      </c>
      <c r="J231" s="31">
        <v>7033</v>
      </c>
      <c r="K231" s="23">
        <f t="shared" si="47"/>
        <v>19878204</v>
      </c>
    </row>
    <row r="232" spans="1:11" ht="15.75" customHeight="1">
      <c r="A232" s="22" t="s">
        <v>4</v>
      </c>
      <c r="B232" s="31">
        <v>83373429</v>
      </c>
      <c r="C232" s="31">
        <v>14430960</v>
      </c>
      <c r="D232" s="31">
        <v>938082</v>
      </c>
      <c r="E232" s="31">
        <v>7293051</v>
      </c>
      <c r="F232" s="31">
        <v>3738128</v>
      </c>
      <c r="G232" s="31">
        <v>2</v>
      </c>
      <c r="H232" s="31">
        <v>690686</v>
      </c>
      <c r="I232" s="31">
        <v>207213</v>
      </c>
      <c r="J232" s="31">
        <v>39169</v>
      </c>
      <c r="K232" s="23">
        <f t="shared" si="47"/>
        <v>110710720</v>
      </c>
    </row>
    <row r="233" spans="1:11" ht="15.75" customHeight="1">
      <c r="A233" s="22" t="s">
        <v>5</v>
      </c>
      <c r="B233" s="31">
        <v>23389309</v>
      </c>
      <c r="C233" s="31">
        <v>4048414</v>
      </c>
      <c r="D233" s="31">
        <v>263166</v>
      </c>
      <c r="E233" s="31">
        <v>2045969</v>
      </c>
      <c r="F233" s="31">
        <v>1048682</v>
      </c>
      <c r="G233" s="31">
        <v>0</v>
      </c>
      <c r="H233" s="31">
        <v>193763</v>
      </c>
      <c r="I233" s="31">
        <v>58131</v>
      </c>
      <c r="J233" s="31">
        <v>10988</v>
      </c>
      <c r="K233" s="23">
        <f t="shared" si="47"/>
        <v>31058422</v>
      </c>
    </row>
    <row r="234" spans="1:11" ht="15.75" customHeight="1">
      <c r="A234" s="22" t="s">
        <v>6</v>
      </c>
      <c r="B234" s="31">
        <v>16794243</v>
      </c>
      <c r="C234" s="31">
        <v>2906886</v>
      </c>
      <c r="D234" s="31">
        <v>188962</v>
      </c>
      <c r="E234" s="31">
        <v>1469069</v>
      </c>
      <c r="F234" s="31">
        <v>752986</v>
      </c>
      <c r="G234" s="31">
        <v>0</v>
      </c>
      <c r="H234" s="31">
        <v>139128</v>
      </c>
      <c r="I234" s="31">
        <v>41740</v>
      </c>
      <c r="J234" s="31">
        <v>7890</v>
      </c>
      <c r="K234" s="23">
        <f t="shared" si="47"/>
        <v>22300904</v>
      </c>
    </row>
    <row r="235" spans="1:11" ht="15.75" customHeight="1">
      <c r="A235" s="22" t="s">
        <v>7</v>
      </c>
      <c r="B235" s="31">
        <v>11053891</v>
      </c>
      <c r="C235" s="31">
        <v>1913298</v>
      </c>
      <c r="D235" s="31">
        <v>124374</v>
      </c>
      <c r="E235" s="31">
        <v>966934</v>
      </c>
      <c r="F235" s="31">
        <v>495612</v>
      </c>
      <c r="G235" s="31">
        <v>0</v>
      </c>
      <c r="H235" s="31">
        <v>91573</v>
      </c>
      <c r="I235" s="31">
        <v>27473</v>
      </c>
      <c r="J235" s="31">
        <v>5193</v>
      </c>
      <c r="K235" s="23">
        <f t="shared" si="47"/>
        <v>14678348</v>
      </c>
    </row>
    <row r="236" spans="1:11" ht="15.75" customHeight="1">
      <c r="A236" s="22" t="s">
        <v>8</v>
      </c>
      <c r="B236" s="31">
        <v>22544962</v>
      </c>
      <c r="C236" s="31">
        <v>3902268</v>
      </c>
      <c r="D236" s="31">
        <v>253666</v>
      </c>
      <c r="E236" s="31">
        <v>1972110</v>
      </c>
      <c r="F236" s="31">
        <v>1010825</v>
      </c>
      <c r="G236" s="31">
        <v>2</v>
      </c>
      <c r="H236" s="31">
        <v>186768</v>
      </c>
      <c r="I236" s="31">
        <v>56032</v>
      </c>
      <c r="J236" s="31">
        <v>10592</v>
      </c>
      <c r="K236" s="23">
        <f t="shared" si="47"/>
        <v>29937225</v>
      </c>
    </row>
    <row r="237" spans="1:11" ht="15.75" customHeight="1">
      <c r="A237" s="22" t="s">
        <v>9</v>
      </c>
      <c r="B237" s="31">
        <v>10267421</v>
      </c>
      <c r="C237" s="31">
        <v>1777170</v>
      </c>
      <c r="D237" s="31">
        <v>115525</v>
      </c>
      <c r="E237" s="31">
        <v>898138</v>
      </c>
      <c r="F237" s="31">
        <v>460350</v>
      </c>
      <c r="G237" s="31">
        <v>0</v>
      </c>
      <c r="H237" s="31">
        <v>85058</v>
      </c>
      <c r="I237" s="31">
        <v>25518</v>
      </c>
      <c r="J237" s="31">
        <v>4824</v>
      </c>
      <c r="K237" s="23">
        <f t="shared" si="47"/>
        <v>13634004</v>
      </c>
    </row>
    <row r="238" spans="1:11" ht="15.75" customHeight="1">
      <c r="A238" s="22" t="s">
        <v>10</v>
      </c>
      <c r="B238" s="31">
        <v>13208208</v>
      </c>
      <c r="C238" s="31">
        <v>2286185</v>
      </c>
      <c r="D238" s="31">
        <v>148613</v>
      </c>
      <c r="E238" s="31">
        <v>1155382</v>
      </c>
      <c r="F238" s="31">
        <v>592203</v>
      </c>
      <c r="G238" s="31">
        <v>0</v>
      </c>
      <c r="H238" s="31">
        <v>109420</v>
      </c>
      <c r="I238" s="31">
        <v>32827</v>
      </c>
      <c r="J238" s="31">
        <v>6205</v>
      </c>
      <c r="K238" s="23">
        <f t="shared" si="47"/>
        <v>17539043</v>
      </c>
    </row>
    <row r="239" spans="1:11" ht="15.75" customHeight="1">
      <c r="A239" s="22" t="s">
        <v>11</v>
      </c>
      <c r="B239" s="31">
        <v>10525792</v>
      </c>
      <c r="C239" s="31">
        <v>1821891</v>
      </c>
      <c r="D239" s="31">
        <v>118432</v>
      </c>
      <c r="E239" s="31">
        <v>920739</v>
      </c>
      <c r="F239" s="31">
        <v>471934</v>
      </c>
      <c r="G239" s="31">
        <v>0</v>
      </c>
      <c r="H239" s="31">
        <v>87198</v>
      </c>
      <c r="I239" s="31">
        <v>26160</v>
      </c>
      <c r="J239" s="31">
        <v>4945</v>
      </c>
      <c r="K239" s="23">
        <f t="shared" si="47"/>
        <v>13977091</v>
      </c>
    </row>
    <row r="240" spans="1:11" ht="15.75" customHeight="1">
      <c r="A240" s="22" t="s">
        <v>12</v>
      </c>
      <c r="B240" s="31">
        <v>18882073</v>
      </c>
      <c r="C240" s="31">
        <v>3268265</v>
      </c>
      <c r="D240" s="31">
        <v>212453</v>
      </c>
      <c r="E240" s="31">
        <v>1651701</v>
      </c>
      <c r="F240" s="31">
        <v>846596</v>
      </c>
      <c r="G240" s="31">
        <v>2</v>
      </c>
      <c r="H240" s="31">
        <v>156424</v>
      </c>
      <c r="I240" s="31">
        <v>46929</v>
      </c>
      <c r="J240" s="31">
        <v>8871</v>
      </c>
      <c r="K240" s="23">
        <f t="shared" si="47"/>
        <v>25073314</v>
      </c>
    </row>
    <row r="241" spans="1:11" ht="15.75" customHeight="1">
      <c r="A241" s="22" t="s">
        <v>13</v>
      </c>
      <c r="B241" s="31">
        <v>16703090</v>
      </c>
      <c r="C241" s="31">
        <v>2891108</v>
      </c>
      <c r="D241" s="31">
        <v>187936</v>
      </c>
      <c r="E241" s="31">
        <v>1461095</v>
      </c>
      <c r="F241" s="31">
        <v>748899</v>
      </c>
      <c r="G241" s="31">
        <v>0</v>
      </c>
      <c r="H241" s="31">
        <v>138372</v>
      </c>
      <c r="I241" s="31">
        <v>41513</v>
      </c>
      <c r="J241" s="31">
        <v>7847</v>
      </c>
      <c r="K241" s="23">
        <f t="shared" si="47"/>
        <v>22179860</v>
      </c>
    </row>
    <row r="242" spans="1:11" ht="15.75" customHeight="1">
      <c r="A242" s="22" t="s">
        <v>14</v>
      </c>
      <c r="B242" s="31">
        <v>14975714</v>
      </c>
      <c r="C242" s="31">
        <v>2592120</v>
      </c>
      <c r="D242" s="31">
        <v>168500</v>
      </c>
      <c r="E242" s="31">
        <v>1309993</v>
      </c>
      <c r="F242" s="31">
        <v>671451</v>
      </c>
      <c r="G242" s="31">
        <v>0</v>
      </c>
      <c r="H242" s="31">
        <v>124062</v>
      </c>
      <c r="I242" s="31">
        <v>37220</v>
      </c>
      <c r="J242" s="31">
        <v>7036</v>
      </c>
      <c r="K242" s="23">
        <f t="shared" si="47"/>
        <v>19886096</v>
      </c>
    </row>
    <row r="243" spans="1:11" ht="15.75" customHeight="1">
      <c r="A243" s="22" t="s">
        <v>15</v>
      </c>
      <c r="B243" s="31">
        <v>10195728</v>
      </c>
      <c r="C243" s="31">
        <v>1764761</v>
      </c>
      <c r="D243" s="31">
        <v>114718</v>
      </c>
      <c r="E243" s="31">
        <v>891866</v>
      </c>
      <c r="F243" s="31">
        <v>457135</v>
      </c>
      <c r="G243" s="31">
        <v>0</v>
      </c>
      <c r="H243" s="31">
        <v>84464</v>
      </c>
      <c r="I243" s="31">
        <v>25340</v>
      </c>
      <c r="J243" s="31">
        <v>4790</v>
      </c>
      <c r="K243" s="23">
        <f t="shared" si="47"/>
        <v>13538802</v>
      </c>
    </row>
    <row r="244" spans="1:11" ht="15.75" customHeight="1">
      <c r="A244" s="22" t="s">
        <v>16</v>
      </c>
      <c r="B244" s="31">
        <v>11351506</v>
      </c>
      <c r="C244" s="31">
        <v>1964812</v>
      </c>
      <c r="D244" s="31">
        <v>127722</v>
      </c>
      <c r="E244" s="31">
        <v>992968</v>
      </c>
      <c r="F244" s="31">
        <v>508956</v>
      </c>
      <c r="G244" s="31">
        <v>0</v>
      </c>
      <c r="H244" s="31">
        <v>94039</v>
      </c>
      <c r="I244" s="31">
        <v>28213</v>
      </c>
      <c r="J244" s="31">
        <v>5333</v>
      </c>
      <c r="K244" s="23">
        <f t="shared" si="47"/>
        <v>15073549</v>
      </c>
    </row>
    <row r="245" spans="1:11" ht="15.75" customHeight="1">
      <c r="A245" s="24" t="s">
        <v>17</v>
      </c>
      <c r="B245" s="32">
        <v>13764644</v>
      </c>
      <c r="C245" s="32">
        <v>2382498</v>
      </c>
      <c r="D245" s="32">
        <v>154874</v>
      </c>
      <c r="E245" s="32">
        <v>1204053</v>
      </c>
      <c r="F245" s="32">
        <v>617151</v>
      </c>
      <c r="G245" s="32">
        <v>0</v>
      </c>
      <c r="H245" s="32">
        <v>114029</v>
      </c>
      <c r="I245" s="32">
        <v>34211</v>
      </c>
      <c r="J245" s="32">
        <v>6465</v>
      </c>
      <c r="K245" s="23">
        <f t="shared" si="47"/>
        <v>18277925</v>
      </c>
    </row>
    <row r="246" spans="1:11" ht="15.75" customHeight="1">
      <c r="A246" s="26" t="s">
        <v>38</v>
      </c>
      <c r="B246" s="38">
        <f>SUM(B229:B245)</f>
        <v>333493717</v>
      </c>
      <c r="C246" s="38">
        <f aca="true" t="shared" si="48" ref="C246:J246">SUM(C229:C245)</f>
        <v>57723839</v>
      </c>
      <c r="D246" s="38">
        <f t="shared" si="48"/>
        <v>3752328</v>
      </c>
      <c r="E246" s="38">
        <f t="shared" si="48"/>
        <v>29172205</v>
      </c>
      <c r="F246" s="38">
        <f t="shared" si="48"/>
        <v>14952512</v>
      </c>
      <c r="G246" s="38">
        <f t="shared" si="48"/>
        <v>7</v>
      </c>
      <c r="H246" s="38">
        <f t="shared" si="48"/>
        <v>2762743</v>
      </c>
      <c r="I246" s="38">
        <f t="shared" si="48"/>
        <v>828852</v>
      </c>
      <c r="J246" s="38">
        <f t="shared" si="48"/>
        <v>156675</v>
      </c>
      <c r="K246" s="38">
        <f>SUM(K229:K245)</f>
        <v>442842878</v>
      </c>
    </row>
    <row r="247" spans="2:11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2:11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2:11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1:11" ht="87" customHeight="1">
      <c r="A250" s="21" t="s">
        <v>40</v>
      </c>
      <c r="B250" s="13" t="s">
        <v>27</v>
      </c>
      <c r="C250" s="13" t="s">
        <v>28</v>
      </c>
      <c r="D250" s="13" t="s">
        <v>29</v>
      </c>
      <c r="E250" s="13" t="s">
        <v>30</v>
      </c>
      <c r="F250" s="29" t="s">
        <v>35</v>
      </c>
      <c r="G250" s="21" t="s">
        <v>26</v>
      </c>
      <c r="H250" s="30" t="s">
        <v>37</v>
      </c>
      <c r="I250" s="59" t="s">
        <v>57</v>
      </c>
      <c r="J250" s="50" t="s">
        <v>36</v>
      </c>
      <c r="K250" s="30" t="s">
        <v>53</v>
      </c>
    </row>
    <row r="251" spans="1:15" ht="15.75" customHeight="1">
      <c r="A251" s="22" t="s">
        <v>1</v>
      </c>
      <c r="B251" s="39">
        <v>68438</v>
      </c>
      <c r="C251" s="39">
        <v>110921</v>
      </c>
      <c r="D251" s="36">
        <v>117555</v>
      </c>
      <c r="E251" s="36">
        <v>190527</v>
      </c>
      <c r="F251" s="39">
        <v>304354</v>
      </c>
      <c r="G251" s="39">
        <v>671991</v>
      </c>
      <c r="H251" s="54">
        <f>K229+B251+C251+D251+E251+F251+G251</f>
        <v>17883664</v>
      </c>
      <c r="I251" s="55">
        <v>39111</v>
      </c>
      <c r="J251" s="55">
        <v>0</v>
      </c>
      <c r="K251" s="54">
        <f>H251-I251+J251</f>
        <v>17844553</v>
      </c>
      <c r="M251" s="20"/>
      <c r="O251" s="49"/>
    </row>
    <row r="252" spans="1:15" ht="15.75" customHeight="1">
      <c r="A252" s="22" t="s">
        <v>2</v>
      </c>
      <c r="B252" s="39">
        <v>157645</v>
      </c>
      <c r="C252" s="39">
        <v>473907</v>
      </c>
      <c r="D252" s="36">
        <v>270784</v>
      </c>
      <c r="E252" s="36">
        <v>814022</v>
      </c>
      <c r="F252" s="39">
        <v>0</v>
      </c>
      <c r="G252" s="39">
        <v>3830458</v>
      </c>
      <c r="H252" s="54">
        <f aca="true" t="shared" si="49" ref="H252:H267">K230+B252+C252+D252+E252+F252+G252</f>
        <v>44226309</v>
      </c>
      <c r="I252" s="55">
        <v>92089</v>
      </c>
      <c r="J252" s="55">
        <v>0</v>
      </c>
      <c r="K252" s="54">
        <f aca="true" t="shared" si="50" ref="K252:K267">H252-I252+J252</f>
        <v>44134220</v>
      </c>
      <c r="M252" s="20"/>
      <c r="O252" s="49"/>
    </row>
    <row r="253" spans="1:15" ht="15.75" customHeight="1">
      <c r="A253" s="22" t="s">
        <v>3</v>
      </c>
      <c r="B253" s="39">
        <v>86654</v>
      </c>
      <c r="C253" s="39">
        <v>201859</v>
      </c>
      <c r="D253" s="36">
        <v>148843</v>
      </c>
      <c r="E253" s="36">
        <v>346729</v>
      </c>
      <c r="F253" s="39">
        <v>980873</v>
      </c>
      <c r="G253" s="39">
        <v>1004373</v>
      </c>
      <c r="H253" s="54">
        <f t="shared" si="49"/>
        <v>22647535</v>
      </c>
      <c r="I253" s="55">
        <v>52234</v>
      </c>
      <c r="J253" s="55">
        <v>0</v>
      </c>
      <c r="K253" s="54">
        <f t="shared" si="50"/>
        <v>22595301</v>
      </c>
      <c r="M253" s="20"/>
      <c r="O253" s="49"/>
    </row>
    <row r="254" spans="1:15" ht="15.75" customHeight="1">
      <c r="A254" s="22" t="s">
        <v>4</v>
      </c>
      <c r="B254" s="39">
        <v>470392</v>
      </c>
      <c r="C254" s="39">
        <v>1255266</v>
      </c>
      <c r="D254" s="36">
        <v>807984</v>
      </c>
      <c r="E254" s="36">
        <v>2156146</v>
      </c>
      <c r="F254" s="39">
        <v>1878503.9999999981</v>
      </c>
      <c r="G254" s="39">
        <v>9092863</v>
      </c>
      <c r="H254" s="54">
        <f t="shared" si="49"/>
        <v>126371875</v>
      </c>
      <c r="I254" s="55">
        <v>263711</v>
      </c>
      <c r="J254" s="55">
        <v>0</v>
      </c>
      <c r="K254" s="54">
        <f t="shared" si="50"/>
        <v>126108164</v>
      </c>
      <c r="M254" s="20"/>
      <c r="O254" s="49"/>
    </row>
    <row r="255" spans="1:15" ht="15.75" customHeight="1">
      <c r="A255" s="22" t="s">
        <v>5</v>
      </c>
      <c r="B255" s="39">
        <v>127519</v>
      </c>
      <c r="C255" s="39">
        <v>369615</v>
      </c>
      <c r="D255" s="36">
        <v>219037</v>
      </c>
      <c r="E255" s="36">
        <v>634879</v>
      </c>
      <c r="F255" s="39">
        <v>0</v>
      </c>
      <c r="G255" s="39">
        <v>0</v>
      </c>
      <c r="H255" s="54">
        <f t="shared" si="49"/>
        <v>32409472</v>
      </c>
      <c r="I255" s="55">
        <v>80714</v>
      </c>
      <c r="J255" s="55">
        <v>0</v>
      </c>
      <c r="K255" s="54">
        <f t="shared" si="50"/>
        <v>32328758</v>
      </c>
      <c r="M255" s="20"/>
      <c r="O255" s="49"/>
    </row>
    <row r="256" spans="1:15" ht="15.75" customHeight="1">
      <c r="A256" s="22" t="s">
        <v>6</v>
      </c>
      <c r="B256" s="39">
        <v>97568</v>
      </c>
      <c r="C256" s="39">
        <v>253866</v>
      </c>
      <c r="D256" s="36">
        <v>167592</v>
      </c>
      <c r="E256" s="36">
        <v>436060</v>
      </c>
      <c r="F256" s="39">
        <v>274962</v>
      </c>
      <c r="G256" s="39">
        <v>1147563</v>
      </c>
      <c r="H256" s="54">
        <f t="shared" si="49"/>
        <v>24678515</v>
      </c>
      <c r="I256" s="55">
        <v>56586</v>
      </c>
      <c r="J256" s="55">
        <v>0</v>
      </c>
      <c r="K256" s="54">
        <f t="shared" si="50"/>
        <v>24621929</v>
      </c>
      <c r="M256" s="20"/>
      <c r="O256" s="49"/>
    </row>
    <row r="257" spans="1:15" ht="15.75" customHeight="1">
      <c r="A257" s="22" t="s">
        <v>7</v>
      </c>
      <c r="B257" s="39">
        <v>60585</v>
      </c>
      <c r="C257" s="39">
        <v>56155</v>
      </c>
      <c r="D257" s="36">
        <v>104065</v>
      </c>
      <c r="E257" s="36">
        <v>96456</v>
      </c>
      <c r="F257" s="39">
        <v>728470</v>
      </c>
      <c r="G257" s="39">
        <v>635745</v>
      </c>
      <c r="H257" s="54">
        <f t="shared" si="49"/>
        <v>16359824</v>
      </c>
      <c r="I257" s="55">
        <v>36085</v>
      </c>
      <c r="J257" s="55">
        <v>0</v>
      </c>
      <c r="K257" s="54">
        <f t="shared" si="50"/>
        <v>16323739</v>
      </c>
      <c r="M257" s="20"/>
      <c r="O257" s="49"/>
    </row>
    <row r="258" spans="1:15" ht="15.75" customHeight="1">
      <c r="A258" s="22" t="s">
        <v>8</v>
      </c>
      <c r="B258" s="39">
        <v>133543</v>
      </c>
      <c r="C258" s="39">
        <v>346040</v>
      </c>
      <c r="D258" s="36">
        <v>229385</v>
      </c>
      <c r="E258" s="36">
        <v>594385</v>
      </c>
      <c r="F258" s="39">
        <v>1380299</v>
      </c>
      <c r="G258" s="39">
        <v>1533379</v>
      </c>
      <c r="H258" s="54">
        <f t="shared" si="49"/>
        <v>34154256</v>
      </c>
      <c r="I258" s="55">
        <v>72535</v>
      </c>
      <c r="J258" s="55">
        <v>0</v>
      </c>
      <c r="K258" s="54">
        <f t="shared" si="50"/>
        <v>34081721</v>
      </c>
      <c r="M258" s="20"/>
      <c r="O258" s="49"/>
    </row>
    <row r="259" spans="1:15" ht="15.75" customHeight="1">
      <c r="A259" s="22" t="s">
        <v>9</v>
      </c>
      <c r="B259" s="39">
        <v>59464</v>
      </c>
      <c r="C259" s="39">
        <v>70074</v>
      </c>
      <c r="D259" s="36">
        <v>102140</v>
      </c>
      <c r="E259" s="36">
        <v>120365</v>
      </c>
      <c r="F259" s="39">
        <v>250773</v>
      </c>
      <c r="G259" s="39">
        <v>0</v>
      </c>
      <c r="H259" s="54">
        <f t="shared" si="49"/>
        <v>14236820</v>
      </c>
      <c r="I259" s="55">
        <v>34183</v>
      </c>
      <c r="J259" s="55">
        <v>0</v>
      </c>
      <c r="K259" s="54">
        <f t="shared" si="50"/>
        <v>14202637</v>
      </c>
      <c r="M259" s="20"/>
      <c r="O259" s="49"/>
    </row>
    <row r="260" spans="1:15" ht="15.75" customHeight="1">
      <c r="A260" s="22" t="s">
        <v>10</v>
      </c>
      <c r="B260" s="39">
        <v>73034</v>
      </c>
      <c r="C260" s="39">
        <v>159920</v>
      </c>
      <c r="D260" s="36">
        <v>125449</v>
      </c>
      <c r="E260" s="36">
        <v>274692</v>
      </c>
      <c r="F260" s="39">
        <v>0</v>
      </c>
      <c r="G260" s="39">
        <v>512999</v>
      </c>
      <c r="H260" s="54">
        <f t="shared" si="49"/>
        <v>18685137</v>
      </c>
      <c r="I260" s="55">
        <v>43679</v>
      </c>
      <c r="J260" s="55">
        <v>0</v>
      </c>
      <c r="K260" s="54">
        <f t="shared" si="50"/>
        <v>18641458</v>
      </c>
      <c r="M260" s="20"/>
      <c r="O260" s="49"/>
    </row>
    <row r="261" spans="1:15" ht="15.75" customHeight="1">
      <c r="A261" s="22" t="s">
        <v>11</v>
      </c>
      <c r="B261" s="39">
        <v>61081</v>
      </c>
      <c r="C261" s="39">
        <v>56027</v>
      </c>
      <c r="D261" s="36">
        <v>104917</v>
      </c>
      <c r="E261" s="36">
        <v>96236</v>
      </c>
      <c r="F261" s="39">
        <v>0</v>
      </c>
      <c r="G261" s="39">
        <v>0</v>
      </c>
      <c r="H261" s="54">
        <f t="shared" si="49"/>
        <v>14295352</v>
      </c>
      <c r="I261" s="55">
        <v>35232</v>
      </c>
      <c r="J261" s="55">
        <v>0</v>
      </c>
      <c r="K261" s="54">
        <f t="shared" si="50"/>
        <v>14260120</v>
      </c>
      <c r="M261" s="20"/>
      <c r="O261" s="49"/>
    </row>
    <row r="262" spans="1:15" ht="15.75" customHeight="1">
      <c r="A262" s="22" t="s">
        <v>12</v>
      </c>
      <c r="B262" s="39">
        <v>112211</v>
      </c>
      <c r="C262" s="39">
        <v>303767</v>
      </c>
      <c r="D262" s="36">
        <v>192743</v>
      </c>
      <c r="E262" s="36">
        <v>521775</v>
      </c>
      <c r="F262" s="39">
        <v>0</v>
      </c>
      <c r="G262" s="39">
        <v>0</v>
      </c>
      <c r="H262" s="54">
        <f t="shared" si="49"/>
        <v>26203810</v>
      </c>
      <c r="I262" s="55">
        <v>64213</v>
      </c>
      <c r="J262" s="55">
        <v>0</v>
      </c>
      <c r="K262" s="54">
        <f t="shared" si="50"/>
        <v>26139597</v>
      </c>
      <c r="M262" s="20"/>
      <c r="O262" s="49"/>
    </row>
    <row r="263" spans="1:15" ht="15.75" customHeight="1">
      <c r="A263" s="22" t="s">
        <v>13</v>
      </c>
      <c r="B263" s="39">
        <v>88848</v>
      </c>
      <c r="C263" s="39">
        <v>253613</v>
      </c>
      <c r="D263" s="36">
        <v>152612</v>
      </c>
      <c r="E263" s="36">
        <v>435626</v>
      </c>
      <c r="F263" s="39">
        <v>0</v>
      </c>
      <c r="G263" s="39">
        <v>1999720</v>
      </c>
      <c r="H263" s="54">
        <f t="shared" si="49"/>
        <v>25110279</v>
      </c>
      <c r="I263" s="55">
        <v>49510</v>
      </c>
      <c r="J263" s="55">
        <v>0</v>
      </c>
      <c r="K263" s="54">
        <f t="shared" si="50"/>
        <v>25060769</v>
      </c>
      <c r="M263" s="20"/>
      <c r="O263" s="49"/>
    </row>
    <row r="264" spans="1:15" ht="15.75" customHeight="1">
      <c r="A264" s="22" t="s">
        <v>14</v>
      </c>
      <c r="B264" s="39">
        <v>82404</v>
      </c>
      <c r="C264" s="39">
        <v>172981</v>
      </c>
      <c r="D264" s="36">
        <v>141544</v>
      </c>
      <c r="E264" s="36">
        <v>297126</v>
      </c>
      <c r="F264" s="39">
        <v>0</v>
      </c>
      <c r="G264" s="39">
        <v>2598961</v>
      </c>
      <c r="H264" s="54">
        <f t="shared" si="49"/>
        <v>23179112</v>
      </c>
      <c r="I264" s="55">
        <v>48675</v>
      </c>
      <c r="J264" s="55">
        <v>0</v>
      </c>
      <c r="K264" s="54">
        <f t="shared" si="50"/>
        <v>23130437</v>
      </c>
      <c r="M264" s="20"/>
      <c r="O264" s="49"/>
    </row>
    <row r="265" spans="1:15" ht="15.75" customHeight="1">
      <c r="A265" s="22" t="s">
        <v>15</v>
      </c>
      <c r="B265" s="39">
        <v>58184</v>
      </c>
      <c r="C265" s="39">
        <v>89417</v>
      </c>
      <c r="D265" s="36">
        <v>99941</v>
      </c>
      <c r="E265" s="36">
        <v>153590</v>
      </c>
      <c r="F265" s="39">
        <v>233020</v>
      </c>
      <c r="G265" s="39">
        <v>217871</v>
      </c>
      <c r="H265" s="54">
        <f t="shared" si="49"/>
        <v>14390825</v>
      </c>
      <c r="I265" s="55">
        <v>33215</v>
      </c>
      <c r="J265" s="55">
        <v>0</v>
      </c>
      <c r="K265" s="54">
        <f t="shared" si="50"/>
        <v>14357610</v>
      </c>
      <c r="M265" s="20"/>
      <c r="O265" s="49"/>
    </row>
    <row r="266" spans="1:15" ht="15.75" customHeight="1">
      <c r="A266" s="22" t="s">
        <v>16</v>
      </c>
      <c r="B266" s="39">
        <v>65850</v>
      </c>
      <c r="C266" s="39">
        <v>107268</v>
      </c>
      <c r="D266" s="36">
        <v>113108</v>
      </c>
      <c r="E266" s="36">
        <v>184252</v>
      </c>
      <c r="F266" s="39">
        <v>300573</v>
      </c>
      <c r="G266" s="39">
        <v>1269792</v>
      </c>
      <c r="H266" s="54">
        <f t="shared" si="49"/>
        <v>17114392</v>
      </c>
      <c r="I266" s="55">
        <v>37293</v>
      </c>
      <c r="J266" s="55">
        <v>0</v>
      </c>
      <c r="K266" s="54">
        <f t="shared" si="50"/>
        <v>17077099</v>
      </c>
      <c r="M266" s="20"/>
      <c r="O266" s="49"/>
    </row>
    <row r="267" spans="1:15" ht="15.75" customHeight="1">
      <c r="A267" s="24" t="s">
        <v>17</v>
      </c>
      <c r="B267" s="40">
        <v>78150</v>
      </c>
      <c r="C267" s="40">
        <v>109634</v>
      </c>
      <c r="D267" s="36">
        <v>134237</v>
      </c>
      <c r="E267" s="37">
        <v>188316</v>
      </c>
      <c r="F267" s="40">
        <v>0</v>
      </c>
      <c r="G267" s="40">
        <v>1828676</v>
      </c>
      <c r="H267" s="54">
        <f t="shared" si="49"/>
        <v>20616938</v>
      </c>
      <c r="I267" s="55">
        <v>46029</v>
      </c>
      <c r="J267" s="55">
        <v>0</v>
      </c>
      <c r="K267" s="54">
        <f t="shared" si="50"/>
        <v>20570909</v>
      </c>
      <c r="M267" s="20"/>
      <c r="O267" s="49"/>
    </row>
    <row r="268" spans="1:13" ht="15.75" customHeight="1">
      <c r="A268" s="26" t="s">
        <v>38</v>
      </c>
      <c r="B268" s="41">
        <f aca="true" t="shared" si="51" ref="B268:K268">SUM(B251:B267)</f>
        <v>1881570</v>
      </c>
      <c r="C268" s="41">
        <f t="shared" si="51"/>
        <v>4390330</v>
      </c>
      <c r="D268" s="41">
        <f t="shared" si="51"/>
        <v>3231936</v>
      </c>
      <c r="E268" s="41">
        <f t="shared" si="51"/>
        <v>7541182</v>
      </c>
      <c r="F268" s="41">
        <f t="shared" si="51"/>
        <v>6331827.999999998</v>
      </c>
      <c r="G268" s="41">
        <f t="shared" si="51"/>
        <v>26344391</v>
      </c>
      <c r="H268" s="41">
        <f t="shared" si="51"/>
        <v>492564115</v>
      </c>
      <c r="I268" s="38">
        <f t="shared" si="51"/>
        <v>1085094</v>
      </c>
      <c r="J268" s="38">
        <f t="shared" si="51"/>
        <v>0</v>
      </c>
      <c r="K268" s="41">
        <f t="shared" si="51"/>
        <v>491479021</v>
      </c>
      <c r="M268" s="20"/>
    </row>
    <row r="269" spans="1:11" ht="13.5">
      <c r="A269" s="42"/>
      <c r="B269" s="42"/>
      <c r="C269" s="42"/>
      <c r="D269" s="42"/>
      <c r="E269" s="42"/>
      <c r="F269" s="42"/>
      <c r="G269" s="42"/>
      <c r="H269" s="9"/>
      <c r="I269" s="43"/>
      <c r="J269" s="43"/>
      <c r="K269" s="43"/>
    </row>
    <row r="270" spans="1:11" ht="18" customHeight="1">
      <c r="A270" s="83" t="s">
        <v>59</v>
      </c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ht="12.75" customHeight="1">
      <c r="A271" s="17"/>
      <c r="B271" s="17"/>
      <c r="C271" s="17"/>
      <c r="D271" s="17"/>
      <c r="E271" s="17"/>
      <c r="F271" s="17"/>
      <c r="G271" s="17"/>
      <c r="H271" s="17"/>
      <c r="I271" s="1"/>
      <c r="J271" s="1"/>
      <c r="K271" s="12"/>
    </row>
    <row r="272" spans="1:11" ht="12.75" customHeight="1">
      <c r="A272" s="17"/>
      <c r="B272" s="17"/>
      <c r="C272" s="17"/>
      <c r="D272" s="17"/>
      <c r="E272" s="17"/>
      <c r="F272" s="17"/>
      <c r="G272" s="17"/>
      <c r="H272" s="17"/>
      <c r="I272" s="1"/>
      <c r="J272" s="1"/>
      <c r="K272" s="12"/>
    </row>
    <row r="273" spans="1:11" ht="12.75" customHeight="1">
      <c r="A273" s="17"/>
      <c r="B273" s="17"/>
      <c r="C273" s="17"/>
      <c r="D273" s="17"/>
      <c r="E273" s="17"/>
      <c r="F273" s="17"/>
      <c r="G273" s="17"/>
      <c r="H273" s="17"/>
      <c r="I273" s="1"/>
      <c r="J273" s="1"/>
      <c r="K273" s="12"/>
    </row>
    <row r="274" spans="1:11" ht="12.75">
      <c r="A274" s="14"/>
      <c r="B274" s="14"/>
      <c r="C274" s="14"/>
      <c r="D274" s="14"/>
      <c r="E274" s="14"/>
      <c r="F274" s="14"/>
      <c r="G274" s="14"/>
      <c r="H274" s="14"/>
      <c r="I274" s="1"/>
      <c r="J274" s="1"/>
      <c r="K274" s="12"/>
    </row>
    <row r="275" spans="1:11" ht="24.75" customHeight="1">
      <c r="A275" s="85" t="s">
        <v>32</v>
      </c>
      <c r="B275" s="85"/>
      <c r="C275" s="85"/>
      <c r="D275" s="85"/>
      <c r="E275" s="85"/>
      <c r="F275" s="85"/>
      <c r="G275" s="85"/>
      <c r="H275" s="85"/>
      <c r="I275" s="85"/>
      <c r="J275" s="85"/>
      <c r="K275" s="85"/>
    </row>
    <row r="276" spans="1:11" ht="15">
      <c r="A276" s="75"/>
      <c r="B276" s="75"/>
      <c r="C276" s="75"/>
      <c r="D276" s="75"/>
      <c r="E276" s="75"/>
      <c r="F276" s="71"/>
      <c r="G276" s="75"/>
      <c r="H276" s="75"/>
      <c r="I276" s="75"/>
      <c r="J276" s="75"/>
      <c r="K276" s="75"/>
    </row>
    <row r="277" spans="1:11" ht="15">
      <c r="A277" s="75"/>
      <c r="B277" s="75"/>
      <c r="C277" s="75"/>
      <c r="D277" s="75"/>
      <c r="E277" s="75"/>
      <c r="F277" s="71"/>
      <c r="G277" s="75"/>
      <c r="H277" s="75"/>
      <c r="I277" s="75"/>
      <c r="J277" s="75"/>
      <c r="K277" s="75"/>
    </row>
    <row r="278" spans="1:11" ht="15">
      <c r="A278" s="76"/>
      <c r="B278" s="76"/>
      <c r="C278" s="76"/>
      <c r="D278" s="76"/>
      <c r="E278" s="76"/>
      <c r="F278" s="74"/>
      <c r="G278" s="76"/>
      <c r="H278" s="76"/>
      <c r="I278" s="76"/>
      <c r="J278" s="76"/>
      <c r="K278" s="76"/>
    </row>
    <row r="279" spans="1:11" ht="24" customHeight="1">
      <c r="A279" s="84" t="s">
        <v>33</v>
      </c>
      <c r="B279" s="84"/>
      <c r="C279" s="84"/>
      <c r="D279" s="84"/>
      <c r="E279" s="84"/>
      <c r="F279" s="84"/>
      <c r="G279" s="84"/>
      <c r="H279" s="84"/>
      <c r="I279" s="84"/>
      <c r="J279" s="84"/>
      <c r="K279" s="84"/>
    </row>
    <row r="281" spans="1:8" ht="12.75">
      <c r="A281" s="80"/>
      <c r="B281" s="80"/>
      <c r="C281" s="80"/>
      <c r="D281" s="80"/>
      <c r="E281" s="80"/>
      <c r="F281" s="80"/>
      <c r="G281" s="80"/>
      <c r="H281" s="80"/>
    </row>
    <row r="282" spans="1:8" ht="12.75">
      <c r="A282" s="81"/>
      <c r="B282" s="81"/>
      <c r="C282" s="81"/>
      <c r="D282" s="81"/>
      <c r="E282" s="81"/>
      <c r="F282" s="81"/>
      <c r="G282" s="81"/>
      <c r="H282" s="81"/>
    </row>
    <row r="283" spans="1:8" ht="12.75">
      <c r="A283" s="81"/>
      <c r="B283" s="81"/>
      <c r="C283" s="81"/>
      <c r="D283" s="81"/>
      <c r="E283" s="81"/>
      <c r="F283" s="81"/>
      <c r="G283" s="81"/>
      <c r="H283" s="81"/>
    </row>
  </sheetData>
  <sheetProtection/>
  <mergeCells count="19">
    <mergeCell ref="A283:H283"/>
    <mergeCell ref="A225:K225"/>
    <mergeCell ref="A226:K226"/>
    <mergeCell ref="A275:K275"/>
    <mergeCell ref="A279:K279"/>
    <mergeCell ref="A9:K9"/>
    <mergeCell ref="A10:K10"/>
    <mergeCell ref="A80:K80"/>
    <mergeCell ref="A81:K81"/>
    <mergeCell ref="A155:K155"/>
    <mergeCell ref="A54:K54"/>
    <mergeCell ref="A125:I125"/>
    <mergeCell ref="A281:H281"/>
    <mergeCell ref="A282:H282"/>
    <mergeCell ref="A156:K156"/>
    <mergeCell ref="A200:K200"/>
    <mergeCell ref="A201:K201"/>
    <mergeCell ref="A270:K270"/>
    <mergeCell ref="A55:K55"/>
  </mergeCells>
  <printOptions horizontalCentered="1"/>
  <pageMargins left="0.2362204724409449" right="0.1968503937007874" top="0.5118110236220472" bottom="0.6692913385826772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7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5" width="15.7109375" style="0" customWidth="1"/>
    <col min="6" max="6" width="13.00390625" style="0" bestFit="1" customWidth="1"/>
    <col min="7" max="7" width="15.421875" style="0" customWidth="1"/>
    <col min="8" max="8" width="14.00390625" style="0" customWidth="1"/>
  </cols>
  <sheetData>
    <row r="6" spans="1:5" ht="15.75">
      <c r="A6" s="84" t="s">
        <v>24</v>
      </c>
      <c r="B6" s="84"/>
      <c r="C6" s="84"/>
      <c r="D6" s="84"/>
      <c r="E6" s="84"/>
    </row>
    <row r="7" spans="1:5" ht="27.75" customHeight="1">
      <c r="A7" s="86" t="s">
        <v>48</v>
      </c>
      <c r="B7" s="86"/>
      <c r="C7" s="86"/>
      <c r="D7" s="86"/>
      <c r="E7" s="86"/>
    </row>
    <row r="9" spans="1:5" ht="12.75">
      <c r="A9" s="87" t="s">
        <v>40</v>
      </c>
      <c r="B9" s="91" t="s">
        <v>42</v>
      </c>
      <c r="C9" s="92"/>
      <c r="D9" s="93"/>
      <c r="E9" s="89" t="s">
        <v>38</v>
      </c>
    </row>
    <row r="10" spans="1:5" ht="12.75">
      <c r="A10" s="88"/>
      <c r="B10" s="60" t="s">
        <v>49</v>
      </c>
      <c r="C10" s="60" t="s">
        <v>50</v>
      </c>
      <c r="D10" s="60" t="s">
        <v>51</v>
      </c>
      <c r="E10" s="90"/>
    </row>
    <row r="11" spans="1:8" ht="15" customHeight="1">
      <c r="A11" s="22" t="s">
        <v>1</v>
      </c>
      <c r="B11" s="31">
        <v>720270</v>
      </c>
      <c r="C11" s="31">
        <v>275912</v>
      </c>
      <c r="D11" s="31">
        <v>205889</v>
      </c>
      <c r="E11" s="31">
        <f>SUM(B11:D11)</f>
        <v>1202071</v>
      </c>
      <c r="F11" s="62"/>
      <c r="G11" s="62"/>
      <c r="H11" s="61"/>
    </row>
    <row r="12" spans="1:8" ht="15" customHeight="1">
      <c r="A12" s="22" t="s">
        <v>2</v>
      </c>
      <c r="B12" s="31">
        <v>1932109</v>
      </c>
      <c r="C12" s="31">
        <v>868934</v>
      </c>
      <c r="D12" s="31">
        <v>2596346</v>
      </c>
      <c r="E12" s="31">
        <f aca="true" t="shared" si="0" ref="E12:E27">SUM(B12:D12)</f>
        <v>5397389</v>
      </c>
      <c r="F12" s="62"/>
      <c r="G12" s="62"/>
      <c r="H12" s="61"/>
    </row>
    <row r="13" spans="1:8" ht="15" customHeight="1">
      <c r="A13" s="22" t="s">
        <v>3</v>
      </c>
      <c r="B13" s="31">
        <v>1095103</v>
      </c>
      <c r="C13" s="31">
        <v>580068</v>
      </c>
      <c r="D13" s="31">
        <v>348647</v>
      </c>
      <c r="E13" s="31">
        <f t="shared" si="0"/>
        <v>2023818</v>
      </c>
      <c r="F13" s="62"/>
      <c r="G13" s="62"/>
      <c r="H13" s="61"/>
    </row>
    <row r="14" spans="1:8" ht="15" customHeight="1">
      <c r="A14" s="22" t="s">
        <v>4</v>
      </c>
      <c r="B14" s="31">
        <v>17468144</v>
      </c>
      <c r="C14" s="31">
        <v>12044620</v>
      </c>
      <c r="D14" s="31">
        <v>11885820</v>
      </c>
      <c r="E14" s="31">
        <f t="shared" si="0"/>
        <v>41398584</v>
      </c>
      <c r="F14" s="62"/>
      <c r="G14" s="62"/>
      <c r="H14" s="61"/>
    </row>
    <row r="15" spans="1:8" ht="15" customHeight="1">
      <c r="A15" s="22" t="s">
        <v>5</v>
      </c>
      <c r="B15" s="31">
        <v>2690355</v>
      </c>
      <c r="C15" s="31">
        <v>490743</v>
      </c>
      <c r="D15" s="31">
        <v>569765</v>
      </c>
      <c r="E15" s="31">
        <f t="shared" si="0"/>
        <v>3750863</v>
      </c>
      <c r="F15" s="62"/>
      <c r="G15" s="62"/>
      <c r="H15" s="61"/>
    </row>
    <row r="16" spans="1:8" ht="15" customHeight="1">
      <c r="A16" s="22" t="s">
        <v>6</v>
      </c>
      <c r="B16" s="31">
        <v>922553</v>
      </c>
      <c r="C16" s="31">
        <v>423766</v>
      </c>
      <c r="D16" s="31">
        <v>300380</v>
      </c>
      <c r="E16" s="31">
        <f t="shared" si="0"/>
        <v>1646699</v>
      </c>
      <c r="F16" s="62"/>
      <c r="G16" s="62"/>
      <c r="H16" s="61"/>
    </row>
    <row r="17" spans="1:8" ht="15" customHeight="1">
      <c r="A17" s="22" t="s">
        <v>7</v>
      </c>
      <c r="B17" s="31">
        <v>485924</v>
      </c>
      <c r="C17" s="31">
        <v>225554</v>
      </c>
      <c r="D17" s="31">
        <v>131824</v>
      </c>
      <c r="E17" s="31">
        <f t="shared" si="0"/>
        <v>843302</v>
      </c>
      <c r="F17" s="62"/>
      <c r="G17" s="62"/>
      <c r="H17" s="61"/>
    </row>
    <row r="18" spans="1:8" ht="15" customHeight="1">
      <c r="A18" s="22" t="s">
        <v>8</v>
      </c>
      <c r="B18" s="31">
        <v>922487</v>
      </c>
      <c r="C18" s="31">
        <v>1216300</v>
      </c>
      <c r="D18" s="31">
        <v>878558</v>
      </c>
      <c r="E18" s="31">
        <f t="shared" si="0"/>
        <v>3017345</v>
      </c>
      <c r="F18" s="62"/>
      <c r="G18" s="62"/>
      <c r="H18" s="61"/>
    </row>
    <row r="19" spans="1:8" ht="15" customHeight="1">
      <c r="A19" s="22" t="s">
        <v>9</v>
      </c>
      <c r="B19" s="31">
        <v>497452</v>
      </c>
      <c r="C19" s="31">
        <v>280279</v>
      </c>
      <c r="D19" s="31">
        <v>165725</v>
      </c>
      <c r="E19" s="31">
        <f t="shared" si="0"/>
        <v>943456</v>
      </c>
      <c r="F19" s="62"/>
      <c r="G19" s="62"/>
      <c r="H19" s="61"/>
    </row>
    <row r="20" spans="1:8" ht="15" customHeight="1">
      <c r="A20" s="22" t="s">
        <v>10</v>
      </c>
      <c r="B20" s="31">
        <v>622162</v>
      </c>
      <c r="C20" s="31">
        <v>293729</v>
      </c>
      <c r="D20" s="31">
        <v>191335</v>
      </c>
      <c r="E20" s="31">
        <f t="shared" si="0"/>
        <v>1107226</v>
      </c>
      <c r="F20" s="62"/>
      <c r="G20" s="62"/>
      <c r="H20" s="61"/>
    </row>
    <row r="21" spans="1:8" ht="15" customHeight="1">
      <c r="A21" s="22" t="s">
        <v>11</v>
      </c>
      <c r="B21" s="31">
        <v>305515</v>
      </c>
      <c r="C21" s="31">
        <v>395315</v>
      </c>
      <c r="D21" s="31">
        <v>233446</v>
      </c>
      <c r="E21" s="31">
        <f t="shared" si="0"/>
        <v>934276</v>
      </c>
      <c r="F21" s="62"/>
      <c r="G21" s="62"/>
      <c r="H21" s="61"/>
    </row>
    <row r="22" spans="1:8" ht="15" customHeight="1">
      <c r="A22" s="22" t="s">
        <v>12</v>
      </c>
      <c r="B22" s="31">
        <v>1538274</v>
      </c>
      <c r="C22" s="31">
        <v>857242</v>
      </c>
      <c r="D22" s="31">
        <v>344228</v>
      </c>
      <c r="E22" s="31">
        <f t="shared" si="0"/>
        <v>2739744</v>
      </c>
      <c r="F22" s="62"/>
      <c r="G22" s="62"/>
      <c r="H22" s="61"/>
    </row>
    <row r="23" spans="1:8" ht="15" customHeight="1">
      <c r="A23" s="22" t="s">
        <v>13</v>
      </c>
      <c r="B23" s="31">
        <v>1461687</v>
      </c>
      <c r="C23" s="31">
        <v>929234</v>
      </c>
      <c r="D23" s="31">
        <v>602725</v>
      </c>
      <c r="E23" s="31">
        <f t="shared" si="0"/>
        <v>2993646</v>
      </c>
      <c r="F23" s="62"/>
      <c r="G23" s="62"/>
      <c r="H23" s="61"/>
    </row>
    <row r="24" spans="1:8" ht="15" customHeight="1">
      <c r="A24" s="22" t="s">
        <v>14</v>
      </c>
      <c r="B24" s="31">
        <v>1002696</v>
      </c>
      <c r="C24" s="31">
        <v>639699</v>
      </c>
      <c r="D24" s="31">
        <v>602955</v>
      </c>
      <c r="E24" s="31">
        <f t="shared" si="0"/>
        <v>2245350</v>
      </c>
      <c r="F24" s="62"/>
      <c r="G24" s="62"/>
      <c r="H24" s="61"/>
    </row>
    <row r="25" spans="1:8" ht="15" customHeight="1">
      <c r="A25" s="22" t="s">
        <v>15</v>
      </c>
      <c r="B25" s="31">
        <v>236420</v>
      </c>
      <c r="C25" s="31">
        <v>268959</v>
      </c>
      <c r="D25" s="31">
        <v>156510</v>
      </c>
      <c r="E25" s="31">
        <f t="shared" si="0"/>
        <v>661889</v>
      </c>
      <c r="F25" s="62"/>
      <c r="G25" s="62"/>
      <c r="H25" s="61"/>
    </row>
    <row r="26" spans="1:8" ht="15" customHeight="1">
      <c r="A26" s="22" t="s">
        <v>16</v>
      </c>
      <c r="B26" s="31">
        <v>1758645</v>
      </c>
      <c r="C26" s="31">
        <v>223086</v>
      </c>
      <c r="D26" s="31">
        <v>284386</v>
      </c>
      <c r="E26" s="31">
        <f t="shared" si="0"/>
        <v>2266117</v>
      </c>
      <c r="F26" s="62"/>
      <c r="G26" s="62"/>
      <c r="H26" s="61"/>
    </row>
    <row r="27" spans="1:8" ht="15" customHeight="1">
      <c r="A27" s="24" t="s">
        <v>17</v>
      </c>
      <c r="B27" s="32">
        <v>585786</v>
      </c>
      <c r="C27" s="32">
        <v>315856</v>
      </c>
      <c r="D27" s="32">
        <v>161266</v>
      </c>
      <c r="E27" s="32">
        <f t="shared" si="0"/>
        <v>1062908</v>
      </c>
      <c r="F27" s="62"/>
      <c r="G27" s="62"/>
      <c r="H27" s="61"/>
    </row>
    <row r="28" spans="1:5" ht="15" customHeight="1">
      <c r="A28" s="26" t="s">
        <v>38</v>
      </c>
      <c r="B28" s="38">
        <f>SUM(B11:B27)</f>
        <v>34245582</v>
      </c>
      <c r="C28" s="38">
        <f>SUM(C11:C27)</f>
        <v>20329296</v>
      </c>
      <c r="D28" s="38">
        <f>SUM(D11:D27)</f>
        <v>19659805</v>
      </c>
      <c r="E28" s="38">
        <f>SUM(E11:E27)</f>
        <v>74234683</v>
      </c>
    </row>
    <row r="29" spans="1:5" ht="12.75">
      <c r="A29" s="2"/>
      <c r="B29" s="16"/>
      <c r="C29" s="16"/>
      <c r="D29" s="16"/>
      <c r="E29" s="16"/>
    </row>
    <row r="30" spans="1:5" ht="12.75">
      <c r="A30" s="2"/>
      <c r="B30" s="16"/>
      <c r="C30" s="16"/>
      <c r="D30" s="16"/>
      <c r="E30" s="16"/>
    </row>
    <row r="31" spans="1:5" ht="12.75">
      <c r="A31" s="2"/>
      <c r="B31" s="16"/>
      <c r="C31" s="16"/>
      <c r="D31" s="16"/>
      <c r="E31" s="16"/>
    </row>
    <row r="33" spans="1:5" ht="15">
      <c r="A33" s="84" t="s">
        <v>24</v>
      </c>
      <c r="B33" s="84"/>
      <c r="C33" s="84"/>
      <c r="D33" s="84"/>
      <c r="E33" s="84"/>
    </row>
    <row r="34" spans="1:5" ht="32.25" customHeight="1">
      <c r="A34" s="86" t="s">
        <v>52</v>
      </c>
      <c r="B34" s="86"/>
      <c r="C34" s="86"/>
      <c r="D34" s="86"/>
      <c r="E34" s="86"/>
    </row>
    <row r="36" spans="1:5" ht="12.75">
      <c r="A36" s="87" t="s">
        <v>40</v>
      </c>
      <c r="B36" s="91" t="s">
        <v>42</v>
      </c>
      <c r="C36" s="92"/>
      <c r="D36" s="93"/>
      <c r="E36" s="89" t="s">
        <v>38</v>
      </c>
    </row>
    <row r="37" spans="1:5" ht="12.75">
      <c r="A37" s="88"/>
      <c r="B37" s="60" t="s">
        <v>49</v>
      </c>
      <c r="C37" s="60" t="s">
        <v>50</v>
      </c>
      <c r="D37" s="60" t="s">
        <v>51</v>
      </c>
      <c r="E37" s="90"/>
    </row>
    <row r="38" spans="1:8" ht="15" customHeight="1">
      <c r="A38" s="22" t="s">
        <v>1</v>
      </c>
      <c r="B38" s="31">
        <v>5648418</v>
      </c>
      <c r="C38" s="31">
        <v>1005973</v>
      </c>
      <c r="D38" s="31">
        <v>1362749</v>
      </c>
      <c r="E38" s="31">
        <f>SUM(B38:D38)</f>
        <v>8017140</v>
      </c>
      <c r="F38" s="62"/>
      <c r="G38" s="62"/>
      <c r="H38" s="61"/>
    </row>
    <row r="39" spans="1:8" ht="15" customHeight="1">
      <c r="A39" s="22" t="s">
        <v>2</v>
      </c>
      <c r="B39" s="31">
        <v>8533302</v>
      </c>
      <c r="C39" s="31">
        <v>6984825</v>
      </c>
      <c r="D39" s="31">
        <v>4582249</v>
      </c>
      <c r="E39" s="31">
        <f aca="true" t="shared" si="1" ref="E39:E54">SUM(B39:D39)</f>
        <v>20100376</v>
      </c>
      <c r="F39" s="62"/>
      <c r="G39" s="62"/>
      <c r="H39" s="61"/>
    </row>
    <row r="40" spans="1:8" ht="15" customHeight="1">
      <c r="A40" s="22" t="s">
        <v>3</v>
      </c>
      <c r="B40" s="31">
        <v>844458</v>
      </c>
      <c r="C40" s="31">
        <v>705622</v>
      </c>
      <c r="D40" s="31">
        <v>537277</v>
      </c>
      <c r="E40" s="31">
        <f t="shared" si="1"/>
        <v>2087357</v>
      </c>
      <c r="F40" s="62"/>
      <c r="G40" s="62"/>
      <c r="H40" s="61"/>
    </row>
    <row r="41" spans="1:8" ht="15" customHeight="1">
      <c r="A41" s="22" t="s">
        <v>4</v>
      </c>
      <c r="B41" s="31">
        <v>28394537</v>
      </c>
      <c r="C41" s="31">
        <v>23859733</v>
      </c>
      <c r="D41" s="31">
        <v>21314934</v>
      </c>
      <c r="E41" s="31">
        <f t="shared" si="1"/>
        <v>73569204</v>
      </c>
      <c r="F41" s="62"/>
      <c r="G41" s="62"/>
      <c r="H41" s="61"/>
    </row>
    <row r="42" spans="1:8" ht="15" customHeight="1">
      <c r="A42" s="22" t="s">
        <v>5</v>
      </c>
      <c r="B42" s="31">
        <v>5130348</v>
      </c>
      <c r="C42" s="31">
        <v>2900268</v>
      </c>
      <c r="D42" s="31">
        <v>3551828</v>
      </c>
      <c r="E42" s="31">
        <f t="shared" si="1"/>
        <v>11582444</v>
      </c>
      <c r="F42" s="62"/>
      <c r="G42" s="62"/>
      <c r="H42" s="61"/>
    </row>
    <row r="43" spans="1:8" ht="15" customHeight="1">
      <c r="A43" s="22" t="s">
        <v>6</v>
      </c>
      <c r="B43" s="31">
        <v>2806922</v>
      </c>
      <c r="C43" s="31">
        <v>2693402</v>
      </c>
      <c r="D43" s="31">
        <v>2063035</v>
      </c>
      <c r="E43" s="31">
        <f t="shared" si="1"/>
        <v>7563359</v>
      </c>
      <c r="F43" s="62"/>
      <c r="G43" s="62"/>
      <c r="H43" s="61"/>
    </row>
    <row r="44" spans="1:8" ht="15" customHeight="1">
      <c r="A44" s="22" t="s">
        <v>7</v>
      </c>
      <c r="B44" s="31">
        <v>1593375</v>
      </c>
      <c r="C44" s="31">
        <v>730091</v>
      </c>
      <c r="D44" s="31">
        <v>1263854</v>
      </c>
      <c r="E44" s="31">
        <f t="shared" si="1"/>
        <v>3587320</v>
      </c>
      <c r="F44" s="62"/>
      <c r="G44" s="62"/>
      <c r="H44" s="61"/>
    </row>
    <row r="45" spans="1:8" ht="15" customHeight="1">
      <c r="A45" s="22" t="s">
        <v>8</v>
      </c>
      <c r="B45" s="31">
        <v>6300030</v>
      </c>
      <c r="C45" s="31">
        <v>3595414</v>
      </c>
      <c r="D45" s="31">
        <v>2414043</v>
      </c>
      <c r="E45" s="31">
        <f t="shared" si="1"/>
        <v>12309487</v>
      </c>
      <c r="F45" s="62"/>
      <c r="G45" s="62"/>
      <c r="H45" s="61"/>
    </row>
    <row r="46" spans="1:8" ht="15" customHeight="1">
      <c r="A46" s="22" t="s">
        <v>9</v>
      </c>
      <c r="B46" s="31">
        <v>523772</v>
      </c>
      <c r="C46" s="31">
        <v>435624</v>
      </c>
      <c r="D46" s="31">
        <v>241546</v>
      </c>
      <c r="E46" s="31">
        <f t="shared" si="1"/>
        <v>1200942</v>
      </c>
      <c r="F46" s="62"/>
      <c r="G46" s="62"/>
      <c r="H46" s="61"/>
    </row>
    <row r="47" spans="1:8" ht="15" customHeight="1">
      <c r="A47" s="22" t="s">
        <v>10</v>
      </c>
      <c r="B47" s="31">
        <v>1949334</v>
      </c>
      <c r="C47" s="31">
        <v>1241668</v>
      </c>
      <c r="D47" s="31">
        <v>1684485</v>
      </c>
      <c r="E47" s="31">
        <f t="shared" si="1"/>
        <v>4875487</v>
      </c>
      <c r="F47" s="62"/>
      <c r="G47" s="62"/>
      <c r="H47" s="61"/>
    </row>
    <row r="48" spans="1:8" ht="15" customHeight="1">
      <c r="A48" s="22" t="s">
        <v>11</v>
      </c>
      <c r="B48" s="31">
        <v>355774</v>
      </c>
      <c r="C48" s="31">
        <v>324913</v>
      </c>
      <c r="D48" s="31">
        <v>180756</v>
      </c>
      <c r="E48" s="31">
        <f t="shared" si="1"/>
        <v>861443</v>
      </c>
      <c r="F48" s="62"/>
      <c r="G48" s="62"/>
      <c r="H48" s="61"/>
    </row>
    <row r="49" spans="1:8" ht="15" customHeight="1">
      <c r="A49" s="22" t="s">
        <v>12</v>
      </c>
      <c r="B49" s="31">
        <v>3059076</v>
      </c>
      <c r="C49" s="31">
        <v>1633401</v>
      </c>
      <c r="D49" s="31">
        <v>1119280</v>
      </c>
      <c r="E49" s="31">
        <f t="shared" si="1"/>
        <v>5811757</v>
      </c>
      <c r="F49" s="62"/>
      <c r="G49" s="62"/>
      <c r="H49" s="61"/>
    </row>
    <row r="50" spans="1:8" ht="15" customHeight="1">
      <c r="A50" s="22" t="s">
        <v>13</v>
      </c>
      <c r="B50" s="31">
        <v>4410584</v>
      </c>
      <c r="C50" s="31">
        <v>3097666</v>
      </c>
      <c r="D50" s="31">
        <v>4721618</v>
      </c>
      <c r="E50" s="31">
        <f t="shared" si="1"/>
        <v>12229868</v>
      </c>
      <c r="F50" s="62"/>
      <c r="G50" s="62"/>
      <c r="H50" s="61"/>
    </row>
    <row r="51" spans="1:8" ht="15" customHeight="1">
      <c r="A51" s="22" t="s">
        <v>14</v>
      </c>
      <c r="B51" s="31">
        <v>3435331</v>
      </c>
      <c r="C51" s="31">
        <v>2268307</v>
      </c>
      <c r="D51" s="31">
        <v>2619372</v>
      </c>
      <c r="E51" s="31">
        <f t="shared" si="1"/>
        <v>8323010</v>
      </c>
      <c r="F51" s="62"/>
      <c r="G51" s="62"/>
      <c r="H51" s="61"/>
    </row>
    <row r="52" spans="1:8" ht="15" customHeight="1">
      <c r="A52" s="22" t="s">
        <v>15</v>
      </c>
      <c r="B52" s="31">
        <v>327563</v>
      </c>
      <c r="C52" s="31">
        <v>196179</v>
      </c>
      <c r="D52" s="31">
        <v>219533</v>
      </c>
      <c r="E52" s="31">
        <f t="shared" si="1"/>
        <v>743275</v>
      </c>
      <c r="F52" s="62"/>
      <c r="G52" s="62"/>
      <c r="H52" s="61"/>
    </row>
    <row r="53" spans="1:8" ht="15" customHeight="1">
      <c r="A53" s="22" t="s">
        <v>16</v>
      </c>
      <c r="B53" s="31">
        <v>2082843</v>
      </c>
      <c r="C53" s="31">
        <v>1388798</v>
      </c>
      <c r="D53" s="31">
        <v>729577</v>
      </c>
      <c r="E53" s="31">
        <f t="shared" si="1"/>
        <v>4201218</v>
      </c>
      <c r="F53" s="62"/>
      <c r="G53" s="62"/>
      <c r="H53" s="61"/>
    </row>
    <row r="54" spans="1:8" ht="15" customHeight="1">
      <c r="A54" s="24" t="s">
        <v>17</v>
      </c>
      <c r="B54" s="32">
        <v>1549780</v>
      </c>
      <c r="C54" s="32">
        <v>609931</v>
      </c>
      <c r="D54" s="32">
        <v>726384</v>
      </c>
      <c r="E54" s="32">
        <f t="shared" si="1"/>
        <v>2886095</v>
      </c>
      <c r="F54" s="62"/>
      <c r="G54" s="62"/>
      <c r="H54" s="61"/>
    </row>
    <row r="55" spans="1:5" ht="15" customHeight="1">
      <c r="A55" s="26" t="s">
        <v>38</v>
      </c>
      <c r="B55" s="38">
        <f>SUM(B38:B54)</f>
        <v>76945447</v>
      </c>
      <c r="C55" s="38">
        <f>SUM(C38:C54)</f>
        <v>53671815</v>
      </c>
      <c r="D55" s="38">
        <f>SUM(D38:D54)</f>
        <v>49332520</v>
      </c>
      <c r="E55" s="38">
        <f>SUM(E38:E54)</f>
        <v>179949782</v>
      </c>
    </row>
    <row r="56" spans="1:5" ht="12.75">
      <c r="A56" s="2"/>
      <c r="B56" s="16"/>
      <c r="C56" s="16"/>
      <c r="D56" s="16"/>
      <c r="E56" s="16"/>
    </row>
    <row r="57" spans="1:5" ht="12.75">
      <c r="A57" s="79"/>
      <c r="B57" s="79"/>
      <c r="C57" s="79"/>
      <c r="D57" s="79"/>
      <c r="E57" s="79"/>
    </row>
    <row r="58" spans="1:5" ht="15" hidden="1">
      <c r="A58" s="85" t="s">
        <v>32</v>
      </c>
      <c r="B58" s="85"/>
      <c r="C58" s="85"/>
      <c r="D58" s="85"/>
      <c r="E58" s="85"/>
    </row>
    <row r="59" spans="1:5" ht="15" hidden="1">
      <c r="A59" s="72"/>
      <c r="B59" s="72"/>
      <c r="C59" s="72"/>
      <c r="D59" s="72"/>
      <c r="E59" s="72"/>
    </row>
    <row r="60" spans="1:5" ht="15" hidden="1">
      <c r="A60" s="72"/>
      <c r="B60" s="72"/>
      <c r="C60" s="72"/>
      <c r="D60" s="72"/>
      <c r="E60" s="72"/>
    </row>
    <row r="61" spans="1:5" ht="15" hidden="1">
      <c r="A61" s="73"/>
      <c r="B61" s="73"/>
      <c r="C61" s="73"/>
      <c r="D61" s="73"/>
      <c r="E61" s="73"/>
    </row>
    <row r="62" spans="1:5" ht="15" hidden="1">
      <c r="A62" s="84" t="s">
        <v>33</v>
      </c>
      <c r="B62" s="84"/>
      <c r="C62" s="84"/>
      <c r="D62" s="84"/>
      <c r="E62" s="84"/>
    </row>
    <row r="63" ht="12.75" hidden="1"/>
    <row r="64" ht="12.75" hidden="1"/>
    <row r="65" spans="1:5" ht="15" hidden="1">
      <c r="A65" s="85" t="s">
        <v>32</v>
      </c>
      <c r="B65" s="85"/>
      <c r="C65" s="85"/>
      <c r="D65" s="85"/>
      <c r="E65" s="85"/>
    </row>
    <row r="66" spans="1:5" ht="15" hidden="1">
      <c r="A66" s="75"/>
      <c r="B66" s="75"/>
      <c r="C66" s="75"/>
      <c r="D66" s="75"/>
      <c r="E66" s="75"/>
    </row>
    <row r="67" spans="1:5" ht="15" hidden="1">
      <c r="A67" s="75"/>
      <c r="B67" s="75"/>
      <c r="C67" s="75"/>
      <c r="D67" s="75"/>
      <c r="E67" s="75"/>
    </row>
    <row r="68" spans="1:5" ht="15" hidden="1">
      <c r="A68" s="76"/>
      <c r="B68" s="76"/>
      <c r="C68" s="76"/>
      <c r="D68" s="76"/>
      <c r="E68" s="76"/>
    </row>
    <row r="69" spans="1:5" ht="15" hidden="1">
      <c r="A69" s="84" t="s">
        <v>33</v>
      </c>
      <c r="B69" s="84"/>
      <c r="C69" s="84"/>
      <c r="D69" s="84"/>
      <c r="E69" s="84"/>
    </row>
    <row r="70" ht="12.75" hidden="1"/>
    <row r="71" ht="12.75" hidden="1"/>
    <row r="74" spans="1:11" ht="15">
      <c r="A74" s="85" t="s">
        <v>32</v>
      </c>
      <c r="B74" s="85"/>
      <c r="C74" s="85"/>
      <c r="D74" s="85"/>
      <c r="E74" s="85"/>
      <c r="F74" s="94"/>
      <c r="G74" s="94"/>
      <c r="H74" s="94"/>
      <c r="I74" s="94"/>
      <c r="J74" s="94"/>
      <c r="K74" s="94"/>
    </row>
    <row r="75" spans="1:11" ht="15">
      <c r="A75" s="75"/>
      <c r="B75" s="75"/>
      <c r="C75" s="75"/>
      <c r="D75" s="75"/>
      <c r="E75" s="75"/>
      <c r="F75" s="71"/>
      <c r="G75" s="75"/>
      <c r="H75" s="75"/>
      <c r="I75" s="75"/>
      <c r="J75" s="75"/>
      <c r="K75" s="75"/>
    </row>
    <row r="76" spans="1:11" ht="15">
      <c r="A76" s="75"/>
      <c r="B76" s="75"/>
      <c r="C76" s="75"/>
      <c r="D76" s="75"/>
      <c r="E76" s="75"/>
      <c r="F76" s="71"/>
      <c r="G76" s="75"/>
      <c r="H76" s="75"/>
      <c r="I76" s="75"/>
      <c r="J76" s="75"/>
      <c r="K76" s="75"/>
    </row>
    <row r="77" spans="1:11" ht="15">
      <c r="A77" s="76"/>
      <c r="B77" s="76"/>
      <c r="C77" s="76"/>
      <c r="D77" s="76"/>
      <c r="E77" s="76"/>
      <c r="F77" s="74"/>
      <c r="G77" s="76"/>
      <c r="H77" s="76"/>
      <c r="I77" s="76"/>
      <c r="J77" s="76"/>
      <c r="K77" s="76"/>
    </row>
    <row r="78" spans="1:11" ht="15">
      <c r="A78" s="84" t="s">
        <v>33</v>
      </c>
      <c r="B78" s="84"/>
      <c r="C78" s="84"/>
      <c r="D78" s="84"/>
      <c r="E78" s="84"/>
      <c r="F78" s="95"/>
      <c r="G78" s="95"/>
      <c r="H78" s="95"/>
      <c r="I78" s="95"/>
      <c r="J78" s="95"/>
      <c r="K78" s="95"/>
    </row>
  </sheetData>
  <sheetProtection/>
  <mergeCells count="17">
    <mergeCell ref="A74:E74"/>
    <mergeCell ref="A78:E78"/>
    <mergeCell ref="A36:A37"/>
    <mergeCell ref="A65:E65"/>
    <mergeCell ref="E36:E37"/>
    <mergeCell ref="A57:E57"/>
    <mergeCell ref="A58:E58"/>
    <mergeCell ref="A6:E6"/>
    <mergeCell ref="A7:E7"/>
    <mergeCell ref="A9:A10"/>
    <mergeCell ref="E9:E10"/>
    <mergeCell ref="A33:E33"/>
    <mergeCell ref="A69:E69"/>
    <mergeCell ref="A62:E62"/>
    <mergeCell ref="B9:D9"/>
    <mergeCell ref="B36:D36"/>
    <mergeCell ref="A34:E34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36 B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2021-07-01T16:12:53Z</cp:lastPrinted>
  <dcterms:created xsi:type="dcterms:W3CDTF">2005-08-12T18:32:02Z</dcterms:created>
  <dcterms:modified xsi:type="dcterms:W3CDTF">2021-07-01T16:13:11Z</dcterms:modified>
  <cp:category/>
  <cp:version/>
  <cp:contentType/>
  <cp:contentStatus/>
</cp:coreProperties>
</file>