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7815" activeTab="0"/>
  </bookViews>
  <sheets>
    <sheet name="FMP" sheetId="1" r:id="rId1"/>
    <sheet name="FEIEF" sheetId="2" r:id="rId2"/>
    <sheet name="Recaudación pagada " sheetId="3" r:id="rId3"/>
  </sheets>
  <definedNames>
    <definedName name="_xlnm.Print_Area" localSheetId="0">'FMP'!$A$1:$K$275</definedName>
    <definedName name="_xlnm.Print_Area" localSheetId="2">'Recaudación pagada '!$A$1:$E$62</definedName>
    <definedName name="OLE_LINK1" localSheetId="0">'FMP'!#REF!</definedName>
  </definedNames>
  <calcPr fullCalcOnLoad="1"/>
</workbook>
</file>

<file path=xl/sharedStrings.xml><?xml version="1.0" encoding="utf-8"?>
<sst xmlns="http://schemas.openxmlformats.org/spreadsheetml/2006/main" count="450" uniqueCount="71">
  <si>
    <t>Fondo General de Participaciones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</si>
  <si>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</si>
  <si>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</si>
  <si>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</si>
  <si>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</si>
  <si>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</si>
  <si>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</si>
  <si>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</si>
  <si>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</si>
  <si>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</si>
  <si>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</si>
  <si>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</si>
  <si>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</si>
  <si>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</si>
  <si>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</si>
  <si>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</si>
  <si>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</si>
  <si>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</si>
  <si>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Fondo de Fiscalización</t>
  </si>
  <si>
    <t>Fondo de Extracción de Hidrocarburos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</si>
  <si>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</si>
  <si>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</si>
  <si>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</si>
  <si>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</si>
  <si>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</si>
  <si>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Rezago del Impuesto Estatal Vehicular y Tenencia</t>
  </si>
  <si>
    <t>Fondo del Impuesto Sobre la Renta</t>
  </si>
  <si>
    <t>30%               Fondo de compensación</t>
  </si>
  <si>
    <t>70%               Fondo de compensación</t>
  </si>
  <si>
    <t>30%               IEPS Gasolina y Diesel</t>
  </si>
  <si>
    <t>70%               IEPS Gasolina y Diesel</t>
  </si>
  <si>
    <t>Fondo de Fomento Municipal               (70% del 100%)</t>
  </si>
  <si>
    <t>Subsecretario de Ingresos</t>
  </si>
  <si>
    <t>Fondo de Fomento Municipal         (70% del 100% FFM)</t>
  </si>
  <si>
    <t>Fondo por Coordinación en Predial                     (30% del 100% FFM)</t>
  </si>
  <si>
    <t>N/A</t>
  </si>
  <si>
    <t>Total Participaciones</t>
  </si>
  <si>
    <t>Total</t>
  </si>
  <si>
    <t>Subtotal</t>
  </si>
  <si>
    <t>Municipios</t>
  </si>
  <si>
    <t>Total Participaciones
Ministradas</t>
  </si>
  <si>
    <t>Incentivo del ISR
Por la Enajenación de Bienes Inmuebles</t>
  </si>
  <si>
    <t>M.A. Juan Francisco Cabrera Gutiérrez</t>
  </si>
  <si>
    <t>Subtotal Participaciones Municipales</t>
  </si>
  <si>
    <t>Total Participaciones Ministradas</t>
  </si>
  <si>
    <t>2023</t>
  </si>
  <si>
    <t>TOTAL</t>
  </si>
  <si>
    <t>PARTICIPACIONES FEDERALES MINISTRADAS A LOS MUNICIPIOS EN EL III TRIMESTRE DEL EJERCICIO FISCAL 2023</t>
  </si>
  <si>
    <t>PARTICIPACIONES FEDERALES MINISTRADAS A LOS MUNICIPIOS EN EL MES DE JULIO DEL EJERCICIO FISCAL 2023</t>
  </si>
  <si>
    <t>PARTICIPACIONES FEDERALES MINISTRADAS A LOS MUNICIPIOS EN EL MES DE AGOSTO DEL EJERCICIO FISCAL 2023</t>
  </si>
  <si>
    <t>PARTICIPACIONES FEDERALES MINISTRADAS A LOS MUNICIPIOS EN EL MES DE SEPTIEMBRE DEL EJERCICIO FISCAL 2023</t>
  </si>
  <si>
    <t>Julio</t>
  </si>
  <si>
    <t>Agosto</t>
  </si>
  <si>
    <t>Septiembre</t>
  </si>
  <si>
    <t>RECAUDACIÓN OTROS IMPUESTOS PARA CALCULO DE PARTICIPACIONES A LOS MUNICIPIOS EN EL III TRIMESTRE DEL EJERCICIO FISCAL 2023</t>
  </si>
  <si>
    <t>RECAUDACIÓN PREDIAL PARA CALCULO DE PARTICIPACIONES A LOS MUNICIPIOS EN EL III TRIMESTRE DEL EJERCICIO FISCAL 2023</t>
  </si>
  <si>
    <t>Distribución</t>
  </si>
  <si>
    <t>Fondo de Fomento Municipal</t>
  </si>
  <si>
    <t>RECURSOS DEL FEIEF MINISTRADOS A LOS MUNICIPIOS EN III TRIMESTRE DEL EJERCICIO FISCAL 2023</t>
  </si>
  <si>
    <t>RECURSOS DEL FEIEF MINISTRADOS A LOS MUNICIPIOS EN EL MES DE JULIO DEL EJERCICIO FISCAL 2023</t>
  </si>
  <si>
    <t>Distribución 1er. Trimestre</t>
  </si>
  <si>
    <t>Distribución Abril</t>
  </si>
  <si>
    <t>Distribución  Mayo</t>
  </si>
  <si>
    <t>Distribución Junio</t>
  </si>
  <si>
    <t>Compensación Fideicomiso FEIEF
(Julio)</t>
  </si>
  <si>
    <t>Nota: En el concepto de Gasolinas y Diésel (30 y 70 %), en este mes de julio las cifras reportadas por la SHCP fueron por la cantidad de $68,493,581.00, mismos que se aplicaron al monto negativo que reportó la SHCP de Abril y diferencias de marzo 2023, en virtud de esto quedó un saldo positivo que se distibuyó como corresponde a los municipios, concluyendo con las cifras negativas que estaban pendientes.</t>
  </si>
  <si>
    <t>Compensación Fideicomiso FEIEF
(Agosto)</t>
  </si>
  <si>
    <t>Distribución Julio</t>
  </si>
  <si>
    <t>Compensación Fideicomiso FEIEF
(Septiembre)</t>
  </si>
  <si>
    <t>RECURSOS DEL FEIEF MINISTRADOS A LOS MUNICIPIOS EN EL MES DE AGOSTO DEL EJERCICIO FISCAL 2023</t>
  </si>
  <si>
    <t>Compensación por Faltante Inicial FEIEF
(Julio-Septiembre)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</si>
</sst>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  <numFmt numFmtId="183" formatCode="_-* #,##0.000_-;\-* #,##0.000_-;_-* &quot;-&quot;???_-;_-@_-"/>
    <numFmt numFmtId="184" formatCode="0.0"/>
    <numFmt numFmtId="185" formatCode="_-* #,##0.00_-;\-* #,##0.00_-;_-* &quot;-&quot;???_-;_-@_-"/>
    <numFmt numFmtId="186" formatCode="#,##0.00_ ;\-#,##0.00\ "/>
    <numFmt numFmtId="187" formatCode="0.00_ ;\-0.00\ "/>
    <numFmt numFmtId="188" formatCode="#,##0.00_ ;[Red]\-#,##0.00\ 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merigo BT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 vertical="center" wrapText="1"/>
    </xf>
    <xf numFmtId="173" fontId="4" fillId="0" borderId="0" xfId="49" applyNumberFormat="1" applyFont="1" applyFill="1" applyBorder="1" applyAlignment="1">
      <alignment vertical="center"/>
    </xf>
    <xf numFmtId="173" fontId="0" fillId="0" borderId="0" xfId="0" applyNumberFormat="1" applyFont="1" applyFill="1" applyAlignment="1">
      <alignment/>
    </xf>
    <xf numFmtId="43" fontId="3" fillId="0" borderId="10" xfId="6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43" fontId="48" fillId="0" borderId="0" xfId="0" applyNumberFormat="1" applyFont="1" applyFill="1" applyAlignment="1">
      <alignment horizont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53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3" fontId="3" fillId="0" borderId="0" xfId="49" applyNumberFormat="1" applyFont="1" applyFill="1" applyBorder="1" applyAlignment="1">
      <alignment vertical="center"/>
    </xf>
    <xf numFmtId="43" fontId="3" fillId="33" borderId="10" xfId="57" applyNumberFormat="1" applyFont="1" applyFill="1" applyBorder="1" applyAlignment="1">
      <alignment horizontal="center" vertical="center" wrapText="1"/>
      <protection/>
    </xf>
    <xf numFmtId="43" fontId="3" fillId="33" borderId="10" xfId="0" applyNumberFormat="1" applyFont="1" applyFill="1" applyBorder="1" applyAlignment="1">
      <alignment horizontal="center" vertical="center" wrapText="1"/>
    </xf>
    <xf numFmtId="43" fontId="0" fillId="0" borderId="11" xfId="51" applyNumberFormat="1" applyFont="1" applyFill="1" applyBorder="1" applyAlignment="1">
      <alignment vertical="center"/>
    </xf>
    <xf numFmtId="43" fontId="0" fillId="0" borderId="12" xfId="51" applyNumberFormat="1" applyFont="1" applyFill="1" applyBorder="1" applyAlignment="1">
      <alignment vertical="center"/>
    </xf>
    <xf numFmtId="43" fontId="0" fillId="0" borderId="0" xfId="53" applyNumberFormat="1" applyFont="1" applyFill="1" applyBorder="1" applyAlignment="1">
      <alignment vertical="center"/>
    </xf>
    <xf numFmtId="43" fontId="0" fillId="0" borderId="0" xfId="53" applyNumberFormat="1" applyFont="1" applyBorder="1" applyAlignment="1">
      <alignment vertical="center"/>
    </xf>
    <xf numFmtId="43" fontId="3" fillId="0" borderId="10" xfId="53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3" fontId="0" fillId="0" borderId="0" xfId="49" applyFont="1" applyAlignment="1">
      <alignment/>
    </xf>
    <xf numFmtId="43" fontId="7" fillId="33" borderId="10" xfId="0" applyNumberFormat="1" applyFont="1" applyFill="1" applyBorder="1" applyAlignment="1">
      <alignment horizontal="center" vertical="center" wrapText="1"/>
    </xf>
    <xf numFmtId="43" fontId="7" fillId="0" borderId="10" xfId="60" applyNumberFormat="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186" fontId="4" fillId="0" borderId="11" xfId="53" applyNumberFormat="1" applyFont="1" applyFill="1" applyBorder="1" applyAlignment="1">
      <alignment vertical="center"/>
    </xf>
    <xf numFmtId="43" fontId="4" fillId="0" borderId="11" xfId="53" applyNumberFormat="1" applyFont="1" applyFill="1" applyBorder="1" applyAlignment="1">
      <alignment vertical="center"/>
    </xf>
    <xf numFmtId="186" fontId="4" fillId="0" borderId="12" xfId="53" applyNumberFormat="1" applyFont="1" applyFill="1" applyBorder="1" applyAlignment="1">
      <alignment vertical="center"/>
    </xf>
    <xf numFmtId="17" fontId="3" fillId="33" borderId="10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43" fontId="0" fillId="0" borderId="0" xfId="49" applyFont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Border="1" applyAlignment="1">
      <alignment vertical="center"/>
    </xf>
    <xf numFmtId="43" fontId="0" fillId="0" borderId="0" xfId="49" applyFont="1" applyAlignment="1">
      <alignment vertical="center"/>
    </xf>
    <xf numFmtId="43" fontId="4" fillId="0" borderId="0" xfId="49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3" fontId="0" fillId="0" borderId="0" xfId="49" applyFont="1" applyAlignment="1">
      <alignment horizontal="center" vertical="center" wrapText="1"/>
    </xf>
    <xf numFmtId="43" fontId="4" fillId="0" borderId="11" xfId="51" applyNumberFormat="1" applyFont="1" applyFill="1" applyBorder="1" applyAlignment="1">
      <alignment vertical="center"/>
    </xf>
    <xf numFmtId="43" fontId="4" fillId="0" borderId="12" xfId="51" applyNumberFormat="1" applyFont="1" applyFill="1" applyBorder="1" applyAlignment="1">
      <alignment vertical="center"/>
    </xf>
    <xf numFmtId="4" fontId="4" fillId="0" borderId="11" xfId="51" applyNumberFormat="1" applyFont="1" applyFill="1" applyBorder="1" applyAlignment="1">
      <alignment vertical="center"/>
    </xf>
    <xf numFmtId="4" fontId="4" fillId="0" borderId="12" xfId="51" applyNumberFormat="1" applyFont="1" applyFill="1" applyBorder="1" applyAlignment="1">
      <alignment vertical="center"/>
    </xf>
    <xf numFmtId="43" fontId="49" fillId="0" borderId="0" xfId="0" applyNumberFormat="1" applyFont="1" applyFill="1" applyAlignment="1">
      <alignment horizontal="center"/>
    </xf>
    <xf numFmtId="43" fontId="49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49" applyFont="1" applyAlignment="1">
      <alignment/>
    </xf>
    <xf numFmtId="4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4" fillId="0" borderId="11" xfId="49" applyNumberFormat="1" applyFont="1" applyFill="1" applyBorder="1" applyAlignment="1">
      <alignment vertical="center"/>
    </xf>
    <xf numFmtId="43" fontId="4" fillId="0" borderId="0" xfId="53" applyFont="1" applyFill="1" applyBorder="1" applyAlignment="1">
      <alignment horizontal="center" vertical="center" wrapText="1"/>
    </xf>
    <xf numFmtId="43" fontId="4" fillId="0" borderId="0" xfId="49" applyFont="1" applyFill="1" applyBorder="1" applyAlignment="1">
      <alignment vertical="center"/>
    </xf>
    <xf numFmtId="43" fontId="4" fillId="0" borderId="0" xfId="53" applyFont="1" applyFill="1" applyBorder="1" applyAlignment="1">
      <alignment vertical="center"/>
    </xf>
    <xf numFmtId="43" fontId="4" fillId="0" borderId="0" xfId="49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4" fillId="0" borderId="0" xfId="49" applyFont="1" applyBorder="1" applyAlignment="1">
      <alignment/>
    </xf>
    <xf numFmtId="0" fontId="4" fillId="0" borderId="0" xfId="0" applyFont="1" applyBorder="1" applyAlignment="1">
      <alignment/>
    </xf>
    <xf numFmtId="186" fontId="4" fillId="0" borderId="11" xfId="49" applyNumberFormat="1" applyFont="1" applyFill="1" applyBorder="1" applyAlignment="1">
      <alignment vertical="center"/>
    </xf>
    <xf numFmtId="186" fontId="4" fillId="0" borderId="12" xfId="49" applyNumberFormat="1" applyFont="1" applyFill="1" applyBorder="1" applyAlignment="1">
      <alignment vertical="center"/>
    </xf>
    <xf numFmtId="43" fontId="4" fillId="0" borderId="12" xfId="49" applyNumberFormat="1" applyFont="1" applyFill="1" applyBorder="1" applyAlignment="1">
      <alignment vertical="center"/>
    </xf>
    <xf numFmtId="4" fontId="7" fillId="0" borderId="10" xfId="49" applyNumberFormat="1" applyFont="1" applyFill="1" applyBorder="1" applyAlignment="1">
      <alignment vertical="center"/>
    </xf>
    <xf numFmtId="43" fontId="7" fillId="0" borderId="0" xfId="49" applyFont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53" applyNumberFormat="1" applyFont="1" applyAlignment="1">
      <alignment/>
    </xf>
    <xf numFmtId="43" fontId="7" fillId="0" borderId="10" xfId="0" applyNumberFormat="1" applyFont="1" applyFill="1" applyBorder="1" applyAlignment="1">
      <alignment horizontal="center" vertical="center" wrapText="1"/>
    </xf>
    <xf numFmtId="173" fontId="9" fillId="0" borderId="0" xfId="0" applyNumberFormat="1" applyFont="1" applyAlignment="1">
      <alignment horizontal="center" vertical="center"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173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4" fontId="7" fillId="0" borderId="10" xfId="53" applyNumberFormat="1" applyFont="1" applyFill="1" applyBorder="1" applyAlignment="1">
      <alignment vertical="center"/>
    </xf>
    <xf numFmtId="186" fontId="7" fillId="0" borderId="10" xfId="53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0" applyNumberFormat="1" applyFont="1" applyFill="1" applyAlignment="1">
      <alignment/>
    </xf>
    <xf numFmtId="43" fontId="0" fillId="0" borderId="11" xfId="49" applyFont="1" applyFill="1" applyBorder="1" applyAlignment="1">
      <alignment vertical="center"/>
    </xf>
    <xf numFmtId="43" fontId="3" fillId="0" borderId="10" xfId="49" applyFont="1" applyFill="1" applyBorder="1" applyAlignment="1">
      <alignment vertical="center"/>
    </xf>
    <xf numFmtId="43" fontId="0" fillId="0" borderId="12" xfId="49" applyFont="1" applyFill="1" applyBorder="1" applyAlignment="1">
      <alignment vertical="center"/>
    </xf>
    <xf numFmtId="43" fontId="4" fillId="0" borderId="0" xfId="53" applyFont="1" applyBorder="1" applyAlignment="1">
      <alignment vertical="center"/>
    </xf>
    <xf numFmtId="43" fontId="4" fillId="0" borderId="0" xfId="53" applyNumberFormat="1" applyFont="1" applyBorder="1" applyAlignment="1">
      <alignment vertical="center"/>
    </xf>
    <xf numFmtId="43" fontId="4" fillId="0" borderId="0" xfId="53" applyFont="1" applyBorder="1" applyAlignment="1">
      <alignment/>
    </xf>
    <xf numFmtId="43" fontId="4" fillId="0" borderId="0" xfId="53" applyFont="1" applyAlignment="1">
      <alignment/>
    </xf>
    <xf numFmtId="43" fontId="0" fillId="0" borderId="0" xfId="53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 applyProtection="1">
      <alignment horizont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left" vertical="center" wrapText="1"/>
    </xf>
    <xf numFmtId="17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vertical="center" wrapText="1"/>
      <protection/>
    </xf>
    <xf numFmtId="172" fontId="8" fillId="0" borderId="17" xfId="0" applyNumberFormat="1" applyFont="1" applyBorder="1" applyAlignment="1" applyProtection="1">
      <alignment horizontal="center" vertical="center" wrapText="1"/>
      <protection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173" fontId="5" fillId="0" borderId="0" xfId="0" applyNumberFormat="1" applyFont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Alignment="1" applyProtection="1">
      <alignment horizontal="center" wrapText="1"/>
      <protection/>
    </xf>
    <xf numFmtId="17" fontId="3" fillId="33" borderId="14" xfId="0" applyNumberFormat="1" applyFont="1" applyFill="1" applyBorder="1" applyAlignment="1">
      <alignment horizontal="center" vertical="center" wrapText="1"/>
    </xf>
    <xf numFmtId="17" fontId="3" fillId="33" borderId="12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calendario 2005-ramo 33 mpio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7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571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19050</xdr:rowOff>
    </xdr:from>
    <xdr:to>
      <xdr:col>1</xdr:col>
      <xdr:colOff>533400</xdr:colOff>
      <xdr:row>79</xdr:row>
      <xdr:rowOff>123825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54275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19050</xdr:rowOff>
    </xdr:from>
    <xdr:to>
      <xdr:col>1</xdr:col>
      <xdr:colOff>533400</xdr:colOff>
      <xdr:row>151</xdr:row>
      <xdr:rowOff>76200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127575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215</xdr:row>
      <xdr:rowOff>38100</xdr:rowOff>
    </xdr:from>
    <xdr:to>
      <xdr:col>1</xdr:col>
      <xdr:colOff>533400</xdr:colOff>
      <xdr:row>221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34200"/>
          <a:ext cx="15716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638175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695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5</xdr:row>
      <xdr:rowOff>142875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57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2</xdr:col>
      <xdr:colOff>85725</xdr:colOff>
      <xdr:row>60</xdr:row>
      <xdr:rowOff>142875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91725"/>
          <a:ext cx="2257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85725</xdr:colOff>
      <xdr:row>115</xdr:row>
      <xdr:rowOff>142875</xdr:rowOff>
    </xdr:to>
    <xdr:pic>
      <xdr:nvPicPr>
        <xdr:cNvPr id="4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973925"/>
          <a:ext cx="2257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1</xdr:col>
      <xdr:colOff>323850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275"/>
  <sheetViews>
    <sheetView tabSelected="1" zoomScale="90" zoomScaleNormal="90" zoomScalePageLayoutView="0" workbookViewId="0" topLeftCell="A1">
      <selection activeCell="A10" sqref="A10:K10"/>
    </sheetView>
  </sheetViews>
  <sheetFormatPr defaultColWidth="11.421875" defaultRowHeight="12.75"/>
  <cols>
    <col min="1" max="1" width="15.57421875" style="2" customWidth="1"/>
    <col min="2" max="2" width="15.8515625" style="2" customWidth="1"/>
    <col min="3" max="3" width="15.00390625" style="2" customWidth="1"/>
    <col min="4" max="4" width="13.421875" style="2" customWidth="1"/>
    <col min="5" max="5" width="14.57421875" style="2" customWidth="1"/>
    <col min="6" max="6" width="14.7109375" style="2" customWidth="1"/>
    <col min="7" max="7" width="14.57421875" style="2" customWidth="1"/>
    <col min="8" max="8" width="16.57421875" style="2" customWidth="1"/>
    <col min="9" max="9" width="14.421875" style="2" customWidth="1"/>
    <col min="10" max="10" width="13.28125" style="2" customWidth="1"/>
    <col min="11" max="11" width="17.00390625" style="2" customWidth="1"/>
    <col min="12" max="12" width="8.8515625" style="3" customWidth="1"/>
    <col min="13" max="13" width="17.7109375" style="3" customWidth="1"/>
    <col min="14" max="14" width="16.421875" style="3" customWidth="1"/>
    <col min="15" max="15" width="19.140625" style="31" customWidth="1"/>
    <col min="16" max="16" width="15.7109375" style="1" customWidth="1"/>
    <col min="17" max="17" width="15.00390625" style="31" bestFit="1" customWidth="1"/>
    <col min="18" max="18" width="16.421875" style="31" customWidth="1"/>
    <col min="19" max="19" width="15.00390625" style="1" customWidth="1"/>
    <col min="20" max="20" width="15.28125" style="1" customWidth="1"/>
    <col min="21" max="21" width="15.7109375" style="1" customWidth="1"/>
    <col min="22" max="22" width="12.421875" style="1" customWidth="1"/>
    <col min="23" max="23" width="13.7109375" style="1" customWidth="1"/>
    <col min="24" max="24" width="11.421875" style="1" customWidth="1"/>
    <col min="25" max="25" width="15.8515625" style="1" customWidth="1"/>
    <col min="26" max="16384" width="11.421875" style="1" customWidth="1"/>
  </cols>
  <sheetData>
    <row r="2" ht="12.75"/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101" t="s">
        <v>24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1" ht="15.75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ht="11.25" customHeight="1"/>
    <row r="12" spans="1:11" ht="89.25" customHeight="1">
      <c r="A12" s="17" t="s">
        <v>39</v>
      </c>
      <c r="B12" s="17" t="s">
        <v>0</v>
      </c>
      <c r="C12" s="17" t="s">
        <v>31</v>
      </c>
      <c r="D12" s="17" t="s">
        <v>22</v>
      </c>
      <c r="E12" s="17" t="s">
        <v>18</v>
      </c>
      <c r="F12" s="17" t="s">
        <v>19</v>
      </c>
      <c r="G12" s="17" t="s">
        <v>25</v>
      </c>
      <c r="H12" s="17" t="s">
        <v>21</v>
      </c>
      <c r="I12" s="17" t="s">
        <v>23</v>
      </c>
      <c r="J12" s="45" t="s">
        <v>41</v>
      </c>
      <c r="K12" s="17" t="s">
        <v>38</v>
      </c>
    </row>
    <row r="13" spans="1:19" s="58" customFormat="1" ht="15.75" customHeight="1">
      <c r="A13" s="53" t="s">
        <v>1</v>
      </c>
      <c r="B13" s="61">
        <f aca="true" t="shared" si="0" ref="B13:K13">B84+B156+B226</f>
        <v>41311631</v>
      </c>
      <c r="C13" s="61">
        <f t="shared" si="0"/>
        <v>7137468</v>
      </c>
      <c r="D13" s="61">
        <f t="shared" si="0"/>
        <v>530451</v>
      </c>
      <c r="E13" s="61">
        <f t="shared" si="0"/>
        <v>3442935</v>
      </c>
      <c r="F13" s="61">
        <f t="shared" si="0"/>
        <v>2180851</v>
      </c>
      <c r="G13" s="69">
        <f t="shared" si="0"/>
        <v>23</v>
      </c>
      <c r="H13" s="61">
        <f t="shared" si="0"/>
        <v>460015</v>
      </c>
      <c r="I13" s="61">
        <f t="shared" si="0"/>
        <v>99867</v>
      </c>
      <c r="J13" s="61">
        <f t="shared" si="0"/>
        <v>70962</v>
      </c>
      <c r="K13" s="61">
        <f t="shared" si="0"/>
        <v>55234203</v>
      </c>
      <c r="L13" s="54"/>
      <c r="M13" s="54"/>
      <c r="N13" s="55"/>
      <c r="O13" s="56"/>
      <c r="P13" s="56"/>
      <c r="Q13" s="56"/>
      <c r="R13" s="56"/>
      <c r="S13" s="56"/>
    </row>
    <row r="14" spans="1:19" s="58" customFormat="1" ht="15.75" customHeight="1">
      <c r="A14" s="53" t="s">
        <v>2</v>
      </c>
      <c r="B14" s="61">
        <f aca="true" t="shared" si="1" ref="B14:K14">B85+B157+B227</f>
        <v>91885357</v>
      </c>
      <c r="C14" s="61">
        <f t="shared" si="1"/>
        <v>15874812</v>
      </c>
      <c r="D14" s="61">
        <f t="shared" si="1"/>
        <v>1181597</v>
      </c>
      <c r="E14" s="61">
        <f t="shared" si="1"/>
        <v>7674925</v>
      </c>
      <c r="F14" s="61">
        <f t="shared" si="1"/>
        <v>4858067</v>
      </c>
      <c r="G14" s="69">
        <f t="shared" si="1"/>
        <v>53</v>
      </c>
      <c r="H14" s="61">
        <f t="shared" si="1"/>
        <v>1023560</v>
      </c>
      <c r="I14" s="61">
        <f t="shared" si="1"/>
        <v>222428</v>
      </c>
      <c r="J14" s="61">
        <f t="shared" si="1"/>
        <v>157078</v>
      </c>
      <c r="K14" s="61">
        <f t="shared" si="1"/>
        <v>122877877</v>
      </c>
      <c r="L14" s="54"/>
      <c r="M14" s="54"/>
      <c r="N14" s="55"/>
      <c r="O14" s="56"/>
      <c r="P14" s="56"/>
      <c r="Q14" s="56"/>
      <c r="R14" s="56"/>
      <c r="S14" s="56"/>
    </row>
    <row r="15" spans="1:19" s="58" customFormat="1" ht="15.75" customHeight="1">
      <c r="A15" s="53" t="s">
        <v>3</v>
      </c>
      <c r="B15" s="61">
        <f aca="true" t="shared" si="2" ref="B15:K15">B86+B158+B228</f>
        <v>52261039</v>
      </c>
      <c r="C15" s="61">
        <f t="shared" si="2"/>
        <v>9028910</v>
      </c>
      <c r="D15" s="61">
        <f t="shared" si="2"/>
        <v>671484</v>
      </c>
      <c r="E15" s="61">
        <f t="shared" si="2"/>
        <v>4355086</v>
      </c>
      <c r="F15" s="61">
        <f t="shared" si="2"/>
        <v>2760891</v>
      </c>
      <c r="G15" s="69">
        <f t="shared" si="2"/>
        <v>30</v>
      </c>
      <c r="H15" s="61">
        <f t="shared" si="2"/>
        <v>582135</v>
      </c>
      <c r="I15" s="61">
        <f t="shared" si="2"/>
        <v>126407</v>
      </c>
      <c r="J15" s="61">
        <f t="shared" si="2"/>
        <v>89702</v>
      </c>
      <c r="K15" s="61">
        <f t="shared" si="2"/>
        <v>69875684</v>
      </c>
      <c r="L15" s="54"/>
      <c r="M15" s="54"/>
      <c r="N15" s="55"/>
      <c r="O15" s="56"/>
      <c r="P15" s="56"/>
      <c r="Q15" s="56"/>
      <c r="R15" s="56"/>
      <c r="S15" s="56"/>
    </row>
    <row r="16" spans="1:19" s="58" customFormat="1" ht="15.75" customHeight="1">
      <c r="A16" s="53" t="s">
        <v>4</v>
      </c>
      <c r="B16" s="61">
        <f aca="true" t="shared" si="3" ref="B16:K16">B87+B159+B229</f>
        <v>293981545</v>
      </c>
      <c r="C16" s="61">
        <f t="shared" si="3"/>
        <v>50791729</v>
      </c>
      <c r="D16" s="61">
        <f t="shared" si="3"/>
        <v>3775398</v>
      </c>
      <c r="E16" s="61">
        <f t="shared" si="3"/>
        <v>24511889</v>
      </c>
      <c r="F16" s="61">
        <f t="shared" si="3"/>
        <v>15521704</v>
      </c>
      <c r="G16" s="69">
        <f t="shared" si="3"/>
        <v>166</v>
      </c>
      <c r="H16" s="61">
        <f t="shared" si="3"/>
        <v>3273579</v>
      </c>
      <c r="I16" s="61">
        <f t="shared" si="3"/>
        <v>710781</v>
      </c>
      <c r="J16" s="61">
        <f t="shared" si="3"/>
        <v>504575</v>
      </c>
      <c r="K16" s="61">
        <f t="shared" si="3"/>
        <v>393071366</v>
      </c>
      <c r="L16" s="54"/>
      <c r="M16" s="54"/>
      <c r="N16" s="55"/>
      <c r="O16" s="56"/>
      <c r="P16" s="56"/>
      <c r="Q16" s="56"/>
      <c r="R16" s="56"/>
      <c r="S16" s="56"/>
    </row>
    <row r="17" spans="1:19" s="58" customFormat="1" ht="15.75" customHeight="1">
      <c r="A17" s="53" t="s">
        <v>5</v>
      </c>
      <c r="B17" s="61">
        <f aca="true" t="shared" si="4" ref="B17:K17">B88+B160+B230</f>
        <v>83000080</v>
      </c>
      <c r="C17" s="61">
        <f t="shared" si="4"/>
        <v>14339087</v>
      </c>
      <c r="D17" s="61">
        <f t="shared" si="4"/>
        <v>1066849</v>
      </c>
      <c r="E17" s="61">
        <f t="shared" si="4"/>
        <v>6912240</v>
      </c>
      <c r="F17" s="61">
        <f t="shared" si="4"/>
        <v>4386827</v>
      </c>
      <c r="G17" s="69">
        <f t="shared" si="4"/>
        <v>48</v>
      </c>
      <c r="H17" s="61">
        <f t="shared" si="4"/>
        <v>924804</v>
      </c>
      <c r="I17" s="61">
        <f t="shared" si="4"/>
        <v>200820</v>
      </c>
      <c r="J17" s="61">
        <f t="shared" si="4"/>
        <v>142507</v>
      </c>
      <c r="K17" s="61">
        <f t="shared" si="4"/>
        <v>110973262</v>
      </c>
      <c r="L17" s="54"/>
      <c r="M17" s="54"/>
      <c r="N17" s="55"/>
      <c r="O17" s="56"/>
      <c r="P17" s="56"/>
      <c r="Q17" s="56"/>
      <c r="R17" s="56"/>
      <c r="S17" s="56"/>
    </row>
    <row r="18" spans="1:19" s="58" customFormat="1" ht="15.75" customHeight="1">
      <c r="A18" s="53" t="s">
        <v>6</v>
      </c>
      <c r="B18" s="61">
        <f aca="true" t="shared" si="5" ref="B18:K18">B89+B161+B231</f>
        <v>61329911</v>
      </c>
      <c r="C18" s="61">
        <f t="shared" si="5"/>
        <v>10595663</v>
      </c>
      <c r="D18" s="61">
        <f t="shared" si="5"/>
        <v>788439</v>
      </c>
      <c r="E18" s="61">
        <f t="shared" si="5"/>
        <v>5116106</v>
      </c>
      <c r="F18" s="61">
        <f t="shared" si="5"/>
        <v>3241760</v>
      </c>
      <c r="G18" s="69">
        <f t="shared" si="5"/>
        <v>35</v>
      </c>
      <c r="H18" s="61">
        <f t="shared" si="5"/>
        <v>683226</v>
      </c>
      <c r="I18" s="61">
        <f t="shared" si="5"/>
        <v>148418</v>
      </c>
      <c r="J18" s="61">
        <f t="shared" si="5"/>
        <v>105055</v>
      </c>
      <c r="K18" s="61">
        <f t="shared" si="5"/>
        <v>82008613</v>
      </c>
      <c r="L18" s="54"/>
      <c r="M18" s="54"/>
      <c r="N18" s="55"/>
      <c r="O18" s="56"/>
      <c r="P18" s="56"/>
      <c r="Q18" s="56"/>
      <c r="R18" s="56"/>
      <c r="S18" s="56"/>
    </row>
    <row r="19" spans="1:19" s="58" customFormat="1" ht="15.75" customHeight="1">
      <c r="A19" s="53" t="s">
        <v>7</v>
      </c>
      <c r="B19" s="61">
        <f aca="true" t="shared" si="6" ref="B19:K19">B90+B162+B232</f>
        <v>36979615</v>
      </c>
      <c r="C19" s="61">
        <f t="shared" si="6"/>
        <v>6389147</v>
      </c>
      <c r="D19" s="61">
        <f t="shared" si="6"/>
        <v>475243</v>
      </c>
      <c r="E19" s="61">
        <f t="shared" si="6"/>
        <v>3090473</v>
      </c>
      <c r="F19" s="61">
        <f t="shared" si="6"/>
        <v>1953744</v>
      </c>
      <c r="G19" s="69">
        <f t="shared" si="6"/>
        <v>21</v>
      </c>
      <c r="H19" s="61">
        <f t="shared" si="6"/>
        <v>411775</v>
      </c>
      <c r="I19" s="61">
        <f t="shared" si="6"/>
        <v>89472</v>
      </c>
      <c r="J19" s="61">
        <f t="shared" si="6"/>
        <v>63225</v>
      </c>
      <c r="K19" s="61">
        <f t="shared" si="6"/>
        <v>49452715</v>
      </c>
      <c r="L19" s="54"/>
      <c r="M19" s="54"/>
      <c r="N19" s="55"/>
      <c r="O19" s="56"/>
      <c r="P19" s="56"/>
      <c r="Q19" s="56"/>
      <c r="R19" s="56"/>
      <c r="S19" s="56"/>
    </row>
    <row r="20" spans="1:19" s="58" customFormat="1" ht="15.75" customHeight="1">
      <c r="A20" s="53" t="s">
        <v>8</v>
      </c>
      <c r="B20" s="61">
        <f aca="true" t="shared" si="7" ref="B20:K20">B91+B163+B233</f>
        <v>83069269</v>
      </c>
      <c r="C20" s="61">
        <f t="shared" si="7"/>
        <v>14353879</v>
      </c>
      <c r="D20" s="61">
        <f t="shared" si="7"/>
        <v>1064427</v>
      </c>
      <c r="E20" s="61">
        <f t="shared" si="7"/>
        <v>6933003</v>
      </c>
      <c r="F20" s="61">
        <f t="shared" si="7"/>
        <v>4374852</v>
      </c>
      <c r="G20" s="69">
        <f t="shared" si="7"/>
        <v>44</v>
      </c>
      <c r="H20" s="61">
        <f t="shared" si="7"/>
        <v>923851</v>
      </c>
      <c r="I20" s="61">
        <f t="shared" si="7"/>
        <v>200463</v>
      </c>
      <c r="J20" s="61">
        <f t="shared" si="7"/>
        <v>142814</v>
      </c>
      <c r="K20" s="61">
        <f t="shared" si="7"/>
        <v>111062602</v>
      </c>
      <c r="L20" s="54"/>
      <c r="M20" s="54"/>
      <c r="N20" s="55"/>
      <c r="O20" s="56"/>
      <c r="P20" s="56"/>
      <c r="Q20" s="56"/>
      <c r="R20" s="56"/>
      <c r="S20" s="56"/>
    </row>
    <row r="21" spans="1:19" s="58" customFormat="1" ht="15.75" customHeight="1">
      <c r="A21" s="53" t="s">
        <v>9</v>
      </c>
      <c r="B21" s="61">
        <f aca="true" t="shared" si="8" ref="B21:K21">B92+B164+B234</f>
        <v>36344071</v>
      </c>
      <c r="C21" s="61">
        <f t="shared" si="8"/>
        <v>6279145</v>
      </c>
      <c r="D21" s="61">
        <f t="shared" si="8"/>
        <v>466835</v>
      </c>
      <c r="E21" s="61">
        <f t="shared" si="8"/>
        <v>3029772</v>
      </c>
      <c r="F21" s="61">
        <f t="shared" si="8"/>
        <v>1919348</v>
      </c>
      <c r="G21" s="69">
        <f t="shared" si="8"/>
        <v>21</v>
      </c>
      <c r="H21" s="61">
        <f t="shared" si="8"/>
        <v>404754</v>
      </c>
      <c r="I21" s="61">
        <f t="shared" si="8"/>
        <v>87887</v>
      </c>
      <c r="J21" s="61">
        <f t="shared" si="8"/>
        <v>62377</v>
      </c>
      <c r="K21" s="61">
        <f t="shared" si="8"/>
        <v>48594210</v>
      </c>
      <c r="L21" s="54"/>
      <c r="M21" s="54"/>
      <c r="N21" s="55"/>
      <c r="O21" s="56"/>
      <c r="P21" s="56"/>
      <c r="Q21" s="56"/>
      <c r="R21" s="56"/>
      <c r="S21" s="56"/>
    </row>
    <row r="22" spans="1:19" s="58" customFormat="1" ht="15.75" customHeight="1">
      <c r="A22" s="53" t="s">
        <v>10</v>
      </c>
      <c r="B22" s="61">
        <f aca="true" t="shared" si="9" ref="B22:K22">B93+B165+B235</f>
        <v>44907413</v>
      </c>
      <c r="C22" s="61">
        <f t="shared" si="9"/>
        <v>7759149</v>
      </c>
      <c r="D22" s="61">
        <f t="shared" si="9"/>
        <v>577107</v>
      </c>
      <c r="E22" s="61">
        <f t="shared" si="9"/>
        <v>3758693</v>
      </c>
      <c r="F22" s="61">
        <f t="shared" si="9"/>
        <v>2372284</v>
      </c>
      <c r="G22" s="69">
        <f t="shared" si="9"/>
        <v>25</v>
      </c>
      <c r="H22" s="61">
        <f t="shared" si="9"/>
        <v>499925</v>
      </c>
      <c r="I22" s="61">
        <f t="shared" si="9"/>
        <v>108655</v>
      </c>
      <c r="J22" s="61">
        <f t="shared" si="9"/>
        <v>76635</v>
      </c>
      <c r="K22" s="61">
        <f t="shared" si="9"/>
        <v>60059886</v>
      </c>
      <c r="L22" s="54"/>
      <c r="M22" s="54"/>
      <c r="N22" s="55"/>
      <c r="O22" s="56"/>
      <c r="P22" s="56"/>
      <c r="Q22" s="56"/>
      <c r="R22" s="56"/>
      <c r="S22" s="56"/>
    </row>
    <row r="23" spans="1:19" s="58" customFormat="1" ht="15.75" customHeight="1">
      <c r="A23" s="53" t="s">
        <v>11</v>
      </c>
      <c r="B23" s="61">
        <f aca="true" t="shared" si="10" ref="B23:K23">B94+B166+B236</f>
        <v>36037234</v>
      </c>
      <c r="C23" s="61">
        <f t="shared" si="10"/>
        <v>6225943</v>
      </c>
      <c r="D23" s="61">
        <f t="shared" si="10"/>
        <v>462970</v>
      </c>
      <c r="E23" s="61">
        <f t="shared" si="10"/>
        <v>3001132</v>
      </c>
      <c r="F23" s="61">
        <f t="shared" si="10"/>
        <v>1903605</v>
      </c>
      <c r="G23" s="69">
        <f t="shared" si="10"/>
        <v>21</v>
      </c>
      <c r="H23" s="61">
        <f t="shared" si="10"/>
        <v>401433</v>
      </c>
      <c r="I23" s="61">
        <f t="shared" si="10"/>
        <v>87153</v>
      </c>
      <c r="J23" s="61">
        <f t="shared" si="10"/>
        <v>61917</v>
      </c>
      <c r="K23" s="61">
        <f t="shared" si="10"/>
        <v>48181408</v>
      </c>
      <c r="L23" s="54"/>
      <c r="M23" s="54"/>
      <c r="N23" s="55"/>
      <c r="O23" s="56"/>
      <c r="P23" s="56"/>
      <c r="Q23" s="56"/>
      <c r="R23" s="56"/>
      <c r="S23" s="56"/>
    </row>
    <row r="24" spans="1:19" s="58" customFormat="1" ht="15.75" customHeight="1">
      <c r="A24" s="53" t="s">
        <v>12</v>
      </c>
      <c r="B24" s="61">
        <f aca="true" t="shared" si="11" ref="B24:K24">B95+B167+B237</f>
        <v>74256421</v>
      </c>
      <c r="C24" s="61">
        <f t="shared" si="11"/>
        <v>12829879</v>
      </c>
      <c r="D24" s="61">
        <f t="shared" si="11"/>
        <v>954812</v>
      </c>
      <c r="E24" s="61">
        <f t="shared" si="11"/>
        <v>6217965</v>
      </c>
      <c r="F24" s="61">
        <f t="shared" si="11"/>
        <v>3925044</v>
      </c>
      <c r="G24" s="69">
        <f t="shared" si="11"/>
        <v>42</v>
      </c>
      <c r="H24" s="61">
        <f t="shared" si="11"/>
        <v>826821</v>
      </c>
      <c r="I24" s="61">
        <f t="shared" si="11"/>
        <v>179756</v>
      </c>
      <c r="J24" s="61">
        <f t="shared" si="11"/>
        <v>126552</v>
      </c>
      <c r="K24" s="61">
        <f t="shared" si="11"/>
        <v>99317292</v>
      </c>
      <c r="L24" s="54"/>
      <c r="M24" s="54"/>
      <c r="N24" s="55"/>
      <c r="O24" s="56"/>
      <c r="P24" s="56"/>
      <c r="Q24" s="56"/>
      <c r="R24" s="56"/>
      <c r="S24" s="56"/>
    </row>
    <row r="25" spans="1:19" s="58" customFormat="1" ht="15.75" customHeight="1">
      <c r="A25" s="53" t="s">
        <v>13</v>
      </c>
      <c r="B25" s="61">
        <f aca="true" t="shared" si="12" ref="B25:K25">B96+B168+B238</f>
        <v>53479387</v>
      </c>
      <c r="C25" s="61">
        <f t="shared" si="12"/>
        <v>9239487</v>
      </c>
      <c r="D25" s="61">
        <f t="shared" si="12"/>
        <v>688332</v>
      </c>
      <c r="E25" s="61">
        <f t="shared" si="12"/>
        <v>4475175</v>
      </c>
      <c r="F25" s="61">
        <f t="shared" si="12"/>
        <v>2830003</v>
      </c>
      <c r="G25" s="69">
        <f t="shared" si="12"/>
        <v>31</v>
      </c>
      <c r="H25" s="61">
        <f t="shared" si="12"/>
        <v>595826</v>
      </c>
      <c r="I25" s="61">
        <f t="shared" si="12"/>
        <v>129567</v>
      </c>
      <c r="J25" s="61">
        <f t="shared" si="12"/>
        <v>91102</v>
      </c>
      <c r="K25" s="61">
        <f t="shared" si="12"/>
        <v>71528910</v>
      </c>
      <c r="L25" s="54"/>
      <c r="M25" s="54"/>
      <c r="N25" s="55"/>
      <c r="O25" s="56"/>
      <c r="P25" s="56"/>
      <c r="Q25" s="56"/>
      <c r="R25" s="56"/>
      <c r="S25" s="56"/>
    </row>
    <row r="26" spans="1:19" s="58" customFormat="1" ht="15.75" customHeight="1">
      <c r="A26" s="53" t="s">
        <v>14</v>
      </c>
      <c r="B26" s="61">
        <f aca="true" t="shared" si="13" ref="B26:K26">B97+B169+B239</f>
        <v>60182952</v>
      </c>
      <c r="C26" s="61">
        <f t="shared" si="13"/>
        <v>10397839</v>
      </c>
      <c r="D26" s="61">
        <f t="shared" si="13"/>
        <v>768442</v>
      </c>
      <c r="E26" s="61">
        <f t="shared" si="13"/>
        <v>4954283</v>
      </c>
      <c r="F26" s="61">
        <f t="shared" si="13"/>
        <v>3159663</v>
      </c>
      <c r="G26" s="69">
        <f t="shared" si="13"/>
        <v>32</v>
      </c>
      <c r="H26" s="61">
        <f t="shared" si="13"/>
        <v>669596</v>
      </c>
      <c r="I26" s="61">
        <f t="shared" si="13"/>
        <v>144719</v>
      </c>
      <c r="J26" s="61">
        <f t="shared" si="13"/>
        <v>105727</v>
      </c>
      <c r="K26" s="61">
        <f t="shared" si="13"/>
        <v>80383253</v>
      </c>
      <c r="L26" s="54"/>
      <c r="M26" s="54"/>
      <c r="N26" s="55"/>
      <c r="O26" s="56"/>
      <c r="P26" s="56"/>
      <c r="Q26" s="56"/>
      <c r="R26" s="56"/>
      <c r="S26" s="56"/>
    </row>
    <row r="27" spans="1:19" s="58" customFormat="1" ht="15.75" customHeight="1">
      <c r="A27" s="53" t="s">
        <v>15</v>
      </c>
      <c r="B27" s="61">
        <f aca="true" t="shared" si="14" ref="B27:K27">B98+B170+B240</f>
        <v>36931634</v>
      </c>
      <c r="C27" s="61">
        <f t="shared" si="14"/>
        <v>6380630</v>
      </c>
      <c r="D27" s="61">
        <f t="shared" si="14"/>
        <v>474299</v>
      </c>
      <c r="E27" s="61">
        <f t="shared" si="14"/>
        <v>3076995</v>
      </c>
      <c r="F27" s="61">
        <f t="shared" si="14"/>
        <v>1950062</v>
      </c>
      <c r="G27" s="69">
        <f t="shared" si="14"/>
        <v>21</v>
      </c>
      <c r="H27" s="61">
        <f t="shared" si="14"/>
        <v>411299</v>
      </c>
      <c r="I27" s="61">
        <f t="shared" si="14"/>
        <v>89291</v>
      </c>
      <c r="J27" s="61">
        <f t="shared" si="14"/>
        <v>63446</v>
      </c>
      <c r="K27" s="61">
        <f t="shared" si="14"/>
        <v>49377677</v>
      </c>
      <c r="L27" s="54"/>
      <c r="M27" s="54"/>
      <c r="N27" s="55"/>
      <c r="O27" s="56"/>
      <c r="P27" s="56"/>
      <c r="Q27" s="56"/>
      <c r="R27" s="56"/>
      <c r="S27" s="56"/>
    </row>
    <row r="28" spans="1:19" s="58" customFormat="1" ht="15.75" customHeight="1">
      <c r="A28" s="53" t="s">
        <v>16</v>
      </c>
      <c r="B28" s="61">
        <f aca="true" t="shared" si="15" ref="B28:K28">B99+B171+B241</f>
        <v>40497250</v>
      </c>
      <c r="C28" s="61">
        <f t="shared" si="15"/>
        <v>6997040</v>
      </c>
      <c r="D28" s="61">
        <f t="shared" si="15"/>
        <v>520217</v>
      </c>
      <c r="E28" s="61">
        <f t="shared" si="15"/>
        <v>3384121</v>
      </c>
      <c r="F28" s="61">
        <f t="shared" si="15"/>
        <v>2138543</v>
      </c>
      <c r="G28" s="69">
        <f t="shared" si="15"/>
        <v>23</v>
      </c>
      <c r="H28" s="61">
        <f t="shared" si="15"/>
        <v>450853</v>
      </c>
      <c r="I28" s="61">
        <f t="shared" si="15"/>
        <v>97944</v>
      </c>
      <c r="J28" s="61">
        <f t="shared" si="15"/>
        <v>69288</v>
      </c>
      <c r="K28" s="61">
        <f t="shared" si="15"/>
        <v>54155279</v>
      </c>
      <c r="L28" s="54"/>
      <c r="M28" s="54"/>
      <c r="N28" s="55"/>
      <c r="O28" s="56"/>
      <c r="P28" s="56"/>
      <c r="Q28" s="56"/>
      <c r="R28" s="56"/>
      <c r="S28" s="56"/>
    </row>
    <row r="29" spans="1:19" s="58" customFormat="1" ht="15.75" customHeight="1">
      <c r="A29" s="59" t="s">
        <v>17</v>
      </c>
      <c r="B29" s="71">
        <f aca="true" t="shared" si="16" ref="B29:K29">B100+B172+B242</f>
        <v>49471371</v>
      </c>
      <c r="C29" s="71">
        <f t="shared" si="16"/>
        <v>8547106</v>
      </c>
      <c r="D29" s="71">
        <f t="shared" si="16"/>
        <v>634690</v>
      </c>
      <c r="E29" s="71">
        <f t="shared" si="16"/>
        <v>4112766</v>
      </c>
      <c r="F29" s="71">
        <f t="shared" si="16"/>
        <v>2609567</v>
      </c>
      <c r="G29" s="70">
        <f t="shared" si="16"/>
        <v>28</v>
      </c>
      <c r="H29" s="71">
        <f t="shared" si="16"/>
        <v>550865</v>
      </c>
      <c r="I29" s="71">
        <f t="shared" si="16"/>
        <v>119495</v>
      </c>
      <c r="J29" s="71">
        <f t="shared" si="16"/>
        <v>85339</v>
      </c>
      <c r="K29" s="71">
        <f t="shared" si="16"/>
        <v>66131227</v>
      </c>
      <c r="L29" s="54"/>
      <c r="M29" s="54"/>
      <c r="N29" s="55"/>
      <c r="O29" s="56"/>
      <c r="P29" s="56"/>
      <c r="Q29" s="56"/>
      <c r="R29" s="56"/>
      <c r="S29" s="56"/>
    </row>
    <row r="30" spans="1:18" s="58" customFormat="1" ht="15.75" customHeight="1">
      <c r="A30" s="60" t="s">
        <v>37</v>
      </c>
      <c r="B30" s="72">
        <f>SUM(B13:B29)</f>
        <v>1175926180</v>
      </c>
      <c r="C30" s="72">
        <f aca="true" t="shared" si="17" ref="C30:K30">SUM(C13:C29)</f>
        <v>203166913</v>
      </c>
      <c r="D30" s="72">
        <f t="shared" si="17"/>
        <v>15101592</v>
      </c>
      <c r="E30" s="72">
        <f t="shared" si="17"/>
        <v>98047559</v>
      </c>
      <c r="F30" s="72">
        <f t="shared" si="17"/>
        <v>62086815</v>
      </c>
      <c r="G30" s="72">
        <f t="shared" si="17"/>
        <v>664</v>
      </c>
      <c r="H30" s="72">
        <f t="shared" si="17"/>
        <v>13094317</v>
      </c>
      <c r="I30" s="72">
        <f t="shared" si="17"/>
        <v>2843123</v>
      </c>
      <c r="J30" s="72">
        <f t="shared" si="17"/>
        <v>2018301</v>
      </c>
      <c r="K30" s="72">
        <f t="shared" si="17"/>
        <v>1572285464</v>
      </c>
      <c r="L30" s="54"/>
      <c r="M30" s="54"/>
      <c r="N30" s="55"/>
      <c r="O30" s="56"/>
      <c r="P30" s="73"/>
      <c r="Q30" s="73"/>
      <c r="R30" s="73"/>
    </row>
    <row r="31" spans="1:11" ht="12.75">
      <c r="A31" s="6"/>
      <c r="B31" s="6"/>
      <c r="C31" s="6"/>
      <c r="D31" s="6"/>
      <c r="E31" s="6"/>
      <c r="F31" s="6"/>
      <c r="G31" s="13">
        <f>G30+H30+I30</f>
        <v>15938104</v>
      </c>
      <c r="H31" s="6"/>
      <c r="I31" s="6"/>
      <c r="J31" s="6"/>
      <c r="K31" s="51">
        <f>G30+H30+I30+J30</f>
        <v>17956405</v>
      </c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21"/>
    </row>
    <row r="34" spans="1:23" ht="79.5" customHeight="1">
      <c r="A34" s="17" t="s">
        <v>39</v>
      </c>
      <c r="B34" s="11" t="s">
        <v>27</v>
      </c>
      <c r="C34" s="11" t="s">
        <v>28</v>
      </c>
      <c r="D34" s="11" t="s">
        <v>29</v>
      </c>
      <c r="E34" s="11" t="s">
        <v>30</v>
      </c>
      <c r="F34" s="22" t="s">
        <v>34</v>
      </c>
      <c r="G34" s="22" t="s">
        <v>26</v>
      </c>
      <c r="H34" s="23" t="s">
        <v>36</v>
      </c>
      <c r="I34" s="76" t="s">
        <v>70</v>
      </c>
      <c r="J34" s="32" t="s">
        <v>35</v>
      </c>
      <c r="K34" s="23" t="s">
        <v>40</v>
      </c>
      <c r="T34" s="46"/>
      <c r="U34" s="46"/>
      <c r="V34" s="46"/>
      <c r="W34" s="46"/>
    </row>
    <row r="35" spans="1:26" s="58" customFormat="1" ht="15.75" customHeight="1">
      <c r="A35" s="53" t="s">
        <v>1</v>
      </c>
      <c r="B35" s="69">
        <f aca="true" t="shared" si="18" ref="B35:K35">B106+B178+B248</f>
        <v>0</v>
      </c>
      <c r="C35" s="69">
        <f t="shared" si="18"/>
        <v>0</v>
      </c>
      <c r="D35" s="69">
        <f t="shared" si="18"/>
        <v>283056</v>
      </c>
      <c r="E35" s="61">
        <f t="shared" si="18"/>
        <v>463254</v>
      </c>
      <c r="F35" s="61">
        <f t="shared" si="18"/>
        <v>5251105</v>
      </c>
      <c r="G35" s="47">
        <f t="shared" si="18"/>
        <v>4270218</v>
      </c>
      <c r="H35" s="61">
        <f t="shared" si="18"/>
        <v>65501836</v>
      </c>
      <c r="I35" s="49">
        <f t="shared" si="18"/>
        <v>-165573</v>
      </c>
      <c r="J35" s="69">
        <f t="shared" si="18"/>
        <v>0</v>
      </c>
      <c r="K35" s="61">
        <f t="shared" si="18"/>
        <v>65336263</v>
      </c>
      <c r="L35" s="54"/>
      <c r="M35" s="55"/>
      <c r="N35" s="55"/>
      <c r="O35" s="56"/>
      <c r="P35" s="56"/>
      <c r="Q35" s="56"/>
      <c r="R35" s="56"/>
      <c r="S35" s="57"/>
      <c r="T35" s="56"/>
      <c r="U35" s="56"/>
      <c r="V35" s="56"/>
      <c r="W35" s="56"/>
      <c r="X35" s="57"/>
      <c r="Y35" s="57"/>
      <c r="Z35" s="57"/>
    </row>
    <row r="36" spans="1:26" s="58" customFormat="1" ht="15.75" customHeight="1">
      <c r="A36" s="53" t="s">
        <v>2</v>
      </c>
      <c r="B36" s="69">
        <f aca="true" t="shared" si="19" ref="B36:K36">B107+B179+B249</f>
        <v>0</v>
      </c>
      <c r="C36" s="69">
        <f t="shared" si="19"/>
        <v>0</v>
      </c>
      <c r="D36" s="69">
        <f t="shared" si="19"/>
        <v>608190</v>
      </c>
      <c r="E36" s="61">
        <f t="shared" si="19"/>
        <v>1925310</v>
      </c>
      <c r="F36" s="61">
        <f t="shared" si="19"/>
        <v>2041144</v>
      </c>
      <c r="G36" s="47">
        <f t="shared" si="19"/>
        <v>5208890</v>
      </c>
      <c r="H36" s="61">
        <f t="shared" si="19"/>
        <v>132661411</v>
      </c>
      <c r="I36" s="49">
        <f t="shared" si="19"/>
        <v>-370935</v>
      </c>
      <c r="J36" s="69">
        <f t="shared" si="19"/>
        <v>0</v>
      </c>
      <c r="K36" s="61">
        <f t="shared" si="19"/>
        <v>132290476</v>
      </c>
      <c r="L36" s="54"/>
      <c r="M36" s="55"/>
      <c r="N36" s="55"/>
      <c r="O36" s="56"/>
      <c r="P36" s="56"/>
      <c r="Q36" s="56"/>
      <c r="R36" s="56"/>
      <c r="S36" s="57"/>
      <c r="T36" s="56"/>
      <c r="U36" s="56"/>
      <c r="V36" s="56"/>
      <c r="W36" s="56"/>
      <c r="X36" s="57"/>
      <c r="Y36" s="57"/>
      <c r="Z36" s="57"/>
    </row>
    <row r="37" spans="1:26" s="58" customFormat="1" ht="15.75" customHeight="1">
      <c r="A37" s="53" t="s">
        <v>3</v>
      </c>
      <c r="B37" s="69">
        <f aca="true" t="shared" si="20" ref="B37:K37">B108+B180+B250</f>
        <v>0</v>
      </c>
      <c r="C37" s="69">
        <f t="shared" si="20"/>
        <v>0</v>
      </c>
      <c r="D37" s="69">
        <f t="shared" si="20"/>
        <v>366950</v>
      </c>
      <c r="E37" s="61">
        <f t="shared" si="20"/>
        <v>852760</v>
      </c>
      <c r="F37" s="61">
        <f t="shared" si="20"/>
        <v>2561913</v>
      </c>
      <c r="G37" s="47">
        <f t="shared" si="20"/>
        <v>8247217</v>
      </c>
      <c r="H37" s="61">
        <f t="shared" si="20"/>
        <v>81904524</v>
      </c>
      <c r="I37" s="49">
        <f t="shared" si="20"/>
        <v>-210468</v>
      </c>
      <c r="J37" s="69">
        <f t="shared" si="20"/>
        <v>0</v>
      </c>
      <c r="K37" s="61">
        <f t="shared" si="20"/>
        <v>81694056</v>
      </c>
      <c r="L37" s="54"/>
      <c r="M37" s="55"/>
      <c r="N37" s="55"/>
      <c r="O37" s="56"/>
      <c r="P37" s="56"/>
      <c r="Q37" s="56"/>
      <c r="R37" s="56"/>
      <c r="S37" s="57"/>
      <c r="T37" s="56"/>
      <c r="U37" s="56"/>
      <c r="V37" s="56"/>
      <c r="W37" s="56"/>
      <c r="X37" s="57"/>
      <c r="Y37" s="57"/>
      <c r="Z37" s="57"/>
    </row>
    <row r="38" spans="1:26" s="58" customFormat="1" ht="15.75" customHeight="1">
      <c r="A38" s="53" t="s">
        <v>4</v>
      </c>
      <c r="B38" s="69">
        <f aca="true" t="shared" si="21" ref="B38:K38">B109+B181+B251</f>
        <v>0</v>
      </c>
      <c r="C38" s="69">
        <f t="shared" si="21"/>
        <v>0</v>
      </c>
      <c r="D38" s="69">
        <f t="shared" si="21"/>
        <v>2037649</v>
      </c>
      <c r="E38" s="61">
        <f t="shared" si="21"/>
        <v>5411176</v>
      </c>
      <c r="F38" s="61">
        <f t="shared" si="21"/>
        <v>12605929.999999993</v>
      </c>
      <c r="G38" s="47">
        <f t="shared" si="21"/>
        <v>32048111</v>
      </c>
      <c r="H38" s="61">
        <f t="shared" si="21"/>
        <v>445174232</v>
      </c>
      <c r="I38" s="49">
        <f t="shared" si="21"/>
        <v>-1178762</v>
      </c>
      <c r="J38" s="69">
        <f t="shared" si="21"/>
        <v>0</v>
      </c>
      <c r="K38" s="61">
        <f t="shared" si="21"/>
        <v>443995470</v>
      </c>
      <c r="L38" s="54"/>
      <c r="M38" s="55"/>
      <c r="N38" s="55"/>
      <c r="O38" s="56"/>
      <c r="P38" s="56"/>
      <c r="Q38" s="56"/>
      <c r="R38" s="56"/>
      <c r="S38" s="57"/>
      <c r="T38" s="56"/>
      <c r="U38" s="56"/>
      <c r="V38" s="56"/>
      <c r="W38" s="56"/>
      <c r="X38" s="57"/>
      <c r="Y38" s="57"/>
      <c r="Z38" s="57"/>
    </row>
    <row r="39" spans="1:26" s="58" customFormat="1" ht="15.75" customHeight="1">
      <c r="A39" s="53" t="s">
        <v>5</v>
      </c>
      <c r="B39" s="69">
        <f aca="true" t="shared" si="22" ref="B39:K39">B110+B182+B252</f>
        <v>0</v>
      </c>
      <c r="C39" s="69">
        <f t="shared" si="22"/>
        <v>0</v>
      </c>
      <c r="D39" s="69">
        <f t="shared" si="22"/>
        <v>589433</v>
      </c>
      <c r="E39" s="61">
        <f t="shared" si="22"/>
        <v>1700884</v>
      </c>
      <c r="F39" s="61">
        <f t="shared" si="22"/>
        <v>1714188</v>
      </c>
      <c r="G39" s="47">
        <f t="shared" si="22"/>
        <v>194834</v>
      </c>
      <c r="H39" s="61">
        <f t="shared" si="22"/>
        <v>115172601</v>
      </c>
      <c r="I39" s="49">
        <f t="shared" si="22"/>
        <v>-335505</v>
      </c>
      <c r="J39" s="69">
        <f t="shared" si="22"/>
        <v>0</v>
      </c>
      <c r="K39" s="61">
        <f t="shared" si="22"/>
        <v>114837096</v>
      </c>
      <c r="L39" s="54"/>
      <c r="M39" s="55"/>
      <c r="N39" s="55"/>
      <c r="O39" s="56"/>
      <c r="P39" s="56"/>
      <c r="Q39" s="56"/>
      <c r="R39" s="56"/>
      <c r="S39" s="57"/>
      <c r="T39" s="56"/>
      <c r="U39" s="56"/>
      <c r="V39" s="56"/>
      <c r="W39" s="56"/>
      <c r="X39" s="57"/>
      <c r="Y39" s="57"/>
      <c r="Z39" s="57"/>
    </row>
    <row r="40" spans="1:26" s="58" customFormat="1" ht="15.75" customHeight="1">
      <c r="A40" s="53" t="s">
        <v>6</v>
      </c>
      <c r="B40" s="69">
        <f aca="true" t="shared" si="23" ref="B40:K40">B111+B183+B253</f>
        <v>0</v>
      </c>
      <c r="C40" s="69">
        <f t="shared" si="23"/>
        <v>0</v>
      </c>
      <c r="D40" s="69">
        <f t="shared" si="23"/>
        <v>408355</v>
      </c>
      <c r="E40" s="61">
        <f t="shared" si="23"/>
        <v>1086476</v>
      </c>
      <c r="F40" s="61">
        <f t="shared" si="23"/>
        <v>3469672</v>
      </c>
      <c r="G40" s="47">
        <f t="shared" si="23"/>
        <v>3493796</v>
      </c>
      <c r="H40" s="61">
        <f t="shared" si="23"/>
        <v>90466912</v>
      </c>
      <c r="I40" s="49">
        <f t="shared" si="23"/>
        <v>-247559</v>
      </c>
      <c r="J40" s="69">
        <f t="shared" si="23"/>
        <v>0</v>
      </c>
      <c r="K40" s="61">
        <f t="shared" si="23"/>
        <v>90219353</v>
      </c>
      <c r="L40" s="54"/>
      <c r="M40" s="55"/>
      <c r="N40" s="55"/>
      <c r="O40" s="56"/>
      <c r="P40" s="56"/>
      <c r="Q40" s="56"/>
      <c r="R40" s="56"/>
      <c r="S40" s="57"/>
      <c r="T40" s="56"/>
      <c r="U40" s="56"/>
      <c r="V40" s="56"/>
      <c r="W40" s="56"/>
      <c r="X40" s="57"/>
      <c r="Y40" s="57"/>
      <c r="Z40" s="57"/>
    </row>
    <row r="41" spans="1:26" s="58" customFormat="1" ht="15.75" customHeight="1">
      <c r="A41" s="53" t="s">
        <v>7</v>
      </c>
      <c r="B41" s="69">
        <f aca="true" t="shared" si="24" ref="B41:K41">B112+B184+B254</f>
        <v>0</v>
      </c>
      <c r="C41" s="69">
        <f t="shared" si="24"/>
        <v>0</v>
      </c>
      <c r="D41" s="69">
        <f t="shared" si="24"/>
        <v>257426</v>
      </c>
      <c r="E41" s="61">
        <f t="shared" si="24"/>
        <v>254734</v>
      </c>
      <c r="F41" s="61">
        <f t="shared" si="24"/>
        <v>2708867</v>
      </c>
      <c r="G41" s="47">
        <f t="shared" si="24"/>
        <v>2893711</v>
      </c>
      <c r="H41" s="61">
        <f t="shared" si="24"/>
        <v>55567453</v>
      </c>
      <c r="I41" s="49">
        <f t="shared" si="24"/>
        <v>-148501</v>
      </c>
      <c r="J41" s="69">
        <f t="shared" si="24"/>
        <v>0</v>
      </c>
      <c r="K41" s="61">
        <f t="shared" si="24"/>
        <v>55418952</v>
      </c>
      <c r="L41" s="54"/>
      <c r="M41" s="55"/>
      <c r="N41" s="55"/>
      <c r="O41" s="56"/>
      <c r="P41" s="56"/>
      <c r="Q41" s="56"/>
      <c r="R41" s="56"/>
      <c r="S41" s="57"/>
      <c r="T41" s="56"/>
      <c r="U41" s="56"/>
      <c r="V41" s="56"/>
      <c r="W41" s="56"/>
      <c r="X41" s="57"/>
      <c r="Y41" s="57"/>
      <c r="Z41" s="57"/>
    </row>
    <row r="42" spans="1:26" s="58" customFormat="1" ht="15.75" customHeight="1">
      <c r="A42" s="53" t="s">
        <v>8</v>
      </c>
      <c r="B42" s="69">
        <f aca="true" t="shared" si="25" ref="B42:K42">B113+B185+B255</f>
        <v>0</v>
      </c>
      <c r="C42" s="69">
        <f t="shared" si="25"/>
        <v>0</v>
      </c>
      <c r="D42" s="69">
        <f t="shared" si="25"/>
        <v>558571</v>
      </c>
      <c r="E42" s="61">
        <f t="shared" si="25"/>
        <v>1510974</v>
      </c>
      <c r="F42" s="61">
        <f t="shared" si="25"/>
        <v>1679783</v>
      </c>
      <c r="G42" s="47">
        <f t="shared" si="25"/>
        <v>3351868</v>
      </c>
      <c r="H42" s="61">
        <f t="shared" si="25"/>
        <v>118163798</v>
      </c>
      <c r="I42" s="49">
        <f t="shared" si="25"/>
        <v>-327275</v>
      </c>
      <c r="J42" s="69">
        <f t="shared" si="25"/>
        <v>0</v>
      </c>
      <c r="K42" s="61">
        <f t="shared" si="25"/>
        <v>117836523</v>
      </c>
      <c r="L42" s="54"/>
      <c r="M42" s="55"/>
      <c r="N42" s="55"/>
      <c r="O42" s="56"/>
      <c r="P42" s="56"/>
      <c r="Q42" s="56"/>
      <c r="R42" s="56"/>
      <c r="S42" s="57"/>
      <c r="T42" s="56"/>
      <c r="U42" s="56"/>
      <c r="V42" s="56"/>
      <c r="W42" s="56"/>
      <c r="X42" s="57"/>
      <c r="Y42" s="57"/>
      <c r="Z42" s="57"/>
    </row>
    <row r="43" spans="1:26" s="58" customFormat="1" ht="15.75" customHeight="1">
      <c r="A43" s="53" t="s">
        <v>9</v>
      </c>
      <c r="B43" s="69">
        <f aca="true" t="shared" si="26" ref="B43:K43">B114+B186+B256</f>
        <v>0</v>
      </c>
      <c r="C43" s="69">
        <f t="shared" si="26"/>
        <v>0</v>
      </c>
      <c r="D43" s="69">
        <f t="shared" si="26"/>
        <v>265440</v>
      </c>
      <c r="E43" s="61">
        <f t="shared" si="26"/>
        <v>298807</v>
      </c>
      <c r="F43" s="61">
        <f t="shared" si="26"/>
        <v>1449580</v>
      </c>
      <c r="G43" s="47">
        <f t="shared" si="26"/>
        <v>2392549</v>
      </c>
      <c r="H43" s="61">
        <f t="shared" si="26"/>
        <v>53000586</v>
      </c>
      <c r="I43" s="49">
        <f t="shared" si="26"/>
        <v>-145976</v>
      </c>
      <c r="J43" s="69">
        <f t="shared" si="26"/>
        <v>0</v>
      </c>
      <c r="K43" s="61">
        <f t="shared" si="26"/>
        <v>52854610</v>
      </c>
      <c r="L43" s="54"/>
      <c r="M43" s="55"/>
      <c r="N43" s="55"/>
      <c r="O43" s="56"/>
      <c r="P43" s="56"/>
      <c r="Q43" s="56"/>
      <c r="R43" s="56"/>
      <c r="S43" s="57"/>
      <c r="T43" s="56"/>
      <c r="U43" s="56"/>
      <c r="V43" s="56"/>
      <c r="W43" s="56"/>
      <c r="X43" s="57"/>
      <c r="Y43" s="57"/>
      <c r="Z43" s="57"/>
    </row>
    <row r="44" spans="1:26" s="58" customFormat="1" ht="15.75" customHeight="1">
      <c r="A44" s="53" t="s">
        <v>10</v>
      </c>
      <c r="B44" s="69">
        <f aca="true" t="shared" si="27" ref="B44:K44">B115+B187+B257</f>
        <v>0</v>
      </c>
      <c r="C44" s="69">
        <f t="shared" si="27"/>
        <v>0</v>
      </c>
      <c r="D44" s="69">
        <f t="shared" si="27"/>
        <v>312630</v>
      </c>
      <c r="E44" s="61">
        <f t="shared" si="27"/>
        <v>721786</v>
      </c>
      <c r="F44" s="61">
        <f t="shared" si="27"/>
        <v>1101870</v>
      </c>
      <c r="G44" s="47">
        <f t="shared" si="27"/>
        <v>4015011</v>
      </c>
      <c r="H44" s="61">
        <f t="shared" si="27"/>
        <v>66211183</v>
      </c>
      <c r="I44" s="49">
        <f t="shared" si="27"/>
        <v>-179865</v>
      </c>
      <c r="J44" s="69">
        <f t="shared" si="27"/>
        <v>0</v>
      </c>
      <c r="K44" s="61">
        <f t="shared" si="27"/>
        <v>66031318</v>
      </c>
      <c r="L44" s="54"/>
      <c r="M44" s="55"/>
      <c r="N44" s="55"/>
      <c r="O44" s="56"/>
      <c r="P44" s="56"/>
      <c r="Q44" s="56"/>
      <c r="R44" s="56"/>
      <c r="S44" s="57"/>
      <c r="T44" s="56"/>
      <c r="U44" s="56"/>
      <c r="V44" s="56"/>
      <c r="W44" s="56"/>
      <c r="X44" s="57"/>
      <c r="Y44" s="57"/>
      <c r="Z44" s="57"/>
    </row>
    <row r="45" spans="1:26" s="58" customFormat="1" ht="15.75" customHeight="1">
      <c r="A45" s="53" t="s">
        <v>11</v>
      </c>
      <c r="B45" s="69">
        <f aca="true" t="shared" si="28" ref="B45:K45">B116+B188+B258</f>
        <v>0</v>
      </c>
      <c r="C45" s="69">
        <f t="shared" si="28"/>
        <v>0</v>
      </c>
      <c r="D45" s="69">
        <f t="shared" si="28"/>
        <v>274288</v>
      </c>
      <c r="E45" s="61">
        <f t="shared" si="28"/>
        <v>243785</v>
      </c>
      <c r="F45" s="61">
        <f t="shared" si="28"/>
        <v>452937</v>
      </c>
      <c r="G45" s="47">
        <f t="shared" si="28"/>
        <v>3613266</v>
      </c>
      <c r="H45" s="61">
        <f t="shared" si="28"/>
        <v>52765684</v>
      </c>
      <c r="I45" s="49">
        <f t="shared" si="28"/>
        <v>-145142</v>
      </c>
      <c r="J45" s="69">
        <f t="shared" si="28"/>
        <v>0</v>
      </c>
      <c r="K45" s="61">
        <f t="shared" si="28"/>
        <v>52620542</v>
      </c>
      <c r="L45" s="54"/>
      <c r="M45" s="55"/>
      <c r="N45" s="55"/>
      <c r="O45" s="56"/>
      <c r="P45" s="56"/>
      <c r="Q45" s="56"/>
      <c r="R45" s="56"/>
      <c r="S45" s="57"/>
      <c r="T45" s="56"/>
      <c r="U45" s="56"/>
      <c r="V45" s="56"/>
      <c r="W45" s="56"/>
      <c r="X45" s="57"/>
      <c r="Y45" s="57"/>
      <c r="Z45" s="57"/>
    </row>
    <row r="46" spans="1:26" s="58" customFormat="1" ht="15.75" customHeight="1">
      <c r="A46" s="53" t="s">
        <v>12</v>
      </c>
      <c r="B46" s="69">
        <f aca="true" t="shared" si="29" ref="B46:K46">B117+B189+B259</f>
        <v>0</v>
      </c>
      <c r="C46" s="69">
        <f t="shared" si="29"/>
        <v>0</v>
      </c>
      <c r="D46" s="69">
        <f t="shared" si="29"/>
        <v>518053</v>
      </c>
      <c r="E46" s="61">
        <f t="shared" si="29"/>
        <v>1255425</v>
      </c>
      <c r="F46" s="61">
        <f t="shared" si="29"/>
        <v>1565895</v>
      </c>
      <c r="G46" s="47">
        <f t="shared" si="29"/>
        <v>1881249</v>
      </c>
      <c r="H46" s="61">
        <f t="shared" si="29"/>
        <v>104537914</v>
      </c>
      <c r="I46" s="49">
        <f t="shared" si="29"/>
        <v>-298417</v>
      </c>
      <c r="J46" s="69">
        <f t="shared" si="29"/>
        <v>0</v>
      </c>
      <c r="K46" s="61">
        <f t="shared" si="29"/>
        <v>104239497</v>
      </c>
      <c r="L46" s="54"/>
      <c r="M46" s="55"/>
      <c r="N46" s="55"/>
      <c r="O46" s="56"/>
      <c r="P46" s="56"/>
      <c r="Q46" s="56"/>
      <c r="R46" s="56"/>
      <c r="S46" s="57"/>
      <c r="T46" s="56"/>
      <c r="U46" s="56"/>
      <c r="V46" s="56"/>
      <c r="W46" s="56"/>
      <c r="X46" s="57"/>
      <c r="Y46" s="57"/>
      <c r="Z46" s="57"/>
    </row>
    <row r="47" spans="1:26" s="58" customFormat="1" ht="15.75" customHeight="1">
      <c r="A47" s="53" t="s">
        <v>13</v>
      </c>
      <c r="B47" s="69">
        <f aca="true" t="shared" si="30" ref="B47:K47">B118+B190+B260</f>
        <v>0</v>
      </c>
      <c r="C47" s="69">
        <f t="shared" si="30"/>
        <v>0</v>
      </c>
      <c r="D47" s="69">
        <f t="shared" si="30"/>
        <v>370753</v>
      </c>
      <c r="E47" s="61">
        <f t="shared" si="30"/>
        <v>1189719</v>
      </c>
      <c r="F47" s="61">
        <f t="shared" si="30"/>
        <v>1853854</v>
      </c>
      <c r="G47" s="47">
        <f t="shared" si="30"/>
        <v>2759262</v>
      </c>
      <c r="H47" s="61">
        <f t="shared" si="30"/>
        <v>77702498</v>
      </c>
      <c r="I47" s="49">
        <f t="shared" si="30"/>
        <v>-216653</v>
      </c>
      <c r="J47" s="69">
        <f t="shared" si="30"/>
        <v>0</v>
      </c>
      <c r="K47" s="61">
        <f t="shared" si="30"/>
        <v>77485845</v>
      </c>
      <c r="L47" s="54"/>
      <c r="M47" s="55"/>
      <c r="N47" s="55"/>
      <c r="O47" s="56"/>
      <c r="P47" s="56"/>
      <c r="Q47" s="56"/>
      <c r="R47" s="56"/>
      <c r="S47" s="57"/>
      <c r="T47" s="56"/>
      <c r="U47" s="56"/>
      <c r="V47" s="56"/>
      <c r="W47" s="56"/>
      <c r="X47" s="57"/>
      <c r="Y47" s="57"/>
      <c r="Z47" s="57"/>
    </row>
    <row r="48" spans="1:26" s="58" customFormat="1" ht="15.75" customHeight="1">
      <c r="A48" s="53" t="s">
        <v>14</v>
      </c>
      <c r="B48" s="69">
        <f aca="true" t="shared" si="31" ref="B48:K48">B119+B191+B261</f>
        <v>0</v>
      </c>
      <c r="C48" s="69">
        <f t="shared" si="31"/>
        <v>0</v>
      </c>
      <c r="D48" s="69">
        <f t="shared" si="31"/>
        <v>402065</v>
      </c>
      <c r="E48" s="61">
        <f t="shared" si="31"/>
        <v>765765</v>
      </c>
      <c r="F48" s="61">
        <f t="shared" si="31"/>
        <v>1421707</v>
      </c>
      <c r="G48" s="47">
        <f t="shared" si="31"/>
        <v>8058413</v>
      </c>
      <c r="H48" s="61">
        <f t="shared" si="31"/>
        <v>91031203</v>
      </c>
      <c r="I48" s="49">
        <f t="shared" si="31"/>
        <v>-236141</v>
      </c>
      <c r="J48" s="69">
        <f t="shared" si="31"/>
        <v>0</v>
      </c>
      <c r="K48" s="61">
        <f t="shared" si="31"/>
        <v>90795062</v>
      </c>
      <c r="L48" s="54"/>
      <c r="M48" s="55"/>
      <c r="N48" s="55"/>
      <c r="O48" s="56"/>
      <c r="P48" s="56"/>
      <c r="Q48" s="56"/>
      <c r="R48" s="56"/>
      <c r="S48" s="57"/>
      <c r="T48" s="56"/>
      <c r="U48" s="56"/>
      <c r="V48" s="56"/>
      <c r="W48" s="56"/>
      <c r="X48" s="57"/>
      <c r="Y48" s="57"/>
      <c r="Z48" s="57"/>
    </row>
    <row r="49" spans="1:26" s="58" customFormat="1" ht="15.75" customHeight="1">
      <c r="A49" s="53" t="s">
        <v>15</v>
      </c>
      <c r="B49" s="69">
        <f aca="true" t="shared" si="32" ref="B49:K49">B120+B192+B262</f>
        <v>0</v>
      </c>
      <c r="C49" s="69">
        <f t="shared" si="32"/>
        <v>0</v>
      </c>
      <c r="D49" s="69">
        <f t="shared" si="32"/>
        <v>271469</v>
      </c>
      <c r="E49" s="61">
        <f t="shared" si="32"/>
        <v>379196</v>
      </c>
      <c r="F49" s="61">
        <f t="shared" si="32"/>
        <v>1257733</v>
      </c>
      <c r="G49" s="47">
        <f t="shared" si="32"/>
        <v>1332937</v>
      </c>
      <c r="H49" s="61">
        <f t="shared" si="32"/>
        <v>52619012</v>
      </c>
      <c r="I49" s="49">
        <f t="shared" si="32"/>
        <v>-148281</v>
      </c>
      <c r="J49" s="69">
        <f t="shared" si="32"/>
        <v>0</v>
      </c>
      <c r="K49" s="61">
        <f t="shared" si="32"/>
        <v>52470731</v>
      </c>
      <c r="L49" s="54"/>
      <c r="M49" s="55"/>
      <c r="N49" s="55"/>
      <c r="O49" s="56"/>
      <c r="P49" s="56"/>
      <c r="Q49" s="56"/>
      <c r="R49" s="56"/>
      <c r="S49" s="57"/>
      <c r="T49" s="56"/>
      <c r="U49" s="56"/>
      <c r="V49" s="56"/>
      <c r="W49" s="56"/>
      <c r="X49" s="57"/>
      <c r="Y49" s="57"/>
      <c r="Z49" s="57"/>
    </row>
    <row r="50" spans="1:26" s="58" customFormat="1" ht="15.75" customHeight="1">
      <c r="A50" s="53" t="s">
        <v>16</v>
      </c>
      <c r="B50" s="69">
        <f aca="true" t="shared" si="33" ref="B50:K50">B121+B193+B263</f>
        <v>0</v>
      </c>
      <c r="C50" s="69">
        <f t="shared" si="33"/>
        <v>0</v>
      </c>
      <c r="D50" s="69">
        <f t="shared" si="33"/>
        <v>256568</v>
      </c>
      <c r="E50" s="61">
        <f t="shared" si="33"/>
        <v>464790</v>
      </c>
      <c r="F50" s="61">
        <f t="shared" si="33"/>
        <v>3952991</v>
      </c>
      <c r="G50" s="47">
        <f t="shared" si="33"/>
        <v>3161777</v>
      </c>
      <c r="H50" s="61">
        <f t="shared" si="33"/>
        <v>61991405</v>
      </c>
      <c r="I50" s="49">
        <f t="shared" si="33"/>
        <v>-162133</v>
      </c>
      <c r="J50" s="69">
        <f t="shared" si="33"/>
        <v>0</v>
      </c>
      <c r="K50" s="61">
        <f t="shared" si="33"/>
        <v>61829272</v>
      </c>
      <c r="L50" s="54"/>
      <c r="M50" s="55"/>
      <c r="N50" s="55"/>
      <c r="O50" s="56"/>
      <c r="P50" s="56"/>
      <c r="Q50" s="56"/>
      <c r="R50" s="56"/>
      <c r="S50" s="57"/>
      <c r="T50" s="56"/>
      <c r="U50" s="56"/>
      <c r="V50" s="56"/>
      <c r="W50" s="56"/>
      <c r="X50" s="57"/>
      <c r="Y50" s="57"/>
      <c r="Z50" s="57"/>
    </row>
    <row r="51" spans="1:26" s="58" customFormat="1" ht="15.75" customHeight="1">
      <c r="A51" s="59" t="s">
        <v>17</v>
      </c>
      <c r="B51" s="70">
        <f aca="true" t="shared" si="34" ref="B51:K51">B122+B194+B264</f>
        <v>0</v>
      </c>
      <c r="C51" s="70">
        <f t="shared" si="34"/>
        <v>0</v>
      </c>
      <c r="D51" s="70">
        <f t="shared" si="34"/>
        <v>369702</v>
      </c>
      <c r="E51" s="71">
        <f t="shared" si="34"/>
        <v>493222</v>
      </c>
      <c r="F51" s="71">
        <f t="shared" si="34"/>
        <v>1185983</v>
      </c>
      <c r="G51" s="48">
        <f t="shared" si="34"/>
        <v>4977285</v>
      </c>
      <c r="H51" s="71">
        <f t="shared" si="34"/>
        <v>73157419</v>
      </c>
      <c r="I51" s="50">
        <f t="shared" si="34"/>
        <v>-197853</v>
      </c>
      <c r="J51" s="70">
        <f t="shared" si="34"/>
        <v>0</v>
      </c>
      <c r="K51" s="71">
        <f t="shared" si="34"/>
        <v>72959566</v>
      </c>
      <c r="L51" s="54"/>
      <c r="M51" s="55"/>
      <c r="N51" s="55"/>
      <c r="O51" s="56"/>
      <c r="P51" s="56"/>
      <c r="Q51" s="56"/>
      <c r="R51" s="56"/>
      <c r="S51" s="57"/>
      <c r="T51" s="56"/>
      <c r="U51" s="56"/>
      <c r="V51" s="56"/>
      <c r="W51" s="56"/>
      <c r="X51" s="57"/>
      <c r="Y51" s="57"/>
      <c r="Z51" s="57"/>
    </row>
    <row r="52" spans="1:26" s="58" customFormat="1" ht="15.75" customHeight="1">
      <c r="A52" s="60" t="s">
        <v>37</v>
      </c>
      <c r="B52" s="72">
        <f aca="true" t="shared" si="35" ref="B52:K52">SUM(B35:B51)</f>
        <v>0</v>
      </c>
      <c r="C52" s="72">
        <f t="shared" si="35"/>
        <v>0</v>
      </c>
      <c r="D52" s="72">
        <f t="shared" si="35"/>
        <v>8150598</v>
      </c>
      <c r="E52" s="72">
        <f>SUM(E35:E51)</f>
        <v>19018063</v>
      </c>
      <c r="F52" s="72">
        <f t="shared" si="35"/>
        <v>46275151.99999999</v>
      </c>
      <c r="G52" s="72">
        <f t="shared" si="35"/>
        <v>91900394</v>
      </c>
      <c r="H52" s="72">
        <f t="shared" si="35"/>
        <v>1737629671</v>
      </c>
      <c r="I52" s="85">
        <f t="shared" si="35"/>
        <v>-4715039</v>
      </c>
      <c r="J52" s="72">
        <f t="shared" si="35"/>
        <v>0</v>
      </c>
      <c r="K52" s="72">
        <f t="shared" si="35"/>
        <v>1732914632</v>
      </c>
      <c r="L52" s="54"/>
      <c r="M52" s="54"/>
      <c r="N52" s="55"/>
      <c r="O52" s="56"/>
      <c r="P52" s="56"/>
      <c r="Q52" s="56"/>
      <c r="R52" s="56"/>
      <c r="S52" s="57"/>
      <c r="T52" s="56"/>
      <c r="U52" s="56"/>
      <c r="V52" s="73"/>
      <c r="W52" s="73"/>
      <c r="Y52" s="57"/>
      <c r="Z52" s="57"/>
    </row>
    <row r="53" spans="7:11" ht="12.75">
      <c r="G53" s="14"/>
      <c r="K53" s="52">
        <f>K52-K31</f>
        <v>1714958227</v>
      </c>
    </row>
    <row r="54" spans="1:18" s="2" customFormat="1" ht="18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3"/>
      <c r="M54" s="3"/>
      <c r="N54" s="3"/>
      <c r="O54" s="41"/>
      <c r="Q54" s="41"/>
      <c r="R54" s="41"/>
    </row>
    <row r="55" spans="1:11" ht="12.7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ht="12.75">
      <c r="D56" s="7"/>
    </row>
    <row r="57" ht="12.75">
      <c r="D57" s="7"/>
    </row>
    <row r="58" ht="12.75">
      <c r="D58" s="7"/>
    </row>
    <row r="70" spans="1:4" ht="12.75">
      <c r="A70" s="6"/>
      <c r="B70" s="6"/>
      <c r="C70" s="6"/>
      <c r="D70" s="6"/>
    </row>
    <row r="71" spans="1:4" ht="12.75">
      <c r="A71" s="6"/>
      <c r="B71" s="6"/>
      <c r="C71" s="6"/>
      <c r="D71" s="6"/>
    </row>
    <row r="72" spans="1:4" ht="12.75">
      <c r="A72" s="6"/>
      <c r="B72" s="6"/>
      <c r="C72" s="6"/>
      <c r="D72" s="6"/>
    </row>
    <row r="73" spans="1:4" ht="12.75">
      <c r="A73" s="6"/>
      <c r="B73" s="6"/>
      <c r="C73" s="6"/>
      <c r="D73" s="6"/>
    </row>
    <row r="74" spans="1:4" ht="12.75">
      <c r="A74" s="6"/>
      <c r="B74" s="6"/>
      <c r="C74" s="6"/>
      <c r="D74" s="6"/>
    </row>
    <row r="75" spans="1:4" ht="12.75">
      <c r="A75" s="6"/>
      <c r="B75" s="6"/>
      <c r="C75" s="6"/>
      <c r="D75" s="6"/>
    </row>
    <row r="76" spans="1:4" ht="12.75">
      <c r="A76" s="6"/>
      <c r="B76" s="6"/>
      <c r="C76" s="6"/>
      <c r="D76" s="6"/>
    </row>
    <row r="77" ht="12.75"/>
    <row r="78" ht="12.75"/>
    <row r="79" ht="12.75"/>
    <row r="80" spans="1:18" ht="15.75">
      <c r="A80" s="101" t="s">
        <v>20</v>
      </c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O80" s="40"/>
      <c r="Q80" s="40"/>
      <c r="R80" s="40"/>
    </row>
    <row r="81" spans="1:18" ht="15.75">
      <c r="A81" s="102" t="s">
        <v>48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O81" s="40"/>
      <c r="Q81" s="40"/>
      <c r="R81" s="40"/>
    </row>
    <row r="82" spans="15:18" ht="12.75">
      <c r="O82" s="40"/>
      <c r="Q82" s="40"/>
      <c r="R82" s="40"/>
    </row>
    <row r="83" spans="1:18" s="27" customFormat="1" ht="87" customHeight="1">
      <c r="A83" s="34" t="s">
        <v>39</v>
      </c>
      <c r="B83" s="34" t="s">
        <v>0</v>
      </c>
      <c r="C83" s="34" t="s">
        <v>33</v>
      </c>
      <c r="D83" s="34" t="s">
        <v>22</v>
      </c>
      <c r="E83" s="34" t="s">
        <v>18</v>
      </c>
      <c r="F83" s="34" t="s">
        <v>19</v>
      </c>
      <c r="G83" s="34" t="s">
        <v>25</v>
      </c>
      <c r="H83" s="34" t="s">
        <v>21</v>
      </c>
      <c r="I83" s="34" t="s">
        <v>23</v>
      </c>
      <c r="J83" s="45" t="s">
        <v>41</v>
      </c>
      <c r="K83" s="34" t="s">
        <v>46</v>
      </c>
      <c r="L83" s="26"/>
      <c r="M83" s="26"/>
      <c r="N83" s="26"/>
      <c r="O83" s="42"/>
      <c r="Q83" s="42"/>
      <c r="R83" s="42"/>
    </row>
    <row r="84" spans="1:18" s="64" customFormat="1" ht="15.75" customHeight="1">
      <c r="A84" s="53" t="s">
        <v>1</v>
      </c>
      <c r="B84" s="47">
        <v>13328125</v>
      </c>
      <c r="C84" s="47">
        <v>2312990</v>
      </c>
      <c r="D84" s="47">
        <v>175323</v>
      </c>
      <c r="E84" s="47">
        <v>1390636</v>
      </c>
      <c r="F84" s="47">
        <v>712335</v>
      </c>
      <c r="G84" s="49">
        <v>0</v>
      </c>
      <c r="H84" s="47">
        <v>144346</v>
      </c>
      <c r="I84" s="47">
        <v>33194</v>
      </c>
      <c r="J84" s="49">
        <v>14885</v>
      </c>
      <c r="K84" s="36">
        <f>SUM(B84:J84)</f>
        <v>18111834</v>
      </c>
      <c r="L84" s="62"/>
      <c r="M84" s="62"/>
      <c r="N84" s="62"/>
      <c r="O84" s="63"/>
      <c r="Q84" s="63"/>
      <c r="R84" s="63"/>
    </row>
    <row r="85" spans="1:18" s="64" customFormat="1" ht="15.75" customHeight="1">
      <c r="A85" s="53" t="s">
        <v>2</v>
      </c>
      <c r="B85" s="47">
        <v>29924159</v>
      </c>
      <c r="C85" s="47">
        <v>5193099</v>
      </c>
      <c r="D85" s="47">
        <v>393632</v>
      </c>
      <c r="E85" s="47">
        <v>3122241</v>
      </c>
      <c r="F85" s="47">
        <v>1599326</v>
      </c>
      <c r="G85" s="49">
        <v>0</v>
      </c>
      <c r="H85" s="47">
        <v>324085</v>
      </c>
      <c r="I85" s="47">
        <v>74527</v>
      </c>
      <c r="J85" s="49">
        <v>33419</v>
      </c>
      <c r="K85" s="36">
        <f aca="true" t="shared" si="36" ref="K85:K100">SUM(B85:J85)</f>
        <v>40664488</v>
      </c>
      <c r="L85" s="62"/>
      <c r="M85" s="62"/>
      <c r="N85" s="62"/>
      <c r="O85" s="63"/>
      <c r="Q85" s="63"/>
      <c r="R85" s="63"/>
    </row>
    <row r="86" spans="1:18" s="64" customFormat="1" ht="15.75" customHeight="1">
      <c r="A86" s="53" t="s">
        <v>3</v>
      </c>
      <c r="B86" s="47">
        <v>16767765</v>
      </c>
      <c r="C86" s="47">
        <v>2909912</v>
      </c>
      <c r="D86" s="47">
        <v>220569</v>
      </c>
      <c r="E86" s="47">
        <v>1749523</v>
      </c>
      <c r="F86" s="47">
        <v>896169</v>
      </c>
      <c r="G86" s="49">
        <v>0</v>
      </c>
      <c r="H86" s="47">
        <v>181599</v>
      </c>
      <c r="I86" s="47">
        <v>41761</v>
      </c>
      <c r="J86" s="49">
        <v>18726</v>
      </c>
      <c r="K86" s="36">
        <f t="shared" si="36"/>
        <v>22786024</v>
      </c>
      <c r="L86" s="62"/>
      <c r="M86" s="62"/>
      <c r="N86" s="62"/>
      <c r="O86" s="63"/>
      <c r="Q86" s="63"/>
      <c r="R86" s="63"/>
    </row>
    <row r="87" spans="1:18" s="66" customFormat="1" ht="15.75" customHeight="1">
      <c r="A87" s="53" t="s">
        <v>4</v>
      </c>
      <c r="B87" s="47">
        <v>95130648</v>
      </c>
      <c r="C87" s="47">
        <v>16509165</v>
      </c>
      <c r="D87" s="47">
        <v>1251381</v>
      </c>
      <c r="E87" s="47">
        <v>9925787</v>
      </c>
      <c r="F87" s="47">
        <v>5084349</v>
      </c>
      <c r="G87" s="49">
        <v>0</v>
      </c>
      <c r="H87" s="47">
        <v>1030286</v>
      </c>
      <c r="I87" s="47">
        <v>236927</v>
      </c>
      <c r="J87" s="49">
        <v>106240</v>
      </c>
      <c r="K87" s="36">
        <f t="shared" si="36"/>
        <v>129274783</v>
      </c>
      <c r="L87" s="62"/>
      <c r="M87" s="62"/>
      <c r="N87" s="62"/>
      <c r="O87" s="65"/>
      <c r="Q87" s="65"/>
      <c r="R87" s="65"/>
    </row>
    <row r="88" spans="1:18" s="68" customFormat="1" ht="15.75" customHeight="1">
      <c r="A88" s="53" t="s">
        <v>5</v>
      </c>
      <c r="B88" s="47">
        <v>26401310</v>
      </c>
      <c r="C88" s="47">
        <v>4581736</v>
      </c>
      <c r="D88" s="47">
        <v>347292</v>
      </c>
      <c r="E88" s="47">
        <v>2754672</v>
      </c>
      <c r="F88" s="47">
        <v>1411043</v>
      </c>
      <c r="G88" s="49">
        <v>0</v>
      </c>
      <c r="H88" s="47">
        <v>285932</v>
      </c>
      <c r="I88" s="47">
        <v>65754</v>
      </c>
      <c r="J88" s="49">
        <v>29484</v>
      </c>
      <c r="K88" s="36">
        <f t="shared" si="36"/>
        <v>35877223</v>
      </c>
      <c r="L88" s="62"/>
      <c r="M88" s="62"/>
      <c r="N88" s="62"/>
      <c r="O88" s="67"/>
      <c r="Q88" s="67"/>
      <c r="R88" s="67"/>
    </row>
    <row r="89" spans="1:18" s="68" customFormat="1" ht="15.75" customHeight="1">
      <c r="A89" s="53" t="s">
        <v>6</v>
      </c>
      <c r="B89" s="47">
        <v>19784105</v>
      </c>
      <c r="C89" s="47">
        <v>3433373</v>
      </c>
      <c r="D89" s="47">
        <v>260247</v>
      </c>
      <c r="E89" s="47">
        <v>2064243</v>
      </c>
      <c r="F89" s="47">
        <v>1057381</v>
      </c>
      <c r="G89" s="49">
        <v>0</v>
      </c>
      <c r="H89" s="47">
        <v>214266</v>
      </c>
      <c r="I89" s="47">
        <v>49273</v>
      </c>
      <c r="J89" s="49">
        <v>22094</v>
      </c>
      <c r="K89" s="36">
        <f t="shared" si="36"/>
        <v>26884982</v>
      </c>
      <c r="L89" s="62"/>
      <c r="M89" s="62"/>
      <c r="N89" s="62"/>
      <c r="O89" s="67"/>
      <c r="Q89" s="67"/>
      <c r="R89" s="67"/>
    </row>
    <row r="90" spans="1:18" s="58" customFormat="1" ht="15.75" customHeight="1">
      <c r="A90" s="53" t="s">
        <v>7</v>
      </c>
      <c r="B90" s="47">
        <v>12154814</v>
      </c>
      <c r="C90" s="47">
        <v>2109371</v>
      </c>
      <c r="D90" s="47">
        <v>159888</v>
      </c>
      <c r="E90" s="47">
        <v>1268215</v>
      </c>
      <c r="F90" s="47">
        <v>649626</v>
      </c>
      <c r="G90" s="49">
        <v>0</v>
      </c>
      <c r="H90" s="47">
        <v>131639</v>
      </c>
      <c r="I90" s="47">
        <v>30272</v>
      </c>
      <c r="J90" s="49">
        <v>13574</v>
      </c>
      <c r="K90" s="36">
        <f t="shared" si="36"/>
        <v>16517399</v>
      </c>
      <c r="L90" s="62"/>
      <c r="M90" s="62"/>
      <c r="N90" s="62"/>
      <c r="O90" s="56"/>
      <c r="Q90" s="56"/>
      <c r="R90" s="56"/>
    </row>
    <row r="91" spans="1:18" s="58" customFormat="1" ht="15.75" customHeight="1">
      <c r="A91" s="53" t="s">
        <v>8</v>
      </c>
      <c r="B91" s="47">
        <v>27546724</v>
      </c>
      <c r="C91" s="47">
        <v>4780514</v>
      </c>
      <c r="D91" s="47">
        <v>362359</v>
      </c>
      <c r="E91" s="47">
        <v>2874183</v>
      </c>
      <c r="F91" s="47">
        <v>1472261</v>
      </c>
      <c r="G91" s="49">
        <v>0</v>
      </c>
      <c r="H91" s="47">
        <v>298337</v>
      </c>
      <c r="I91" s="47">
        <v>68606</v>
      </c>
      <c r="J91" s="49">
        <v>30764</v>
      </c>
      <c r="K91" s="36">
        <f t="shared" si="36"/>
        <v>37433748</v>
      </c>
      <c r="L91" s="62"/>
      <c r="M91" s="62"/>
      <c r="N91" s="62"/>
      <c r="O91" s="56"/>
      <c r="Q91" s="56"/>
      <c r="R91" s="56"/>
    </row>
    <row r="92" spans="1:18" s="58" customFormat="1" ht="15.75" customHeight="1">
      <c r="A92" s="53" t="s">
        <v>9</v>
      </c>
      <c r="B92" s="47">
        <v>11724239</v>
      </c>
      <c r="C92" s="47">
        <v>2034648</v>
      </c>
      <c r="D92" s="47">
        <v>154225</v>
      </c>
      <c r="E92" s="47">
        <v>1223289</v>
      </c>
      <c r="F92" s="47">
        <v>626613</v>
      </c>
      <c r="G92" s="49">
        <v>0</v>
      </c>
      <c r="H92" s="47">
        <v>126976</v>
      </c>
      <c r="I92" s="47">
        <v>29200</v>
      </c>
      <c r="J92" s="49">
        <v>13093</v>
      </c>
      <c r="K92" s="36">
        <f t="shared" si="36"/>
        <v>15932283</v>
      </c>
      <c r="L92" s="62"/>
      <c r="M92" s="62"/>
      <c r="N92" s="62"/>
      <c r="O92" s="56"/>
      <c r="Q92" s="56"/>
      <c r="R92" s="56"/>
    </row>
    <row r="93" spans="1:18" s="58" customFormat="1" ht="15.75" customHeight="1">
      <c r="A93" s="53" t="s">
        <v>10</v>
      </c>
      <c r="B93" s="47">
        <v>14963014</v>
      </c>
      <c r="C93" s="47">
        <v>2596712</v>
      </c>
      <c r="D93" s="47">
        <v>196829</v>
      </c>
      <c r="E93" s="47">
        <v>1561218</v>
      </c>
      <c r="F93" s="47">
        <v>799713</v>
      </c>
      <c r="G93" s="49">
        <v>0</v>
      </c>
      <c r="H93" s="47">
        <v>162053</v>
      </c>
      <c r="I93" s="47">
        <v>37266</v>
      </c>
      <c r="J93" s="49">
        <v>16710</v>
      </c>
      <c r="K93" s="36">
        <f t="shared" si="36"/>
        <v>20333515</v>
      </c>
      <c r="L93" s="62"/>
      <c r="M93" s="62"/>
      <c r="N93" s="62"/>
      <c r="O93" s="56"/>
      <c r="Q93" s="56"/>
      <c r="R93" s="56"/>
    </row>
    <row r="94" spans="1:18" s="58" customFormat="1" ht="15.75" customHeight="1">
      <c r="A94" s="53" t="s">
        <v>11</v>
      </c>
      <c r="B94" s="47">
        <v>11504433</v>
      </c>
      <c r="C94" s="47">
        <v>1996503</v>
      </c>
      <c r="D94" s="47">
        <v>151333</v>
      </c>
      <c r="E94" s="47">
        <v>1200355</v>
      </c>
      <c r="F94" s="47">
        <v>614866</v>
      </c>
      <c r="G94" s="49">
        <v>0</v>
      </c>
      <c r="H94" s="47">
        <v>124595</v>
      </c>
      <c r="I94" s="47">
        <v>28652</v>
      </c>
      <c r="J94" s="49">
        <v>12848</v>
      </c>
      <c r="K94" s="36">
        <f t="shared" si="36"/>
        <v>15633585</v>
      </c>
      <c r="L94" s="62"/>
      <c r="M94" s="62"/>
      <c r="N94" s="62"/>
      <c r="O94" s="56"/>
      <c r="Q94" s="56"/>
      <c r="R94" s="56"/>
    </row>
    <row r="95" spans="1:18" s="58" customFormat="1" ht="15.75" customHeight="1">
      <c r="A95" s="53" t="s">
        <v>12</v>
      </c>
      <c r="B95" s="47">
        <v>24741736</v>
      </c>
      <c r="C95" s="47">
        <v>4293731</v>
      </c>
      <c r="D95" s="47">
        <v>325461</v>
      </c>
      <c r="E95" s="47">
        <v>2581515</v>
      </c>
      <c r="F95" s="47">
        <v>1322346</v>
      </c>
      <c r="G95" s="49">
        <v>0</v>
      </c>
      <c r="H95" s="47">
        <v>267958</v>
      </c>
      <c r="I95" s="47">
        <v>61620</v>
      </c>
      <c r="J95" s="49">
        <v>27631</v>
      </c>
      <c r="K95" s="36">
        <f t="shared" si="36"/>
        <v>33621998</v>
      </c>
      <c r="L95" s="62"/>
      <c r="M95" s="62"/>
      <c r="N95" s="62"/>
      <c r="O95" s="56"/>
      <c r="Q95" s="56"/>
      <c r="R95" s="56"/>
    </row>
    <row r="96" spans="1:18" s="58" customFormat="1" ht="15.75" customHeight="1">
      <c r="A96" s="53" t="s">
        <v>13</v>
      </c>
      <c r="B96" s="47">
        <v>17591812</v>
      </c>
      <c r="C96" s="47">
        <v>3052919</v>
      </c>
      <c r="D96" s="47">
        <v>231409</v>
      </c>
      <c r="E96" s="47">
        <v>1835503</v>
      </c>
      <c r="F96" s="47">
        <v>940211</v>
      </c>
      <c r="G96" s="49">
        <v>0</v>
      </c>
      <c r="H96" s="47">
        <v>190523</v>
      </c>
      <c r="I96" s="47">
        <v>43813</v>
      </c>
      <c r="J96" s="49">
        <v>19646</v>
      </c>
      <c r="K96" s="36">
        <f t="shared" si="36"/>
        <v>23905836</v>
      </c>
      <c r="L96" s="62"/>
      <c r="M96" s="62"/>
      <c r="N96" s="62"/>
      <c r="O96" s="56"/>
      <c r="Q96" s="56"/>
      <c r="R96" s="56"/>
    </row>
    <row r="97" spans="1:18" s="58" customFormat="1" ht="15.75" customHeight="1">
      <c r="A97" s="53" t="s">
        <v>14</v>
      </c>
      <c r="B97" s="47">
        <v>18051096</v>
      </c>
      <c r="C97" s="47">
        <v>3132623</v>
      </c>
      <c r="D97" s="47">
        <v>237450</v>
      </c>
      <c r="E97" s="47">
        <v>1883424</v>
      </c>
      <c r="F97" s="47">
        <v>964758</v>
      </c>
      <c r="G97" s="49">
        <v>0</v>
      </c>
      <c r="H97" s="47">
        <v>195497</v>
      </c>
      <c r="I97" s="47">
        <v>44957</v>
      </c>
      <c r="J97" s="49">
        <v>20159</v>
      </c>
      <c r="K97" s="36">
        <f t="shared" si="36"/>
        <v>24529964</v>
      </c>
      <c r="L97" s="62"/>
      <c r="M97" s="62"/>
      <c r="N97" s="62"/>
      <c r="O97" s="56"/>
      <c r="Q97" s="56"/>
      <c r="R97" s="56"/>
    </row>
    <row r="98" spans="1:18" s="58" customFormat="1" ht="15.75" customHeight="1">
      <c r="A98" s="53" t="s">
        <v>15</v>
      </c>
      <c r="B98" s="47">
        <v>11867394</v>
      </c>
      <c r="C98" s="47">
        <v>2059491</v>
      </c>
      <c r="D98" s="47">
        <v>156108</v>
      </c>
      <c r="E98" s="47">
        <v>1238226</v>
      </c>
      <c r="F98" s="47">
        <v>634264</v>
      </c>
      <c r="G98" s="49">
        <v>0</v>
      </c>
      <c r="H98" s="47">
        <v>128526</v>
      </c>
      <c r="I98" s="47">
        <v>29556</v>
      </c>
      <c r="J98" s="49">
        <v>13253</v>
      </c>
      <c r="K98" s="36">
        <f t="shared" si="36"/>
        <v>16126818</v>
      </c>
      <c r="L98" s="62"/>
      <c r="M98" s="62"/>
      <c r="N98" s="62"/>
      <c r="O98" s="56"/>
      <c r="Q98" s="56"/>
      <c r="R98" s="56"/>
    </row>
    <row r="99" spans="1:18" s="58" customFormat="1" ht="15.75" customHeight="1">
      <c r="A99" s="53" t="s">
        <v>16</v>
      </c>
      <c r="B99" s="47">
        <v>13341631</v>
      </c>
      <c r="C99" s="47">
        <v>2315333</v>
      </c>
      <c r="D99" s="47">
        <v>175500</v>
      </c>
      <c r="E99" s="47">
        <v>1392045</v>
      </c>
      <c r="F99" s="47">
        <v>713056</v>
      </c>
      <c r="G99" s="49">
        <v>0</v>
      </c>
      <c r="H99" s="47">
        <v>144493</v>
      </c>
      <c r="I99" s="47">
        <v>33228</v>
      </c>
      <c r="J99" s="49">
        <v>14900</v>
      </c>
      <c r="K99" s="36">
        <f t="shared" si="36"/>
        <v>18130186</v>
      </c>
      <c r="L99" s="62"/>
      <c r="M99" s="62"/>
      <c r="N99" s="62"/>
      <c r="O99" s="56"/>
      <c r="Q99" s="56"/>
      <c r="R99" s="56"/>
    </row>
    <row r="100" spans="1:18" s="58" customFormat="1" ht="15.75" customHeight="1">
      <c r="A100" s="59" t="s">
        <v>17</v>
      </c>
      <c r="B100" s="48">
        <v>15699592</v>
      </c>
      <c r="C100" s="48">
        <v>2724538</v>
      </c>
      <c r="D100" s="48">
        <v>206516</v>
      </c>
      <c r="E100" s="48">
        <v>1638073</v>
      </c>
      <c r="F100" s="48">
        <v>839080</v>
      </c>
      <c r="G100" s="50">
        <v>0</v>
      </c>
      <c r="H100" s="48">
        <v>170031</v>
      </c>
      <c r="I100" s="48">
        <v>39101</v>
      </c>
      <c r="J100" s="50">
        <v>17533</v>
      </c>
      <c r="K100" s="36">
        <f t="shared" si="36"/>
        <v>21334464</v>
      </c>
      <c r="L100" s="62"/>
      <c r="M100" s="62"/>
      <c r="N100" s="62"/>
      <c r="O100" s="56"/>
      <c r="Q100" s="56"/>
      <c r="R100" s="56"/>
    </row>
    <row r="101" spans="1:18" s="58" customFormat="1" ht="15.75" customHeight="1">
      <c r="A101" s="60" t="s">
        <v>46</v>
      </c>
      <c r="B101" s="85">
        <f aca="true" t="shared" si="37" ref="B101:K101">SUM(B84:B100)</f>
        <v>380522597</v>
      </c>
      <c r="C101" s="85">
        <f t="shared" si="37"/>
        <v>66036658</v>
      </c>
      <c r="D101" s="85">
        <f t="shared" si="37"/>
        <v>5005522</v>
      </c>
      <c r="E101" s="85">
        <f t="shared" si="37"/>
        <v>39703148</v>
      </c>
      <c r="F101" s="85">
        <f t="shared" si="37"/>
        <v>20337397</v>
      </c>
      <c r="G101" s="85">
        <f t="shared" si="37"/>
        <v>0</v>
      </c>
      <c r="H101" s="85">
        <f t="shared" si="37"/>
        <v>4121142</v>
      </c>
      <c r="I101" s="85">
        <f t="shared" si="37"/>
        <v>947707</v>
      </c>
      <c r="J101" s="85">
        <f t="shared" si="37"/>
        <v>424959</v>
      </c>
      <c r="K101" s="85">
        <f t="shared" si="37"/>
        <v>517099130</v>
      </c>
      <c r="L101" s="62"/>
      <c r="M101" s="62"/>
      <c r="N101" s="62"/>
      <c r="O101" s="56"/>
      <c r="Q101" s="56"/>
      <c r="R101" s="56"/>
    </row>
    <row r="102" spans="1:14" ht="12.75">
      <c r="A102" s="90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16"/>
      <c r="M102" s="16"/>
      <c r="N102" s="16"/>
    </row>
    <row r="103" spans="1:11" ht="12.75">
      <c r="A103" s="90"/>
      <c r="B103" s="91"/>
      <c r="C103" s="91"/>
      <c r="D103" s="91"/>
      <c r="E103" s="91"/>
      <c r="F103" s="91"/>
      <c r="G103" s="91"/>
      <c r="H103" s="91"/>
      <c r="I103" s="91"/>
      <c r="J103" s="91"/>
      <c r="K103" s="91"/>
    </row>
    <row r="104" spans="1:11" ht="12.75">
      <c r="A104" s="90"/>
      <c r="B104" s="91"/>
      <c r="C104" s="91"/>
      <c r="D104" s="91"/>
      <c r="E104" s="91"/>
      <c r="F104" s="91"/>
      <c r="G104" s="91"/>
      <c r="H104" s="91"/>
      <c r="I104" s="91"/>
      <c r="J104" s="91"/>
      <c r="K104" s="91"/>
    </row>
    <row r="105" spans="1:11" ht="93.75" customHeight="1">
      <c r="A105" s="34" t="s">
        <v>39</v>
      </c>
      <c r="B105" s="33" t="s">
        <v>27</v>
      </c>
      <c r="C105" s="33" t="s">
        <v>28</v>
      </c>
      <c r="D105" s="33" t="s">
        <v>29</v>
      </c>
      <c r="E105" s="33" t="s">
        <v>30</v>
      </c>
      <c r="F105" s="34" t="s">
        <v>34</v>
      </c>
      <c r="G105" s="34" t="s">
        <v>26</v>
      </c>
      <c r="H105" s="32" t="s">
        <v>43</v>
      </c>
      <c r="I105" s="76" t="s">
        <v>64</v>
      </c>
      <c r="J105" s="32" t="s">
        <v>35</v>
      </c>
      <c r="K105" s="32" t="s">
        <v>44</v>
      </c>
    </row>
    <row r="106" spans="1:18" s="58" customFormat="1" ht="15.75" customHeight="1">
      <c r="A106" s="53" t="s">
        <v>1</v>
      </c>
      <c r="B106" s="49">
        <v>0</v>
      </c>
      <c r="C106" s="49">
        <v>0</v>
      </c>
      <c r="D106" s="49">
        <v>38733</v>
      </c>
      <c r="E106" s="49">
        <v>68057</v>
      </c>
      <c r="F106" s="35">
        <v>1606114</v>
      </c>
      <c r="G106" s="35">
        <v>1174843</v>
      </c>
      <c r="H106" s="35">
        <f>K84+B106+C106+D106+E106+F106+G106</f>
        <v>20999581</v>
      </c>
      <c r="I106" s="49">
        <v>-41900</v>
      </c>
      <c r="J106" s="49">
        <v>0</v>
      </c>
      <c r="K106" s="35">
        <f>H106+I106+J106</f>
        <v>20957681</v>
      </c>
      <c r="L106" s="55"/>
      <c r="M106" s="55"/>
      <c r="N106" s="55"/>
      <c r="O106" s="56"/>
      <c r="P106" s="57"/>
      <c r="Q106" s="56"/>
      <c r="R106" s="56"/>
    </row>
    <row r="107" spans="1:18" s="58" customFormat="1" ht="15.75" customHeight="1">
      <c r="A107" s="53" t="s">
        <v>2</v>
      </c>
      <c r="B107" s="49">
        <v>0</v>
      </c>
      <c r="C107" s="49">
        <v>0</v>
      </c>
      <c r="D107" s="49">
        <v>69297</v>
      </c>
      <c r="E107" s="49">
        <v>282849</v>
      </c>
      <c r="F107" s="35">
        <v>624309</v>
      </c>
      <c r="G107" s="35">
        <v>2236492</v>
      </c>
      <c r="H107" s="35">
        <f aca="true" t="shared" si="38" ref="H107:H121">K85+B107+C107+D107+E107+F107+G107</f>
        <v>43877435</v>
      </c>
      <c r="I107" s="49">
        <v>-94073</v>
      </c>
      <c r="J107" s="49">
        <v>0</v>
      </c>
      <c r="K107" s="35">
        <f aca="true" t="shared" si="39" ref="K107:K122">H107+I107+J107</f>
        <v>43783362</v>
      </c>
      <c r="L107" s="55"/>
      <c r="M107" s="55"/>
      <c r="N107" s="55"/>
      <c r="O107" s="56"/>
      <c r="P107" s="57"/>
      <c r="Q107" s="56"/>
      <c r="R107" s="56"/>
    </row>
    <row r="108" spans="1:18" s="58" customFormat="1" ht="15.75" customHeight="1">
      <c r="A108" s="53" t="s">
        <v>3</v>
      </c>
      <c r="B108" s="49">
        <v>0</v>
      </c>
      <c r="C108" s="49">
        <v>0</v>
      </c>
      <c r="D108" s="49">
        <v>60035</v>
      </c>
      <c r="E108" s="49">
        <v>125281</v>
      </c>
      <c r="F108" s="35">
        <v>783592</v>
      </c>
      <c r="G108" s="35">
        <v>4118200</v>
      </c>
      <c r="H108" s="35">
        <f t="shared" si="38"/>
        <v>27873132</v>
      </c>
      <c r="I108" s="49">
        <v>-52713</v>
      </c>
      <c r="J108" s="49">
        <v>0</v>
      </c>
      <c r="K108" s="35">
        <f t="shared" si="39"/>
        <v>27820419</v>
      </c>
      <c r="L108" s="55"/>
      <c r="M108" s="55"/>
      <c r="N108" s="55"/>
      <c r="O108" s="56"/>
      <c r="P108" s="57"/>
      <c r="Q108" s="56"/>
      <c r="R108" s="56"/>
    </row>
    <row r="109" spans="1:18" s="58" customFormat="1" ht="15.75" customHeight="1">
      <c r="A109" s="53" t="s">
        <v>4</v>
      </c>
      <c r="B109" s="49">
        <v>0</v>
      </c>
      <c r="C109" s="49">
        <v>0</v>
      </c>
      <c r="D109" s="49">
        <v>299353</v>
      </c>
      <c r="E109" s="49">
        <v>794961</v>
      </c>
      <c r="F109" s="35">
        <v>3855677.9999999963</v>
      </c>
      <c r="G109" s="35">
        <v>15237425</v>
      </c>
      <c r="H109" s="35">
        <f t="shared" si="38"/>
        <v>149462200</v>
      </c>
      <c r="I109" s="49">
        <v>-299063</v>
      </c>
      <c r="J109" s="49">
        <v>0</v>
      </c>
      <c r="K109" s="35">
        <f t="shared" si="39"/>
        <v>149163137</v>
      </c>
      <c r="L109" s="55"/>
      <c r="M109" s="55"/>
      <c r="N109" s="55"/>
      <c r="O109" s="56"/>
      <c r="P109" s="57"/>
      <c r="Q109" s="56"/>
      <c r="R109" s="56"/>
    </row>
    <row r="110" spans="1:18" s="58" customFormat="1" ht="15.75" customHeight="1">
      <c r="A110" s="53" t="s">
        <v>5</v>
      </c>
      <c r="B110" s="49">
        <v>0</v>
      </c>
      <c r="C110" s="49">
        <v>0</v>
      </c>
      <c r="D110" s="49">
        <v>104914</v>
      </c>
      <c r="E110" s="49">
        <v>249878</v>
      </c>
      <c r="F110" s="35">
        <v>524305</v>
      </c>
      <c r="G110" s="35">
        <v>194834</v>
      </c>
      <c r="H110" s="35">
        <f t="shared" si="38"/>
        <v>36951154</v>
      </c>
      <c r="I110" s="49">
        <v>-82998</v>
      </c>
      <c r="J110" s="49">
        <v>0</v>
      </c>
      <c r="K110" s="35">
        <f t="shared" si="39"/>
        <v>36868156</v>
      </c>
      <c r="L110" s="55"/>
      <c r="M110" s="55"/>
      <c r="N110" s="55"/>
      <c r="O110" s="56"/>
      <c r="P110" s="57"/>
      <c r="Q110" s="56"/>
      <c r="R110" s="56"/>
    </row>
    <row r="111" spans="1:18" s="58" customFormat="1" ht="15.75" customHeight="1">
      <c r="A111" s="53" t="s">
        <v>6</v>
      </c>
      <c r="B111" s="49">
        <v>0</v>
      </c>
      <c r="C111" s="49">
        <v>0</v>
      </c>
      <c r="D111" s="49">
        <v>49041</v>
      </c>
      <c r="E111" s="49">
        <v>159617</v>
      </c>
      <c r="F111" s="35">
        <v>1061241</v>
      </c>
      <c r="G111" s="35">
        <v>1532920</v>
      </c>
      <c r="H111" s="35">
        <f t="shared" si="38"/>
        <v>29687801</v>
      </c>
      <c r="I111" s="49">
        <v>-62195</v>
      </c>
      <c r="J111" s="49">
        <v>0</v>
      </c>
      <c r="K111" s="35">
        <f t="shared" si="39"/>
        <v>29625606</v>
      </c>
      <c r="L111" s="55"/>
      <c r="M111" s="55"/>
      <c r="N111" s="55"/>
      <c r="O111" s="56"/>
      <c r="P111" s="57"/>
      <c r="Q111" s="56"/>
      <c r="R111" s="56"/>
    </row>
    <row r="112" spans="1:18" s="58" customFormat="1" ht="15.75" customHeight="1">
      <c r="A112" s="53" t="s">
        <v>7</v>
      </c>
      <c r="B112" s="49">
        <v>0</v>
      </c>
      <c r="C112" s="49">
        <v>0</v>
      </c>
      <c r="D112" s="49">
        <v>38782</v>
      </c>
      <c r="E112" s="49">
        <v>37424</v>
      </c>
      <c r="F112" s="35">
        <v>828540</v>
      </c>
      <c r="G112" s="35">
        <v>1563293</v>
      </c>
      <c r="H112" s="35">
        <f t="shared" si="38"/>
        <v>18985438</v>
      </c>
      <c r="I112" s="49">
        <v>-38211</v>
      </c>
      <c r="J112" s="49">
        <v>0</v>
      </c>
      <c r="K112" s="35">
        <f t="shared" si="39"/>
        <v>18947227</v>
      </c>
      <c r="L112" s="55"/>
      <c r="M112" s="55"/>
      <c r="N112" s="55"/>
      <c r="O112" s="56"/>
      <c r="P112" s="57"/>
      <c r="Q112" s="56"/>
      <c r="R112" s="56"/>
    </row>
    <row r="113" spans="1:18" s="58" customFormat="1" ht="15.75" customHeight="1">
      <c r="A113" s="53" t="s">
        <v>8</v>
      </c>
      <c r="B113" s="49">
        <v>0</v>
      </c>
      <c r="C113" s="49">
        <v>0</v>
      </c>
      <c r="D113" s="49">
        <v>54672</v>
      </c>
      <c r="E113" s="49">
        <v>221979</v>
      </c>
      <c r="F113" s="35">
        <v>513782</v>
      </c>
      <c r="G113" s="35">
        <v>1507374</v>
      </c>
      <c r="H113" s="35">
        <f t="shared" si="38"/>
        <v>39731555</v>
      </c>
      <c r="I113" s="49">
        <v>-86598</v>
      </c>
      <c r="J113" s="49">
        <v>0</v>
      </c>
      <c r="K113" s="35">
        <f t="shared" si="39"/>
        <v>39644957</v>
      </c>
      <c r="L113" s="55"/>
      <c r="M113" s="55"/>
      <c r="N113" s="55"/>
      <c r="O113" s="56"/>
      <c r="P113" s="57"/>
      <c r="Q113" s="56"/>
      <c r="R113" s="56"/>
    </row>
    <row r="114" spans="1:18" s="58" customFormat="1" ht="15.75" customHeight="1">
      <c r="A114" s="53" t="s">
        <v>9</v>
      </c>
      <c r="B114" s="49">
        <v>0</v>
      </c>
      <c r="C114" s="49">
        <v>0</v>
      </c>
      <c r="D114" s="49">
        <v>51105</v>
      </c>
      <c r="E114" s="49">
        <v>43898</v>
      </c>
      <c r="F114" s="35">
        <v>443372</v>
      </c>
      <c r="G114" s="35">
        <v>759369</v>
      </c>
      <c r="H114" s="35">
        <f t="shared" si="38"/>
        <v>17230027</v>
      </c>
      <c r="I114" s="49">
        <v>-36857</v>
      </c>
      <c r="J114" s="49">
        <v>0</v>
      </c>
      <c r="K114" s="35">
        <f>H114+I114+J114</f>
        <v>17193170</v>
      </c>
      <c r="L114" s="55"/>
      <c r="M114" s="55"/>
      <c r="N114" s="55"/>
      <c r="O114" s="56"/>
      <c r="P114" s="57"/>
      <c r="Q114" s="56"/>
      <c r="R114" s="56"/>
    </row>
    <row r="115" spans="1:18" s="58" customFormat="1" ht="15.75" customHeight="1">
      <c r="A115" s="53" t="s">
        <v>10</v>
      </c>
      <c r="B115" s="49">
        <v>0</v>
      </c>
      <c r="C115" s="49">
        <v>0</v>
      </c>
      <c r="D115" s="49">
        <v>45746</v>
      </c>
      <c r="E115" s="49">
        <v>106038</v>
      </c>
      <c r="F115" s="35">
        <v>337020</v>
      </c>
      <c r="G115" s="35">
        <v>1540963</v>
      </c>
      <c r="H115" s="35">
        <f t="shared" si="38"/>
        <v>22363282</v>
      </c>
      <c r="I115" s="49">
        <v>-47039</v>
      </c>
      <c r="J115" s="49">
        <v>0</v>
      </c>
      <c r="K115" s="35">
        <f t="shared" si="39"/>
        <v>22316243</v>
      </c>
      <c r="L115" s="55"/>
      <c r="M115" s="55"/>
      <c r="N115" s="55"/>
      <c r="O115" s="56"/>
      <c r="P115" s="57"/>
      <c r="Q115" s="56"/>
      <c r="R115" s="56"/>
    </row>
    <row r="116" spans="1:18" s="58" customFormat="1" ht="15.75" customHeight="1">
      <c r="A116" s="53" t="s">
        <v>11</v>
      </c>
      <c r="B116" s="49">
        <v>0</v>
      </c>
      <c r="C116" s="49">
        <v>0</v>
      </c>
      <c r="D116" s="49">
        <v>62804</v>
      </c>
      <c r="E116" s="49">
        <v>35815</v>
      </c>
      <c r="F116" s="35">
        <v>138536</v>
      </c>
      <c r="G116" s="35">
        <v>2232107</v>
      </c>
      <c r="H116" s="35">
        <f t="shared" si="38"/>
        <v>18102847</v>
      </c>
      <c r="I116" s="49">
        <v>-36166</v>
      </c>
      <c r="J116" s="49">
        <v>0</v>
      </c>
      <c r="K116" s="35">
        <f t="shared" si="39"/>
        <v>18066681</v>
      </c>
      <c r="L116" s="55"/>
      <c r="M116" s="55"/>
      <c r="N116" s="55"/>
      <c r="O116" s="56"/>
      <c r="P116" s="57"/>
      <c r="Q116" s="56"/>
      <c r="R116" s="56"/>
    </row>
    <row r="117" spans="1:18" s="58" customFormat="1" ht="15.75" customHeight="1">
      <c r="A117" s="53" t="s">
        <v>12</v>
      </c>
      <c r="B117" s="49">
        <v>0</v>
      </c>
      <c r="C117" s="49">
        <v>0</v>
      </c>
      <c r="D117" s="49">
        <v>78685</v>
      </c>
      <c r="E117" s="49">
        <v>184435</v>
      </c>
      <c r="F117" s="35">
        <v>478948</v>
      </c>
      <c r="G117" s="35">
        <v>0</v>
      </c>
      <c r="H117" s="35">
        <f t="shared" si="38"/>
        <v>34364066</v>
      </c>
      <c r="I117" s="49">
        <v>-77780</v>
      </c>
      <c r="J117" s="49">
        <v>0</v>
      </c>
      <c r="K117" s="35">
        <f t="shared" si="39"/>
        <v>34286286</v>
      </c>
      <c r="L117" s="55"/>
      <c r="M117" s="55"/>
      <c r="N117" s="55"/>
      <c r="O117" s="56"/>
      <c r="P117" s="57"/>
      <c r="Q117" s="56"/>
      <c r="R117" s="56"/>
    </row>
    <row r="118" spans="1:18" s="58" customFormat="1" ht="15.75" customHeight="1">
      <c r="A118" s="53" t="s">
        <v>13</v>
      </c>
      <c r="B118" s="49">
        <v>0</v>
      </c>
      <c r="C118" s="49">
        <v>0</v>
      </c>
      <c r="D118" s="49">
        <v>58183</v>
      </c>
      <c r="E118" s="49">
        <v>174783</v>
      </c>
      <c r="F118" s="35">
        <v>567024</v>
      </c>
      <c r="G118" s="35">
        <v>1000033</v>
      </c>
      <c r="H118" s="35">
        <f t="shared" si="38"/>
        <v>25705859</v>
      </c>
      <c r="I118" s="49">
        <v>-55303</v>
      </c>
      <c r="J118" s="49">
        <v>0</v>
      </c>
      <c r="K118" s="35">
        <f t="shared" si="39"/>
        <v>25650556</v>
      </c>
      <c r="L118" s="55"/>
      <c r="M118" s="55"/>
      <c r="N118" s="55"/>
      <c r="O118" s="56"/>
      <c r="P118" s="57"/>
      <c r="Q118" s="56"/>
      <c r="R118" s="56"/>
    </row>
    <row r="119" spans="1:18" s="58" customFormat="1" ht="15.75" customHeight="1">
      <c r="A119" s="53" t="s">
        <v>14</v>
      </c>
      <c r="B119" s="49">
        <v>0</v>
      </c>
      <c r="C119" s="49">
        <v>0</v>
      </c>
      <c r="D119" s="49">
        <v>39406</v>
      </c>
      <c r="E119" s="49">
        <v>112499</v>
      </c>
      <c r="F119" s="35">
        <v>434846</v>
      </c>
      <c r="G119" s="35">
        <v>3179491</v>
      </c>
      <c r="H119" s="35">
        <f t="shared" si="38"/>
        <v>28296206</v>
      </c>
      <c r="I119" s="49">
        <v>-56747</v>
      </c>
      <c r="J119" s="49">
        <v>0</v>
      </c>
      <c r="K119" s="35">
        <f t="shared" si="39"/>
        <v>28239459</v>
      </c>
      <c r="L119" s="55"/>
      <c r="M119" s="55"/>
      <c r="N119" s="55"/>
      <c r="O119" s="56"/>
      <c r="P119" s="57"/>
      <c r="Q119" s="56"/>
      <c r="R119" s="56"/>
    </row>
    <row r="120" spans="1:18" s="58" customFormat="1" ht="15.75" customHeight="1">
      <c r="A120" s="53" t="s">
        <v>15</v>
      </c>
      <c r="B120" s="49">
        <v>0</v>
      </c>
      <c r="C120" s="49">
        <v>0</v>
      </c>
      <c r="D120" s="49">
        <v>53667</v>
      </c>
      <c r="E120" s="49">
        <v>55707</v>
      </c>
      <c r="F120" s="35">
        <v>384693</v>
      </c>
      <c r="G120" s="35">
        <v>502419</v>
      </c>
      <c r="H120" s="35">
        <f t="shared" si="38"/>
        <v>17123304</v>
      </c>
      <c r="I120" s="49">
        <v>-37307</v>
      </c>
      <c r="J120" s="49">
        <v>0</v>
      </c>
      <c r="K120" s="35">
        <f t="shared" si="39"/>
        <v>17085997</v>
      </c>
      <c r="L120" s="55"/>
      <c r="M120" s="55"/>
      <c r="N120" s="55"/>
      <c r="O120" s="56"/>
      <c r="P120" s="57"/>
      <c r="Q120" s="56"/>
      <c r="R120" s="56"/>
    </row>
    <row r="121" spans="1:18" s="58" customFormat="1" ht="15.75" customHeight="1">
      <c r="A121" s="53" t="s">
        <v>16</v>
      </c>
      <c r="B121" s="49">
        <v>0</v>
      </c>
      <c r="C121" s="49">
        <v>0</v>
      </c>
      <c r="D121" s="49">
        <v>16100</v>
      </c>
      <c r="E121" s="49">
        <v>68283</v>
      </c>
      <c r="F121" s="35">
        <v>1209070</v>
      </c>
      <c r="G121" s="35">
        <v>1175569</v>
      </c>
      <c r="H121" s="35">
        <f t="shared" si="38"/>
        <v>20599208</v>
      </c>
      <c r="I121" s="49">
        <v>-41942</v>
      </c>
      <c r="J121" s="49">
        <v>0</v>
      </c>
      <c r="K121" s="35">
        <f t="shared" si="39"/>
        <v>20557266</v>
      </c>
      <c r="L121" s="55"/>
      <c r="M121" s="55"/>
      <c r="N121" s="55"/>
      <c r="O121" s="56"/>
      <c r="P121" s="57"/>
      <c r="Q121" s="56"/>
      <c r="R121" s="56"/>
    </row>
    <row r="122" spans="1:18" s="58" customFormat="1" ht="15.75" customHeight="1">
      <c r="A122" s="59" t="s">
        <v>17</v>
      </c>
      <c r="B122" s="50">
        <v>0</v>
      </c>
      <c r="C122" s="50">
        <v>0</v>
      </c>
      <c r="D122" s="50">
        <v>76890</v>
      </c>
      <c r="E122" s="50">
        <v>72460</v>
      </c>
      <c r="F122" s="37">
        <v>362747</v>
      </c>
      <c r="G122" s="35">
        <v>1754567</v>
      </c>
      <c r="H122" s="35">
        <f>K100+B122+C122+D122+E122+F122+G122</f>
        <v>23601128</v>
      </c>
      <c r="I122" s="50">
        <v>-49355</v>
      </c>
      <c r="J122" s="50">
        <v>0</v>
      </c>
      <c r="K122" s="35">
        <f t="shared" si="39"/>
        <v>23551773</v>
      </c>
      <c r="L122" s="55"/>
      <c r="M122" s="55"/>
      <c r="N122" s="55"/>
      <c r="O122" s="56"/>
      <c r="P122" s="57"/>
      <c r="Q122" s="56"/>
      <c r="R122" s="56"/>
    </row>
    <row r="123" spans="1:18" s="58" customFormat="1" ht="15.75" customHeight="1">
      <c r="A123" s="60" t="s">
        <v>46</v>
      </c>
      <c r="B123" s="85">
        <f>SUM(B106:B122)</f>
        <v>0</v>
      </c>
      <c r="C123" s="85">
        <f>SUM(C106:C122)</f>
        <v>0</v>
      </c>
      <c r="D123" s="85">
        <f>SUM(D106:D122)</f>
        <v>1197413</v>
      </c>
      <c r="E123" s="85">
        <f>SUM(E106:E122)</f>
        <v>2793964</v>
      </c>
      <c r="F123" s="86">
        <f aca="true" t="shared" si="40" ref="F123:K123">SUM(F106:F122)</f>
        <v>14153816.999999996</v>
      </c>
      <c r="G123" s="86">
        <v>39709899</v>
      </c>
      <c r="H123" s="86">
        <f t="shared" si="40"/>
        <v>574954223</v>
      </c>
      <c r="I123" s="85">
        <f t="shared" si="40"/>
        <v>-1196247</v>
      </c>
      <c r="J123" s="85">
        <f t="shared" si="40"/>
        <v>0</v>
      </c>
      <c r="K123" s="86">
        <f t="shared" si="40"/>
        <v>573757976</v>
      </c>
      <c r="L123" s="55"/>
      <c r="M123" s="55"/>
      <c r="N123" s="55"/>
      <c r="O123" s="56"/>
      <c r="Q123" s="56"/>
      <c r="R123" s="56"/>
    </row>
    <row r="124" spans="15:18" s="58" customFormat="1" ht="4.5" customHeight="1">
      <c r="O124" s="56"/>
      <c r="Q124" s="56"/>
      <c r="R124" s="56"/>
    </row>
    <row r="125" spans="1:18" s="58" customFormat="1" ht="24" customHeight="1">
      <c r="A125" s="104" t="s">
        <v>65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O125" s="56"/>
      <c r="Q125" s="56"/>
      <c r="R125" s="56"/>
    </row>
    <row r="126" spans="1:18" s="30" customFormat="1" ht="27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29"/>
      <c r="M126" s="29"/>
      <c r="N126" s="29"/>
      <c r="O126" s="43"/>
      <c r="Q126" s="43"/>
      <c r="R126" s="43"/>
    </row>
    <row r="127" spans="1:18" s="4" customFormat="1" ht="12">
      <c r="A127" s="8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5"/>
      <c r="M127" s="5"/>
      <c r="N127" s="5"/>
      <c r="O127" s="44"/>
      <c r="Q127" s="44"/>
      <c r="R127" s="44"/>
    </row>
    <row r="128" spans="1:18" s="4" customFormat="1" ht="12">
      <c r="A128" s="8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5"/>
      <c r="M128" s="5"/>
      <c r="N128" s="5"/>
      <c r="O128" s="44"/>
      <c r="Q128" s="44"/>
      <c r="R128" s="44"/>
    </row>
    <row r="129" spans="1:18" s="4" customFormat="1" ht="12">
      <c r="A129" s="8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5"/>
      <c r="M129" s="5"/>
      <c r="N129" s="5"/>
      <c r="O129" s="44"/>
      <c r="Q129" s="44"/>
      <c r="R129" s="44"/>
    </row>
    <row r="130" spans="1:18" s="4" customFormat="1" ht="12">
      <c r="A130" s="8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5"/>
      <c r="M130" s="5"/>
      <c r="N130" s="5"/>
      <c r="O130" s="44"/>
      <c r="Q130" s="44"/>
      <c r="R130" s="44"/>
    </row>
    <row r="131" spans="1:18" s="4" customFormat="1" ht="12">
      <c r="A131" s="8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5"/>
      <c r="M131" s="5"/>
      <c r="N131" s="5"/>
      <c r="O131" s="44"/>
      <c r="Q131" s="44"/>
      <c r="R131" s="44"/>
    </row>
    <row r="132" spans="1:18" s="4" customFormat="1" ht="12">
      <c r="A132" s="8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5"/>
      <c r="M132" s="5"/>
      <c r="N132" s="5"/>
      <c r="O132" s="44"/>
      <c r="Q132" s="44"/>
      <c r="R132" s="44"/>
    </row>
    <row r="133" spans="1:18" s="4" customFormat="1" ht="12">
      <c r="A133" s="8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5"/>
      <c r="M133" s="5"/>
      <c r="N133" s="5"/>
      <c r="O133" s="44"/>
      <c r="Q133" s="44"/>
      <c r="R133" s="44"/>
    </row>
    <row r="134" spans="1:18" s="4" customFormat="1" ht="12">
      <c r="A134" s="8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5"/>
      <c r="M134" s="5"/>
      <c r="N134" s="5"/>
      <c r="O134" s="44"/>
      <c r="Q134" s="44"/>
      <c r="R134" s="44"/>
    </row>
    <row r="135" spans="1:18" s="4" customFormat="1" ht="12">
      <c r="A135" s="8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5"/>
      <c r="M135" s="5"/>
      <c r="N135" s="5"/>
      <c r="O135" s="44"/>
      <c r="Q135" s="44"/>
      <c r="R135" s="44"/>
    </row>
    <row r="136" spans="1:18" s="4" customFormat="1" ht="12">
      <c r="A136" s="8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5"/>
      <c r="M136" s="5"/>
      <c r="N136" s="5"/>
      <c r="O136" s="44"/>
      <c r="Q136" s="44"/>
      <c r="R136" s="44"/>
    </row>
    <row r="137" spans="1:18" s="4" customFormat="1" ht="12">
      <c r="A137" s="8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5"/>
      <c r="M137" s="5"/>
      <c r="N137" s="5"/>
      <c r="O137" s="44"/>
      <c r="Q137" s="44"/>
      <c r="R137" s="44"/>
    </row>
    <row r="138" spans="1:18" s="4" customFormat="1" ht="12">
      <c r="A138" s="8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5"/>
      <c r="M138" s="5"/>
      <c r="N138" s="5"/>
      <c r="O138" s="44"/>
      <c r="Q138" s="44"/>
      <c r="R138" s="44"/>
    </row>
    <row r="139" spans="1:18" s="4" customFormat="1" ht="12">
      <c r="A139" s="8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5"/>
      <c r="M139" s="5"/>
      <c r="N139" s="5"/>
      <c r="O139" s="44"/>
      <c r="Q139" s="44"/>
      <c r="R139" s="44"/>
    </row>
    <row r="140" spans="1:18" s="4" customFormat="1" ht="12">
      <c r="A140" s="8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5"/>
      <c r="M140" s="5"/>
      <c r="N140" s="5"/>
      <c r="O140" s="44"/>
      <c r="Q140" s="44"/>
      <c r="R140" s="44"/>
    </row>
    <row r="141" spans="1:18" s="4" customFormat="1" ht="12">
      <c r="A141" s="8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5"/>
      <c r="M141" s="5"/>
      <c r="N141" s="5"/>
      <c r="O141" s="44"/>
      <c r="Q141" s="44"/>
      <c r="R141" s="44"/>
    </row>
    <row r="142" spans="1:18" s="4" customFormat="1" ht="12">
      <c r="A142" s="8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5"/>
      <c r="M142" s="5"/>
      <c r="N142" s="5"/>
      <c r="O142" s="44"/>
      <c r="Q142" s="44"/>
      <c r="R142" s="44"/>
    </row>
    <row r="143" spans="1:18" s="4" customFormat="1" ht="12">
      <c r="A143" s="8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5"/>
      <c r="M143" s="5"/>
      <c r="N143" s="5"/>
      <c r="O143" s="44"/>
      <c r="Q143" s="44"/>
      <c r="R143" s="44"/>
    </row>
    <row r="144" spans="1:18" s="4" customFormat="1" ht="12.75">
      <c r="A144" s="6"/>
      <c r="B144" s="6"/>
      <c r="C144" s="6"/>
      <c r="D144" s="6"/>
      <c r="E144" s="9"/>
      <c r="F144" s="9"/>
      <c r="G144" s="9"/>
      <c r="H144" s="9"/>
      <c r="I144" s="9"/>
      <c r="J144" s="9"/>
      <c r="K144" s="9"/>
      <c r="L144" s="5"/>
      <c r="M144" s="5"/>
      <c r="N144" s="5"/>
      <c r="O144" s="44"/>
      <c r="Q144" s="44"/>
      <c r="R144" s="44"/>
    </row>
    <row r="145" spans="1:18" s="4" customFormat="1" ht="12.75">
      <c r="A145" s="6"/>
      <c r="B145" s="6"/>
      <c r="C145" s="6"/>
      <c r="D145" s="6"/>
      <c r="E145" s="9"/>
      <c r="F145" s="9"/>
      <c r="G145" s="9"/>
      <c r="H145" s="9"/>
      <c r="I145" s="9"/>
      <c r="J145" s="9"/>
      <c r="K145" s="9"/>
      <c r="L145" s="5"/>
      <c r="M145" s="5"/>
      <c r="N145" s="5"/>
      <c r="O145" s="44"/>
      <c r="Q145" s="44"/>
      <c r="R145" s="44"/>
    </row>
    <row r="146" spans="1:18" s="4" customFormat="1" ht="12.75">
      <c r="A146" s="6"/>
      <c r="B146" s="6"/>
      <c r="C146" s="6"/>
      <c r="D146" s="6"/>
      <c r="E146" s="9"/>
      <c r="F146" s="9"/>
      <c r="G146" s="9"/>
      <c r="H146" s="9"/>
      <c r="I146" s="9"/>
      <c r="J146" s="9"/>
      <c r="K146" s="9"/>
      <c r="L146" s="5"/>
      <c r="M146" s="5"/>
      <c r="N146" s="5"/>
      <c r="O146" s="44"/>
      <c r="Q146" s="44"/>
      <c r="R146" s="44"/>
    </row>
    <row r="147" spans="1:18" s="4" customFormat="1" ht="12.75">
      <c r="A147" s="6"/>
      <c r="B147" s="6"/>
      <c r="C147" s="6"/>
      <c r="D147" s="6"/>
      <c r="E147" s="9"/>
      <c r="F147" s="9"/>
      <c r="G147" s="9"/>
      <c r="H147" s="9"/>
      <c r="I147" s="9"/>
      <c r="J147" s="9"/>
      <c r="K147" s="9"/>
      <c r="L147" s="5"/>
      <c r="M147" s="5"/>
      <c r="N147" s="5"/>
      <c r="O147" s="44"/>
      <c r="Q147" s="44"/>
      <c r="R147" s="44"/>
    </row>
    <row r="148" spans="1:18" s="4" customFormat="1" ht="12.75">
      <c r="A148" s="6"/>
      <c r="B148" s="6"/>
      <c r="C148" s="6"/>
      <c r="D148" s="6"/>
      <c r="E148" s="9"/>
      <c r="F148" s="9"/>
      <c r="G148" s="9"/>
      <c r="H148" s="9"/>
      <c r="I148" s="9"/>
      <c r="J148" s="9"/>
      <c r="K148" s="9"/>
      <c r="L148" s="5"/>
      <c r="M148" s="5"/>
      <c r="N148" s="5"/>
      <c r="O148" s="44"/>
      <c r="Q148" s="44"/>
      <c r="R148" s="44"/>
    </row>
    <row r="149" spans="1:18" s="4" customFormat="1" ht="12">
      <c r="A149" s="8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5"/>
      <c r="M149" s="5"/>
      <c r="N149" s="5"/>
      <c r="O149" s="44"/>
      <c r="Q149" s="44"/>
      <c r="R149" s="44"/>
    </row>
    <row r="150" spans="1:18" s="4" customFormat="1" ht="12">
      <c r="A150" s="8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5"/>
      <c r="M150" s="5"/>
      <c r="N150" s="5"/>
      <c r="O150" s="44"/>
      <c r="Q150" s="44"/>
      <c r="R150" s="44"/>
    </row>
    <row r="151" spans="1:18" s="4" customFormat="1" ht="12">
      <c r="A151" s="8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5"/>
      <c r="M151" s="5"/>
      <c r="N151" s="5"/>
      <c r="O151" s="44"/>
      <c r="Q151" s="44"/>
      <c r="R151" s="44"/>
    </row>
    <row r="152" spans="1:18" ht="15.75">
      <c r="A152" s="101" t="s">
        <v>20</v>
      </c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O152" s="40"/>
      <c r="Q152" s="40"/>
      <c r="R152" s="40"/>
    </row>
    <row r="153" spans="1:18" ht="15.75">
      <c r="A153" s="102" t="s">
        <v>49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O153" s="40"/>
      <c r="Q153" s="40"/>
      <c r="R153" s="40"/>
    </row>
    <row r="154" spans="15:18" ht="12.75">
      <c r="O154" s="40"/>
      <c r="Q154" s="40"/>
      <c r="R154" s="40"/>
    </row>
    <row r="155" spans="1:13" s="96" customFormat="1" ht="79.5" customHeight="1">
      <c r="A155" s="34" t="s">
        <v>39</v>
      </c>
      <c r="B155" s="34" t="s">
        <v>0</v>
      </c>
      <c r="C155" s="34" t="s">
        <v>33</v>
      </c>
      <c r="D155" s="34" t="s">
        <v>22</v>
      </c>
      <c r="E155" s="34" t="s">
        <v>18</v>
      </c>
      <c r="F155" s="34" t="s">
        <v>19</v>
      </c>
      <c r="G155" s="34" t="s">
        <v>25</v>
      </c>
      <c r="H155" s="34" t="s">
        <v>21</v>
      </c>
      <c r="I155" s="34" t="s">
        <v>23</v>
      </c>
      <c r="J155" s="45" t="s">
        <v>41</v>
      </c>
      <c r="K155" s="34" t="s">
        <v>46</v>
      </c>
      <c r="L155" s="95"/>
      <c r="M155" s="95"/>
    </row>
    <row r="156" spans="1:11" s="64" customFormat="1" ht="15.75" customHeight="1">
      <c r="A156" s="53" t="s">
        <v>1</v>
      </c>
      <c r="B156" s="47">
        <v>15136557</v>
      </c>
      <c r="C156" s="47">
        <v>2616047</v>
      </c>
      <c r="D156" s="47">
        <v>176280</v>
      </c>
      <c r="E156" s="47">
        <v>1028319</v>
      </c>
      <c r="F156" s="47">
        <v>725354</v>
      </c>
      <c r="G156" s="49">
        <v>2</v>
      </c>
      <c r="H156" s="47">
        <v>165730</v>
      </c>
      <c r="I156" s="47">
        <v>33407</v>
      </c>
      <c r="J156" s="49">
        <v>35219</v>
      </c>
      <c r="K156" s="36">
        <f>SUM(B156:J156)</f>
        <v>19916915</v>
      </c>
    </row>
    <row r="157" spans="1:11" s="64" customFormat="1" ht="15.75" customHeight="1">
      <c r="A157" s="53" t="s">
        <v>2</v>
      </c>
      <c r="B157" s="47">
        <v>32795472</v>
      </c>
      <c r="C157" s="47">
        <v>5668034</v>
      </c>
      <c r="D157" s="47">
        <v>381935</v>
      </c>
      <c r="E157" s="47">
        <v>2227998</v>
      </c>
      <c r="F157" s="47">
        <v>1571582</v>
      </c>
      <c r="G157" s="49">
        <v>5</v>
      </c>
      <c r="H157" s="47">
        <v>359078</v>
      </c>
      <c r="I157" s="47">
        <v>72380</v>
      </c>
      <c r="J157" s="49">
        <v>76307</v>
      </c>
      <c r="K157" s="36">
        <f aca="true" t="shared" si="41" ref="K157:K172">SUM(B157:J157)</f>
        <v>43152791</v>
      </c>
    </row>
    <row r="158" spans="1:11" s="64" customFormat="1" ht="15.75" customHeight="1">
      <c r="A158" s="53" t="s">
        <v>3</v>
      </c>
      <c r="B158" s="47">
        <v>18986143</v>
      </c>
      <c r="C158" s="47">
        <v>3281371</v>
      </c>
      <c r="D158" s="47">
        <v>221112</v>
      </c>
      <c r="E158" s="47">
        <v>1289845</v>
      </c>
      <c r="F158" s="47">
        <v>909829</v>
      </c>
      <c r="G158" s="49">
        <v>3</v>
      </c>
      <c r="H158" s="47">
        <v>207879</v>
      </c>
      <c r="I158" s="47">
        <v>41903</v>
      </c>
      <c r="J158" s="49">
        <v>44176</v>
      </c>
      <c r="K158" s="36">
        <f t="shared" si="41"/>
        <v>24982261</v>
      </c>
    </row>
    <row r="159" spans="1:13" s="66" customFormat="1" ht="15.75" customHeight="1">
      <c r="A159" s="53" t="s">
        <v>4</v>
      </c>
      <c r="B159" s="47">
        <v>107351583</v>
      </c>
      <c r="C159" s="47">
        <v>18553548</v>
      </c>
      <c r="D159" s="47">
        <v>1250213</v>
      </c>
      <c r="E159" s="47">
        <v>7293051</v>
      </c>
      <c r="F159" s="47">
        <v>5144364</v>
      </c>
      <c r="G159" s="49">
        <v>15</v>
      </c>
      <c r="H159" s="47">
        <v>1175392</v>
      </c>
      <c r="I159" s="47">
        <v>236927</v>
      </c>
      <c r="J159" s="49">
        <v>249780</v>
      </c>
      <c r="K159" s="36">
        <f t="shared" si="41"/>
        <v>141254873</v>
      </c>
      <c r="L159" s="95"/>
      <c r="M159" s="95"/>
    </row>
    <row r="160" spans="1:13" s="68" customFormat="1" ht="15.75" customHeight="1">
      <c r="A160" s="53" t="s">
        <v>5</v>
      </c>
      <c r="B160" s="47">
        <v>30050932</v>
      </c>
      <c r="C160" s="47">
        <v>5193695</v>
      </c>
      <c r="D160" s="47">
        <v>349972</v>
      </c>
      <c r="E160" s="47">
        <v>2041544</v>
      </c>
      <c r="F160" s="47">
        <v>1440062</v>
      </c>
      <c r="G160" s="49">
        <v>4</v>
      </c>
      <c r="H160" s="47">
        <v>329028</v>
      </c>
      <c r="I160" s="47">
        <v>66323</v>
      </c>
      <c r="J160" s="49">
        <v>69921</v>
      </c>
      <c r="K160" s="36">
        <f t="shared" si="41"/>
        <v>39541481</v>
      </c>
      <c r="L160" s="97"/>
      <c r="M160" s="97"/>
    </row>
    <row r="161" spans="1:13" s="68" customFormat="1" ht="15.75" customHeight="1">
      <c r="A161" s="53" t="s">
        <v>6</v>
      </c>
      <c r="B161" s="47">
        <v>22055318</v>
      </c>
      <c r="C161" s="47">
        <v>3811815</v>
      </c>
      <c r="D161" s="47">
        <v>256856</v>
      </c>
      <c r="E161" s="47">
        <v>1498353</v>
      </c>
      <c r="F161" s="47">
        <v>1056906</v>
      </c>
      <c r="G161" s="49">
        <v>3</v>
      </c>
      <c r="H161" s="47">
        <v>241484</v>
      </c>
      <c r="I161" s="47">
        <v>48677</v>
      </c>
      <c r="J161" s="49">
        <v>51317</v>
      </c>
      <c r="K161" s="36">
        <f t="shared" si="41"/>
        <v>29020729</v>
      </c>
      <c r="L161" s="97"/>
      <c r="M161" s="97"/>
    </row>
    <row r="162" spans="1:13" s="58" customFormat="1" ht="15.75" customHeight="1">
      <c r="A162" s="53" t="s">
        <v>7</v>
      </c>
      <c r="B162" s="47">
        <v>13290563</v>
      </c>
      <c r="C162" s="47">
        <v>2297005</v>
      </c>
      <c r="D162" s="47">
        <v>154781</v>
      </c>
      <c r="E162" s="47">
        <v>902909</v>
      </c>
      <c r="F162" s="47">
        <v>636893</v>
      </c>
      <c r="G162" s="49">
        <v>2</v>
      </c>
      <c r="H162" s="47">
        <v>145518</v>
      </c>
      <c r="I162" s="47">
        <v>29333</v>
      </c>
      <c r="J162" s="49">
        <v>30924</v>
      </c>
      <c r="K162" s="36">
        <f t="shared" si="41"/>
        <v>17487928</v>
      </c>
      <c r="L162" s="98"/>
      <c r="M162" s="98"/>
    </row>
    <row r="163" spans="1:13" s="58" customFormat="1" ht="15.75" customHeight="1">
      <c r="A163" s="53" t="s">
        <v>8</v>
      </c>
      <c r="B163" s="47">
        <v>31152575</v>
      </c>
      <c r="C163" s="47">
        <v>5384092</v>
      </c>
      <c r="D163" s="47">
        <v>362802</v>
      </c>
      <c r="E163" s="47">
        <v>2116385</v>
      </c>
      <c r="F163" s="47">
        <v>1492853</v>
      </c>
      <c r="G163" s="49">
        <v>4</v>
      </c>
      <c r="H163" s="47">
        <v>341089</v>
      </c>
      <c r="I163" s="47">
        <v>68754</v>
      </c>
      <c r="J163" s="49">
        <v>72484</v>
      </c>
      <c r="K163" s="36">
        <f t="shared" si="41"/>
        <v>40991038</v>
      </c>
      <c r="L163" s="98"/>
      <c r="M163" s="98"/>
    </row>
    <row r="164" spans="1:13" s="58" customFormat="1" ht="15.75" customHeight="1">
      <c r="A164" s="53" t="s">
        <v>9</v>
      </c>
      <c r="B164" s="47">
        <v>13242791</v>
      </c>
      <c r="C164" s="47">
        <v>2288748</v>
      </c>
      <c r="D164" s="47">
        <v>154225</v>
      </c>
      <c r="E164" s="47">
        <v>899664</v>
      </c>
      <c r="F164" s="47">
        <v>634604</v>
      </c>
      <c r="G164" s="49">
        <v>2</v>
      </c>
      <c r="H164" s="47">
        <v>144995</v>
      </c>
      <c r="I164" s="47">
        <v>29227</v>
      </c>
      <c r="J164" s="49">
        <v>30813</v>
      </c>
      <c r="K164" s="36">
        <f t="shared" si="41"/>
        <v>17425069</v>
      </c>
      <c r="L164" s="98"/>
      <c r="M164" s="98"/>
    </row>
    <row r="165" spans="1:13" s="58" customFormat="1" ht="15.75" customHeight="1">
      <c r="A165" s="53" t="s">
        <v>10</v>
      </c>
      <c r="B165" s="47">
        <v>16081237</v>
      </c>
      <c r="C165" s="47">
        <v>2779316</v>
      </c>
      <c r="D165" s="47">
        <v>187282</v>
      </c>
      <c r="E165" s="47">
        <v>1092497</v>
      </c>
      <c r="F165" s="47">
        <v>770624</v>
      </c>
      <c r="G165" s="49">
        <v>2</v>
      </c>
      <c r="H165" s="47">
        <v>176073</v>
      </c>
      <c r="I165" s="47">
        <v>35492</v>
      </c>
      <c r="J165" s="49">
        <v>37417</v>
      </c>
      <c r="K165" s="36">
        <f t="shared" si="41"/>
        <v>21159940</v>
      </c>
      <c r="L165" s="98"/>
      <c r="M165" s="98"/>
    </row>
    <row r="166" spans="1:13" s="58" customFormat="1" ht="15.75" customHeight="1">
      <c r="A166" s="53" t="s">
        <v>11</v>
      </c>
      <c r="B166" s="47">
        <v>13138256</v>
      </c>
      <c r="C166" s="47">
        <v>2270682</v>
      </c>
      <c r="D166" s="47">
        <v>153008</v>
      </c>
      <c r="E166" s="47">
        <v>892562</v>
      </c>
      <c r="F166" s="47">
        <v>629595</v>
      </c>
      <c r="G166" s="49">
        <v>2</v>
      </c>
      <c r="H166" s="47">
        <v>143851</v>
      </c>
      <c r="I166" s="47">
        <v>28996</v>
      </c>
      <c r="J166" s="49">
        <v>30569</v>
      </c>
      <c r="K166" s="36">
        <f t="shared" si="41"/>
        <v>17287521</v>
      </c>
      <c r="L166" s="98"/>
      <c r="M166" s="98"/>
    </row>
    <row r="167" spans="1:13" s="58" customFormat="1" ht="15.75" customHeight="1">
      <c r="A167" s="53" t="s">
        <v>12</v>
      </c>
      <c r="B167" s="47">
        <v>26352807</v>
      </c>
      <c r="C167" s="47">
        <v>4554549</v>
      </c>
      <c r="D167" s="47">
        <v>306904</v>
      </c>
      <c r="E167" s="47">
        <v>1790308</v>
      </c>
      <c r="F167" s="47">
        <v>1262845</v>
      </c>
      <c r="G167" s="49">
        <v>4</v>
      </c>
      <c r="H167" s="47">
        <v>288537</v>
      </c>
      <c r="I167" s="47">
        <v>58161</v>
      </c>
      <c r="J167" s="49">
        <v>61316</v>
      </c>
      <c r="K167" s="36">
        <f t="shared" si="41"/>
        <v>34675431</v>
      </c>
      <c r="L167" s="98"/>
      <c r="M167" s="98"/>
    </row>
    <row r="168" spans="1:13" s="58" customFormat="1" ht="15.75" customHeight="1">
      <c r="A168" s="53" t="s">
        <v>13</v>
      </c>
      <c r="B168" s="47">
        <v>18758494</v>
      </c>
      <c r="C168" s="47">
        <v>3242026</v>
      </c>
      <c r="D168" s="47">
        <v>218461</v>
      </c>
      <c r="E168" s="47">
        <v>1274380</v>
      </c>
      <c r="F168" s="47">
        <v>898920</v>
      </c>
      <c r="G168" s="49">
        <v>3</v>
      </c>
      <c r="H168" s="47">
        <v>205387</v>
      </c>
      <c r="I168" s="47">
        <v>41400</v>
      </c>
      <c r="J168" s="49">
        <v>43646</v>
      </c>
      <c r="K168" s="36">
        <f t="shared" si="41"/>
        <v>24682717</v>
      </c>
      <c r="L168" s="98"/>
      <c r="M168" s="98"/>
    </row>
    <row r="169" spans="1:13" s="58" customFormat="1" ht="15.75" customHeight="1">
      <c r="A169" s="53" t="s">
        <v>14</v>
      </c>
      <c r="B169" s="47">
        <v>24410104</v>
      </c>
      <c r="C169" s="47">
        <v>4218792</v>
      </c>
      <c r="D169" s="47">
        <v>284279</v>
      </c>
      <c r="E169" s="47">
        <v>1658328</v>
      </c>
      <c r="F169" s="47">
        <v>1169749</v>
      </c>
      <c r="G169" s="49">
        <v>3</v>
      </c>
      <c r="H169" s="47">
        <v>267266</v>
      </c>
      <c r="I169" s="47">
        <v>53874</v>
      </c>
      <c r="J169" s="49">
        <v>56796</v>
      </c>
      <c r="K169" s="36">
        <f t="shared" si="41"/>
        <v>32119191</v>
      </c>
      <c r="L169" s="98"/>
      <c r="M169" s="98"/>
    </row>
    <row r="170" spans="1:13" s="58" customFormat="1" ht="15.75" customHeight="1">
      <c r="A170" s="53" t="s">
        <v>15</v>
      </c>
      <c r="B170" s="47">
        <v>13509239</v>
      </c>
      <c r="C170" s="47">
        <v>2334798</v>
      </c>
      <c r="D170" s="47">
        <v>157328</v>
      </c>
      <c r="E170" s="47">
        <v>917765</v>
      </c>
      <c r="F170" s="47">
        <v>647372</v>
      </c>
      <c r="G170" s="49">
        <v>2</v>
      </c>
      <c r="H170" s="47">
        <v>147913</v>
      </c>
      <c r="I170" s="47">
        <v>29815</v>
      </c>
      <c r="J170" s="49">
        <v>31433</v>
      </c>
      <c r="K170" s="36">
        <f t="shared" si="41"/>
        <v>17775665</v>
      </c>
      <c r="L170" s="98"/>
      <c r="M170" s="98"/>
    </row>
    <row r="171" spans="1:13" s="58" customFormat="1" ht="15.75" customHeight="1">
      <c r="A171" s="53" t="s">
        <v>16</v>
      </c>
      <c r="B171" s="47">
        <v>14646778</v>
      </c>
      <c r="C171" s="47">
        <v>2531399</v>
      </c>
      <c r="D171" s="47">
        <v>170576</v>
      </c>
      <c r="E171" s="47">
        <v>995045</v>
      </c>
      <c r="F171" s="47">
        <v>701884</v>
      </c>
      <c r="G171" s="49">
        <v>2</v>
      </c>
      <c r="H171" s="47">
        <v>160368</v>
      </c>
      <c r="I171" s="47">
        <v>32326</v>
      </c>
      <c r="J171" s="49">
        <v>34079</v>
      </c>
      <c r="K171" s="36">
        <f t="shared" si="41"/>
        <v>19272457</v>
      </c>
      <c r="L171" s="98"/>
      <c r="M171" s="98"/>
    </row>
    <row r="172" spans="1:13" s="58" customFormat="1" ht="15.75" customHeight="1">
      <c r="A172" s="59" t="s">
        <v>17</v>
      </c>
      <c r="B172" s="48">
        <v>18447479</v>
      </c>
      <c r="C172" s="48">
        <v>3188275</v>
      </c>
      <c r="D172" s="48">
        <v>214838</v>
      </c>
      <c r="E172" s="48">
        <v>1253253</v>
      </c>
      <c r="F172" s="48">
        <v>884019</v>
      </c>
      <c r="G172" s="50">
        <v>3</v>
      </c>
      <c r="H172" s="48">
        <v>201981</v>
      </c>
      <c r="I172" s="48">
        <v>40713</v>
      </c>
      <c r="J172" s="50">
        <v>42925</v>
      </c>
      <c r="K172" s="36">
        <f t="shared" si="41"/>
        <v>24273486</v>
      </c>
      <c r="L172" s="98"/>
      <c r="M172" s="98"/>
    </row>
    <row r="173" spans="1:13" s="58" customFormat="1" ht="15.75" customHeight="1">
      <c r="A173" s="60" t="s">
        <v>46</v>
      </c>
      <c r="B173" s="85">
        <f aca="true" t="shared" si="42" ref="B173:K173">SUM(B156:B172)</f>
        <v>429406328</v>
      </c>
      <c r="C173" s="85">
        <f t="shared" si="42"/>
        <v>74214192</v>
      </c>
      <c r="D173" s="85">
        <f t="shared" si="42"/>
        <v>5000852</v>
      </c>
      <c r="E173" s="85">
        <f t="shared" si="42"/>
        <v>29172206</v>
      </c>
      <c r="F173" s="85">
        <f t="shared" si="42"/>
        <v>20577455</v>
      </c>
      <c r="G173" s="85">
        <f t="shared" si="42"/>
        <v>61</v>
      </c>
      <c r="H173" s="85">
        <f t="shared" si="42"/>
        <v>4701569</v>
      </c>
      <c r="I173" s="85">
        <f t="shared" si="42"/>
        <v>947708</v>
      </c>
      <c r="J173" s="85">
        <f t="shared" si="42"/>
        <v>999122</v>
      </c>
      <c r="K173" s="85">
        <f t="shared" si="42"/>
        <v>565019493</v>
      </c>
      <c r="L173" s="98"/>
      <c r="M173" s="98"/>
    </row>
    <row r="174" spans="1:18" ht="12.75">
      <c r="A174" s="90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9"/>
      <c r="M174" s="99"/>
      <c r="N174" s="1"/>
      <c r="O174" s="1"/>
      <c r="Q174" s="1"/>
      <c r="R174" s="1"/>
    </row>
    <row r="175" spans="1:18" ht="12.75">
      <c r="A175" s="90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9"/>
      <c r="M175" s="99"/>
      <c r="N175" s="1"/>
      <c r="O175" s="1"/>
      <c r="Q175" s="1"/>
      <c r="R175" s="1"/>
    </row>
    <row r="176" spans="1:18" ht="12.75">
      <c r="A176" s="90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9"/>
      <c r="M176" s="99"/>
      <c r="N176" s="1"/>
      <c r="O176" s="1"/>
      <c r="Q176" s="1"/>
      <c r="R176" s="1"/>
    </row>
    <row r="177" spans="1:18" ht="69" customHeight="1">
      <c r="A177" s="34" t="s">
        <v>39</v>
      </c>
      <c r="B177" s="33" t="s">
        <v>27</v>
      </c>
      <c r="C177" s="33" t="s">
        <v>28</v>
      </c>
      <c r="D177" s="33" t="s">
        <v>29</v>
      </c>
      <c r="E177" s="33" t="s">
        <v>30</v>
      </c>
      <c r="F177" s="34" t="s">
        <v>34</v>
      </c>
      <c r="G177" s="34" t="s">
        <v>26</v>
      </c>
      <c r="H177" s="32" t="s">
        <v>43</v>
      </c>
      <c r="I177" s="76" t="s">
        <v>66</v>
      </c>
      <c r="J177" s="32" t="s">
        <v>35</v>
      </c>
      <c r="K177" s="32" t="s">
        <v>44</v>
      </c>
      <c r="L177" s="99"/>
      <c r="M177" s="99"/>
      <c r="N177" s="1"/>
      <c r="O177" s="1"/>
      <c r="Q177" s="1"/>
      <c r="R177" s="1"/>
    </row>
    <row r="178" spans="1:18" s="58" customFormat="1" ht="15.75" customHeight="1">
      <c r="A178" s="53" t="s">
        <v>1</v>
      </c>
      <c r="B178" s="49">
        <v>0</v>
      </c>
      <c r="C178" s="49">
        <v>0</v>
      </c>
      <c r="D178" s="49">
        <v>121376</v>
      </c>
      <c r="E178" s="49">
        <v>196958</v>
      </c>
      <c r="F178" s="35">
        <v>2287030</v>
      </c>
      <c r="G178" s="35">
        <v>1763396</v>
      </c>
      <c r="H178" s="35">
        <f>K156+B178+C178+D178+E178+F178+G178</f>
        <v>24285675</v>
      </c>
      <c r="I178" s="49">
        <v>-37705</v>
      </c>
      <c r="J178" s="49">
        <v>0</v>
      </c>
      <c r="K178" s="35">
        <f>H178+I178+J178</f>
        <v>24247970</v>
      </c>
      <c r="L178" s="98"/>
      <c r="M178" s="98"/>
      <c r="N178" s="57"/>
      <c r="O178" s="57"/>
      <c r="P178" s="57"/>
      <c r="Q178" s="57"/>
      <c r="R178" s="57"/>
    </row>
    <row r="179" spans="1:18" s="58" customFormat="1" ht="15.75" customHeight="1">
      <c r="A179" s="53" t="s">
        <v>2</v>
      </c>
      <c r="B179" s="49">
        <v>0</v>
      </c>
      <c r="C179" s="49">
        <v>0</v>
      </c>
      <c r="D179" s="49">
        <v>272511</v>
      </c>
      <c r="E179" s="49">
        <v>818568</v>
      </c>
      <c r="F179" s="35">
        <v>888986</v>
      </c>
      <c r="G179" s="35">
        <v>1059722</v>
      </c>
      <c r="H179" s="35">
        <f aca="true" t="shared" si="43" ref="H179:H193">K157+B179+C179+D179+E179+F179+G179</f>
        <v>46192578</v>
      </c>
      <c r="I179" s="49">
        <v>-81693</v>
      </c>
      <c r="J179" s="49">
        <v>0</v>
      </c>
      <c r="K179" s="35">
        <f aca="true" t="shared" si="44" ref="K179:K194">H179+I179+J179</f>
        <v>46110885</v>
      </c>
      <c r="L179" s="98"/>
      <c r="M179" s="98"/>
      <c r="N179" s="57"/>
      <c r="O179" s="57"/>
      <c r="P179" s="57"/>
      <c r="Q179" s="57"/>
      <c r="R179" s="57"/>
    </row>
    <row r="180" spans="1:18" s="58" customFormat="1" ht="15.75" customHeight="1">
      <c r="A180" s="53" t="s">
        <v>3</v>
      </c>
      <c r="B180" s="49">
        <v>0</v>
      </c>
      <c r="C180" s="49">
        <v>0</v>
      </c>
      <c r="D180" s="49">
        <v>152700</v>
      </c>
      <c r="E180" s="49">
        <v>362560</v>
      </c>
      <c r="F180" s="35">
        <v>1115798</v>
      </c>
      <c r="G180" s="35">
        <v>2003050</v>
      </c>
      <c r="H180" s="35">
        <f t="shared" si="43"/>
        <v>28616369</v>
      </c>
      <c r="I180" s="49">
        <v>-47294</v>
      </c>
      <c r="J180" s="49">
        <v>0</v>
      </c>
      <c r="K180" s="35">
        <f t="shared" si="44"/>
        <v>28569075</v>
      </c>
      <c r="L180" s="98"/>
      <c r="M180" s="98"/>
      <c r="N180" s="57"/>
      <c r="O180" s="57"/>
      <c r="P180" s="57"/>
      <c r="Q180" s="57"/>
      <c r="R180" s="57"/>
    </row>
    <row r="181" spans="1:18" s="58" customFormat="1" ht="15.75" customHeight="1">
      <c r="A181" s="53" t="s">
        <v>4</v>
      </c>
      <c r="B181" s="49">
        <v>0</v>
      </c>
      <c r="C181" s="49">
        <v>0</v>
      </c>
      <c r="D181" s="49">
        <v>866330</v>
      </c>
      <c r="E181" s="49">
        <v>2300625</v>
      </c>
      <c r="F181" s="35">
        <v>5490299.999999996</v>
      </c>
      <c r="G181" s="35">
        <v>4284072</v>
      </c>
      <c r="H181" s="35">
        <f t="shared" si="43"/>
        <v>154196200</v>
      </c>
      <c r="I181" s="49">
        <v>-267411</v>
      </c>
      <c r="J181" s="49">
        <v>0</v>
      </c>
      <c r="K181" s="35">
        <f t="shared" si="44"/>
        <v>153928789</v>
      </c>
      <c r="L181" s="98"/>
      <c r="M181" s="98"/>
      <c r="N181" s="57"/>
      <c r="O181" s="57"/>
      <c r="P181" s="57"/>
      <c r="Q181" s="57"/>
      <c r="R181" s="57"/>
    </row>
    <row r="182" spans="1:18" s="58" customFormat="1" ht="15.75" customHeight="1">
      <c r="A182" s="53" t="s">
        <v>5</v>
      </c>
      <c r="B182" s="49">
        <v>0</v>
      </c>
      <c r="C182" s="49">
        <v>0</v>
      </c>
      <c r="D182" s="49">
        <v>240430</v>
      </c>
      <c r="E182" s="49">
        <v>723151</v>
      </c>
      <c r="F182" s="35">
        <v>746586</v>
      </c>
      <c r="G182" s="35">
        <v>0</v>
      </c>
      <c r="H182" s="35">
        <f t="shared" si="43"/>
        <v>41251648</v>
      </c>
      <c r="I182" s="49">
        <v>-74856</v>
      </c>
      <c r="J182" s="49">
        <v>0</v>
      </c>
      <c r="K182" s="35">
        <f t="shared" si="44"/>
        <v>41176792</v>
      </c>
      <c r="L182" s="98"/>
      <c r="M182" s="98"/>
      <c r="N182" s="57"/>
      <c r="O182" s="57"/>
      <c r="P182" s="57"/>
      <c r="Q182" s="57"/>
      <c r="R182" s="57"/>
    </row>
    <row r="183" spans="1:18" s="58" customFormat="1" ht="15.75" customHeight="1">
      <c r="A183" s="53" t="s">
        <v>6</v>
      </c>
      <c r="B183" s="49">
        <v>0</v>
      </c>
      <c r="C183" s="49">
        <v>0</v>
      </c>
      <c r="D183" s="49">
        <v>180169</v>
      </c>
      <c r="E183" s="49">
        <v>461927</v>
      </c>
      <c r="F183" s="35">
        <v>1511157</v>
      </c>
      <c r="G183" s="35">
        <v>0</v>
      </c>
      <c r="H183" s="35">
        <f t="shared" si="43"/>
        <v>31173982</v>
      </c>
      <c r="I183" s="49">
        <v>-54939</v>
      </c>
      <c r="J183" s="49">
        <v>0</v>
      </c>
      <c r="K183" s="35">
        <f t="shared" si="44"/>
        <v>31119043</v>
      </c>
      <c r="L183" s="98"/>
      <c r="M183" s="98"/>
      <c r="N183" s="57"/>
      <c r="O183" s="57"/>
      <c r="P183" s="57"/>
      <c r="Q183" s="57"/>
      <c r="R183" s="57"/>
    </row>
    <row r="184" spans="1:18" s="58" customFormat="1" ht="15.75" customHeight="1">
      <c r="A184" s="53" t="s">
        <v>7</v>
      </c>
      <c r="B184" s="49">
        <v>0</v>
      </c>
      <c r="C184" s="49">
        <v>0</v>
      </c>
      <c r="D184" s="49">
        <v>110691</v>
      </c>
      <c r="E184" s="49">
        <v>108303</v>
      </c>
      <c r="F184" s="35">
        <v>1179801</v>
      </c>
      <c r="G184" s="35">
        <v>642457</v>
      </c>
      <c r="H184" s="35">
        <f t="shared" si="43"/>
        <v>19529180</v>
      </c>
      <c r="I184" s="49">
        <v>-33106</v>
      </c>
      <c r="J184" s="49">
        <v>0</v>
      </c>
      <c r="K184" s="35">
        <f t="shared" si="44"/>
        <v>19496074</v>
      </c>
      <c r="L184" s="98"/>
      <c r="M184" s="98"/>
      <c r="N184" s="57"/>
      <c r="O184" s="57"/>
      <c r="P184" s="57"/>
      <c r="Q184" s="57"/>
      <c r="R184" s="57"/>
    </row>
    <row r="185" spans="1:18" s="58" customFormat="1" ht="15.75" customHeight="1">
      <c r="A185" s="53" t="s">
        <v>8</v>
      </c>
      <c r="B185" s="49">
        <v>0</v>
      </c>
      <c r="C185" s="49">
        <v>0</v>
      </c>
      <c r="D185" s="49">
        <v>250861</v>
      </c>
      <c r="E185" s="49">
        <v>642408</v>
      </c>
      <c r="F185" s="35">
        <v>731601</v>
      </c>
      <c r="G185" s="35">
        <v>0</v>
      </c>
      <c r="H185" s="35">
        <f t="shared" si="43"/>
        <v>42615908</v>
      </c>
      <c r="I185" s="49">
        <v>-77600</v>
      </c>
      <c r="J185" s="49">
        <v>0</v>
      </c>
      <c r="K185" s="35">
        <f t="shared" si="44"/>
        <v>42538308</v>
      </c>
      <c r="L185" s="98"/>
      <c r="M185" s="98"/>
      <c r="N185" s="57"/>
      <c r="O185" s="57"/>
      <c r="P185" s="57"/>
      <c r="Q185" s="57"/>
      <c r="R185" s="57"/>
    </row>
    <row r="186" spans="1:18" s="58" customFormat="1" ht="15.75" customHeight="1">
      <c r="A186" s="53" t="s">
        <v>9</v>
      </c>
      <c r="B186" s="49">
        <v>0</v>
      </c>
      <c r="C186" s="49">
        <v>0</v>
      </c>
      <c r="D186" s="49">
        <v>106770</v>
      </c>
      <c r="E186" s="49">
        <v>127041</v>
      </c>
      <c r="F186" s="35">
        <v>631340</v>
      </c>
      <c r="G186" s="35">
        <v>622662</v>
      </c>
      <c r="H186" s="35">
        <f t="shared" si="43"/>
        <v>18912882</v>
      </c>
      <c r="I186" s="49">
        <v>-32987</v>
      </c>
      <c r="J186" s="49">
        <v>0</v>
      </c>
      <c r="K186" s="35">
        <f t="shared" si="44"/>
        <v>18879895</v>
      </c>
      <c r="L186" s="98"/>
      <c r="M186" s="98"/>
      <c r="N186" s="57"/>
      <c r="O186" s="57"/>
      <c r="P186" s="57"/>
      <c r="Q186" s="57"/>
      <c r="R186" s="57"/>
    </row>
    <row r="187" spans="1:18" s="58" customFormat="1" ht="15.75" customHeight="1">
      <c r="A187" s="53" t="s">
        <v>10</v>
      </c>
      <c r="B187" s="49">
        <v>0</v>
      </c>
      <c r="C187" s="49">
        <v>0</v>
      </c>
      <c r="D187" s="49">
        <v>136264</v>
      </c>
      <c r="E187" s="49">
        <v>306876</v>
      </c>
      <c r="F187" s="35">
        <v>479901</v>
      </c>
      <c r="G187" s="35">
        <v>1276725</v>
      </c>
      <c r="H187" s="35">
        <f t="shared" si="43"/>
        <v>23359706</v>
      </c>
      <c r="I187" s="49">
        <v>-40058</v>
      </c>
      <c r="J187" s="49">
        <v>0</v>
      </c>
      <c r="K187" s="35">
        <f t="shared" si="44"/>
        <v>23319648</v>
      </c>
      <c r="L187" s="98"/>
      <c r="M187" s="98"/>
      <c r="N187" s="57"/>
      <c r="O187" s="57"/>
      <c r="P187" s="57"/>
      <c r="Q187" s="57"/>
      <c r="R187" s="57"/>
    </row>
    <row r="188" spans="1:18" s="58" customFormat="1" ht="15.75" customHeight="1">
      <c r="A188" s="53" t="s">
        <v>11</v>
      </c>
      <c r="B188" s="49">
        <v>0</v>
      </c>
      <c r="C188" s="49">
        <v>0</v>
      </c>
      <c r="D188" s="49">
        <v>104768</v>
      </c>
      <c r="E188" s="49">
        <v>103648</v>
      </c>
      <c r="F188" s="35">
        <v>197269</v>
      </c>
      <c r="G188" s="35">
        <v>337431</v>
      </c>
      <c r="H188" s="35">
        <f t="shared" si="43"/>
        <v>18030637</v>
      </c>
      <c r="I188" s="49">
        <v>-32727</v>
      </c>
      <c r="J188" s="49">
        <v>0</v>
      </c>
      <c r="K188" s="35">
        <f t="shared" si="44"/>
        <v>17997910</v>
      </c>
      <c r="L188" s="98"/>
      <c r="M188" s="98"/>
      <c r="N188" s="57"/>
      <c r="O188" s="57"/>
      <c r="P188" s="57"/>
      <c r="Q188" s="57"/>
      <c r="R188" s="57"/>
    </row>
    <row r="189" spans="1:18" s="58" customFormat="1" ht="15.75" customHeight="1">
      <c r="A189" s="53" t="s">
        <v>12</v>
      </c>
      <c r="B189" s="49">
        <v>0</v>
      </c>
      <c r="C189" s="49">
        <v>0</v>
      </c>
      <c r="D189" s="49">
        <v>225317</v>
      </c>
      <c r="E189" s="49">
        <v>533759</v>
      </c>
      <c r="F189" s="35">
        <v>681999</v>
      </c>
      <c r="G189" s="35">
        <v>885247</v>
      </c>
      <c r="H189" s="35">
        <f t="shared" si="43"/>
        <v>37001753</v>
      </c>
      <c r="I189" s="49">
        <v>-65644</v>
      </c>
      <c r="J189" s="49">
        <v>0</v>
      </c>
      <c r="K189" s="35">
        <f t="shared" si="44"/>
        <v>36936109</v>
      </c>
      <c r="L189" s="98"/>
      <c r="M189" s="98"/>
      <c r="N189" s="57"/>
      <c r="O189" s="57"/>
      <c r="P189" s="57"/>
      <c r="Q189" s="57"/>
      <c r="R189" s="57"/>
    </row>
    <row r="190" spans="1:18" s="58" customFormat="1" ht="15.75" customHeight="1">
      <c r="A190" s="53" t="s">
        <v>13</v>
      </c>
      <c r="B190" s="49">
        <v>0</v>
      </c>
      <c r="C190" s="49">
        <v>0</v>
      </c>
      <c r="D190" s="49">
        <v>160204</v>
      </c>
      <c r="E190" s="49">
        <v>505823</v>
      </c>
      <c r="F190" s="35">
        <v>807415</v>
      </c>
      <c r="G190" s="35">
        <v>751439</v>
      </c>
      <c r="H190" s="35">
        <f t="shared" si="43"/>
        <v>26907598</v>
      </c>
      <c r="I190" s="49">
        <v>-46727</v>
      </c>
      <c r="J190" s="49">
        <v>0</v>
      </c>
      <c r="K190" s="35">
        <f t="shared" si="44"/>
        <v>26860871</v>
      </c>
      <c r="L190" s="98"/>
      <c r="M190" s="98"/>
      <c r="N190" s="57"/>
      <c r="O190" s="57"/>
      <c r="P190" s="57"/>
      <c r="Q190" s="57"/>
      <c r="R190" s="57"/>
    </row>
    <row r="191" spans="1:18" s="58" customFormat="1" ht="15.75" customHeight="1">
      <c r="A191" s="53" t="s">
        <v>14</v>
      </c>
      <c r="B191" s="49">
        <v>0</v>
      </c>
      <c r="C191" s="49">
        <v>0</v>
      </c>
      <c r="D191" s="49">
        <v>164387</v>
      </c>
      <c r="E191" s="49">
        <v>325574</v>
      </c>
      <c r="F191" s="35">
        <v>619201</v>
      </c>
      <c r="G191" s="35">
        <v>2256241</v>
      </c>
      <c r="H191" s="35">
        <f t="shared" si="43"/>
        <v>35484594</v>
      </c>
      <c r="I191" s="49">
        <v>-60805</v>
      </c>
      <c r="J191" s="49">
        <v>0</v>
      </c>
      <c r="K191" s="35">
        <f t="shared" si="44"/>
        <v>35423789</v>
      </c>
      <c r="L191" s="98"/>
      <c r="M191" s="98"/>
      <c r="N191" s="57"/>
      <c r="O191" s="57"/>
      <c r="P191" s="57"/>
      <c r="Q191" s="57"/>
      <c r="R191" s="57"/>
    </row>
    <row r="192" spans="1:18" s="58" customFormat="1" ht="15.75" customHeight="1">
      <c r="A192" s="53" t="s">
        <v>15</v>
      </c>
      <c r="B192" s="49">
        <v>0</v>
      </c>
      <c r="C192" s="49">
        <v>0</v>
      </c>
      <c r="D192" s="49">
        <v>108073</v>
      </c>
      <c r="E192" s="49">
        <v>161220</v>
      </c>
      <c r="F192" s="35">
        <v>547784</v>
      </c>
      <c r="G192" s="35">
        <v>338260</v>
      </c>
      <c r="H192" s="35">
        <f t="shared" si="43"/>
        <v>18931002</v>
      </c>
      <c r="I192" s="49">
        <v>-33651</v>
      </c>
      <c r="J192" s="49">
        <v>0</v>
      </c>
      <c r="K192" s="35">
        <f t="shared" si="44"/>
        <v>18897351</v>
      </c>
      <c r="L192" s="98"/>
      <c r="M192" s="98"/>
      <c r="N192" s="57"/>
      <c r="O192" s="57"/>
      <c r="P192" s="57"/>
      <c r="Q192" s="57"/>
      <c r="R192" s="57"/>
    </row>
    <row r="193" spans="1:18" s="58" customFormat="1" ht="15.75" customHeight="1">
      <c r="A193" s="53" t="s">
        <v>16</v>
      </c>
      <c r="B193" s="49">
        <v>0</v>
      </c>
      <c r="C193" s="49">
        <v>0</v>
      </c>
      <c r="D193" s="49">
        <v>121499</v>
      </c>
      <c r="E193" s="49">
        <v>197611</v>
      </c>
      <c r="F193" s="35">
        <v>1721659</v>
      </c>
      <c r="G193" s="35">
        <v>830581</v>
      </c>
      <c r="H193" s="35">
        <f t="shared" si="43"/>
        <v>22143807</v>
      </c>
      <c r="I193" s="49">
        <v>-36485</v>
      </c>
      <c r="J193" s="49">
        <v>0</v>
      </c>
      <c r="K193" s="35">
        <f t="shared" si="44"/>
        <v>22107322</v>
      </c>
      <c r="L193" s="98"/>
      <c r="M193" s="98"/>
      <c r="N193" s="57"/>
      <c r="O193" s="57"/>
      <c r="P193" s="57"/>
      <c r="Q193" s="57"/>
      <c r="R193" s="57"/>
    </row>
    <row r="194" spans="1:18" s="58" customFormat="1" ht="15.75" customHeight="1">
      <c r="A194" s="59" t="s">
        <v>17</v>
      </c>
      <c r="B194" s="50">
        <v>0</v>
      </c>
      <c r="C194" s="50">
        <v>0</v>
      </c>
      <c r="D194" s="50">
        <v>142972</v>
      </c>
      <c r="E194" s="50">
        <v>209699</v>
      </c>
      <c r="F194" s="37">
        <v>516535</v>
      </c>
      <c r="G194" s="35">
        <v>1449223</v>
      </c>
      <c r="H194" s="35">
        <f>K172+B194+C194+D194+E194+F194+G194</f>
        <v>26591915</v>
      </c>
      <c r="I194" s="50">
        <v>-45952</v>
      </c>
      <c r="J194" s="50">
        <v>0</v>
      </c>
      <c r="K194" s="35">
        <f t="shared" si="44"/>
        <v>26545963</v>
      </c>
      <c r="L194" s="98"/>
      <c r="M194" s="98"/>
      <c r="N194" s="57"/>
      <c r="O194" s="57"/>
      <c r="P194" s="57"/>
      <c r="Q194" s="57"/>
      <c r="R194" s="57"/>
    </row>
    <row r="195" spans="1:18" s="58" customFormat="1" ht="15.75" customHeight="1">
      <c r="A195" s="60" t="s">
        <v>46</v>
      </c>
      <c r="B195" s="85">
        <f>SUM(B178:B194)</f>
        <v>0</v>
      </c>
      <c r="C195" s="85">
        <f>SUM(C178:C194)</f>
        <v>0</v>
      </c>
      <c r="D195" s="85">
        <f>SUM(D178:D194)</f>
        <v>3465322</v>
      </c>
      <c r="E195" s="85">
        <f>SUM(E178:E194)</f>
        <v>8085751</v>
      </c>
      <c r="F195" s="86">
        <f aca="true" t="shared" si="45" ref="F195:K195">SUM(F178:F194)</f>
        <v>20154361.999999996</v>
      </c>
      <c r="G195" s="86">
        <f t="shared" si="45"/>
        <v>18500506</v>
      </c>
      <c r="H195" s="86">
        <f t="shared" si="45"/>
        <v>615225434</v>
      </c>
      <c r="I195" s="85">
        <f t="shared" si="45"/>
        <v>-1069640</v>
      </c>
      <c r="J195" s="85">
        <f t="shared" si="45"/>
        <v>0</v>
      </c>
      <c r="K195" s="86">
        <f t="shared" si="45"/>
        <v>614155794</v>
      </c>
      <c r="L195" s="98"/>
      <c r="M195" s="98"/>
      <c r="N195" s="98"/>
      <c r="O195" s="57"/>
      <c r="P195" s="98"/>
      <c r="Q195" s="57"/>
      <c r="R195" s="57"/>
    </row>
    <row r="196" spans="1:18" s="58" customFormat="1" ht="18" customHeight="1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O196" s="56"/>
      <c r="Q196" s="56"/>
      <c r="R196" s="56"/>
    </row>
    <row r="197" spans="1:18" s="58" customFormat="1" ht="24" customHeight="1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O197" s="56"/>
      <c r="Q197" s="56"/>
      <c r="R197" s="56"/>
    </row>
    <row r="198" spans="1:18" s="2" customFormat="1" ht="28.5" customHeight="1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3"/>
      <c r="M198" s="3"/>
      <c r="N198" s="3"/>
      <c r="O198" s="41"/>
      <c r="Q198" s="41"/>
      <c r="R198" s="41"/>
    </row>
    <row r="199" spans="1:11" ht="12.7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</row>
    <row r="200" spans="1:11" ht="12.7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</row>
    <row r="201" spans="1:11" ht="12.7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</row>
    <row r="202" spans="1:11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</row>
    <row r="203" spans="1:11" ht="12.7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</row>
    <row r="204" spans="1:11" ht="12.7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</row>
    <row r="205" spans="1:11" ht="12.7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</row>
    <row r="206" spans="1:11" ht="12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</row>
    <row r="207" spans="1:11" ht="12.7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</row>
    <row r="208" spans="1:11" ht="12.7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</row>
    <row r="209" spans="1:11" ht="12.7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</row>
    <row r="210" spans="1:11" ht="12.7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</row>
    <row r="211" spans="1:11" ht="12.7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</row>
    <row r="212" spans="1:11" ht="12.7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</row>
    <row r="213" spans="1:11" ht="12.7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</row>
    <row r="214" spans="1:11" ht="12.7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</row>
    <row r="215" spans="1:11" ht="12.7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</row>
    <row r="216" spans="1:11" ht="12.75">
      <c r="A216" s="6"/>
      <c r="B216" s="6"/>
      <c r="C216" s="6"/>
      <c r="D216" s="6"/>
      <c r="E216" s="10"/>
      <c r="F216" s="10"/>
      <c r="G216" s="10"/>
      <c r="H216" s="10"/>
      <c r="I216" s="10"/>
      <c r="J216" s="10"/>
      <c r="K216" s="10"/>
    </row>
    <row r="217" spans="1:11" ht="12.75">
      <c r="A217" s="6"/>
      <c r="B217" s="6"/>
      <c r="C217" s="6"/>
      <c r="D217" s="6"/>
      <c r="E217" s="10"/>
      <c r="F217" s="10"/>
      <c r="G217" s="10"/>
      <c r="H217" s="10"/>
      <c r="I217" s="10"/>
      <c r="J217" s="10"/>
      <c r="K217" s="10"/>
    </row>
    <row r="218" spans="1:11" ht="12.75">
      <c r="A218" s="6"/>
      <c r="B218" s="6"/>
      <c r="C218" s="6"/>
      <c r="D218" s="6"/>
      <c r="E218" s="10"/>
      <c r="F218" s="10"/>
      <c r="G218" s="10"/>
      <c r="H218" s="10"/>
      <c r="I218" s="10"/>
      <c r="J218" s="10"/>
      <c r="K218" s="10"/>
    </row>
    <row r="219" spans="1:1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</row>
    <row r="220" spans="1:1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</row>
    <row r="221" spans="1:11" ht="12.7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</row>
    <row r="222" spans="1:11" ht="15.75">
      <c r="A222" s="101" t="s">
        <v>20</v>
      </c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</row>
    <row r="223" spans="1:11" ht="15.75">
      <c r="A223" s="102" t="s">
        <v>50</v>
      </c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</row>
    <row r="224" spans="1:11" ht="21" customHeight="1">
      <c r="A224"/>
      <c r="B224"/>
      <c r="C224"/>
      <c r="D224"/>
      <c r="E224"/>
      <c r="F224"/>
      <c r="G224"/>
      <c r="H224"/>
      <c r="I224"/>
      <c r="J224"/>
      <c r="K224"/>
    </row>
    <row r="225" spans="1:13" s="96" customFormat="1" ht="79.5" customHeight="1">
      <c r="A225" s="34" t="s">
        <v>39</v>
      </c>
      <c r="B225" s="34" t="s">
        <v>0</v>
      </c>
      <c r="C225" s="34" t="s">
        <v>33</v>
      </c>
      <c r="D225" s="34" t="s">
        <v>22</v>
      </c>
      <c r="E225" s="34" t="s">
        <v>18</v>
      </c>
      <c r="F225" s="34" t="s">
        <v>19</v>
      </c>
      <c r="G225" s="34" t="s">
        <v>25</v>
      </c>
      <c r="H225" s="34" t="s">
        <v>21</v>
      </c>
      <c r="I225" s="34" t="s">
        <v>23</v>
      </c>
      <c r="J225" s="45" t="s">
        <v>41</v>
      </c>
      <c r="K225" s="34" t="s">
        <v>46</v>
      </c>
      <c r="L225" s="95"/>
      <c r="M225" s="95"/>
    </row>
    <row r="226" spans="1:11" s="64" customFormat="1" ht="15.75" customHeight="1">
      <c r="A226" s="53" t="s">
        <v>1</v>
      </c>
      <c r="B226" s="47">
        <v>12846949</v>
      </c>
      <c r="C226" s="47">
        <v>2208431</v>
      </c>
      <c r="D226" s="47">
        <v>178848</v>
      </c>
      <c r="E226" s="47">
        <v>1023980</v>
      </c>
      <c r="F226" s="47">
        <v>743162</v>
      </c>
      <c r="G226" s="49">
        <v>21</v>
      </c>
      <c r="H226" s="47">
        <v>149939</v>
      </c>
      <c r="I226" s="47">
        <v>33266</v>
      </c>
      <c r="J226" s="49">
        <v>20858</v>
      </c>
      <c r="K226" s="36">
        <f>SUM(B226:J226)</f>
        <v>17205454</v>
      </c>
    </row>
    <row r="227" spans="1:11" s="64" customFormat="1" ht="15.75" customHeight="1">
      <c r="A227" s="53" t="s">
        <v>2</v>
      </c>
      <c r="B227" s="47">
        <v>29165726</v>
      </c>
      <c r="C227" s="47">
        <v>5013679</v>
      </c>
      <c r="D227" s="47">
        <v>406030</v>
      </c>
      <c r="E227" s="47">
        <v>2324686</v>
      </c>
      <c r="F227" s="47">
        <v>1687159</v>
      </c>
      <c r="G227" s="49">
        <v>48</v>
      </c>
      <c r="H227" s="47">
        <v>340397</v>
      </c>
      <c r="I227" s="47">
        <v>75521</v>
      </c>
      <c r="J227" s="49">
        <v>47352</v>
      </c>
      <c r="K227" s="36">
        <f aca="true" t="shared" si="46" ref="K227:K242">SUM(B227:J227)</f>
        <v>39060598</v>
      </c>
    </row>
    <row r="228" spans="1:11" s="64" customFormat="1" ht="15.75" customHeight="1">
      <c r="A228" s="53" t="s">
        <v>3</v>
      </c>
      <c r="B228" s="47">
        <v>16507131</v>
      </c>
      <c r="C228" s="47">
        <v>2837627</v>
      </c>
      <c r="D228" s="47">
        <v>229803</v>
      </c>
      <c r="E228" s="47">
        <v>1315718</v>
      </c>
      <c r="F228" s="47">
        <v>954893</v>
      </c>
      <c r="G228" s="49">
        <v>27</v>
      </c>
      <c r="H228" s="47">
        <v>192657</v>
      </c>
      <c r="I228" s="47">
        <v>42743</v>
      </c>
      <c r="J228" s="49">
        <v>26800</v>
      </c>
      <c r="K228" s="36">
        <f t="shared" si="46"/>
        <v>22107399</v>
      </c>
    </row>
    <row r="229" spans="1:13" s="66" customFormat="1" ht="15.75" customHeight="1">
      <c r="A229" s="53" t="s">
        <v>4</v>
      </c>
      <c r="B229" s="47">
        <v>91499314</v>
      </c>
      <c r="C229" s="47">
        <v>15729016</v>
      </c>
      <c r="D229" s="47">
        <v>1273804</v>
      </c>
      <c r="E229" s="47">
        <v>7293051</v>
      </c>
      <c r="F229" s="47">
        <v>5292991</v>
      </c>
      <c r="G229" s="49">
        <v>151</v>
      </c>
      <c r="H229" s="47">
        <v>1067901</v>
      </c>
      <c r="I229" s="47">
        <v>236927</v>
      </c>
      <c r="J229" s="49">
        <v>148555</v>
      </c>
      <c r="K229" s="36">
        <f t="shared" si="46"/>
        <v>122541710</v>
      </c>
      <c r="L229" s="95"/>
      <c r="M229" s="95"/>
    </row>
    <row r="230" spans="1:13" s="68" customFormat="1" ht="15.75" customHeight="1">
      <c r="A230" s="53" t="s">
        <v>5</v>
      </c>
      <c r="B230" s="47">
        <v>26547838</v>
      </c>
      <c r="C230" s="47">
        <v>4563656</v>
      </c>
      <c r="D230" s="47">
        <v>369585</v>
      </c>
      <c r="E230" s="47">
        <v>2116024</v>
      </c>
      <c r="F230" s="47">
        <v>1535722</v>
      </c>
      <c r="G230" s="49">
        <v>44</v>
      </c>
      <c r="H230" s="47">
        <v>309844</v>
      </c>
      <c r="I230" s="47">
        <v>68743</v>
      </c>
      <c r="J230" s="49">
        <v>43102</v>
      </c>
      <c r="K230" s="36">
        <f t="shared" si="46"/>
        <v>35554558</v>
      </c>
      <c r="L230" s="97"/>
      <c r="M230" s="97"/>
    </row>
    <row r="231" spans="1:13" s="68" customFormat="1" ht="15.75" customHeight="1">
      <c r="A231" s="53" t="s">
        <v>6</v>
      </c>
      <c r="B231" s="47">
        <v>19490488</v>
      </c>
      <c r="C231" s="47">
        <v>3350475</v>
      </c>
      <c r="D231" s="47">
        <v>271336</v>
      </c>
      <c r="E231" s="47">
        <v>1553510</v>
      </c>
      <c r="F231" s="47">
        <v>1127473</v>
      </c>
      <c r="G231" s="49">
        <v>32</v>
      </c>
      <c r="H231" s="47">
        <v>227476</v>
      </c>
      <c r="I231" s="47">
        <v>50468</v>
      </c>
      <c r="J231" s="49">
        <v>31644</v>
      </c>
      <c r="K231" s="36">
        <f t="shared" si="46"/>
        <v>26102902</v>
      </c>
      <c r="L231" s="97"/>
      <c r="M231" s="97"/>
    </row>
    <row r="232" spans="1:13" s="58" customFormat="1" ht="15.75" customHeight="1">
      <c r="A232" s="53" t="s">
        <v>7</v>
      </c>
      <c r="B232" s="47">
        <v>11534238</v>
      </c>
      <c r="C232" s="47">
        <v>1982771</v>
      </c>
      <c r="D232" s="47">
        <v>160574</v>
      </c>
      <c r="E232" s="47">
        <v>919349</v>
      </c>
      <c r="F232" s="47">
        <v>667225</v>
      </c>
      <c r="G232" s="49">
        <v>19</v>
      </c>
      <c r="H232" s="47">
        <v>134618</v>
      </c>
      <c r="I232" s="47">
        <v>29867</v>
      </c>
      <c r="J232" s="49">
        <v>18727</v>
      </c>
      <c r="K232" s="36">
        <f t="shared" si="46"/>
        <v>15447388</v>
      </c>
      <c r="L232" s="98"/>
      <c r="M232" s="98"/>
    </row>
    <row r="233" spans="1:13" s="58" customFormat="1" ht="15.75" customHeight="1">
      <c r="A233" s="53" t="s">
        <v>8</v>
      </c>
      <c r="B233" s="47">
        <v>24369970</v>
      </c>
      <c r="C233" s="47">
        <v>4189273</v>
      </c>
      <c r="D233" s="47">
        <v>339266</v>
      </c>
      <c r="E233" s="47">
        <v>1942435</v>
      </c>
      <c r="F233" s="47">
        <v>1409738</v>
      </c>
      <c r="G233" s="49">
        <v>40</v>
      </c>
      <c r="H233" s="47">
        <v>284425</v>
      </c>
      <c r="I233" s="47">
        <v>63103</v>
      </c>
      <c r="J233" s="49">
        <v>39566</v>
      </c>
      <c r="K233" s="36">
        <f t="shared" si="46"/>
        <v>32637816</v>
      </c>
      <c r="L233" s="98"/>
      <c r="M233" s="98"/>
    </row>
    <row r="234" spans="1:13" s="58" customFormat="1" ht="15.75" customHeight="1">
      <c r="A234" s="53" t="s">
        <v>9</v>
      </c>
      <c r="B234" s="47">
        <v>11377041</v>
      </c>
      <c r="C234" s="47">
        <v>1955749</v>
      </c>
      <c r="D234" s="47">
        <v>158385</v>
      </c>
      <c r="E234" s="47">
        <v>906819</v>
      </c>
      <c r="F234" s="47">
        <v>658131</v>
      </c>
      <c r="G234" s="49">
        <v>19</v>
      </c>
      <c r="H234" s="47">
        <v>132783</v>
      </c>
      <c r="I234" s="47">
        <v>29460</v>
      </c>
      <c r="J234" s="49">
        <v>18471</v>
      </c>
      <c r="K234" s="36">
        <f t="shared" si="46"/>
        <v>15236858</v>
      </c>
      <c r="L234" s="98"/>
      <c r="M234" s="98"/>
    </row>
    <row r="235" spans="1:13" s="58" customFormat="1" ht="15.75" customHeight="1">
      <c r="A235" s="53" t="s">
        <v>10</v>
      </c>
      <c r="B235" s="47">
        <v>13863162</v>
      </c>
      <c r="C235" s="47">
        <v>2383121</v>
      </c>
      <c r="D235" s="47">
        <v>192996</v>
      </c>
      <c r="E235" s="47">
        <v>1104978</v>
      </c>
      <c r="F235" s="47">
        <v>801947</v>
      </c>
      <c r="G235" s="49">
        <v>23</v>
      </c>
      <c r="H235" s="47">
        <v>161799</v>
      </c>
      <c r="I235" s="47">
        <v>35897</v>
      </c>
      <c r="J235" s="49">
        <v>22508</v>
      </c>
      <c r="K235" s="36">
        <f t="shared" si="46"/>
        <v>18566431</v>
      </c>
      <c r="L235" s="98"/>
      <c r="M235" s="98"/>
    </row>
    <row r="236" spans="1:13" s="58" customFormat="1" ht="15.75" customHeight="1">
      <c r="A236" s="53" t="s">
        <v>11</v>
      </c>
      <c r="B236" s="47">
        <v>11394545</v>
      </c>
      <c r="C236" s="47">
        <v>1958758</v>
      </c>
      <c r="D236" s="47">
        <v>158629</v>
      </c>
      <c r="E236" s="47">
        <v>908215</v>
      </c>
      <c r="F236" s="47">
        <v>659144</v>
      </c>
      <c r="G236" s="49">
        <v>19</v>
      </c>
      <c r="H236" s="47">
        <v>132987</v>
      </c>
      <c r="I236" s="47">
        <v>29505</v>
      </c>
      <c r="J236" s="49">
        <v>18500</v>
      </c>
      <c r="K236" s="36">
        <f t="shared" si="46"/>
        <v>15260302</v>
      </c>
      <c r="L236" s="98"/>
      <c r="M236" s="98"/>
    </row>
    <row r="237" spans="1:13" s="58" customFormat="1" ht="15.75" customHeight="1">
      <c r="A237" s="53" t="s">
        <v>12</v>
      </c>
      <c r="B237" s="47">
        <v>23161878</v>
      </c>
      <c r="C237" s="47">
        <v>3981599</v>
      </c>
      <c r="D237" s="47">
        <v>322447</v>
      </c>
      <c r="E237" s="47">
        <v>1846142</v>
      </c>
      <c r="F237" s="47">
        <v>1339853</v>
      </c>
      <c r="G237" s="49">
        <v>38</v>
      </c>
      <c r="H237" s="47">
        <v>270326</v>
      </c>
      <c r="I237" s="47">
        <v>59975</v>
      </c>
      <c r="J237" s="49">
        <v>37605</v>
      </c>
      <c r="K237" s="36">
        <f t="shared" si="46"/>
        <v>31019863</v>
      </c>
      <c r="L237" s="98"/>
      <c r="M237" s="98"/>
    </row>
    <row r="238" spans="1:13" s="58" customFormat="1" ht="15.75" customHeight="1">
      <c r="A238" s="53" t="s">
        <v>13</v>
      </c>
      <c r="B238" s="47">
        <v>17129081</v>
      </c>
      <c r="C238" s="47">
        <v>2944542</v>
      </c>
      <c r="D238" s="47">
        <v>238462</v>
      </c>
      <c r="E238" s="47">
        <v>1365292</v>
      </c>
      <c r="F238" s="47">
        <v>990872</v>
      </c>
      <c r="G238" s="49">
        <v>28</v>
      </c>
      <c r="H238" s="47">
        <v>199916</v>
      </c>
      <c r="I238" s="47">
        <v>44354</v>
      </c>
      <c r="J238" s="49">
        <v>27810</v>
      </c>
      <c r="K238" s="36">
        <f t="shared" si="46"/>
        <v>22940357</v>
      </c>
      <c r="L238" s="98"/>
      <c r="M238" s="98"/>
    </row>
    <row r="239" spans="1:13" s="58" customFormat="1" ht="15.75" customHeight="1">
      <c r="A239" s="53" t="s">
        <v>14</v>
      </c>
      <c r="B239" s="47">
        <v>17721752</v>
      </c>
      <c r="C239" s="47">
        <v>3046424</v>
      </c>
      <c r="D239" s="47">
        <v>246713</v>
      </c>
      <c r="E239" s="47">
        <v>1412531</v>
      </c>
      <c r="F239" s="47">
        <v>1025156</v>
      </c>
      <c r="G239" s="49">
        <v>29</v>
      </c>
      <c r="H239" s="47">
        <v>206833</v>
      </c>
      <c r="I239" s="47">
        <v>45888</v>
      </c>
      <c r="J239" s="49">
        <v>28772</v>
      </c>
      <c r="K239" s="36">
        <f t="shared" si="46"/>
        <v>23734098</v>
      </c>
      <c r="L239" s="98"/>
      <c r="M239" s="98"/>
    </row>
    <row r="240" spans="1:13" s="58" customFormat="1" ht="15.75" customHeight="1">
      <c r="A240" s="53" t="s">
        <v>15</v>
      </c>
      <c r="B240" s="47">
        <v>11555001</v>
      </c>
      <c r="C240" s="47">
        <v>1986341</v>
      </c>
      <c r="D240" s="47">
        <v>160863</v>
      </c>
      <c r="E240" s="47">
        <v>921004</v>
      </c>
      <c r="F240" s="47">
        <v>668426</v>
      </c>
      <c r="G240" s="49">
        <v>19</v>
      </c>
      <c r="H240" s="47">
        <v>134860</v>
      </c>
      <c r="I240" s="47">
        <v>29920</v>
      </c>
      <c r="J240" s="49">
        <v>18760</v>
      </c>
      <c r="K240" s="36">
        <f t="shared" si="46"/>
        <v>15475194</v>
      </c>
      <c r="L240" s="98"/>
      <c r="M240" s="98"/>
    </row>
    <row r="241" spans="1:13" s="58" customFormat="1" ht="15.75" customHeight="1">
      <c r="A241" s="53" t="s">
        <v>16</v>
      </c>
      <c r="B241" s="47">
        <v>12508841</v>
      </c>
      <c r="C241" s="47">
        <v>2150308</v>
      </c>
      <c r="D241" s="47">
        <v>174141</v>
      </c>
      <c r="E241" s="47">
        <v>997031</v>
      </c>
      <c r="F241" s="47">
        <v>723603</v>
      </c>
      <c r="G241" s="49">
        <v>21</v>
      </c>
      <c r="H241" s="47">
        <v>145992</v>
      </c>
      <c r="I241" s="47">
        <v>32390</v>
      </c>
      <c r="J241" s="49">
        <v>20309</v>
      </c>
      <c r="K241" s="36">
        <f t="shared" si="46"/>
        <v>16752636</v>
      </c>
      <c r="L241" s="98"/>
      <c r="M241" s="98"/>
    </row>
    <row r="242" spans="1:13" s="58" customFormat="1" ht="15.75" customHeight="1">
      <c r="A242" s="59" t="s">
        <v>17</v>
      </c>
      <c r="B242" s="48">
        <v>15324300</v>
      </c>
      <c r="C242" s="48">
        <v>2634293</v>
      </c>
      <c r="D242" s="48">
        <v>213336</v>
      </c>
      <c r="E242" s="48">
        <v>1221440</v>
      </c>
      <c r="F242" s="48">
        <v>886468</v>
      </c>
      <c r="G242" s="50">
        <v>25</v>
      </c>
      <c r="H242" s="48">
        <v>178853</v>
      </c>
      <c r="I242" s="48">
        <v>39681</v>
      </c>
      <c r="J242" s="50">
        <v>24881</v>
      </c>
      <c r="K242" s="36">
        <f t="shared" si="46"/>
        <v>20523277</v>
      </c>
      <c r="L242" s="98"/>
      <c r="M242" s="98"/>
    </row>
    <row r="243" spans="1:13" s="58" customFormat="1" ht="15.75" customHeight="1">
      <c r="A243" s="60" t="s">
        <v>46</v>
      </c>
      <c r="B243" s="85">
        <f aca="true" t="shared" si="47" ref="B243:K243">SUM(B226:B242)</f>
        <v>365997255</v>
      </c>
      <c r="C243" s="85">
        <f t="shared" si="47"/>
        <v>62916063</v>
      </c>
      <c r="D243" s="85">
        <f t="shared" si="47"/>
        <v>5095218</v>
      </c>
      <c r="E243" s="85">
        <f t="shared" si="47"/>
        <v>29172205</v>
      </c>
      <c r="F243" s="85">
        <f t="shared" si="47"/>
        <v>21171963</v>
      </c>
      <c r="G243" s="85">
        <f t="shared" si="47"/>
        <v>603</v>
      </c>
      <c r="H243" s="85">
        <f t="shared" si="47"/>
        <v>4271606</v>
      </c>
      <c r="I243" s="85">
        <f t="shared" si="47"/>
        <v>947708</v>
      </c>
      <c r="J243" s="85">
        <f t="shared" si="47"/>
        <v>594220</v>
      </c>
      <c r="K243" s="85">
        <f t="shared" si="47"/>
        <v>490166841</v>
      </c>
      <c r="L243" s="98"/>
      <c r="M243" s="98"/>
    </row>
    <row r="244" spans="1:18" ht="12.75">
      <c r="A244" s="90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9"/>
      <c r="M244" s="99"/>
      <c r="N244" s="1"/>
      <c r="O244" s="1"/>
      <c r="Q244" s="1"/>
      <c r="R244" s="1"/>
    </row>
    <row r="245" spans="1:18" ht="12.75">
      <c r="A245" s="90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9"/>
      <c r="M245" s="99"/>
      <c r="N245" s="1"/>
      <c r="O245" s="1"/>
      <c r="Q245" s="1"/>
      <c r="R245" s="1"/>
    </row>
    <row r="246" spans="1:18" ht="12.75">
      <c r="A246" s="90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9"/>
      <c r="M246" s="99"/>
      <c r="N246" s="1"/>
      <c r="O246" s="1"/>
      <c r="Q246" s="1"/>
      <c r="R246" s="1"/>
    </row>
    <row r="247" spans="1:18" ht="69" customHeight="1">
      <c r="A247" s="34" t="s">
        <v>39</v>
      </c>
      <c r="B247" s="33" t="s">
        <v>27</v>
      </c>
      <c r="C247" s="33" t="s">
        <v>28</v>
      </c>
      <c r="D247" s="33" t="s">
        <v>29</v>
      </c>
      <c r="E247" s="33" t="s">
        <v>30</v>
      </c>
      <c r="F247" s="34" t="s">
        <v>34</v>
      </c>
      <c r="G247" s="34" t="s">
        <v>26</v>
      </c>
      <c r="H247" s="32" t="s">
        <v>43</v>
      </c>
      <c r="I247" s="76" t="s">
        <v>68</v>
      </c>
      <c r="J247" s="32" t="s">
        <v>35</v>
      </c>
      <c r="K247" s="32" t="s">
        <v>44</v>
      </c>
      <c r="L247" s="99"/>
      <c r="M247" s="99"/>
      <c r="N247" s="1"/>
      <c r="O247" s="1"/>
      <c r="Q247" s="1"/>
      <c r="R247" s="1"/>
    </row>
    <row r="248" spans="1:18" s="58" customFormat="1" ht="15.75" customHeight="1">
      <c r="A248" s="53" t="s">
        <v>1</v>
      </c>
      <c r="B248" s="49">
        <v>0</v>
      </c>
      <c r="C248" s="49">
        <v>0</v>
      </c>
      <c r="D248" s="49">
        <v>122947</v>
      </c>
      <c r="E248" s="49">
        <v>198239</v>
      </c>
      <c r="F248" s="35">
        <v>1357961</v>
      </c>
      <c r="G248" s="35">
        <v>1331979</v>
      </c>
      <c r="H248" s="35">
        <f>K226+B248+C248+D248+E248+F248+G248</f>
        <v>20216580</v>
      </c>
      <c r="I248" s="49">
        <v>-85968</v>
      </c>
      <c r="J248" s="49">
        <v>0</v>
      </c>
      <c r="K248" s="35">
        <f>H248+I248+J248</f>
        <v>20130612</v>
      </c>
      <c r="L248" s="98"/>
      <c r="M248" s="98"/>
      <c r="N248" s="57"/>
      <c r="O248" s="57"/>
      <c r="P248" s="57"/>
      <c r="Q248" s="57"/>
      <c r="R248" s="57"/>
    </row>
    <row r="249" spans="1:18" s="58" customFormat="1" ht="15.75" customHeight="1">
      <c r="A249" s="53" t="s">
        <v>2</v>
      </c>
      <c r="B249" s="49">
        <v>0</v>
      </c>
      <c r="C249" s="49">
        <v>0</v>
      </c>
      <c r="D249" s="49">
        <v>266382</v>
      </c>
      <c r="E249" s="49">
        <v>823893</v>
      </c>
      <c r="F249" s="35">
        <v>527849</v>
      </c>
      <c r="G249" s="35">
        <v>1912676</v>
      </c>
      <c r="H249" s="35">
        <f aca="true" t="shared" si="48" ref="H249:H263">K227+B249+C249+D249+E249+F249+G249</f>
        <v>42591398</v>
      </c>
      <c r="I249" s="49">
        <v>-195169</v>
      </c>
      <c r="J249" s="49">
        <v>0</v>
      </c>
      <c r="K249" s="35">
        <f aca="true" t="shared" si="49" ref="K249:K264">H249+I249+J249</f>
        <v>42396229</v>
      </c>
      <c r="L249" s="98"/>
      <c r="M249" s="98"/>
      <c r="N249" s="57"/>
      <c r="O249" s="57"/>
      <c r="P249" s="57"/>
      <c r="Q249" s="57"/>
      <c r="R249" s="57"/>
    </row>
    <row r="250" spans="1:18" s="58" customFormat="1" ht="15.75" customHeight="1">
      <c r="A250" s="53" t="s">
        <v>3</v>
      </c>
      <c r="B250" s="49">
        <v>0</v>
      </c>
      <c r="C250" s="49">
        <v>0</v>
      </c>
      <c r="D250" s="49">
        <v>154215</v>
      </c>
      <c r="E250" s="49">
        <v>364919</v>
      </c>
      <c r="F250" s="35">
        <v>662523</v>
      </c>
      <c r="G250" s="35">
        <v>2125967</v>
      </c>
      <c r="H250" s="35">
        <f t="shared" si="48"/>
        <v>25415023</v>
      </c>
      <c r="I250" s="49">
        <v>-110461</v>
      </c>
      <c r="J250" s="49">
        <v>0</v>
      </c>
      <c r="K250" s="35">
        <f t="shared" si="49"/>
        <v>25304562</v>
      </c>
      <c r="L250" s="98"/>
      <c r="M250" s="98"/>
      <c r="N250" s="57"/>
      <c r="O250" s="57"/>
      <c r="P250" s="57"/>
      <c r="Q250" s="57"/>
      <c r="R250" s="57"/>
    </row>
    <row r="251" spans="1:18" s="58" customFormat="1" ht="15.75" customHeight="1">
      <c r="A251" s="53" t="s">
        <v>4</v>
      </c>
      <c r="B251" s="49">
        <v>0</v>
      </c>
      <c r="C251" s="49">
        <v>0</v>
      </c>
      <c r="D251" s="49">
        <v>871966</v>
      </c>
      <c r="E251" s="49">
        <v>2315590</v>
      </c>
      <c r="F251" s="35">
        <v>3259952</v>
      </c>
      <c r="G251" s="35">
        <v>12526614</v>
      </c>
      <c r="H251" s="35">
        <f t="shared" si="48"/>
        <v>141515832</v>
      </c>
      <c r="I251" s="49">
        <v>-612288</v>
      </c>
      <c r="J251" s="49">
        <v>0</v>
      </c>
      <c r="K251" s="35">
        <f t="shared" si="49"/>
        <v>140903544</v>
      </c>
      <c r="L251" s="98"/>
      <c r="M251" s="98"/>
      <c r="N251" s="57"/>
      <c r="O251" s="57"/>
      <c r="P251" s="57"/>
      <c r="Q251" s="57"/>
      <c r="R251" s="57"/>
    </row>
    <row r="252" spans="1:18" s="58" customFormat="1" ht="15.75" customHeight="1">
      <c r="A252" s="53" t="s">
        <v>5</v>
      </c>
      <c r="B252" s="49">
        <v>0</v>
      </c>
      <c r="C252" s="49">
        <v>0</v>
      </c>
      <c r="D252" s="49">
        <v>244089</v>
      </c>
      <c r="E252" s="49">
        <v>727855</v>
      </c>
      <c r="F252" s="35">
        <v>443297</v>
      </c>
      <c r="G252" s="35">
        <v>0</v>
      </c>
      <c r="H252" s="35">
        <f t="shared" si="48"/>
        <v>36969799</v>
      </c>
      <c r="I252" s="49">
        <v>-177651</v>
      </c>
      <c r="J252" s="49">
        <v>0</v>
      </c>
      <c r="K252" s="35">
        <f t="shared" si="49"/>
        <v>36792148</v>
      </c>
      <c r="L252" s="98"/>
      <c r="M252" s="98"/>
      <c r="N252" s="57"/>
      <c r="O252" s="57"/>
      <c r="P252" s="57"/>
      <c r="Q252" s="57"/>
      <c r="R252" s="57"/>
    </row>
    <row r="253" spans="1:18" s="58" customFormat="1" ht="15.75" customHeight="1">
      <c r="A253" s="53" t="s">
        <v>6</v>
      </c>
      <c r="B253" s="49">
        <v>0</v>
      </c>
      <c r="C253" s="49">
        <v>0</v>
      </c>
      <c r="D253" s="49">
        <v>179145</v>
      </c>
      <c r="E253" s="49">
        <v>464932</v>
      </c>
      <c r="F253" s="35">
        <v>897274</v>
      </c>
      <c r="G253" s="35">
        <v>1960876</v>
      </c>
      <c r="H253" s="35">
        <f t="shared" si="48"/>
        <v>29605129</v>
      </c>
      <c r="I253" s="49">
        <v>-130425</v>
      </c>
      <c r="J253" s="49">
        <v>0</v>
      </c>
      <c r="K253" s="35">
        <f t="shared" si="49"/>
        <v>29474704</v>
      </c>
      <c r="L253" s="98"/>
      <c r="M253" s="98"/>
      <c r="N253" s="57"/>
      <c r="O253" s="57"/>
      <c r="P253" s="57"/>
      <c r="Q253" s="57"/>
      <c r="R253" s="57"/>
    </row>
    <row r="254" spans="1:18" s="58" customFormat="1" ht="15.75" customHeight="1">
      <c r="A254" s="53" t="s">
        <v>7</v>
      </c>
      <c r="B254" s="49">
        <v>0</v>
      </c>
      <c r="C254" s="49">
        <v>0</v>
      </c>
      <c r="D254" s="49">
        <v>107953</v>
      </c>
      <c r="E254" s="49">
        <v>109007</v>
      </c>
      <c r="F254" s="35">
        <v>700526</v>
      </c>
      <c r="G254" s="35">
        <v>687961</v>
      </c>
      <c r="H254" s="35">
        <f t="shared" si="48"/>
        <v>17052835</v>
      </c>
      <c r="I254" s="49">
        <v>-77184</v>
      </c>
      <c r="J254" s="49">
        <v>0</v>
      </c>
      <c r="K254" s="35">
        <f t="shared" si="49"/>
        <v>16975651</v>
      </c>
      <c r="L254" s="98"/>
      <c r="M254" s="98"/>
      <c r="N254" s="57"/>
      <c r="O254" s="57"/>
      <c r="P254" s="57"/>
      <c r="Q254" s="57"/>
      <c r="R254" s="57"/>
    </row>
    <row r="255" spans="1:18" s="58" customFormat="1" ht="15.75" customHeight="1">
      <c r="A255" s="53" t="s">
        <v>8</v>
      </c>
      <c r="B255" s="49">
        <v>0</v>
      </c>
      <c r="C255" s="49">
        <v>0</v>
      </c>
      <c r="D255" s="49">
        <v>253038</v>
      </c>
      <c r="E255" s="49">
        <v>646587</v>
      </c>
      <c r="F255" s="35">
        <v>434400</v>
      </c>
      <c r="G255" s="35">
        <v>1844494</v>
      </c>
      <c r="H255" s="35">
        <f t="shared" si="48"/>
        <v>35816335</v>
      </c>
      <c r="I255" s="49">
        <v>-163077</v>
      </c>
      <c r="J255" s="49">
        <v>0</v>
      </c>
      <c r="K255" s="35">
        <f t="shared" si="49"/>
        <v>35653258</v>
      </c>
      <c r="L255" s="98"/>
      <c r="M255" s="98"/>
      <c r="N255" s="57"/>
      <c r="O255" s="57"/>
      <c r="P255" s="57"/>
      <c r="Q255" s="57"/>
      <c r="R255" s="57"/>
    </row>
    <row r="256" spans="1:18" s="58" customFormat="1" ht="15.75" customHeight="1">
      <c r="A256" s="53" t="s">
        <v>9</v>
      </c>
      <c r="B256" s="49">
        <v>0</v>
      </c>
      <c r="C256" s="49">
        <v>0</v>
      </c>
      <c r="D256" s="49">
        <v>107565</v>
      </c>
      <c r="E256" s="49">
        <v>127868</v>
      </c>
      <c r="F256" s="35">
        <v>374868</v>
      </c>
      <c r="G256" s="35">
        <v>1010518</v>
      </c>
      <c r="H256" s="35">
        <f t="shared" si="48"/>
        <v>16857677</v>
      </c>
      <c r="I256" s="49">
        <v>-76132</v>
      </c>
      <c r="J256" s="49">
        <v>0</v>
      </c>
      <c r="K256" s="35">
        <f t="shared" si="49"/>
        <v>16781545</v>
      </c>
      <c r="L256" s="98"/>
      <c r="M256" s="98"/>
      <c r="N256" s="57"/>
      <c r="O256" s="57"/>
      <c r="P256" s="57"/>
      <c r="Q256" s="57"/>
      <c r="R256" s="57"/>
    </row>
    <row r="257" spans="1:18" s="58" customFormat="1" ht="15.75" customHeight="1">
      <c r="A257" s="53" t="s">
        <v>10</v>
      </c>
      <c r="B257" s="49">
        <v>0</v>
      </c>
      <c r="C257" s="49">
        <v>0</v>
      </c>
      <c r="D257" s="49">
        <v>130620</v>
      </c>
      <c r="E257" s="49">
        <v>308872</v>
      </c>
      <c r="F257" s="35">
        <v>284949</v>
      </c>
      <c r="G257" s="35">
        <v>1197323</v>
      </c>
      <c r="H257" s="35">
        <f t="shared" si="48"/>
        <v>20488195</v>
      </c>
      <c r="I257" s="49">
        <v>-92768</v>
      </c>
      <c r="J257" s="49">
        <v>0</v>
      </c>
      <c r="K257" s="35">
        <f t="shared" si="49"/>
        <v>20395427</v>
      </c>
      <c r="L257" s="98"/>
      <c r="M257" s="98"/>
      <c r="N257" s="57"/>
      <c r="O257" s="57"/>
      <c r="P257" s="57"/>
      <c r="Q257" s="57"/>
      <c r="R257" s="57"/>
    </row>
    <row r="258" spans="1:18" s="58" customFormat="1" ht="15.75" customHeight="1">
      <c r="A258" s="53" t="s">
        <v>11</v>
      </c>
      <c r="B258" s="49">
        <v>0</v>
      </c>
      <c r="C258" s="49">
        <v>0</v>
      </c>
      <c r="D258" s="49">
        <v>106716</v>
      </c>
      <c r="E258" s="49">
        <v>104322</v>
      </c>
      <c r="F258" s="35">
        <v>117132</v>
      </c>
      <c r="G258" s="35">
        <v>1043728</v>
      </c>
      <c r="H258" s="35">
        <f t="shared" si="48"/>
        <v>16632200</v>
      </c>
      <c r="I258" s="49">
        <v>-76249</v>
      </c>
      <c r="J258" s="49">
        <v>0</v>
      </c>
      <c r="K258" s="35">
        <f t="shared" si="49"/>
        <v>16555951</v>
      </c>
      <c r="L258" s="98"/>
      <c r="M258" s="98"/>
      <c r="N258" s="57"/>
      <c r="O258" s="57"/>
      <c r="P258" s="57"/>
      <c r="Q258" s="57"/>
      <c r="R258" s="57"/>
    </row>
    <row r="259" spans="1:18" s="58" customFormat="1" ht="15.75" customHeight="1">
      <c r="A259" s="53" t="s">
        <v>12</v>
      </c>
      <c r="B259" s="49">
        <v>0</v>
      </c>
      <c r="C259" s="49">
        <v>0</v>
      </c>
      <c r="D259" s="49">
        <v>214051</v>
      </c>
      <c r="E259" s="49">
        <v>537231</v>
      </c>
      <c r="F259" s="35">
        <v>404948</v>
      </c>
      <c r="G259" s="35">
        <v>996002</v>
      </c>
      <c r="H259" s="35">
        <f t="shared" si="48"/>
        <v>33172095</v>
      </c>
      <c r="I259" s="49">
        <v>-154993</v>
      </c>
      <c r="J259" s="49">
        <v>0</v>
      </c>
      <c r="K259" s="35">
        <f t="shared" si="49"/>
        <v>33017102</v>
      </c>
      <c r="L259" s="98"/>
      <c r="M259" s="98"/>
      <c r="N259" s="57"/>
      <c r="O259" s="57"/>
      <c r="P259" s="57"/>
      <c r="Q259" s="57"/>
      <c r="R259" s="57"/>
    </row>
    <row r="260" spans="1:18" s="58" customFormat="1" ht="15.75" customHeight="1">
      <c r="A260" s="53" t="s">
        <v>13</v>
      </c>
      <c r="B260" s="49">
        <v>0</v>
      </c>
      <c r="C260" s="49">
        <v>0</v>
      </c>
      <c r="D260" s="49">
        <v>152366</v>
      </c>
      <c r="E260" s="49">
        <v>509113</v>
      </c>
      <c r="F260" s="35">
        <v>479415</v>
      </c>
      <c r="G260" s="35">
        <v>1007790</v>
      </c>
      <c r="H260" s="35">
        <f t="shared" si="48"/>
        <v>25089041</v>
      </c>
      <c r="I260" s="49">
        <v>-114623</v>
      </c>
      <c r="J260" s="49">
        <v>0</v>
      </c>
      <c r="K260" s="35">
        <f t="shared" si="49"/>
        <v>24974418</v>
      </c>
      <c r="L260" s="98"/>
      <c r="M260" s="98"/>
      <c r="N260" s="57"/>
      <c r="O260" s="57"/>
      <c r="P260" s="57"/>
      <c r="Q260" s="57"/>
      <c r="R260" s="57"/>
    </row>
    <row r="261" spans="1:18" s="58" customFormat="1" ht="15.75" customHeight="1">
      <c r="A261" s="53" t="s">
        <v>14</v>
      </c>
      <c r="B261" s="49">
        <v>0</v>
      </c>
      <c r="C261" s="49">
        <v>0</v>
      </c>
      <c r="D261" s="49">
        <v>198272</v>
      </c>
      <c r="E261" s="49">
        <v>327692</v>
      </c>
      <c r="F261" s="35">
        <v>367660</v>
      </c>
      <c r="G261" s="35">
        <v>2622681</v>
      </c>
      <c r="H261" s="35">
        <f t="shared" si="48"/>
        <v>27250403</v>
      </c>
      <c r="I261" s="49">
        <v>-118589</v>
      </c>
      <c r="J261" s="49">
        <v>0</v>
      </c>
      <c r="K261" s="35">
        <f t="shared" si="49"/>
        <v>27131814</v>
      </c>
      <c r="L261" s="98"/>
      <c r="M261" s="98"/>
      <c r="N261" s="57"/>
      <c r="O261" s="57"/>
      <c r="P261" s="57"/>
      <c r="Q261" s="57"/>
      <c r="R261" s="57"/>
    </row>
    <row r="262" spans="1:18" s="58" customFormat="1" ht="15.75" customHeight="1">
      <c r="A262" s="53" t="s">
        <v>15</v>
      </c>
      <c r="B262" s="49">
        <v>0</v>
      </c>
      <c r="C262" s="49">
        <v>0</v>
      </c>
      <c r="D262" s="49">
        <v>109729</v>
      </c>
      <c r="E262" s="49">
        <v>162269</v>
      </c>
      <c r="F262" s="35">
        <v>325256</v>
      </c>
      <c r="G262" s="35">
        <v>492258</v>
      </c>
      <c r="H262" s="35">
        <f t="shared" si="48"/>
        <v>16564706</v>
      </c>
      <c r="I262" s="49">
        <v>-77323</v>
      </c>
      <c r="J262" s="49">
        <v>0</v>
      </c>
      <c r="K262" s="35">
        <f t="shared" si="49"/>
        <v>16487383</v>
      </c>
      <c r="L262" s="98"/>
      <c r="M262" s="98"/>
      <c r="N262" s="57"/>
      <c r="O262" s="57"/>
      <c r="P262" s="57"/>
      <c r="Q262" s="57"/>
      <c r="R262" s="57"/>
    </row>
    <row r="263" spans="1:18" s="58" customFormat="1" ht="15.75" customHeight="1">
      <c r="A263" s="53" t="s">
        <v>16</v>
      </c>
      <c r="B263" s="49">
        <v>0</v>
      </c>
      <c r="C263" s="49">
        <v>0</v>
      </c>
      <c r="D263" s="49">
        <v>118969</v>
      </c>
      <c r="E263" s="49">
        <v>198896</v>
      </c>
      <c r="F263" s="35">
        <v>1022262</v>
      </c>
      <c r="G263" s="35">
        <v>1155627</v>
      </c>
      <c r="H263" s="35">
        <f t="shared" si="48"/>
        <v>19248390</v>
      </c>
      <c r="I263" s="49">
        <v>-83706</v>
      </c>
      <c r="J263" s="49">
        <v>0</v>
      </c>
      <c r="K263" s="35">
        <f t="shared" si="49"/>
        <v>19164684</v>
      </c>
      <c r="L263" s="98"/>
      <c r="M263" s="98"/>
      <c r="N263" s="57"/>
      <c r="O263" s="57"/>
      <c r="P263" s="57"/>
      <c r="Q263" s="57"/>
      <c r="R263" s="57"/>
    </row>
    <row r="264" spans="1:18" s="58" customFormat="1" ht="15.75" customHeight="1">
      <c r="A264" s="59" t="s">
        <v>17</v>
      </c>
      <c r="B264" s="50">
        <v>0</v>
      </c>
      <c r="C264" s="50">
        <v>0</v>
      </c>
      <c r="D264" s="50">
        <v>149840</v>
      </c>
      <c r="E264" s="50">
        <v>211063</v>
      </c>
      <c r="F264" s="37">
        <v>306701</v>
      </c>
      <c r="G264" s="35">
        <v>1773495</v>
      </c>
      <c r="H264" s="35">
        <f>K242+B264+C264+D264+E264+F264+G264</f>
        <v>22964376</v>
      </c>
      <c r="I264" s="50">
        <v>-102546</v>
      </c>
      <c r="J264" s="50">
        <v>0</v>
      </c>
      <c r="K264" s="35">
        <f t="shared" si="49"/>
        <v>22861830</v>
      </c>
      <c r="L264" s="98"/>
      <c r="M264" s="98"/>
      <c r="N264" s="57"/>
      <c r="O264" s="57"/>
      <c r="P264" s="57"/>
      <c r="Q264" s="57"/>
      <c r="R264" s="57"/>
    </row>
    <row r="265" spans="1:18" s="58" customFormat="1" ht="15.75" customHeight="1">
      <c r="A265" s="60" t="s">
        <v>46</v>
      </c>
      <c r="B265" s="85">
        <f>SUM(B248:B264)</f>
        <v>0</v>
      </c>
      <c r="C265" s="85">
        <f>SUM(C248:C264)</f>
        <v>0</v>
      </c>
      <c r="D265" s="85">
        <f>SUM(D248:D264)</f>
        <v>3487863</v>
      </c>
      <c r="E265" s="85">
        <f>SUM(E248:E264)</f>
        <v>8138348</v>
      </c>
      <c r="F265" s="86">
        <f aca="true" t="shared" si="50" ref="F265:K265">SUM(F248:F264)</f>
        <v>11966973</v>
      </c>
      <c r="G265" s="86">
        <f t="shared" si="50"/>
        <v>33689989</v>
      </c>
      <c r="H265" s="86">
        <f t="shared" si="50"/>
        <v>547450014</v>
      </c>
      <c r="I265" s="85">
        <f t="shared" si="50"/>
        <v>-2449152</v>
      </c>
      <c r="J265" s="85">
        <f t="shared" si="50"/>
        <v>0</v>
      </c>
      <c r="K265" s="86">
        <f t="shared" si="50"/>
        <v>545000862</v>
      </c>
      <c r="L265" s="98"/>
      <c r="M265" s="98"/>
      <c r="N265" s="98"/>
      <c r="O265" s="57"/>
      <c r="P265" s="98"/>
      <c r="Q265" s="57"/>
      <c r="R265" s="57"/>
    </row>
    <row r="266" spans="8:18" s="58" customFormat="1" ht="18" customHeight="1">
      <c r="H266" s="74"/>
      <c r="I266" s="75"/>
      <c r="J266" s="75"/>
      <c r="K266" s="75"/>
      <c r="O266" s="56"/>
      <c r="Q266" s="56"/>
      <c r="R266" s="56"/>
    </row>
    <row r="267" spans="1:18" s="58" customFormat="1" ht="30" customHeight="1">
      <c r="A267" s="104"/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O267" s="56"/>
      <c r="Q267" s="56"/>
      <c r="R267" s="56"/>
    </row>
    <row r="268" spans="1:11" ht="18" customHeight="1">
      <c r="A268" s="15"/>
      <c r="B268" s="15"/>
      <c r="C268" s="15"/>
      <c r="D268" s="15"/>
      <c r="E268" s="15"/>
      <c r="F268" s="15"/>
      <c r="G268" s="15"/>
      <c r="H268" s="15"/>
      <c r="I268" s="1"/>
      <c r="J268" s="1"/>
      <c r="K268" s="10"/>
    </row>
    <row r="269" spans="1:11" ht="18" customHeight="1">
      <c r="A269" s="15"/>
      <c r="B269" s="15"/>
      <c r="C269" s="15"/>
      <c r="D269" s="15"/>
      <c r="E269" s="15"/>
      <c r="F269" s="15"/>
      <c r="G269" s="15"/>
      <c r="H269" s="15"/>
      <c r="I269" s="1"/>
      <c r="J269" s="1"/>
      <c r="K269" s="10"/>
    </row>
    <row r="270" spans="1:11" ht="18" customHeight="1">
      <c r="A270" s="12"/>
      <c r="B270" s="12"/>
      <c r="C270" s="12"/>
      <c r="D270" s="12"/>
      <c r="E270" s="12"/>
      <c r="F270" s="12"/>
      <c r="G270" s="12"/>
      <c r="H270" s="12"/>
      <c r="I270" s="1"/>
      <c r="J270" s="1"/>
      <c r="K270" s="10"/>
    </row>
    <row r="271" spans="1:11" ht="18" customHeight="1" hidden="1">
      <c r="A271" s="105" t="s">
        <v>32</v>
      </c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</row>
    <row r="272" spans="1:11" ht="18" customHeight="1" hidden="1">
      <c r="A272" s="78"/>
      <c r="B272" s="78"/>
      <c r="C272" s="78"/>
      <c r="D272" s="78"/>
      <c r="E272" s="78"/>
      <c r="F272" s="77"/>
      <c r="G272" s="78"/>
      <c r="H272" s="78"/>
      <c r="I272" s="78"/>
      <c r="J272" s="78"/>
      <c r="K272" s="78"/>
    </row>
    <row r="273" spans="1:11" ht="18" customHeight="1" hidden="1">
      <c r="A273" s="78"/>
      <c r="B273" s="78"/>
      <c r="C273" s="78"/>
      <c r="D273" s="78"/>
      <c r="E273" s="78"/>
      <c r="F273" s="77"/>
      <c r="G273" s="78"/>
      <c r="H273" s="78"/>
      <c r="I273" s="78"/>
      <c r="J273" s="78"/>
      <c r="K273" s="78"/>
    </row>
    <row r="274" spans="1:11" ht="18" customHeight="1" hidden="1">
      <c r="A274" s="79"/>
      <c r="B274" s="79"/>
      <c r="C274" s="79"/>
      <c r="D274" s="79"/>
      <c r="E274" s="79"/>
      <c r="F274" s="80"/>
      <c r="G274" s="79"/>
      <c r="H274" s="79"/>
      <c r="I274" s="79"/>
      <c r="J274" s="79"/>
      <c r="K274" s="79"/>
    </row>
    <row r="275" spans="1:11" ht="18" customHeight="1" hidden="1">
      <c r="A275" s="106" t="s">
        <v>42</v>
      </c>
      <c r="B275" s="106"/>
      <c r="C275" s="106"/>
      <c r="D275" s="106"/>
      <c r="E275" s="106"/>
      <c r="F275" s="106"/>
      <c r="G275" s="106"/>
      <c r="H275" s="106"/>
      <c r="I275" s="106"/>
      <c r="J275" s="106"/>
      <c r="K275" s="106"/>
    </row>
    <row r="276" ht="18" customHeight="1" hidden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</sheetData>
  <sheetProtection/>
  <mergeCells count="18">
    <mergeCell ref="A197:K197"/>
    <mergeCell ref="A222:K222"/>
    <mergeCell ref="A223:K223"/>
    <mergeCell ref="A271:K271"/>
    <mergeCell ref="A275:K275"/>
    <mergeCell ref="A153:K153"/>
    <mergeCell ref="A198:K198"/>
    <mergeCell ref="A267:K267"/>
    <mergeCell ref="A196:K196"/>
    <mergeCell ref="A55:K55"/>
    <mergeCell ref="A9:K9"/>
    <mergeCell ref="A10:K10"/>
    <mergeCell ref="A80:K80"/>
    <mergeCell ref="A81:K81"/>
    <mergeCell ref="A152:K152"/>
    <mergeCell ref="A126:K126"/>
    <mergeCell ref="A54:K54"/>
    <mergeCell ref="A125:K125"/>
  </mergeCells>
  <printOptions horizontalCentered="1"/>
  <pageMargins left="0.19" right="0.1968503937007874" top="0.5118110236220472" bottom="0.59" header="0" footer="0"/>
  <pageSetup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4"/>
  <sheetViews>
    <sheetView zoomScalePageLayoutView="0" workbookViewId="0" topLeftCell="A1">
      <selection activeCell="A8" sqref="A8:E8"/>
    </sheetView>
  </sheetViews>
  <sheetFormatPr defaultColWidth="11.421875" defaultRowHeight="12.75"/>
  <cols>
    <col min="1" max="2" width="16.28125" style="2" customWidth="1"/>
    <col min="3" max="3" width="14.7109375" style="2" customWidth="1"/>
    <col min="4" max="5" width="14.57421875" style="2" customWidth="1"/>
    <col min="7" max="7" width="14.8515625" style="0" bestFit="1" customWidth="1"/>
  </cols>
  <sheetData>
    <row r="1" ht="12.75"/>
    <row r="2" ht="12.75"/>
    <row r="3" spans="1:5" ht="12.75">
      <c r="A3" s="6"/>
      <c r="B3" s="6"/>
      <c r="C3" s="6"/>
      <c r="D3" s="6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15.75">
      <c r="A7" s="101" t="s">
        <v>24</v>
      </c>
      <c r="B7" s="101"/>
      <c r="C7" s="101"/>
      <c r="D7" s="101"/>
      <c r="E7" s="101"/>
    </row>
    <row r="8" spans="1:5" ht="29.25" customHeight="1">
      <c r="A8" s="114" t="s">
        <v>58</v>
      </c>
      <c r="B8" s="114"/>
      <c r="C8" s="114"/>
      <c r="D8" s="114"/>
      <c r="E8" s="114"/>
    </row>
    <row r="9" spans="1:5" ht="12.75">
      <c r="A9" s="108" t="s">
        <v>39</v>
      </c>
      <c r="B9" s="115" t="s">
        <v>56</v>
      </c>
      <c r="C9" s="116"/>
      <c r="D9" s="117"/>
      <c r="E9" s="108" t="s">
        <v>37</v>
      </c>
    </row>
    <row r="10" spans="1:5" ht="38.25">
      <c r="A10" s="109"/>
      <c r="B10" s="87" t="s">
        <v>0</v>
      </c>
      <c r="C10" s="87" t="s">
        <v>57</v>
      </c>
      <c r="D10" s="87" t="s">
        <v>18</v>
      </c>
      <c r="E10" s="109"/>
    </row>
    <row r="11" spans="1:7" ht="12.75">
      <c r="A11" s="18" t="s">
        <v>1</v>
      </c>
      <c r="B11" s="92">
        <f aca="true" t="shared" si="0" ref="B11:E27">B34+B65+B88+B120+B142</f>
        <v>5360138</v>
      </c>
      <c r="C11" s="92">
        <f t="shared" si="0"/>
        <v>1609805</v>
      </c>
      <c r="D11" s="92">
        <f t="shared" si="0"/>
        <v>308203</v>
      </c>
      <c r="E11" s="92">
        <f t="shared" si="0"/>
        <v>7278146</v>
      </c>
      <c r="F11" s="39"/>
      <c r="G11" s="40"/>
    </row>
    <row r="12" spans="1:7" ht="12.75">
      <c r="A12" s="18" t="s">
        <v>2</v>
      </c>
      <c r="B12" s="92">
        <f t="shared" si="0"/>
        <v>12607291</v>
      </c>
      <c r="C12" s="92">
        <f t="shared" si="0"/>
        <v>3787048</v>
      </c>
      <c r="D12" s="92">
        <f t="shared" si="0"/>
        <v>705875</v>
      </c>
      <c r="E12" s="92">
        <f t="shared" si="0"/>
        <v>17100214</v>
      </c>
      <c r="F12" s="39"/>
      <c r="G12" s="40"/>
    </row>
    <row r="13" spans="1:7" ht="12.75">
      <c r="A13" s="18" t="s">
        <v>3</v>
      </c>
      <c r="B13" s="92">
        <f t="shared" si="0"/>
        <v>6609343</v>
      </c>
      <c r="C13" s="92">
        <f t="shared" si="0"/>
        <v>1978344</v>
      </c>
      <c r="D13" s="92">
        <f t="shared" si="0"/>
        <v>392495</v>
      </c>
      <c r="E13" s="92">
        <f t="shared" si="0"/>
        <v>8980182</v>
      </c>
      <c r="F13" s="39"/>
      <c r="G13" s="40"/>
    </row>
    <row r="14" spans="1:7" ht="12.75">
      <c r="A14" s="18" t="s">
        <v>4</v>
      </c>
      <c r="B14" s="92">
        <f t="shared" si="0"/>
        <v>37525900</v>
      </c>
      <c r="C14" s="92">
        <f t="shared" si="0"/>
        <v>11252053</v>
      </c>
      <c r="D14" s="92">
        <f t="shared" si="0"/>
        <v>2216026</v>
      </c>
      <c r="E14" s="92">
        <f t="shared" si="0"/>
        <v>50993979</v>
      </c>
      <c r="F14" s="39"/>
      <c r="G14" s="40"/>
    </row>
    <row r="15" spans="1:7" ht="12.75">
      <c r="A15" s="18" t="s">
        <v>5</v>
      </c>
      <c r="B15" s="92">
        <f t="shared" si="0"/>
        <v>10898617</v>
      </c>
      <c r="C15" s="92">
        <f t="shared" si="0"/>
        <v>3265550</v>
      </c>
      <c r="D15" s="92">
        <f t="shared" si="0"/>
        <v>626962</v>
      </c>
      <c r="E15" s="92">
        <f t="shared" si="0"/>
        <v>14791129</v>
      </c>
      <c r="F15" s="39"/>
      <c r="G15" s="40"/>
    </row>
    <row r="16" spans="1:7" ht="12.75">
      <c r="A16" s="18" t="s">
        <v>6</v>
      </c>
      <c r="B16" s="92">
        <f t="shared" si="0"/>
        <v>8067067</v>
      </c>
      <c r="C16" s="92">
        <f t="shared" si="0"/>
        <v>2419857</v>
      </c>
      <c r="D16" s="92">
        <f t="shared" si="0"/>
        <v>472357</v>
      </c>
      <c r="E16" s="92">
        <f t="shared" si="0"/>
        <v>10959281</v>
      </c>
      <c r="F16" s="39"/>
      <c r="G16" s="40"/>
    </row>
    <row r="17" spans="1:7" ht="12.75">
      <c r="A17" s="18" t="s">
        <v>7</v>
      </c>
      <c r="B17" s="92">
        <f t="shared" si="0"/>
        <v>4899961</v>
      </c>
      <c r="C17" s="92">
        <f t="shared" si="0"/>
        <v>1470301</v>
      </c>
      <c r="D17" s="92">
        <f t="shared" si="0"/>
        <v>277587</v>
      </c>
      <c r="E17" s="92">
        <f t="shared" si="0"/>
        <v>6647849</v>
      </c>
      <c r="F17" s="39"/>
      <c r="G17" s="40"/>
    </row>
    <row r="18" spans="1:7" ht="12.75">
      <c r="A18" s="18" t="s">
        <v>8</v>
      </c>
      <c r="B18" s="92">
        <f t="shared" si="0"/>
        <v>10397492</v>
      </c>
      <c r="C18" s="92">
        <f t="shared" si="0"/>
        <v>3118239</v>
      </c>
      <c r="D18" s="92">
        <f t="shared" si="0"/>
        <v>621269</v>
      </c>
      <c r="E18" s="92">
        <f t="shared" si="0"/>
        <v>14137000</v>
      </c>
      <c r="F18" s="39"/>
      <c r="G18" s="40"/>
    </row>
    <row r="19" spans="1:7" ht="12.75">
      <c r="A19" s="18" t="s">
        <v>9</v>
      </c>
      <c r="B19" s="92">
        <f t="shared" si="0"/>
        <v>4549460</v>
      </c>
      <c r="C19" s="92">
        <f t="shared" si="0"/>
        <v>1364117</v>
      </c>
      <c r="D19" s="92">
        <f t="shared" si="0"/>
        <v>269680</v>
      </c>
      <c r="E19" s="92">
        <f t="shared" si="0"/>
        <v>6183257</v>
      </c>
      <c r="F19" s="39"/>
      <c r="G19" s="40"/>
    </row>
    <row r="20" spans="1:7" ht="12.75">
      <c r="A20" s="18" t="s">
        <v>10</v>
      </c>
      <c r="B20" s="92">
        <f t="shared" si="0"/>
        <v>5816943</v>
      </c>
      <c r="C20" s="92">
        <f t="shared" si="0"/>
        <v>1746485</v>
      </c>
      <c r="D20" s="92">
        <f t="shared" si="0"/>
        <v>338553</v>
      </c>
      <c r="E20" s="92">
        <f t="shared" si="0"/>
        <v>7901981</v>
      </c>
      <c r="F20" s="39"/>
      <c r="G20" s="40"/>
    </row>
    <row r="21" spans="1:7" ht="12.75">
      <c r="A21" s="18" t="s">
        <v>11</v>
      </c>
      <c r="B21" s="92">
        <f t="shared" si="0"/>
        <v>4479687</v>
      </c>
      <c r="C21" s="92">
        <f t="shared" si="0"/>
        <v>1341930</v>
      </c>
      <c r="D21" s="92">
        <f t="shared" si="0"/>
        <v>262883</v>
      </c>
      <c r="E21" s="92">
        <f t="shared" si="0"/>
        <v>6084500</v>
      </c>
      <c r="F21" s="39"/>
      <c r="G21" s="40"/>
    </row>
    <row r="22" spans="1:7" ht="12.75">
      <c r="A22" s="18" t="s">
        <v>12</v>
      </c>
      <c r="B22" s="92">
        <f t="shared" si="0"/>
        <v>9348700</v>
      </c>
      <c r="C22" s="92">
        <f t="shared" si="0"/>
        <v>2797645</v>
      </c>
      <c r="D22" s="92">
        <f t="shared" si="0"/>
        <v>581880</v>
      </c>
      <c r="E22" s="92">
        <f t="shared" si="0"/>
        <v>12728225</v>
      </c>
      <c r="F22" s="39"/>
      <c r="G22" s="40"/>
    </row>
    <row r="23" spans="1:7" ht="12.75">
      <c r="A23" s="18" t="s">
        <v>13</v>
      </c>
      <c r="B23" s="92">
        <f t="shared" si="0"/>
        <v>7244661</v>
      </c>
      <c r="C23" s="92">
        <f t="shared" si="0"/>
        <v>2178308</v>
      </c>
      <c r="D23" s="92">
        <f t="shared" si="0"/>
        <v>427158</v>
      </c>
      <c r="E23" s="92">
        <f t="shared" si="0"/>
        <v>9850127</v>
      </c>
      <c r="F23" s="39"/>
      <c r="G23" s="40"/>
    </row>
    <row r="24" spans="1:7" ht="12.75">
      <c r="A24" s="18" t="s">
        <v>14</v>
      </c>
      <c r="B24" s="92">
        <f t="shared" si="0"/>
        <v>7325167</v>
      </c>
      <c r="C24" s="92">
        <f t="shared" si="0"/>
        <v>2198654</v>
      </c>
      <c r="D24" s="92">
        <f t="shared" si="0"/>
        <v>421784</v>
      </c>
      <c r="E24" s="92">
        <f t="shared" si="0"/>
        <v>9945605</v>
      </c>
      <c r="F24" s="39"/>
      <c r="G24" s="40"/>
    </row>
    <row r="25" spans="1:7" ht="12.75">
      <c r="A25" s="18" t="s">
        <v>15</v>
      </c>
      <c r="B25" s="92">
        <f t="shared" si="0"/>
        <v>4422704</v>
      </c>
      <c r="C25" s="92">
        <f t="shared" si="0"/>
        <v>1324576</v>
      </c>
      <c r="D25" s="92">
        <f t="shared" si="0"/>
        <v>267303</v>
      </c>
      <c r="E25" s="92">
        <f t="shared" si="0"/>
        <v>6014583</v>
      </c>
      <c r="F25" s="39"/>
      <c r="G25" s="40"/>
    </row>
    <row r="26" spans="1:7" ht="12.75">
      <c r="A26" s="18" t="s">
        <v>16</v>
      </c>
      <c r="B26" s="92">
        <f t="shared" si="0"/>
        <v>5306801</v>
      </c>
      <c r="C26" s="92">
        <f t="shared" si="0"/>
        <v>1593439</v>
      </c>
      <c r="D26" s="92">
        <f t="shared" si="0"/>
        <v>306099</v>
      </c>
      <c r="E26" s="92">
        <f t="shared" si="0"/>
        <v>7206339</v>
      </c>
      <c r="F26" s="39"/>
      <c r="G26" s="40"/>
    </row>
    <row r="27" spans="1:7" ht="12.75">
      <c r="A27" s="19" t="s">
        <v>17</v>
      </c>
      <c r="B27" s="92">
        <f t="shared" si="0"/>
        <v>6324128</v>
      </c>
      <c r="C27" s="92">
        <f t="shared" si="0"/>
        <v>1898171</v>
      </c>
      <c r="D27" s="92">
        <f t="shared" si="0"/>
        <v>371642</v>
      </c>
      <c r="E27" s="92">
        <f t="shared" si="0"/>
        <v>8593941</v>
      </c>
      <c r="F27" s="39"/>
      <c r="G27" s="40"/>
    </row>
    <row r="28" spans="1:7" ht="12.75">
      <c r="A28" s="20" t="s">
        <v>37</v>
      </c>
      <c r="B28" s="93">
        <f>SUM(B11:B27)</f>
        <v>151184060</v>
      </c>
      <c r="C28" s="93">
        <f>SUM(C11:C27)</f>
        <v>45344522</v>
      </c>
      <c r="D28" s="93">
        <f>SUM(D11:D27)</f>
        <v>8867756</v>
      </c>
      <c r="E28" s="93">
        <f>SUM(E11:E27)</f>
        <v>205396338</v>
      </c>
      <c r="G28" s="39"/>
    </row>
    <row r="29" spans="1:7" ht="12.75">
      <c r="A29" s="6"/>
      <c r="B29" s="6"/>
      <c r="C29" s="6"/>
      <c r="D29" s="6"/>
      <c r="E29" s="6"/>
      <c r="G29" s="39"/>
    </row>
    <row r="30" spans="1:5" ht="12.75">
      <c r="A30" s="6"/>
      <c r="B30" s="6"/>
      <c r="C30" s="6"/>
      <c r="D30" s="6"/>
      <c r="E30" s="6"/>
    </row>
    <row r="31" spans="1:5" ht="27.75" customHeight="1">
      <c r="A31" s="113" t="s">
        <v>59</v>
      </c>
      <c r="B31" s="113"/>
      <c r="C31" s="113"/>
      <c r="D31" s="113"/>
      <c r="E31" s="113"/>
    </row>
    <row r="32" spans="1:5" ht="12.75">
      <c r="A32" s="108" t="s">
        <v>39</v>
      </c>
      <c r="B32" s="110" t="s">
        <v>60</v>
      </c>
      <c r="C32" s="111"/>
      <c r="D32" s="111"/>
      <c r="E32" s="112"/>
    </row>
    <row r="33" spans="1:5" ht="38.25">
      <c r="A33" s="109"/>
      <c r="B33" s="87" t="s">
        <v>0</v>
      </c>
      <c r="C33" s="87" t="s">
        <v>57</v>
      </c>
      <c r="D33" s="87" t="s">
        <v>18</v>
      </c>
      <c r="E33" s="17" t="s">
        <v>37</v>
      </c>
    </row>
    <row r="34" spans="1:5" ht="12.75">
      <c r="A34" s="18" t="s">
        <v>1</v>
      </c>
      <c r="B34" s="92">
        <v>3351143</v>
      </c>
      <c r="C34" s="92">
        <v>1043088</v>
      </c>
      <c r="D34" s="92">
        <v>11318</v>
      </c>
      <c r="E34" s="92">
        <f aca="true" t="shared" si="1" ref="E34:E50">SUM(B34:D34)</f>
        <v>4405549</v>
      </c>
    </row>
    <row r="35" spans="1:5" ht="12.75">
      <c r="A35" s="18" t="s">
        <v>2</v>
      </c>
      <c r="B35" s="92">
        <v>8076775</v>
      </c>
      <c r="C35" s="92">
        <v>2514001</v>
      </c>
      <c r="D35" s="92">
        <v>27278</v>
      </c>
      <c r="E35" s="92">
        <f t="shared" si="1"/>
        <v>10618054</v>
      </c>
    </row>
    <row r="36" spans="1:5" ht="12.75">
      <c r="A36" s="18" t="s">
        <v>3</v>
      </c>
      <c r="B36" s="92">
        <v>4045664</v>
      </c>
      <c r="C36" s="92">
        <v>1259265</v>
      </c>
      <c r="D36" s="92">
        <v>13664</v>
      </c>
      <c r="E36" s="92">
        <f t="shared" si="1"/>
        <v>5318593</v>
      </c>
    </row>
    <row r="37" spans="1:5" ht="12.75">
      <c r="A37" s="18" t="s">
        <v>4</v>
      </c>
      <c r="B37" s="92">
        <v>23267148</v>
      </c>
      <c r="C37" s="92">
        <v>7242201</v>
      </c>
      <c r="D37" s="92">
        <v>78581</v>
      </c>
      <c r="E37" s="92">
        <f t="shared" si="1"/>
        <v>30587930</v>
      </c>
    </row>
    <row r="38" spans="1:5" ht="12.75">
      <c r="A38" s="18" t="s">
        <v>5</v>
      </c>
      <c r="B38" s="92">
        <v>6868044</v>
      </c>
      <c r="C38" s="92">
        <v>2137767</v>
      </c>
      <c r="D38" s="92">
        <v>23196</v>
      </c>
      <c r="E38" s="92">
        <f t="shared" si="1"/>
        <v>9029007</v>
      </c>
    </row>
    <row r="39" spans="1:5" ht="12.75">
      <c r="A39" s="18" t="s">
        <v>6</v>
      </c>
      <c r="B39" s="92">
        <v>5008423</v>
      </c>
      <c r="C39" s="92">
        <v>1558937</v>
      </c>
      <c r="D39" s="92">
        <v>16915</v>
      </c>
      <c r="E39" s="92">
        <f t="shared" si="1"/>
        <v>6584275</v>
      </c>
    </row>
    <row r="40" spans="1:5" ht="12.75">
      <c r="A40" s="18" t="s">
        <v>7</v>
      </c>
      <c r="B40" s="92">
        <v>3078891</v>
      </c>
      <c r="C40" s="92">
        <v>958345</v>
      </c>
      <c r="D40" s="92">
        <v>10399</v>
      </c>
      <c r="E40" s="92">
        <f t="shared" si="1"/>
        <v>4047635</v>
      </c>
    </row>
    <row r="41" spans="1:5" ht="12.75">
      <c r="A41" s="18" t="s">
        <v>8</v>
      </c>
      <c r="B41" s="92">
        <v>6348034</v>
      </c>
      <c r="C41" s="92">
        <v>1975907</v>
      </c>
      <c r="D41" s="92">
        <v>21440</v>
      </c>
      <c r="E41" s="92">
        <f t="shared" si="1"/>
        <v>8345381</v>
      </c>
    </row>
    <row r="42" spans="1:5" ht="12.75">
      <c r="A42" s="18" t="s">
        <v>9</v>
      </c>
      <c r="B42" s="92">
        <v>2789563</v>
      </c>
      <c r="C42" s="92">
        <v>868288</v>
      </c>
      <c r="D42" s="92">
        <v>9421</v>
      </c>
      <c r="E42" s="92">
        <f t="shared" si="1"/>
        <v>3667272</v>
      </c>
    </row>
    <row r="43" spans="1:5" ht="12.75">
      <c r="A43" s="18" t="s">
        <v>10</v>
      </c>
      <c r="B43" s="92">
        <v>3613699</v>
      </c>
      <c r="C43" s="92">
        <v>1124811</v>
      </c>
      <c r="D43" s="92">
        <v>12205</v>
      </c>
      <c r="E43" s="92">
        <f t="shared" si="1"/>
        <v>4750715</v>
      </c>
    </row>
    <row r="44" spans="1:5" ht="12.75">
      <c r="A44" s="18" t="s">
        <v>11</v>
      </c>
      <c r="B44" s="92">
        <v>2744699</v>
      </c>
      <c r="C44" s="92">
        <v>854323</v>
      </c>
      <c r="D44" s="92">
        <v>9270</v>
      </c>
      <c r="E44" s="92">
        <f t="shared" si="1"/>
        <v>3608292</v>
      </c>
    </row>
    <row r="45" spans="1:5" ht="12.75">
      <c r="A45" s="18" t="s">
        <v>12</v>
      </c>
      <c r="B45" s="92">
        <v>5693899</v>
      </c>
      <c r="C45" s="92">
        <v>1772300</v>
      </c>
      <c r="D45" s="92">
        <v>19231</v>
      </c>
      <c r="E45" s="92">
        <f t="shared" si="1"/>
        <v>7485430</v>
      </c>
    </row>
    <row r="46" spans="1:5" ht="12.75">
      <c r="A46" s="18" t="s">
        <v>13</v>
      </c>
      <c r="B46" s="92">
        <v>4621263</v>
      </c>
      <c r="C46" s="92">
        <v>1438428</v>
      </c>
      <c r="D46" s="92">
        <v>15608</v>
      </c>
      <c r="E46" s="92">
        <f t="shared" si="1"/>
        <v>6075299</v>
      </c>
    </row>
    <row r="47" spans="1:5" ht="12.75">
      <c r="A47" s="18" t="s">
        <v>14</v>
      </c>
      <c r="B47" s="92">
        <v>4700631</v>
      </c>
      <c r="C47" s="92">
        <v>1463132</v>
      </c>
      <c r="D47" s="92">
        <v>15876</v>
      </c>
      <c r="E47" s="92">
        <f t="shared" si="1"/>
        <v>6179639</v>
      </c>
    </row>
    <row r="48" spans="1:5" ht="12.75">
      <c r="A48" s="18" t="s">
        <v>15</v>
      </c>
      <c r="B48" s="92">
        <v>2665397</v>
      </c>
      <c r="C48" s="92">
        <v>829639</v>
      </c>
      <c r="D48" s="92">
        <v>9002</v>
      </c>
      <c r="E48" s="92">
        <f t="shared" si="1"/>
        <v>3504038</v>
      </c>
    </row>
    <row r="49" spans="1:5" ht="12.75">
      <c r="A49" s="18" t="s">
        <v>16</v>
      </c>
      <c r="B49" s="92">
        <v>3327307</v>
      </c>
      <c r="C49" s="92">
        <v>1035667</v>
      </c>
      <c r="D49" s="92">
        <v>11238</v>
      </c>
      <c r="E49" s="92">
        <f t="shared" si="1"/>
        <v>4374212</v>
      </c>
    </row>
    <row r="50" spans="1:5" ht="12.75">
      <c r="A50" s="19" t="s">
        <v>17</v>
      </c>
      <c r="B50" s="92">
        <v>3948470</v>
      </c>
      <c r="C50" s="92">
        <v>1229012</v>
      </c>
      <c r="D50" s="92">
        <v>13336</v>
      </c>
      <c r="E50" s="94">
        <f t="shared" si="1"/>
        <v>5190818</v>
      </c>
    </row>
    <row r="51" spans="1:7" ht="12.75">
      <c r="A51" s="20" t="s">
        <v>37</v>
      </c>
      <c r="B51" s="93">
        <f>SUM(B34:B50)</f>
        <v>94149050</v>
      </c>
      <c r="C51" s="93">
        <f>SUM(C34:C50)</f>
        <v>29305111</v>
      </c>
      <c r="D51" s="93">
        <f>SUM(D34:D50)</f>
        <v>317978</v>
      </c>
      <c r="E51" s="93">
        <f>SUM(E34:E50)</f>
        <v>123772139</v>
      </c>
      <c r="G51" s="39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29.25" customHeight="1">
      <c r="A62" s="113" t="s">
        <v>59</v>
      </c>
      <c r="B62" s="113"/>
      <c r="C62" s="113"/>
      <c r="D62" s="113"/>
      <c r="E62" s="113"/>
    </row>
    <row r="63" spans="1:5" ht="12.75">
      <c r="A63" s="108" t="s">
        <v>39</v>
      </c>
      <c r="B63" s="110" t="s">
        <v>61</v>
      </c>
      <c r="C63" s="111"/>
      <c r="D63" s="111"/>
      <c r="E63" s="112"/>
    </row>
    <row r="64" spans="1:5" ht="38.25">
      <c r="A64" s="109"/>
      <c r="B64" s="87" t="s">
        <v>0</v>
      </c>
      <c r="C64" s="87" t="s">
        <v>57</v>
      </c>
      <c r="D64" s="87" t="s">
        <v>18</v>
      </c>
      <c r="E64" s="17" t="s">
        <v>37</v>
      </c>
    </row>
    <row r="65" spans="1:5" ht="12.75">
      <c r="A65" s="18" t="s">
        <v>1</v>
      </c>
      <c r="B65" s="92">
        <v>198957</v>
      </c>
      <c r="C65" s="92">
        <v>62359</v>
      </c>
      <c r="D65" s="92">
        <v>141081</v>
      </c>
      <c r="E65" s="92">
        <f aca="true" t="shared" si="2" ref="E65:E81">SUM(B65:D65)</f>
        <v>402397</v>
      </c>
    </row>
    <row r="66" spans="1:5" ht="12.75">
      <c r="A66" s="18" t="s">
        <v>2</v>
      </c>
      <c r="B66" s="92">
        <v>463681</v>
      </c>
      <c r="C66" s="92">
        <v>145331</v>
      </c>
      <c r="D66" s="92">
        <v>328798</v>
      </c>
      <c r="E66" s="92">
        <f t="shared" si="2"/>
        <v>937810</v>
      </c>
    </row>
    <row r="67" spans="1:5" ht="12.75">
      <c r="A67" s="18" t="s">
        <v>3</v>
      </c>
      <c r="B67" s="92">
        <v>257812</v>
      </c>
      <c r="C67" s="92">
        <v>80806</v>
      </c>
      <c r="D67" s="92">
        <v>182816</v>
      </c>
      <c r="E67" s="92">
        <f t="shared" si="2"/>
        <v>521434</v>
      </c>
    </row>
    <row r="68" spans="1:5" ht="12.75">
      <c r="A68" s="18" t="s">
        <v>4</v>
      </c>
      <c r="B68" s="92">
        <v>1446109</v>
      </c>
      <c r="C68" s="92">
        <v>453253</v>
      </c>
      <c r="D68" s="92">
        <v>1025444</v>
      </c>
      <c r="E68" s="92">
        <f t="shared" si="2"/>
        <v>2924806</v>
      </c>
    </row>
    <row r="69" spans="1:5" ht="12.75">
      <c r="A69" s="18" t="s">
        <v>5</v>
      </c>
      <c r="B69" s="92">
        <v>416224</v>
      </c>
      <c r="C69" s="92">
        <v>130457</v>
      </c>
      <c r="D69" s="92">
        <v>295147</v>
      </c>
      <c r="E69" s="92">
        <f t="shared" si="2"/>
        <v>841828</v>
      </c>
    </row>
    <row r="70" spans="1:5" ht="12.75">
      <c r="A70" s="18" t="s">
        <v>6</v>
      </c>
      <c r="B70" s="92">
        <v>316105</v>
      </c>
      <c r="C70" s="92">
        <v>99077</v>
      </c>
      <c r="D70" s="92">
        <v>224152</v>
      </c>
      <c r="E70" s="92">
        <f t="shared" si="2"/>
        <v>639334</v>
      </c>
    </row>
    <row r="71" spans="1:5" ht="12.75">
      <c r="A71" s="18" t="s">
        <v>7</v>
      </c>
      <c r="B71" s="92">
        <v>176427</v>
      </c>
      <c r="C71" s="92">
        <v>55297</v>
      </c>
      <c r="D71" s="92">
        <v>125105</v>
      </c>
      <c r="E71" s="92">
        <f t="shared" si="2"/>
        <v>356829</v>
      </c>
    </row>
    <row r="72" spans="1:5" ht="12.75">
      <c r="A72" s="18" t="s">
        <v>8</v>
      </c>
      <c r="B72" s="92">
        <v>391817</v>
      </c>
      <c r="C72" s="92">
        <v>122807</v>
      </c>
      <c r="D72" s="92">
        <v>277840</v>
      </c>
      <c r="E72" s="92">
        <f t="shared" si="2"/>
        <v>792464</v>
      </c>
    </row>
    <row r="73" spans="1:5" ht="12.75">
      <c r="A73" s="18" t="s">
        <v>9</v>
      </c>
      <c r="B73" s="92">
        <v>173750</v>
      </c>
      <c r="C73" s="92">
        <v>54458</v>
      </c>
      <c r="D73" s="92">
        <v>123207</v>
      </c>
      <c r="E73" s="92">
        <f t="shared" si="2"/>
        <v>351415</v>
      </c>
    </row>
    <row r="74" spans="1:5" ht="12.75">
      <c r="A74" s="18" t="s">
        <v>10</v>
      </c>
      <c r="B74" s="92">
        <v>213574</v>
      </c>
      <c r="C74" s="92">
        <v>66940</v>
      </c>
      <c r="D74" s="92">
        <v>151446</v>
      </c>
      <c r="E74" s="92">
        <f t="shared" si="2"/>
        <v>431960</v>
      </c>
    </row>
    <row r="75" spans="1:5" ht="12.75">
      <c r="A75" s="18" t="s">
        <v>11</v>
      </c>
      <c r="B75" s="92">
        <v>168000</v>
      </c>
      <c r="C75" s="92">
        <v>52657</v>
      </c>
      <c r="D75" s="92">
        <v>119129</v>
      </c>
      <c r="E75" s="92">
        <f t="shared" si="2"/>
        <v>339786</v>
      </c>
    </row>
    <row r="76" spans="1:5" ht="12.75">
      <c r="A76" s="18" t="s">
        <v>12</v>
      </c>
      <c r="B76" s="92">
        <v>385651</v>
      </c>
      <c r="C76" s="92">
        <v>120874</v>
      </c>
      <c r="D76" s="92">
        <v>273467</v>
      </c>
      <c r="E76" s="92">
        <f t="shared" si="2"/>
        <v>779992</v>
      </c>
    </row>
    <row r="77" spans="1:5" ht="12.75">
      <c r="A77" s="18" t="s">
        <v>13</v>
      </c>
      <c r="B77" s="92">
        <v>290403</v>
      </c>
      <c r="C77" s="92">
        <v>91021</v>
      </c>
      <c r="D77" s="92">
        <v>205926</v>
      </c>
      <c r="E77" s="92">
        <f t="shared" si="2"/>
        <v>587350</v>
      </c>
    </row>
    <row r="78" spans="1:5" ht="12.75">
      <c r="A78" s="18" t="s">
        <v>14</v>
      </c>
      <c r="B78" s="92">
        <v>274913</v>
      </c>
      <c r="C78" s="92">
        <v>86166</v>
      </c>
      <c r="D78" s="92">
        <v>194942</v>
      </c>
      <c r="E78" s="92">
        <f t="shared" si="2"/>
        <v>556021</v>
      </c>
    </row>
    <row r="79" spans="1:5" ht="12.75">
      <c r="A79" s="18" t="s">
        <v>15</v>
      </c>
      <c r="B79" s="92">
        <v>168636</v>
      </c>
      <c r="C79" s="92">
        <v>52856</v>
      </c>
      <c r="D79" s="92">
        <v>119582</v>
      </c>
      <c r="E79" s="92">
        <f t="shared" si="2"/>
        <v>341074</v>
      </c>
    </row>
    <row r="80" spans="1:5" ht="12.75">
      <c r="A80" s="18" t="s">
        <v>16</v>
      </c>
      <c r="B80" s="92">
        <v>195894</v>
      </c>
      <c r="C80" s="92">
        <v>61399</v>
      </c>
      <c r="D80" s="92">
        <v>138910</v>
      </c>
      <c r="E80" s="92">
        <f t="shared" si="2"/>
        <v>396203</v>
      </c>
    </row>
    <row r="81" spans="1:5" ht="12.75">
      <c r="A81" s="19" t="s">
        <v>17</v>
      </c>
      <c r="B81" s="92">
        <v>246483</v>
      </c>
      <c r="C81" s="92">
        <v>77255</v>
      </c>
      <c r="D81" s="92">
        <v>174783</v>
      </c>
      <c r="E81" s="94">
        <f t="shared" si="2"/>
        <v>498521</v>
      </c>
    </row>
    <row r="82" spans="1:5" ht="12.75">
      <c r="A82" s="20" t="s">
        <v>37</v>
      </c>
      <c r="B82" s="93">
        <f>SUM(B65:B81)</f>
        <v>5784436</v>
      </c>
      <c r="C82" s="93">
        <f>SUM(C65:C81)</f>
        <v>1813013</v>
      </c>
      <c r="D82" s="93">
        <f>SUM(D65:D81)</f>
        <v>4101775</v>
      </c>
      <c r="E82" s="93">
        <f>SUM(E65:E81)</f>
        <v>11699224</v>
      </c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30" customHeight="1">
      <c r="A85" s="113" t="s">
        <v>59</v>
      </c>
      <c r="B85" s="113"/>
      <c r="C85" s="113"/>
      <c r="D85" s="113"/>
      <c r="E85" s="113"/>
    </row>
    <row r="86" spans="1:5" ht="12.75" customHeight="1">
      <c r="A86" s="108" t="s">
        <v>39</v>
      </c>
      <c r="B86" s="110" t="s">
        <v>62</v>
      </c>
      <c r="C86" s="111"/>
      <c r="D86" s="111"/>
      <c r="E86" s="112"/>
    </row>
    <row r="87" spans="1:5" ht="38.25">
      <c r="A87" s="109"/>
      <c r="B87" s="87" t="s">
        <v>0</v>
      </c>
      <c r="C87" s="87" t="s">
        <v>57</v>
      </c>
      <c r="D87" s="87" t="s">
        <v>18</v>
      </c>
      <c r="E87" s="17" t="s">
        <v>37</v>
      </c>
    </row>
    <row r="88" spans="1:5" ht="12.75">
      <c r="A88" s="18" t="s">
        <v>1</v>
      </c>
      <c r="B88" s="92">
        <v>861039</v>
      </c>
      <c r="C88" s="92">
        <v>269174</v>
      </c>
      <c r="D88" s="92">
        <v>378</v>
      </c>
      <c r="E88" s="92">
        <f aca="true" t="shared" si="3" ref="E88:E104">SUM(B88:D88)</f>
        <v>1130591</v>
      </c>
    </row>
    <row r="89" spans="1:5" ht="12.75">
      <c r="A89" s="18" t="s">
        <v>2</v>
      </c>
      <c r="B89" s="92">
        <v>1908623</v>
      </c>
      <c r="C89" s="92">
        <v>596664</v>
      </c>
      <c r="D89" s="92">
        <v>838</v>
      </c>
      <c r="E89" s="92">
        <f t="shared" si="3"/>
        <v>2506125</v>
      </c>
    </row>
    <row r="90" spans="1:5" ht="12.75">
      <c r="A90" s="18" t="s">
        <v>3</v>
      </c>
      <c r="B90" s="92">
        <v>1086231</v>
      </c>
      <c r="C90" s="92">
        <v>339572</v>
      </c>
      <c r="D90" s="92">
        <v>477</v>
      </c>
      <c r="E90" s="92">
        <f t="shared" si="3"/>
        <v>1426280</v>
      </c>
    </row>
    <row r="91" spans="1:5" ht="12.75">
      <c r="A91" s="18" t="s">
        <v>4</v>
      </c>
      <c r="B91" s="92">
        <v>5990033</v>
      </c>
      <c r="C91" s="92">
        <v>1872575</v>
      </c>
      <c r="D91" s="92">
        <v>2632</v>
      </c>
      <c r="E91" s="92">
        <f t="shared" si="3"/>
        <v>7865240</v>
      </c>
    </row>
    <row r="92" spans="1:5" ht="12.75">
      <c r="A92" s="18" t="s">
        <v>5</v>
      </c>
      <c r="B92" s="92">
        <v>1681401</v>
      </c>
      <c r="C92" s="92">
        <v>525631</v>
      </c>
      <c r="D92" s="92">
        <v>739</v>
      </c>
      <c r="E92" s="92">
        <f t="shared" si="3"/>
        <v>2207771</v>
      </c>
    </row>
    <row r="93" spans="1:5" ht="12.75">
      <c r="A93" s="18" t="s">
        <v>6</v>
      </c>
      <c r="B93" s="92">
        <v>1312934</v>
      </c>
      <c r="C93" s="92">
        <v>410443</v>
      </c>
      <c r="D93" s="92">
        <v>577</v>
      </c>
      <c r="E93" s="92">
        <f t="shared" si="3"/>
        <v>1723954</v>
      </c>
    </row>
    <row r="94" spans="1:5" ht="12.75">
      <c r="A94" s="18" t="s">
        <v>7</v>
      </c>
      <c r="B94" s="92">
        <v>772256</v>
      </c>
      <c r="C94" s="92">
        <v>241419</v>
      </c>
      <c r="D94" s="92">
        <v>339</v>
      </c>
      <c r="E94" s="92">
        <f t="shared" si="3"/>
        <v>1014014</v>
      </c>
    </row>
    <row r="95" spans="1:5" ht="12.75">
      <c r="A95" s="18" t="s">
        <v>8</v>
      </c>
      <c r="B95" s="92">
        <v>1711885</v>
      </c>
      <c r="C95" s="92">
        <v>535161</v>
      </c>
      <c r="D95" s="92">
        <v>752</v>
      </c>
      <c r="E95" s="92">
        <f t="shared" si="3"/>
        <v>2247798</v>
      </c>
    </row>
    <row r="96" spans="1:5" ht="12.75">
      <c r="A96" s="18" t="s">
        <v>9</v>
      </c>
      <c r="B96" s="92">
        <v>749404</v>
      </c>
      <c r="C96" s="92">
        <v>234276</v>
      </c>
      <c r="D96" s="92">
        <v>329</v>
      </c>
      <c r="E96" s="92">
        <f t="shared" si="3"/>
        <v>984009</v>
      </c>
    </row>
    <row r="97" spans="1:5" ht="12.75">
      <c r="A97" s="18" t="s">
        <v>10</v>
      </c>
      <c r="B97" s="92">
        <v>932952</v>
      </c>
      <c r="C97" s="92">
        <v>291655</v>
      </c>
      <c r="D97" s="92">
        <v>410</v>
      </c>
      <c r="E97" s="92">
        <f t="shared" si="3"/>
        <v>1225017</v>
      </c>
    </row>
    <row r="98" spans="1:5" ht="12.75">
      <c r="A98" s="18" t="s">
        <v>11</v>
      </c>
      <c r="B98" s="92">
        <v>738776</v>
      </c>
      <c r="C98" s="92">
        <v>230952</v>
      </c>
      <c r="D98" s="92">
        <v>325</v>
      </c>
      <c r="E98" s="92">
        <f t="shared" si="3"/>
        <v>970053</v>
      </c>
    </row>
    <row r="99" spans="1:5" ht="12.75">
      <c r="A99" s="18" t="s">
        <v>12</v>
      </c>
      <c r="B99" s="92">
        <v>1490857</v>
      </c>
      <c r="C99" s="92">
        <v>466064</v>
      </c>
      <c r="D99" s="92">
        <v>655</v>
      </c>
      <c r="E99" s="92">
        <f t="shared" si="3"/>
        <v>1957576</v>
      </c>
    </row>
    <row r="100" spans="1:5" ht="12.75">
      <c r="A100" s="18" t="s">
        <v>13</v>
      </c>
      <c r="B100" s="92">
        <v>1083796</v>
      </c>
      <c r="C100" s="92">
        <v>338811</v>
      </c>
      <c r="D100" s="92">
        <v>476</v>
      </c>
      <c r="E100" s="92">
        <f t="shared" si="3"/>
        <v>1423083</v>
      </c>
    </row>
    <row r="101" spans="1:5" ht="12.75">
      <c r="A101" s="18" t="s">
        <v>14</v>
      </c>
      <c r="B101" s="92">
        <v>1055001</v>
      </c>
      <c r="C101" s="92">
        <v>329809</v>
      </c>
      <c r="D101" s="92">
        <v>463</v>
      </c>
      <c r="E101" s="92">
        <f t="shared" si="3"/>
        <v>1385273</v>
      </c>
    </row>
    <row r="102" spans="1:5" ht="12.75">
      <c r="A102" s="18" t="s">
        <v>15</v>
      </c>
      <c r="B102" s="92">
        <v>744607</v>
      </c>
      <c r="C102" s="92">
        <v>232775</v>
      </c>
      <c r="D102" s="92">
        <v>327</v>
      </c>
      <c r="E102" s="92">
        <f t="shared" si="3"/>
        <v>977709</v>
      </c>
    </row>
    <row r="103" spans="1:5" ht="12.75">
      <c r="A103" s="18" t="s">
        <v>16</v>
      </c>
      <c r="B103" s="92">
        <v>835327</v>
      </c>
      <c r="C103" s="92">
        <v>261136</v>
      </c>
      <c r="D103" s="92">
        <v>367</v>
      </c>
      <c r="E103" s="92">
        <f t="shared" si="3"/>
        <v>1096830</v>
      </c>
    </row>
    <row r="104" spans="1:5" ht="12.75">
      <c r="A104" s="19" t="s">
        <v>17</v>
      </c>
      <c r="B104" s="92">
        <v>1005011</v>
      </c>
      <c r="C104" s="92">
        <v>314182</v>
      </c>
      <c r="D104" s="92">
        <v>442</v>
      </c>
      <c r="E104" s="94">
        <f t="shared" si="3"/>
        <v>1319635</v>
      </c>
    </row>
    <row r="105" spans="1:5" ht="12.75">
      <c r="A105" s="20" t="s">
        <v>37</v>
      </c>
      <c r="B105" s="93">
        <f>SUM(B88:B104)</f>
        <v>23960133</v>
      </c>
      <c r="C105" s="93">
        <f>SUM(C88:C104)</f>
        <v>7490299</v>
      </c>
      <c r="D105" s="93">
        <f>SUM(D88:D104)</f>
        <v>10526</v>
      </c>
      <c r="E105" s="93">
        <f>SUM(E88:E104)</f>
        <v>31460958</v>
      </c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31.5" customHeight="1">
      <c r="A117" s="113" t="s">
        <v>59</v>
      </c>
      <c r="B117" s="113"/>
      <c r="C117" s="113"/>
      <c r="D117" s="113"/>
      <c r="E117" s="113"/>
    </row>
    <row r="118" spans="1:5" ht="12.75">
      <c r="A118" s="108" t="s">
        <v>39</v>
      </c>
      <c r="B118" s="110" t="s">
        <v>63</v>
      </c>
      <c r="C118" s="111"/>
      <c r="D118" s="111"/>
      <c r="E118" s="112"/>
    </row>
    <row r="119" spans="1:5" ht="38.25">
      <c r="A119" s="109"/>
      <c r="B119" s="87" t="s">
        <v>0</v>
      </c>
      <c r="C119" s="87" t="s">
        <v>57</v>
      </c>
      <c r="D119" s="87" t="s">
        <v>18</v>
      </c>
      <c r="E119" s="17" t="s">
        <v>37</v>
      </c>
    </row>
    <row r="120" spans="1:5" ht="12.75">
      <c r="A120" s="18" t="s">
        <v>1</v>
      </c>
      <c r="B120" s="92">
        <v>180281</v>
      </c>
      <c r="C120" s="92">
        <v>19780</v>
      </c>
      <c r="D120" s="92">
        <v>0</v>
      </c>
      <c r="E120" s="92">
        <f aca="true" t="shared" si="4" ref="E120:E136">SUM(B120:D120)</f>
        <v>200061</v>
      </c>
    </row>
    <row r="121" spans="1:5" ht="12.75">
      <c r="A121" s="18" t="s">
        <v>2</v>
      </c>
      <c r="B121" s="92">
        <v>432295</v>
      </c>
      <c r="C121" s="92">
        <v>47430</v>
      </c>
      <c r="D121" s="92">
        <v>0</v>
      </c>
      <c r="E121" s="92">
        <f t="shared" si="4"/>
        <v>479725</v>
      </c>
    </row>
    <row r="122" spans="1:5" ht="12.75">
      <c r="A122" s="18" t="s">
        <v>3</v>
      </c>
      <c r="B122" s="92">
        <v>252532</v>
      </c>
      <c r="C122" s="92">
        <v>27707</v>
      </c>
      <c r="D122" s="92">
        <v>0</v>
      </c>
      <c r="E122" s="92">
        <f t="shared" si="4"/>
        <v>280239</v>
      </c>
    </row>
    <row r="123" spans="1:5" ht="12.75">
      <c r="A123" s="18" t="s">
        <v>4</v>
      </c>
      <c r="B123" s="92">
        <v>1335818</v>
      </c>
      <c r="C123" s="92">
        <v>146563</v>
      </c>
      <c r="D123" s="92">
        <v>0</v>
      </c>
      <c r="E123" s="92">
        <f t="shared" si="4"/>
        <v>1482381</v>
      </c>
    </row>
    <row r="124" spans="1:5" ht="12.75">
      <c r="A124" s="18" t="s">
        <v>5</v>
      </c>
      <c r="B124" s="92">
        <v>410216</v>
      </c>
      <c r="C124" s="92">
        <v>45008</v>
      </c>
      <c r="D124" s="92">
        <v>0</v>
      </c>
      <c r="E124" s="92">
        <f t="shared" si="4"/>
        <v>455224</v>
      </c>
    </row>
    <row r="125" spans="1:5" ht="12.75">
      <c r="A125" s="18" t="s">
        <v>6</v>
      </c>
      <c r="B125" s="92">
        <v>288529</v>
      </c>
      <c r="C125" s="92">
        <v>31657</v>
      </c>
      <c r="D125" s="92">
        <v>0</v>
      </c>
      <c r="E125" s="92">
        <f t="shared" si="4"/>
        <v>320186</v>
      </c>
    </row>
    <row r="126" spans="1:5" ht="12.75">
      <c r="A126" s="18" t="s">
        <v>7</v>
      </c>
      <c r="B126" s="92">
        <v>171341</v>
      </c>
      <c r="C126" s="92">
        <v>18799</v>
      </c>
      <c r="D126" s="92">
        <v>0</v>
      </c>
      <c r="E126" s="92">
        <f t="shared" si="4"/>
        <v>190140</v>
      </c>
    </row>
    <row r="127" spans="1:5" ht="12.75">
      <c r="A127" s="18" t="s">
        <v>8</v>
      </c>
      <c r="B127" s="92">
        <v>356960</v>
      </c>
      <c r="C127" s="92">
        <v>39165</v>
      </c>
      <c r="D127" s="92">
        <v>0</v>
      </c>
      <c r="E127" s="92">
        <f t="shared" si="4"/>
        <v>396125</v>
      </c>
    </row>
    <row r="128" spans="1:5" ht="12.75">
      <c r="A128" s="18" t="s">
        <v>9</v>
      </c>
      <c r="B128" s="92">
        <v>160531</v>
      </c>
      <c r="C128" s="92">
        <v>17613</v>
      </c>
      <c r="D128" s="92">
        <v>0</v>
      </c>
      <c r="E128" s="92">
        <f t="shared" si="4"/>
        <v>178144</v>
      </c>
    </row>
    <row r="129" spans="1:5" ht="12.75">
      <c r="A129" s="18" t="s">
        <v>10</v>
      </c>
      <c r="B129" s="92">
        <v>193705</v>
      </c>
      <c r="C129" s="92">
        <v>21253</v>
      </c>
      <c r="D129" s="92">
        <v>0</v>
      </c>
      <c r="E129" s="92">
        <f t="shared" si="4"/>
        <v>214958</v>
      </c>
    </row>
    <row r="130" spans="1:5" ht="12.75">
      <c r="A130" s="18" t="s">
        <v>11</v>
      </c>
      <c r="B130" s="92">
        <v>164677</v>
      </c>
      <c r="C130" s="92">
        <v>18068</v>
      </c>
      <c r="D130" s="92">
        <v>0</v>
      </c>
      <c r="E130" s="92">
        <f t="shared" si="4"/>
        <v>182745</v>
      </c>
    </row>
    <row r="131" spans="1:5" ht="12.75">
      <c r="A131" s="18" t="s">
        <v>12</v>
      </c>
      <c r="B131" s="92">
        <v>351279</v>
      </c>
      <c r="C131" s="92">
        <v>38541</v>
      </c>
      <c r="D131" s="92">
        <v>0</v>
      </c>
      <c r="E131" s="92">
        <f t="shared" si="4"/>
        <v>389820</v>
      </c>
    </row>
    <row r="132" spans="1:5" ht="12.75">
      <c r="A132" s="18" t="s">
        <v>13</v>
      </c>
      <c r="B132" s="92">
        <v>234567</v>
      </c>
      <c r="C132" s="92">
        <v>25736</v>
      </c>
      <c r="D132" s="92">
        <v>0</v>
      </c>
      <c r="E132" s="92">
        <f t="shared" si="4"/>
        <v>260303</v>
      </c>
    </row>
    <row r="133" spans="1:5" ht="12.75">
      <c r="A133" s="18" t="s">
        <v>14</v>
      </c>
      <c r="B133" s="92">
        <v>253500</v>
      </c>
      <c r="C133" s="92">
        <v>27813</v>
      </c>
      <c r="D133" s="92">
        <v>0</v>
      </c>
      <c r="E133" s="92">
        <f t="shared" si="4"/>
        <v>281313</v>
      </c>
    </row>
    <row r="134" spans="1:5" ht="12.75">
      <c r="A134" s="18" t="s">
        <v>15</v>
      </c>
      <c r="B134" s="92">
        <v>159596</v>
      </c>
      <c r="C134" s="92">
        <v>17510</v>
      </c>
      <c r="D134" s="92">
        <v>0</v>
      </c>
      <c r="E134" s="92">
        <f t="shared" si="4"/>
        <v>177106</v>
      </c>
    </row>
    <row r="135" spans="1:5" ht="12.75">
      <c r="A135" s="18" t="s">
        <v>16</v>
      </c>
      <c r="B135" s="92">
        <v>178776</v>
      </c>
      <c r="C135" s="92">
        <v>19615</v>
      </c>
      <c r="D135" s="92">
        <v>0</v>
      </c>
      <c r="E135" s="92">
        <f t="shared" si="4"/>
        <v>198391</v>
      </c>
    </row>
    <row r="136" spans="1:5" ht="12.75">
      <c r="A136" s="19" t="s">
        <v>17</v>
      </c>
      <c r="B136" s="92">
        <v>218668</v>
      </c>
      <c r="C136" s="92">
        <v>23992</v>
      </c>
      <c r="D136" s="92">
        <v>0</v>
      </c>
      <c r="E136" s="94">
        <f t="shared" si="4"/>
        <v>242660</v>
      </c>
    </row>
    <row r="137" spans="1:5" ht="12.75">
      <c r="A137" s="20" t="s">
        <v>37</v>
      </c>
      <c r="B137" s="93">
        <f>SUM(B120:B136)</f>
        <v>5343271</v>
      </c>
      <c r="C137" s="93">
        <f>SUM(C120:C136)</f>
        <v>586250</v>
      </c>
      <c r="D137" s="93">
        <f>SUM(D120:D136)</f>
        <v>0</v>
      </c>
      <c r="E137" s="93">
        <f>SUM(E120:E136)</f>
        <v>5929521</v>
      </c>
    </row>
    <row r="138" spans="1:5" ht="12.75">
      <c r="A138" s="6"/>
      <c r="B138" s="6"/>
      <c r="C138" s="6"/>
      <c r="D138" s="6"/>
      <c r="E138" s="6"/>
    </row>
    <row r="139" spans="1:5" ht="29.25" customHeight="1">
      <c r="A139" s="113" t="s">
        <v>69</v>
      </c>
      <c r="B139" s="113"/>
      <c r="C139" s="113"/>
      <c r="D139" s="113"/>
      <c r="E139" s="113"/>
    </row>
    <row r="140" spans="1:5" ht="12.75">
      <c r="A140" s="108" t="s">
        <v>39</v>
      </c>
      <c r="B140" s="110" t="s">
        <v>67</v>
      </c>
      <c r="C140" s="111"/>
      <c r="D140" s="111"/>
      <c r="E140" s="112"/>
    </row>
    <row r="141" spans="1:5" ht="38.25">
      <c r="A141" s="109"/>
      <c r="B141" s="87" t="s">
        <v>0</v>
      </c>
      <c r="C141" s="87" t="s">
        <v>57</v>
      </c>
      <c r="D141" s="87" t="s">
        <v>18</v>
      </c>
      <c r="E141" s="17" t="s">
        <v>37</v>
      </c>
    </row>
    <row r="142" spans="1:5" ht="12.75">
      <c r="A142" s="18" t="s">
        <v>1</v>
      </c>
      <c r="B142" s="92">
        <v>768718</v>
      </c>
      <c r="C142" s="92">
        <v>215404</v>
      </c>
      <c r="D142" s="92">
        <v>155426</v>
      </c>
      <c r="E142" s="92">
        <f aca="true" t="shared" si="5" ref="E142:E158">SUM(B142:D142)</f>
        <v>1139548</v>
      </c>
    </row>
    <row r="143" spans="1:5" ht="12.75">
      <c r="A143" s="18" t="s">
        <v>2</v>
      </c>
      <c r="B143" s="92">
        <v>1725917</v>
      </c>
      <c r="C143" s="92">
        <v>483622</v>
      </c>
      <c r="D143" s="92">
        <v>348961</v>
      </c>
      <c r="E143" s="92">
        <f t="shared" si="5"/>
        <v>2558500</v>
      </c>
    </row>
    <row r="144" spans="1:5" ht="12.75">
      <c r="A144" s="18" t="s">
        <v>3</v>
      </c>
      <c r="B144" s="92">
        <v>967104</v>
      </c>
      <c r="C144" s="92">
        <v>270994</v>
      </c>
      <c r="D144" s="92">
        <v>195538</v>
      </c>
      <c r="E144" s="92">
        <f t="shared" si="5"/>
        <v>1433636</v>
      </c>
    </row>
    <row r="145" spans="1:5" ht="12.75">
      <c r="A145" s="18" t="s">
        <v>4</v>
      </c>
      <c r="B145" s="92">
        <v>5486792</v>
      </c>
      <c r="C145" s="92">
        <v>1537461</v>
      </c>
      <c r="D145" s="92">
        <v>1109369</v>
      </c>
      <c r="E145" s="92">
        <f t="shared" si="5"/>
        <v>8133622</v>
      </c>
    </row>
    <row r="146" spans="1:5" ht="12.75">
      <c r="A146" s="18" t="s">
        <v>5</v>
      </c>
      <c r="B146" s="92">
        <v>1522732</v>
      </c>
      <c r="C146" s="92">
        <v>426687</v>
      </c>
      <c r="D146" s="92">
        <v>307880</v>
      </c>
      <c r="E146" s="92">
        <f t="shared" si="5"/>
        <v>2257299</v>
      </c>
    </row>
    <row r="147" spans="1:5" ht="12.75">
      <c r="A147" s="18" t="s">
        <v>6</v>
      </c>
      <c r="B147" s="92">
        <v>1141076</v>
      </c>
      <c r="C147" s="92">
        <v>319743</v>
      </c>
      <c r="D147" s="92">
        <v>230713</v>
      </c>
      <c r="E147" s="92">
        <f t="shared" si="5"/>
        <v>1691532</v>
      </c>
    </row>
    <row r="148" spans="1:5" ht="12.75">
      <c r="A148" s="18" t="s">
        <v>7</v>
      </c>
      <c r="B148" s="92">
        <v>701046</v>
      </c>
      <c r="C148" s="92">
        <v>196441</v>
      </c>
      <c r="D148" s="92">
        <v>141744</v>
      </c>
      <c r="E148" s="92">
        <f t="shared" si="5"/>
        <v>1039231</v>
      </c>
    </row>
    <row r="149" spans="1:5" ht="12.75">
      <c r="A149" s="18" t="s">
        <v>8</v>
      </c>
      <c r="B149" s="92">
        <v>1588796</v>
      </c>
      <c r="C149" s="92">
        <v>445199</v>
      </c>
      <c r="D149" s="92">
        <v>321237</v>
      </c>
      <c r="E149" s="92">
        <f t="shared" si="5"/>
        <v>2355232</v>
      </c>
    </row>
    <row r="150" spans="1:5" ht="12.75">
      <c r="A150" s="18" t="s">
        <v>9</v>
      </c>
      <c r="B150" s="92">
        <v>676212</v>
      </c>
      <c r="C150" s="92">
        <v>189482</v>
      </c>
      <c r="D150" s="92">
        <v>136723</v>
      </c>
      <c r="E150" s="92">
        <f t="shared" si="5"/>
        <v>1002417</v>
      </c>
    </row>
    <row r="151" spans="1:5" ht="12.75">
      <c r="A151" s="18" t="s">
        <v>10</v>
      </c>
      <c r="B151" s="92">
        <v>863013</v>
      </c>
      <c r="C151" s="92">
        <v>241826</v>
      </c>
      <c r="D151" s="92">
        <v>174492</v>
      </c>
      <c r="E151" s="92">
        <f t="shared" si="5"/>
        <v>1279331</v>
      </c>
    </row>
    <row r="152" spans="1:5" ht="12.75">
      <c r="A152" s="18" t="s">
        <v>11</v>
      </c>
      <c r="B152" s="92">
        <v>663535</v>
      </c>
      <c r="C152" s="92">
        <v>185930</v>
      </c>
      <c r="D152" s="92">
        <v>134159</v>
      </c>
      <c r="E152" s="92">
        <f t="shared" si="5"/>
        <v>983624</v>
      </c>
    </row>
    <row r="153" spans="1:5" ht="12.75">
      <c r="A153" s="18" t="s">
        <v>12</v>
      </c>
      <c r="B153" s="92">
        <v>1427014</v>
      </c>
      <c r="C153" s="92">
        <v>399866</v>
      </c>
      <c r="D153" s="92">
        <v>288527</v>
      </c>
      <c r="E153" s="92">
        <f t="shared" si="5"/>
        <v>2115407</v>
      </c>
    </row>
    <row r="154" spans="1:5" ht="12.75">
      <c r="A154" s="18" t="s">
        <v>13</v>
      </c>
      <c r="B154" s="92">
        <v>1014632</v>
      </c>
      <c r="C154" s="92">
        <v>284312</v>
      </c>
      <c r="D154" s="92">
        <v>205148</v>
      </c>
      <c r="E154" s="92">
        <f t="shared" si="5"/>
        <v>1504092</v>
      </c>
    </row>
    <row r="155" spans="1:5" ht="12.75">
      <c r="A155" s="18" t="s">
        <v>14</v>
      </c>
      <c r="B155" s="92">
        <v>1041122</v>
      </c>
      <c r="C155" s="92">
        <v>291734</v>
      </c>
      <c r="D155" s="92">
        <v>210503</v>
      </c>
      <c r="E155" s="92">
        <f t="shared" si="5"/>
        <v>1543359</v>
      </c>
    </row>
    <row r="156" spans="1:5" ht="12.75">
      <c r="A156" s="18" t="s">
        <v>15</v>
      </c>
      <c r="B156" s="92">
        <v>684468</v>
      </c>
      <c r="C156" s="92">
        <v>191796</v>
      </c>
      <c r="D156" s="92">
        <v>138392</v>
      </c>
      <c r="E156" s="92">
        <f t="shared" si="5"/>
        <v>1014656</v>
      </c>
    </row>
    <row r="157" spans="1:5" ht="12.75">
      <c r="A157" s="18" t="s">
        <v>16</v>
      </c>
      <c r="B157" s="92">
        <v>769497</v>
      </c>
      <c r="C157" s="92">
        <v>215622</v>
      </c>
      <c r="D157" s="92">
        <v>155584</v>
      </c>
      <c r="E157" s="92">
        <f t="shared" si="5"/>
        <v>1140703</v>
      </c>
    </row>
    <row r="158" spans="1:5" ht="12.75">
      <c r="A158" s="19" t="s">
        <v>17</v>
      </c>
      <c r="B158" s="92">
        <v>905496</v>
      </c>
      <c r="C158" s="92">
        <v>253730</v>
      </c>
      <c r="D158" s="92">
        <v>183081</v>
      </c>
      <c r="E158" s="94">
        <f t="shared" si="5"/>
        <v>1342307</v>
      </c>
    </row>
    <row r="159" spans="1:5" ht="12.75">
      <c r="A159" s="20" t="s">
        <v>37</v>
      </c>
      <c r="B159" s="93">
        <f>SUM(B142:B158)</f>
        <v>21947170</v>
      </c>
      <c r="C159" s="93">
        <f>SUM(C142:C158)</f>
        <v>6149849</v>
      </c>
      <c r="D159" s="93">
        <f>SUM(D142:D158)</f>
        <v>4437477</v>
      </c>
      <c r="E159" s="93">
        <f>SUM(E142:E158)</f>
        <v>32534496</v>
      </c>
    </row>
    <row r="160" spans="1:5" ht="12.75">
      <c r="A160" s="6"/>
      <c r="B160" s="6"/>
      <c r="C160" s="6"/>
      <c r="D160" s="6"/>
      <c r="E160" s="6"/>
    </row>
    <row r="161" spans="1:5" ht="15.75" hidden="1">
      <c r="A161" s="118" t="s">
        <v>32</v>
      </c>
      <c r="B161" s="118"/>
      <c r="C161" s="118"/>
      <c r="D161" s="118"/>
      <c r="E161" s="118"/>
    </row>
    <row r="162" spans="1:5" ht="15.75" hidden="1">
      <c r="A162" s="88"/>
      <c r="B162" s="88"/>
      <c r="C162" s="88"/>
      <c r="D162" s="88"/>
      <c r="E162" s="88"/>
    </row>
    <row r="163" spans="1:5" ht="15.75" hidden="1">
      <c r="A163" s="89"/>
      <c r="B163" s="89"/>
      <c r="C163" s="89"/>
      <c r="D163" s="89"/>
      <c r="E163" s="89"/>
    </row>
    <row r="164" spans="1:5" ht="15.75" hidden="1">
      <c r="A164" s="101" t="s">
        <v>42</v>
      </c>
      <c r="B164" s="101"/>
      <c r="C164" s="101"/>
      <c r="D164" s="101"/>
      <c r="E164" s="101"/>
    </row>
    <row r="165" ht="12.75" hidden="1"/>
  </sheetData>
  <sheetProtection/>
  <mergeCells count="22">
    <mergeCell ref="A31:E31"/>
    <mergeCell ref="A32:A33"/>
    <mergeCell ref="B32:E32"/>
    <mergeCell ref="A62:E62"/>
    <mergeCell ref="A63:A64"/>
    <mergeCell ref="B63:E63"/>
    <mergeCell ref="A117:E117"/>
    <mergeCell ref="A85:E85"/>
    <mergeCell ref="A118:A119"/>
    <mergeCell ref="B118:E118"/>
    <mergeCell ref="A161:E161"/>
    <mergeCell ref="A164:E164"/>
    <mergeCell ref="A86:A87"/>
    <mergeCell ref="B86:E86"/>
    <mergeCell ref="A139:E139"/>
    <mergeCell ref="A140:A141"/>
    <mergeCell ref="B140:E140"/>
    <mergeCell ref="A7:E7"/>
    <mergeCell ref="A8:E8"/>
    <mergeCell ref="A9:A10"/>
    <mergeCell ref="B9:D9"/>
    <mergeCell ref="E9:E10"/>
  </mergeCells>
  <printOptions horizontalCentered="1"/>
  <pageMargins left="0.7086614173228347" right="0.7086614173228347" top="0.4330708661417323" bottom="0.3937007874015748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62"/>
  <sheetViews>
    <sheetView zoomScale="90" zoomScaleNormal="90" zoomScalePageLayoutView="0" workbookViewId="0" topLeftCell="A1">
      <selection activeCell="A7" sqref="A7:E7"/>
    </sheetView>
  </sheetViews>
  <sheetFormatPr defaultColWidth="11.421875" defaultRowHeight="12.75"/>
  <cols>
    <col min="1" max="1" width="16.140625" style="0" customWidth="1"/>
    <col min="2" max="5" width="15.7109375" style="0" customWidth="1"/>
    <col min="6" max="6" width="13.00390625" style="0" bestFit="1" customWidth="1"/>
    <col min="7" max="7" width="17.8515625" style="0" customWidth="1"/>
    <col min="8" max="8" width="15.28125" style="0" customWidth="1"/>
    <col min="9" max="9" width="14.57421875" style="0" customWidth="1"/>
    <col min="10" max="10" width="16.7109375" style="0" customWidth="1"/>
    <col min="11" max="11" width="15.140625" style="0" customWidth="1"/>
  </cols>
  <sheetData>
    <row r="6" spans="1:5" ht="15.75">
      <c r="A6" s="101" t="s">
        <v>24</v>
      </c>
      <c r="B6" s="101"/>
      <c r="C6" s="101"/>
      <c r="D6" s="101"/>
      <c r="E6" s="101"/>
    </row>
    <row r="7" spans="1:5" ht="33" customHeight="1">
      <c r="A7" s="122" t="s">
        <v>55</v>
      </c>
      <c r="B7" s="122"/>
      <c r="C7" s="122"/>
      <c r="D7" s="122"/>
      <c r="E7" s="122"/>
    </row>
    <row r="9" spans="1:5" ht="12.75">
      <c r="A9" s="108" t="s">
        <v>39</v>
      </c>
      <c r="B9" s="119" t="s">
        <v>45</v>
      </c>
      <c r="C9" s="120"/>
      <c r="D9" s="121"/>
      <c r="E9" s="123" t="s">
        <v>37</v>
      </c>
    </row>
    <row r="10" spans="1:5" ht="12.75">
      <c r="A10" s="109"/>
      <c r="B10" s="38" t="s">
        <v>51</v>
      </c>
      <c r="C10" s="38" t="s">
        <v>52</v>
      </c>
      <c r="D10" s="38" t="s">
        <v>53</v>
      </c>
      <c r="E10" s="124"/>
    </row>
    <row r="11" spans="1:12" ht="15" customHeight="1">
      <c r="A11" s="18" t="s">
        <v>1</v>
      </c>
      <c r="B11" s="24">
        <v>275103</v>
      </c>
      <c r="C11" s="24">
        <v>344695</v>
      </c>
      <c r="D11" s="24">
        <v>233845</v>
      </c>
      <c r="E11" s="24">
        <f>SUM(B11:D11)</f>
        <v>853643</v>
      </c>
      <c r="F11" s="40"/>
      <c r="G11" s="40"/>
      <c r="H11" s="40"/>
      <c r="I11" s="40"/>
      <c r="J11" s="40"/>
      <c r="K11" s="40"/>
      <c r="L11" s="40"/>
    </row>
    <row r="12" spans="1:12" ht="15" customHeight="1">
      <c r="A12" s="18" t="s">
        <v>2</v>
      </c>
      <c r="B12" s="24">
        <v>446488</v>
      </c>
      <c r="C12" s="24">
        <v>497332.00000000006</v>
      </c>
      <c r="D12" s="24">
        <v>501316</v>
      </c>
      <c r="E12" s="24">
        <f aca="true" t="shared" si="0" ref="E12:E27">SUM(B12:D12)</f>
        <v>1445136</v>
      </c>
      <c r="F12" s="40"/>
      <c r="G12" s="40"/>
      <c r="H12" s="40"/>
      <c r="I12" s="40"/>
      <c r="J12" s="40"/>
      <c r="K12" s="40"/>
      <c r="L12" s="40"/>
    </row>
    <row r="13" spans="1:12" ht="15" customHeight="1">
      <c r="A13" s="18" t="s">
        <v>3</v>
      </c>
      <c r="B13" s="24">
        <v>498549</v>
      </c>
      <c r="C13" s="24">
        <v>570361</v>
      </c>
      <c r="D13" s="24">
        <v>533468</v>
      </c>
      <c r="E13" s="24">
        <f t="shared" si="0"/>
        <v>1602378</v>
      </c>
      <c r="F13" s="40"/>
      <c r="G13" s="40"/>
      <c r="H13" s="40"/>
      <c r="I13" s="40"/>
      <c r="J13" s="40"/>
      <c r="K13" s="40"/>
      <c r="L13" s="40"/>
    </row>
    <row r="14" spans="1:12" ht="15" customHeight="1">
      <c r="A14" s="18" t="s">
        <v>4</v>
      </c>
      <c r="B14" s="24">
        <v>9770718</v>
      </c>
      <c r="C14" s="24">
        <v>13478877</v>
      </c>
      <c r="D14" s="24">
        <v>9186894</v>
      </c>
      <c r="E14" s="24">
        <f t="shared" si="0"/>
        <v>32436489</v>
      </c>
      <c r="F14" s="40"/>
      <c r="G14" s="40"/>
      <c r="H14" s="40"/>
      <c r="I14" s="40"/>
      <c r="J14" s="40"/>
      <c r="K14" s="40"/>
      <c r="L14" s="40"/>
    </row>
    <row r="15" spans="1:12" ht="15" customHeight="1">
      <c r="A15" s="18" t="s">
        <v>5</v>
      </c>
      <c r="B15" s="24">
        <v>598106</v>
      </c>
      <c r="C15" s="24">
        <v>610089.0000000001</v>
      </c>
      <c r="D15" s="24">
        <v>681438.0000000001</v>
      </c>
      <c r="E15" s="24">
        <f t="shared" si="0"/>
        <v>1889633</v>
      </c>
      <c r="F15" s="40"/>
      <c r="G15" s="40"/>
      <c r="H15" s="40"/>
      <c r="I15" s="40"/>
      <c r="J15" s="40"/>
      <c r="K15" s="40"/>
      <c r="L15" s="40"/>
    </row>
    <row r="16" spans="1:12" ht="15" customHeight="1">
      <c r="A16" s="18" t="s">
        <v>6</v>
      </c>
      <c r="B16" s="24">
        <v>473620</v>
      </c>
      <c r="C16" s="24">
        <v>425427.00000000006</v>
      </c>
      <c r="D16" s="24">
        <v>474731.00000000006</v>
      </c>
      <c r="E16" s="24">
        <f t="shared" si="0"/>
        <v>1373778</v>
      </c>
      <c r="F16" s="40"/>
      <c r="G16" s="40"/>
      <c r="H16" s="40"/>
      <c r="I16" s="40"/>
      <c r="J16" s="40"/>
      <c r="K16" s="40"/>
      <c r="L16" s="40"/>
    </row>
    <row r="17" spans="1:12" ht="15" customHeight="1">
      <c r="A17" s="18" t="s">
        <v>7</v>
      </c>
      <c r="B17" s="24">
        <v>184098</v>
      </c>
      <c r="C17" s="24">
        <v>108991.00000000001</v>
      </c>
      <c r="D17" s="24">
        <v>118546</v>
      </c>
      <c r="E17" s="24">
        <f t="shared" si="0"/>
        <v>411635</v>
      </c>
      <c r="F17" s="40"/>
      <c r="G17" s="40"/>
      <c r="H17" s="40"/>
      <c r="I17" s="40"/>
      <c r="J17" s="40"/>
      <c r="K17" s="40"/>
      <c r="L17" s="40"/>
    </row>
    <row r="18" spans="1:12" ht="15" customHeight="1">
      <c r="A18" s="18" t="s">
        <v>8</v>
      </c>
      <c r="B18" s="24">
        <v>715832</v>
      </c>
      <c r="C18" s="24">
        <v>494993.00000000006</v>
      </c>
      <c r="D18" s="24">
        <v>492337</v>
      </c>
      <c r="E18" s="24">
        <f t="shared" si="0"/>
        <v>1703162</v>
      </c>
      <c r="F18" s="40"/>
      <c r="G18" s="40"/>
      <c r="H18" s="40"/>
      <c r="I18" s="40"/>
      <c r="J18" s="40"/>
      <c r="K18" s="40"/>
      <c r="L18" s="40"/>
    </row>
    <row r="19" spans="1:12" ht="15" customHeight="1">
      <c r="A19" s="18" t="s">
        <v>9</v>
      </c>
      <c r="B19" s="24">
        <v>228636.99999999997</v>
      </c>
      <c r="C19" s="24">
        <v>228846.00000000003</v>
      </c>
      <c r="D19" s="24">
        <v>217814</v>
      </c>
      <c r="E19" s="24">
        <f t="shared" si="0"/>
        <v>675297</v>
      </c>
      <c r="F19" s="40"/>
      <c r="G19" s="40"/>
      <c r="H19" s="40"/>
      <c r="I19" s="40"/>
      <c r="J19" s="40"/>
      <c r="K19" s="40"/>
      <c r="L19" s="40"/>
    </row>
    <row r="20" spans="1:12" ht="15" customHeight="1">
      <c r="A20" s="18" t="s">
        <v>10</v>
      </c>
      <c r="B20" s="24">
        <v>243289</v>
      </c>
      <c r="C20" s="24">
        <v>179763</v>
      </c>
      <c r="D20" s="24">
        <v>173491</v>
      </c>
      <c r="E20" s="24">
        <f t="shared" si="0"/>
        <v>596543</v>
      </c>
      <c r="F20" s="40"/>
      <c r="G20" s="40"/>
      <c r="H20" s="40"/>
      <c r="I20" s="40"/>
      <c r="J20" s="40"/>
      <c r="K20" s="40"/>
      <c r="L20" s="40"/>
    </row>
    <row r="21" spans="1:12" ht="15" customHeight="1">
      <c r="A21" s="18" t="s">
        <v>11</v>
      </c>
      <c r="B21" s="24">
        <v>39691</v>
      </c>
      <c r="C21" s="24">
        <v>156921.99999999997</v>
      </c>
      <c r="D21" s="24">
        <v>189342</v>
      </c>
      <c r="E21" s="24">
        <f t="shared" si="0"/>
        <v>385955</v>
      </c>
      <c r="F21" s="40"/>
      <c r="G21" s="40"/>
      <c r="H21" s="40"/>
      <c r="I21" s="40"/>
      <c r="J21" s="40"/>
      <c r="K21" s="40"/>
      <c r="L21" s="40"/>
    </row>
    <row r="22" spans="1:12" ht="15" customHeight="1">
      <c r="A22" s="18" t="s">
        <v>12</v>
      </c>
      <c r="B22" s="24">
        <v>1049935</v>
      </c>
      <c r="C22" s="24">
        <v>588645</v>
      </c>
      <c r="D22" s="24">
        <v>668282</v>
      </c>
      <c r="E22" s="24">
        <f t="shared" si="0"/>
        <v>2306862</v>
      </c>
      <c r="F22" s="40"/>
      <c r="G22" s="40"/>
      <c r="H22" s="40"/>
      <c r="I22" s="40"/>
      <c r="J22" s="40"/>
      <c r="K22" s="40"/>
      <c r="L22" s="40"/>
    </row>
    <row r="23" spans="1:12" ht="15" customHeight="1">
      <c r="A23" s="18" t="s">
        <v>13</v>
      </c>
      <c r="B23" s="24">
        <v>1000105</v>
      </c>
      <c r="C23" s="24">
        <v>538100</v>
      </c>
      <c r="D23" s="24">
        <v>522167</v>
      </c>
      <c r="E23" s="24">
        <f t="shared" si="0"/>
        <v>2060372</v>
      </c>
      <c r="F23" s="40"/>
      <c r="G23" s="40"/>
      <c r="H23" s="40"/>
      <c r="I23" s="40"/>
      <c r="J23" s="40"/>
      <c r="K23" s="40"/>
      <c r="L23" s="40"/>
    </row>
    <row r="24" spans="1:12" ht="15" customHeight="1">
      <c r="A24" s="18" t="s">
        <v>14</v>
      </c>
      <c r="B24" s="24">
        <v>418587</v>
      </c>
      <c r="C24" s="24">
        <v>504741</v>
      </c>
      <c r="D24" s="24">
        <v>424826</v>
      </c>
      <c r="E24" s="24">
        <f t="shared" si="0"/>
        <v>1348154</v>
      </c>
      <c r="F24" s="40"/>
      <c r="G24" s="40"/>
      <c r="H24" s="40"/>
      <c r="I24" s="40"/>
      <c r="J24" s="40"/>
      <c r="K24" s="40"/>
      <c r="L24" s="40"/>
    </row>
    <row r="25" spans="1:12" ht="15" customHeight="1">
      <c r="A25" s="18" t="s">
        <v>15</v>
      </c>
      <c r="B25" s="24">
        <v>345912</v>
      </c>
      <c r="C25" s="24">
        <v>75021</v>
      </c>
      <c r="D25" s="24">
        <v>87240.00000000001</v>
      </c>
      <c r="E25" s="24">
        <f t="shared" si="0"/>
        <v>508173</v>
      </c>
      <c r="F25" s="40"/>
      <c r="G25" s="40"/>
      <c r="H25" s="40"/>
      <c r="I25" s="40"/>
      <c r="J25" s="40"/>
      <c r="K25" s="40"/>
      <c r="L25" s="40"/>
    </row>
    <row r="26" spans="1:12" ht="15" customHeight="1">
      <c r="A26" s="18" t="s">
        <v>16</v>
      </c>
      <c r="B26" s="24">
        <v>275189</v>
      </c>
      <c r="C26" s="24">
        <v>230611</v>
      </c>
      <c r="D26" s="24">
        <v>229368.00000000003</v>
      </c>
      <c r="E26" s="24">
        <f t="shared" si="0"/>
        <v>735168</v>
      </c>
      <c r="F26" s="40"/>
      <c r="G26" s="40"/>
      <c r="H26" s="40"/>
      <c r="I26" s="40"/>
      <c r="J26" s="40"/>
      <c r="K26" s="40"/>
      <c r="L26" s="40"/>
    </row>
    <row r="27" spans="1:12" ht="15" customHeight="1">
      <c r="A27" s="19" t="s">
        <v>17</v>
      </c>
      <c r="B27" s="25">
        <v>249108</v>
      </c>
      <c r="C27" s="25">
        <v>206875</v>
      </c>
      <c r="D27" s="25">
        <v>164412</v>
      </c>
      <c r="E27" s="25">
        <f t="shared" si="0"/>
        <v>620395</v>
      </c>
      <c r="F27" s="40"/>
      <c r="G27" s="40"/>
      <c r="H27" s="40"/>
      <c r="I27" s="40"/>
      <c r="J27" s="40"/>
      <c r="K27" s="40"/>
      <c r="L27" s="40"/>
    </row>
    <row r="28" spans="1:12" ht="15" customHeight="1">
      <c r="A28" s="20" t="s">
        <v>37</v>
      </c>
      <c r="B28" s="28">
        <f>SUM(B11:B27)</f>
        <v>16812967</v>
      </c>
      <c r="C28" s="28">
        <f>SUM(C11:C27)</f>
        <v>19240289</v>
      </c>
      <c r="D28" s="28">
        <f>SUM(D11:D27)</f>
        <v>14899517</v>
      </c>
      <c r="E28" s="28">
        <f>SUM(E11:E27)</f>
        <v>50952773</v>
      </c>
      <c r="F28" s="40"/>
      <c r="G28" s="40"/>
      <c r="H28" s="40"/>
      <c r="I28" s="40"/>
      <c r="J28" s="40"/>
      <c r="K28" s="40"/>
      <c r="L28" s="40"/>
    </row>
    <row r="29" spans="1:12" ht="12.75">
      <c r="A29" s="2"/>
      <c r="B29" s="14"/>
      <c r="C29" s="14"/>
      <c r="D29" s="14"/>
      <c r="E29" s="14"/>
      <c r="G29" s="40"/>
      <c r="H29" s="40"/>
      <c r="I29" s="40"/>
      <c r="J29" s="40"/>
      <c r="K29" s="40"/>
      <c r="L29" s="40"/>
    </row>
    <row r="30" spans="1:12" ht="12.75">
      <c r="A30" s="2"/>
      <c r="B30" s="14"/>
      <c r="C30" s="14"/>
      <c r="D30" s="14"/>
      <c r="E30" s="14"/>
      <c r="G30" s="40"/>
      <c r="H30" s="40"/>
      <c r="I30" s="40"/>
      <c r="J30" s="40"/>
      <c r="K30" s="40"/>
      <c r="L30" s="40"/>
    </row>
    <row r="31" spans="7:12" ht="12.75">
      <c r="G31" s="40"/>
      <c r="H31" s="40"/>
      <c r="I31" s="40"/>
      <c r="J31" s="40"/>
      <c r="K31" s="40"/>
      <c r="L31" s="40"/>
    </row>
    <row r="32" spans="1:5" ht="15.75">
      <c r="A32" s="101" t="s">
        <v>24</v>
      </c>
      <c r="B32" s="101"/>
      <c r="C32" s="101"/>
      <c r="D32" s="101"/>
      <c r="E32" s="101"/>
    </row>
    <row r="33" spans="1:5" ht="32.25" customHeight="1">
      <c r="A33" s="122" t="s">
        <v>54</v>
      </c>
      <c r="B33" s="122"/>
      <c r="C33" s="122"/>
      <c r="D33" s="122"/>
      <c r="E33" s="122"/>
    </row>
    <row r="35" spans="1:5" ht="12.75">
      <c r="A35" s="108" t="s">
        <v>39</v>
      </c>
      <c r="B35" s="119" t="s">
        <v>45</v>
      </c>
      <c r="C35" s="120"/>
      <c r="D35" s="121"/>
      <c r="E35" s="123" t="s">
        <v>37</v>
      </c>
    </row>
    <row r="36" spans="1:5" ht="12.75">
      <c r="A36" s="109"/>
      <c r="B36" s="38" t="s">
        <v>51</v>
      </c>
      <c r="C36" s="38" t="s">
        <v>52</v>
      </c>
      <c r="D36" s="38" t="s">
        <v>53</v>
      </c>
      <c r="E36" s="124"/>
    </row>
    <row r="37" spans="1:11" ht="15" customHeight="1">
      <c r="A37" s="18" t="s">
        <v>1</v>
      </c>
      <c r="B37" s="24">
        <v>619323</v>
      </c>
      <c r="C37" s="24">
        <v>651924</v>
      </c>
      <c r="D37" s="24">
        <v>514495</v>
      </c>
      <c r="E37" s="24">
        <f>SUM(B37:D37)</f>
        <v>1785742</v>
      </c>
      <c r="F37" s="40"/>
      <c r="G37" s="40"/>
      <c r="H37" s="39"/>
      <c r="J37" s="39"/>
      <c r="K37" s="39"/>
    </row>
    <row r="38" spans="1:11" ht="15" customHeight="1">
      <c r="A38" s="18" t="s">
        <v>2</v>
      </c>
      <c r="B38" s="24">
        <v>6158872</v>
      </c>
      <c r="C38" s="24">
        <v>5305114</v>
      </c>
      <c r="D38" s="24">
        <v>5871856</v>
      </c>
      <c r="E38" s="24">
        <f aca="true" t="shared" si="1" ref="E38:E53">SUM(B38:D38)</f>
        <v>17335842</v>
      </c>
      <c r="F38" s="40"/>
      <c r="G38" s="40"/>
      <c r="H38" s="39"/>
      <c r="J38" s="39"/>
      <c r="K38" s="39"/>
    </row>
    <row r="39" spans="1:11" ht="15" customHeight="1">
      <c r="A39" s="18" t="s">
        <v>3</v>
      </c>
      <c r="B39" s="24">
        <v>435149</v>
      </c>
      <c r="C39" s="24">
        <v>429185</v>
      </c>
      <c r="D39" s="24">
        <v>592946</v>
      </c>
      <c r="E39" s="24">
        <f t="shared" si="1"/>
        <v>1457280</v>
      </c>
      <c r="F39" s="40"/>
      <c r="G39" s="40"/>
      <c r="H39" s="39"/>
      <c r="J39" s="39"/>
      <c r="K39" s="39"/>
    </row>
    <row r="40" spans="1:11" ht="15" customHeight="1">
      <c r="A40" s="18" t="s">
        <v>4</v>
      </c>
      <c r="B40" s="24">
        <v>32675776</v>
      </c>
      <c r="C40" s="24">
        <v>29810936</v>
      </c>
      <c r="D40" s="24">
        <v>30380693</v>
      </c>
      <c r="E40" s="24">
        <f t="shared" si="1"/>
        <v>92867405</v>
      </c>
      <c r="F40" s="40"/>
      <c r="G40" s="40"/>
      <c r="H40" s="39"/>
      <c r="J40" s="39"/>
      <c r="K40" s="39"/>
    </row>
    <row r="41" spans="1:11" ht="15" customHeight="1">
      <c r="A41" s="18" t="s">
        <v>5</v>
      </c>
      <c r="B41" s="24">
        <v>4463912</v>
      </c>
      <c r="C41" s="24">
        <v>5191171</v>
      </c>
      <c r="D41" s="24">
        <v>5257004</v>
      </c>
      <c r="E41" s="24">
        <f t="shared" si="1"/>
        <v>14912087</v>
      </c>
      <c r="F41" s="40"/>
      <c r="G41" s="40"/>
      <c r="H41" s="39"/>
      <c r="J41" s="39"/>
      <c r="K41" s="39"/>
    </row>
    <row r="42" spans="1:11" ht="15" customHeight="1">
      <c r="A42" s="18" t="s">
        <v>6</v>
      </c>
      <c r="B42" s="24">
        <v>2954254</v>
      </c>
      <c r="C42" s="24">
        <v>2970699</v>
      </c>
      <c r="D42" s="24">
        <v>3145377</v>
      </c>
      <c r="E42" s="24">
        <f t="shared" si="1"/>
        <v>9070330</v>
      </c>
      <c r="F42" s="40"/>
      <c r="G42" s="40"/>
      <c r="H42" s="39"/>
      <c r="J42" s="39"/>
      <c r="K42" s="39"/>
    </row>
    <row r="43" spans="1:11" ht="15" customHeight="1">
      <c r="A43" s="18" t="s">
        <v>7</v>
      </c>
      <c r="B43" s="24">
        <v>999107</v>
      </c>
      <c r="C43" s="24">
        <v>659330</v>
      </c>
      <c r="D43" s="24">
        <v>703174</v>
      </c>
      <c r="E43" s="24">
        <f t="shared" si="1"/>
        <v>2361611</v>
      </c>
      <c r="F43" s="40"/>
      <c r="G43" s="40"/>
      <c r="H43" s="39"/>
      <c r="J43" s="39"/>
      <c r="K43" s="39"/>
    </row>
    <row r="44" spans="1:11" ht="15" customHeight="1">
      <c r="A44" s="18" t="s">
        <v>8</v>
      </c>
      <c r="B44" s="24">
        <v>5899991</v>
      </c>
      <c r="C44" s="24">
        <v>6997015</v>
      </c>
      <c r="D44" s="24">
        <v>2828589</v>
      </c>
      <c r="E44" s="24">
        <f t="shared" si="1"/>
        <v>15725595</v>
      </c>
      <c r="F44" s="40"/>
      <c r="G44" s="40"/>
      <c r="H44" s="39"/>
      <c r="J44" s="39"/>
      <c r="K44" s="39"/>
    </row>
    <row r="45" spans="1:11" ht="15" customHeight="1">
      <c r="A45" s="18" t="s">
        <v>9</v>
      </c>
      <c r="B45" s="24">
        <v>389850</v>
      </c>
      <c r="C45" s="24">
        <v>427958</v>
      </c>
      <c r="D45" s="24">
        <v>356288</v>
      </c>
      <c r="E45" s="24">
        <f t="shared" si="1"/>
        <v>1174096</v>
      </c>
      <c r="F45" s="40"/>
      <c r="G45" s="40"/>
      <c r="H45" s="39"/>
      <c r="J45" s="39"/>
      <c r="K45" s="39"/>
    </row>
    <row r="46" spans="1:11" ht="15" customHeight="1">
      <c r="A46" s="18" t="s">
        <v>10</v>
      </c>
      <c r="B46" s="24">
        <v>2099903</v>
      </c>
      <c r="C46" s="24">
        <v>1342504</v>
      </c>
      <c r="D46" s="24">
        <v>1225604</v>
      </c>
      <c r="E46" s="24">
        <f t="shared" si="1"/>
        <v>4668011</v>
      </c>
      <c r="F46" s="40"/>
      <c r="G46" s="40"/>
      <c r="H46" s="39"/>
      <c r="J46" s="39"/>
      <c r="K46" s="39"/>
    </row>
    <row r="47" spans="1:11" ht="15" customHeight="1">
      <c r="A47" s="18" t="s">
        <v>11</v>
      </c>
      <c r="B47" s="24">
        <v>482724</v>
      </c>
      <c r="C47" s="24">
        <v>449255</v>
      </c>
      <c r="D47" s="24">
        <v>449775</v>
      </c>
      <c r="E47" s="24">
        <f t="shared" si="1"/>
        <v>1381754</v>
      </c>
      <c r="F47" s="40"/>
      <c r="G47" s="40"/>
      <c r="H47" s="39"/>
      <c r="J47" s="39"/>
      <c r="K47" s="39"/>
    </row>
    <row r="48" spans="1:11" ht="15" customHeight="1">
      <c r="A48" s="18" t="s">
        <v>12</v>
      </c>
      <c r="B48" s="24">
        <v>3804660</v>
      </c>
      <c r="C48" s="24">
        <v>3108614</v>
      </c>
      <c r="D48" s="24">
        <v>3142167</v>
      </c>
      <c r="E48" s="24">
        <f t="shared" si="1"/>
        <v>10055441</v>
      </c>
      <c r="F48" s="40"/>
      <c r="G48" s="40"/>
      <c r="H48" s="39"/>
      <c r="J48" s="39"/>
      <c r="K48" s="39"/>
    </row>
    <row r="49" spans="1:11" ht="15" customHeight="1">
      <c r="A49" s="18" t="s">
        <v>13</v>
      </c>
      <c r="B49" s="24">
        <v>2837801</v>
      </c>
      <c r="C49" s="24">
        <v>2700488</v>
      </c>
      <c r="D49" s="24">
        <v>3637441</v>
      </c>
      <c r="E49" s="24">
        <f t="shared" si="1"/>
        <v>9175730</v>
      </c>
      <c r="F49" s="40"/>
      <c r="G49" s="40"/>
      <c r="H49" s="39"/>
      <c r="J49" s="39"/>
      <c r="K49" s="39"/>
    </row>
    <row r="50" spans="1:11" ht="15" customHeight="1">
      <c r="A50" s="18" t="s">
        <v>14</v>
      </c>
      <c r="B50" s="24">
        <v>4253858</v>
      </c>
      <c r="C50" s="24">
        <v>9796798</v>
      </c>
      <c r="D50" s="24">
        <v>4270507</v>
      </c>
      <c r="E50" s="24">
        <f t="shared" si="1"/>
        <v>18321163</v>
      </c>
      <c r="F50" s="40"/>
      <c r="G50" s="40"/>
      <c r="H50" s="39"/>
      <c r="J50" s="39"/>
      <c r="K50" s="39"/>
    </row>
    <row r="51" spans="1:11" ht="15" customHeight="1">
      <c r="A51" s="18" t="s">
        <v>15</v>
      </c>
      <c r="B51" s="24">
        <v>332079</v>
      </c>
      <c r="C51" s="24">
        <v>1066736</v>
      </c>
      <c r="D51" s="24">
        <v>838770</v>
      </c>
      <c r="E51" s="24">
        <f t="shared" si="1"/>
        <v>2237585</v>
      </c>
      <c r="F51" s="40"/>
      <c r="G51" s="40"/>
      <c r="H51" s="39"/>
      <c r="J51" s="39"/>
      <c r="K51" s="39"/>
    </row>
    <row r="52" spans="1:11" ht="15" customHeight="1">
      <c r="A52" s="18" t="s">
        <v>16</v>
      </c>
      <c r="B52" s="24">
        <v>1501968</v>
      </c>
      <c r="C52" s="24">
        <v>1183436</v>
      </c>
      <c r="D52" s="24">
        <v>898408</v>
      </c>
      <c r="E52" s="24">
        <f t="shared" si="1"/>
        <v>3583812</v>
      </c>
      <c r="F52" s="40"/>
      <c r="G52" s="40"/>
      <c r="H52" s="39"/>
      <c r="J52" s="39"/>
      <c r="K52" s="39"/>
    </row>
    <row r="53" spans="1:11" ht="15" customHeight="1">
      <c r="A53" s="19" t="s">
        <v>17</v>
      </c>
      <c r="B53" s="25">
        <v>935005</v>
      </c>
      <c r="C53" s="25">
        <v>2039944</v>
      </c>
      <c r="D53" s="25">
        <v>1137824</v>
      </c>
      <c r="E53" s="25">
        <f t="shared" si="1"/>
        <v>4112773</v>
      </c>
      <c r="F53" s="40"/>
      <c r="G53" s="40"/>
      <c r="H53" s="39"/>
      <c r="J53" s="39"/>
      <c r="K53" s="39"/>
    </row>
    <row r="54" spans="1:11" ht="15" customHeight="1">
      <c r="A54" s="20" t="s">
        <v>37</v>
      </c>
      <c r="B54" s="28">
        <f>SUM(B37:B53)</f>
        <v>70844232</v>
      </c>
      <c r="C54" s="28">
        <f>SUM(C37:C53)</f>
        <v>74131107</v>
      </c>
      <c r="D54" s="28">
        <f>SUM(D37:D53)</f>
        <v>65250918</v>
      </c>
      <c r="E54" s="28">
        <f>SUM(E37:E53)</f>
        <v>210226257</v>
      </c>
      <c r="G54" s="39"/>
      <c r="H54" s="39"/>
      <c r="K54" s="39"/>
    </row>
    <row r="55" spans="1:5" ht="12.75">
      <c r="A55" s="2"/>
      <c r="B55" s="14"/>
      <c r="C55" s="14"/>
      <c r="D55" s="14"/>
      <c r="E55" s="14"/>
    </row>
    <row r="56" spans="1:5" ht="12.75">
      <c r="A56" s="100"/>
      <c r="B56" s="100"/>
      <c r="C56" s="100"/>
      <c r="D56" s="100"/>
      <c r="E56" s="100"/>
    </row>
    <row r="57" spans="1:5" s="81" customFormat="1" ht="18" hidden="1">
      <c r="A57" s="118" t="s">
        <v>32</v>
      </c>
      <c r="B57" s="118"/>
      <c r="C57" s="118"/>
      <c r="D57" s="118"/>
      <c r="E57" s="118"/>
    </row>
    <row r="58" spans="1:5" s="81" customFormat="1" ht="18" hidden="1">
      <c r="A58" s="82"/>
      <c r="B58" s="82"/>
      <c r="C58" s="82"/>
      <c r="D58" s="82"/>
      <c r="E58" s="82"/>
    </row>
    <row r="59" spans="1:5" s="81" customFormat="1" ht="18" hidden="1">
      <c r="A59" s="82"/>
      <c r="B59" s="82"/>
      <c r="C59" s="82"/>
      <c r="D59" s="82"/>
      <c r="E59" s="82"/>
    </row>
    <row r="60" spans="1:5" s="81" customFormat="1" ht="18" hidden="1">
      <c r="A60" s="83"/>
      <c r="B60" s="83"/>
      <c r="C60" s="83"/>
      <c r="D60" s="83"/>
      <c r="E60" s="83"/>
    </row>
    <row r="61" spans="1:5" s="81" customFormat="1" ht="18" hidden="1">
      <c r="A61" s="101" t="s">
        <v>42</v>
      </c>
      <c r="B61" s="101"/>
      <c r="C61" s="101"/>
      <c r="D61" s="101"/>
      <c r="E61" s="101"/>
    </row>
    <row r="62" spans="1:5" ht="15" hidden="1">
      <c r="A62" s="84"/>
      <c r="B62" s="84"/>
      <c r="C62" s="84"/>
      <c r="D62" s="84"/>
      <c r="E62" s="84"/>
    </row>
    <row r="63" ht="12.75" hidden="1"/>
    <row r="64" ht="12.75" hidden="1"/>
    <row r="65" ht="12.75" hidden="1"/>
  </sheetData>
  <sheetProtection/>
  <mergeCells count="13">
    <mergeCell ref="A6:E6"/>
    <mergeCell ref="A7:E7"/>
    <mergeCell ref="A9:A10"/>
    <mergeCell ref="E9:E10"/>
    <mergeCell ref="A32:E32"/>
    <mergeCell ref="A61:E61"/>
    <mergeCell ref="B9:D9"/>
    <mergeCell ref="B35:D35"/>
    <mergeCell ref="A33:E33"/>
    <mergeCell ref="A35:A36"/>
    <mergeCell ref="E35:E36"/>
    <mergeCell ref="A56:E56"/>
    <mergeCell ref="A57:E57"/>
  </mergeCells>
  <printOptions horizontalCentered="1"/>
  <pageMargins left="0.7086614173228347" right="0.7086614173228347" top="0.4330708661417323" bottom="0.35433070866141736" header="0.31496062992125984" footer="0.31496062992125984"/>
  <pageSetup horizontalDpi="600" verticalDpi="600" orientation="portrait" scale="80" r:id="rId2"/>
  <ignoredErrors>
    <ignoredError sqref="B9 B3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2023-09-29T17:18:32Z</cp:lastPrinted>
  <dcterms:created xsi:type="dcterms:W3CDTF">2005-08-12T18:32:02Z</dcterms:created>
  <dcterms:modified xsi:type="dcterms:W3CDTF">2023-10-02T17:20:53Z</dcterms:modified>
  <cp:category/>
  <cp:version/>
  <cp:contentType/>
  <cp:contentStatus/>
</cp:coreProperties>
</file>