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815" activeTab="0"/>
  </bookViews>
  <sheets>
    <sheet name="FMP" sheetId="1" r:id="rId1"/>
    <sheet name="FEIEF" sheetId="2" r:id="rId2"/>
    <sheet name="Recaudación pagada " sheetId="3" r:id="rId3"/>
  </sheets>
  <definedNames>
    <definedName name="_xlnm.Print_Area" localSheetId="0">'FMP'!$A$1:$J$254</definedName>
    <definedName name="_xlnm.Print_Area" localSheetId="2">'Recaudación pagada '!$A$1:$E$62</definedName>
    <definedName name="OLE_LINK1" localSheetId="0">'FMP'!#REF!</definedName>
  </definedNames>
  <calcPr fullCalcOnLoad="1"/>
</workbook>
</file>

<file path=xl/sharedStrings.xml><?xml version="1.0" encoding="utf-8"?>
<sst xmlns="http://schemas.openxmlformats.org/spreadsheetml/2006/main" count="345" uniqueCount="63">
  <si>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</si>
  <si>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</si>
  <si>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</si>
  <si>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</si>
  <si>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</si>
  <si>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</si>
  <si>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</si>
  <si>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</si>
  <si>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</si>
  <si>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</si>
  <si>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</si>
  <si>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</si>
  <si>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</si>
  <si>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</si>
  <si>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</si>
  <si>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</si>
  <si>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</si>
  <si>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</si>
  <si>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</si>
  <si>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</si>
  <si>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</si>
  <si>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</si>
  <si>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</si>
  <si>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</si>
  <si>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</si>
  <si>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Fondo del Impuesto Sobre la Renta</t>
  </si>
  <si>
    <t>Subsecretario de Ingresos</t>
  </si>
  <si>
    <t>Fondo de Fomento Municipal         (70% del 100% FFM)</t>
  </si>
  <si>
    <t>Fondo por Coordinación en Predial                     (30% del 100% FFM)</t>
  </si>
  <si>
    <t>N/A</t>
  </si>
  <si>
    <t>Total</t>
  </si>
  <si>
    <t>Municipios</t>
  </si>
  <si>
    <t>Incentivo del ISR
Por la Enajenación de Bienes Inmuebles</t>
  </si>
  <si>
    <t>M.A. Juan Francisco Cabrera Gutiérrez</t>
  </si>
  <si>
    <t>Total Participaciones Ministradas</t>
  </si>
  <si>
    <t>TOTAL</t>
  </si>
  <si>
    <t>Distribución</t>
  </si>
  <si>
    <t>Fondo de Fomento Municipal</t>
  </si>
  <si>
    <t>Fondo de Fiscalización y Recaudación</t>
  </si>
  <si>
    <t>PARTICIPACIONES FEDERALES MINISTRADAS A LOS MUNICIPIOS EN EL I TRIMESTRE DEL EJERCICIO FISCAL 2024</t>
  </si>
  <si>
    <t>PARTICIPACIONES FEDERALES MINISTRADAS A LOS MUNICIPIOS EN EL MES DE ENERO DEL EJERCICIO FISCAL 2024</t>
  </si>
  <si>
    <t>PARTICIPACIONES FEDERALES MINISTRADAS A LOS MUNICIPIOS EN EL MES DE FEBRERO DEL EJERCICIO FISCAL 2024</t>
  </si>
  <si>
    <t>PARTICIPACIONES FEDERALES MINISTRADAS A LOS MUNICIPIOS EN EL MES DE MARZO DEL EJERCICIO FISCAL 2024</t>
  </si>
  <si>
    <t>Rezago del Impuesto S/Tenencia o Uso de IEV</t>
  </si>
  <si>
    <t>Total
FMP</t>
  </si>
  <si>
    <t>Fondo de Compensación y Combustibles Municipal</t>
  </si>
  <si>
    <t xml:space="preserve">Total
Participaciones </t>
  </si>
  <si>
    <t>Fondo de Compensación</t>
  </si>
  <si>
    <t>IEPS Gasolina y Diesel</t>
  </si>
  <si>
    <t>RECURSOS DEL FEIEF MINISTRADOS A LOS MUNICIPIOS EN EL MES DE FEBRERO DEL EJERCICIO FISCAL 2024</t>
  </si>
  <si>
    <t>Compensación Definitiva 2023</t>
  </si>
  <si>
    <t>RECAUDACIÓN PREDIAL PARA CALCULO DE PARTICIPACIONES A LOS MUNICIPIOS EN EL I TRIMESTRE DEL EJERCICIO FISCAL 2024</t>
  </si>
  <si>
    <t>Enero</t>
  </si>
  <si>
    <t>Febrero</t>
  </si>
  <si>
    <t>Marzo</t>
  </si>
  <si>
    <t>2024</t>
  </si>
  <si>
    <t>RECAUDACIÓN OTROS IMPUESTOS PARA CALCULO DE PARTICIPACIONES A LOS MUNICIPIOS EN EL I TRIMESTRE DEL EJERCICIO FISCAL 2024</t>
  </si>
  <si>
    <t>RECURSOS DEL FEIEF MINISTRADOS A LOS MUNICIPIOS EN EL
I TRIMESTRE DEL EJERCICIO FISCAL 2024</t>
  </si>
  <si>
    <t>FEIEF
Compensación Definitiva 2023</t>
  </si>
  <si>
    <t>FEIEF. Faltante
Compensación
Febrero</t>
  </si>
  <si>
    <t>FEIEF. Faltante
Compensación
Enero</t>
  </si>
  <si>
    <t>FEIEF. Faltante
Compensación
Enero, febrero
y marzo</t>
  </si>
  <si>
    <t>FEIEF. Faltante
Compensación
Marzo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</si>
</sst>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  <numFmt numFmtId="187" formatCode="0.00_ ;\-0.00\ "/>
    <numFmt numFmtId="188" formatCode="#,##0.00_ ;[Red]\-#,##0.00\ "/>
    <numFmt numFmtId="189" formatCode="#,##0_ ;\-#,##0\ "/>
    <numFmt numFmtId="190" formatCode="#,##0_ ;[Red]\-#,##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9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3" fontId="0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3" fontId="0" fillId="0" borderId="11" xfId="51" applyNumberFormat="1" applyFont="1" applyFill="1" applyBorder="1" applyAlignment="1">
      <alignment vertical="center"/>
    </xf>
    <xf numFmtId="43" fontId="0" fillId="0" borderId="12" xfId="51" applyNumberFormat="1" applyFont="1" applyFill="1" applyBorder="1" applyAlignment="1">
      <alignment vertical="center"/>
    </xf>
    <xf numFmtId="43" fontId="3" fillId="0" borderId="10" xfId="53" applyNumberFormat="1" applyFont="1" applyFill="1" applyBorder="1" applyAlignment="1">
      <alignment vertical="center"/>
    </xf>
    <xf numFmtId="43" fontId="0" fillId="0" borderId="0" xfId="49" applyFont="1" applyAlignment="1">
      <alignment/>
    </xf>
    <xf numFmtId="43" fontId="7" fillId="0" borderId="10" xfId="60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4" fillId="0" borderId="0" xfId="49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4" fillId="0" borderId="0" xfId="53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43" fontId="4" fillId="0" borderId="0" xfId="53" applyFont="1" applyBorder="1" applyAlignment="1">
      <alignment vertical="center"/>
    </xf>
    <xf numFmtId="43" fontId="4" fillId="0" borderId="0" xfId="53" applyNumberFormat="1" applyFont="1" applyBorder="1" applyAlignment="1">
      <alignment vertical="center"/>
    </xf>
    <xf numFmtId="43" fontId="4" fillId="0" borderId="0" xfId="53" applyFont="1" applyBorder="1" applyAlignment="1">
      <alignment/>
    </xf>
    <xf numFmtId="43" fontId="4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0" xfId="49" applyFont="1" applyFill="1" applyAlignment="1">
      <alignment horizontal="center"/>
    </xf>
    <xf numFmtId="186" fontId="0" fillId="0" borderId="11" xfId="49" applyNumberFormat="1" applyFont="1" applyFill="1" applyBorder="1" applyAlignment="1">
      <alignment vertical="center"/>
    </xf>
    <xf numFmtId="186" fontId="3" fillId="0" borderId="10" xfId="49" applyNumberFormat="1" applyFont="1" applyFill="1" applyBorder="1" applyAlignment="1">
      <alignment vertical="center"/>
    </xf>
    <xf numFmtId="186" fontId="0" fillId="0" borderId="12" xfId="49" applyNumberFormat="1" applyFont="1" applyFill="1" applyBorder="1" applyAlignment="1">
      <alignment vertical="center"/>
    </xf>
    <xf numFmtId="173" fontId="5" fillId="0" borderId="0" xfId="0" applyNumberFormat="1" applyFont="1" applyAlignment="1">
      <alignment horizontal="center" vertical="center"/>
    </xf>
    <xf numFmtId="189" fontId="4" fillId="0" borderId="11" xfId="51" applyNumberFormat="1" applyFont="1" applyFill="1" applyBorder="1" applyAlignment="1">
      <alignment vertical="center"/>
    </xf>
    <xf numFmtId="189" fontId="4" fillId="0" borderId="11" xfId="53" applyNumberFormat="1" applyFont="1" applyFill="1" applyBorder="1" applyAlignment="1">
      <alignment vertical="center"/>
    </xf>
    <xf numFmtId="189" fontId="4" fillId="0" borderId="12" xfId="51" applyNumberFormat="1" applyFont="1" applyFill="1" applyBorder="1" applyAlignment="1">
      <alignment vertical="center"/>
    </xf>
    <xf numFmtId="189" fontId="7" fillId="0" borderId="10" xfId="53" applyNumberFormat="1" applyFont="1" applyFill="1" applyBorder="1" applyAlignment="1">
      <alignment vertical="center"/>
    </xf>
    <xf numFmtId="190" fontId="4" fillId="0" borderId="11" xfId="51" applyNumberFormat="1" applyFont="1" applyFill="1" applyBorder="1" applyAlignment="1">
      <alignment vertical="center"/>
    </xf>
    <xf numFmtId="189" fontId="4" fillId="0" borderId="12" xfId="53" applyNumberFormat="1" applyFont="1" applyFill="1" applyBorder="1" applyAlignment="1">
      <alignment vertical="center"/>
    </xf>
    <xf numFmtId="190" fontId="4" fillId="0" borderId="12" xfId="51" applyNumberFormat="1" applyFont="1" applyFill="1" applyBorder="1" applyAlignment="1">
      <alignment vertical="center"/>
    </xf>
    <xf numFmtId="190" fontId="7" fillId="0" borderId="10" xfId="53" applyNumberFormat="1" applyFont="1" applyFill="1" applyBorder="1" applyAlignment="1">
      <alignment vertical="center"/>
    </xf>
    <xf numFmtId="43" fontId="4" fillId="0" borderId="0" xfId="53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5" fontId="45" fillId="0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3" fontId="7" fillId="0" borderId="14" xfId="60" applyNumberFormat="1" applyFont="1" applyFill="1" applyBorder="1" applyAlignment="1">
      <alignment horizontal="center" vertical="center" wrapText="1"/>
      <protection/>
    </xf>
    <xf numFmtId="43" fontId="7" fillId="0" borderId="15" xfId="60" applyNumberFormat="1" applyFont="1" applyFill="1" applyBorder="1" applyAlignment="1">
      <alignment horizontal="center" vertical="center" wrapText="1"/>
      <protection/>
    </xf>
    <xf numFmtId="43" fontId="7" fillId="33" borderId="13" xfId="0" applyNumberFormat="1" applyFont="1" applyFill="1" applyBorder="1" applyAlignment="1">
      <alignment horizontal="center" vertical="center" wrapText="1"/>
    </xf>
    <xf numFmtId="43" fontId="7" fillId="33" borderId="12" xfId="0" applyNumberFormat="1" applyFont="1" applyFill="1" applyBorder="1" applyAlignment="1">
      <alignment horizontal="center" vertical="center" wrapText="1"/>
    </xf>
    <xf numFmtId="43" fontId="7" fillId="0" borderId="13" xfId="0" applyNumberFormat="1" applyFont="1" applyFill="1" applyBorder="1" applyAlignment="1">
      <alignment horizontal="center" vertical="center" wrapText="1"/>
    </xf>
    <xf numFmtId="43" fontId="7" fillId="0" borderId="12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2" fontId="3" fillId="0" borderId="19" xfId="0" applyNumberFormat="1" applyFont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72" fontId="3" fillId="0" borderId="0" xfId="0" applyNumberFormat="1" applyFont="1" applyAlignment="1" applyProtection="1">
      <alignment horizontal="center" wrapText="1"/>
      <protection/>
    </xf>
    <xf numFmtId="17" fontId="3" fillId="33" borderId="13" xfId="0" applyNumberFormat="1" applyFont="1" applyFill="1" applyBorder="1" applyAlignment="1">
      <alignment horizontal="center" vertical="center" wrapText="1"/>
    </xf>
    <xf numFmtId="17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calendario 2005-ramo 33 mpi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6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19050</xdr:rowOff>
    </xdr:from>
    <xdr:to>
      <xdr:col>1</xdr:col>
      <xdr:colOff>552450</xdr:colOff>
      <xdr:row>71</xdr:row>
      <xdr:rowOff>152400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58800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130</xdr:row>
      <xdr:rowOff>19050</xdr:rowOff>
    </xdr:from>
    <xdr:to>
      <xdr:col>1</xdr:col>
      <xdr:colOff>561975</xdr:colOff>
      <xdr:row>137</xdr:row>
      <xdr:rowOff>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412825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194</xdr:row>
      <xdr:rowOff>19050</xdr:rowOff>
    </xdr:from>
    <xdr:to>
      <xdr:col>1</xdr:col>
      <xdr:colOff>571500</xdr:colOff>
      <xdr:row>200</xdr:row>
      <xdr:rowOff>152400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500175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5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323850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4"/>
  <sheetViews>
    <sheetView showGridLines="0" tabSelected="1" zoomScale="90" zoomScaleNormal="90" zoomScalePageLayoutView="0" workbookViewId="0" topLeftCell="A1">
      <selection activeCell="A9" sqref="A9:J9"/>
    </sheetView>
  </sheetViews>
  <sheetFormatPr defaultColWidth="11.421875" defaultRowHeight="12.75"/>
  <cols>
    <col min="1" max="1" width="15.57421875" style="2" customWidth="1"/>
    <col min="2" max="2" width="15.8515625" style="2" customWidth="1"/>
    <col min="3" max="3" width="15.00390625" style="2" customWidth="1"/>
    <col min="4" max="4" width="13.421875" style="2" customWidth="1"/>
    <col min="5" max="5" width="14.57421875" style="2" customWidth="1"/>
    <col min="6" max="6" width="14.7109375" style="2" customWidth="1"/>
    <col min="7" max="7" width="14.57421875" style="2" customWidth="1"/>
    <col min="8" max="8" width="16.57421875" style="2" customWidth="1"/>
    <col min="9" max="9" width="14.421875" style="2" customWidth="1"/>
    <col min="10" max="10" width="14.7109375" style="2" customWidth="1"/>
    <col min="11" max="11" width="8.8515625" style="3" customWidth="1"/>
    <col min="12" max="12" width="17.7109375" style="3" customWidth="1"/>
    <col min="13" max="13" width="16.421875" style="3" customWidth="1"/>
    <col min="14" max="14" width="19.140625" style="20" customWidth="1"/>
    <col min="15" max="15" width="15.7109375" style="1" customWidth="1"/>
    <col min="16" max="16" width="15.00390625" style="20" bestFit="1" customWidth="1"/>
    <col min="17" max="17" width="16.421875" style="20" customWidth="1"/>
    <col min="18" max="18" width="15.00390625" style="1" customWidth="1"/>
    <col min="19" max="19" width="15.28125" style="1" customWidth="1"/>
    <col min="20" max="20" width="15.7109375" style="1" customWidth="1"/>
    <col min="21" max="21" width="12.421875" style="1" customWidth="1"/>
    <col min="22" max="22" width="13.7109375" style="1" customWidth="1"/>
    <col min="23" max="23" width="11.421875" style="1" customWidth="1"/>
    <col min="24" max="24" width="15.8515625" style="1" customWidth="1"/>
    <col min="25" max="16384" width="11.421875" style="1" customWidth="1"/>
  </cols>
  <sheetData>
    <row r="1" ht="12.75"/>
    <row r="2" spans="1:10" ht="12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5.75">
      <c r="A8" s="77" t="s">
        <v>24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15.75">
      <c r="A9" s="78" t="s">
        <v>39</v>
      </c>
      <c r="B9" s="78"/>
      <c r="C9" s="78"/>
      <c r="D9" s="78"/>
      <c r="E9" s="78"/>
      <c r="F9" s="78"/>
      <c r="G9" s="78"/>
      <c r="H9" s="78"/>
      <c r="I9" s="78"/>
      <c r="J9" s="78"/>
    </row>
    <row r="10" ht="11.25" customHeight="1"/>
    <row r="11" spans="1:11" s="46" customFormat="1" ht="79.5" customHeight="1">
      <c r="A11" s="22" t="s">
        <v>31</v>
      </c>
      <c r="B11" s="22" t="s">
        <v>0</v>
      </c>
      <c r="C11" s="22" t="s">
        <v>27</v>
      </c>
      <c r="D11" s="22" t="s">
        <v>22</v>
      </c>
      <c r="E11" s="22" t="s">
        <v>18</v>
      </c>
      <c r="F11" s="22" t="s">
        <v>19</v>
      </c>
      <c r="G11" s="22" t="s">
        <v>43</v>
      </c>
      <c r="H11" s="22" t="s">
        <v>21</v>
      </c>
      <c r="I11" s="22" t="s">
        <v>23</v>
      </c>
      <c r="J11" s="27" t="s">
        <v>32</v>
      </c>
      <c r="K11" s="45"/>
    </row>
    <row r="12" spans="1:10" s="33" customFormat="1" ht="15.75" customHeight="1">
      <c r="A12" s="28" t="s">
        <v>1</v>
      </c>
      <c r="B12" s="55">
        <f aca="true" t="shared" si="0" ref="B12:J12">B77+B142+B206</f>
        <v>49236010</v>
      </c>
      <c r="C12" s="55">
        <f t="shared" si="0"/>
        <v>8384347</v>
      </c>
      <c r="D12" s="55">
        <f t="shared" si="0"/>
        <v>619626</v>
      </c>
      <c r="E12" s="55">
        <f t="shared" si="0"/>
        <v>3577069</v>
      </c>
      <c r="F12" s="55">
        <f t="shared" si="0"/>
        <v>1671500</v>
      </c>
      <c r="G12" s="55">
        <f t="shared" si="0"/>
        <v>26</v>
      </c>
      <c r="H12" s="55">
        <f t="shared" si="0"/>
        <v>571108</v>
      </c>
      <c r="I12" s="55">
        <f t="shared" si="0"/>
        <v>106890</v>
      </c>
      <c r="J12" s="55">
        <f t="shared" si="0"/>
        <v>85936</v>
      </c>
    </row>
    <row r="13" spans="1:10" s="33" customFormat="1" ht="15.75" customHeight="1">
      <c r="A13" s="28" t="s">
        <v>2</v>
      </c>
      <c r="B13" s="55">
        <f aca="true" t="shared" si="1" ref="B13:J13">B78+B143+B207</f>
        <v>115521407</v>
      </c>
      <c r="C13" s="55">
        <f t="shared" si="1"/>
        <v>19674222</v>
      </c>
      <c r="D13" s="55">
        <f t="shared" si="1"/>
        <v>1479085</v>
      </c>
      <c r="E13" s="55">
        <f t="shared" si="1"/>
        <v>8283455</v>
      </c>
      <c r="F13" s="55">
        <f t="shared" si="1"/>
        <v>3851638</v>
      </c>
      <c r="G13" s="55">
        <f t="shared" si="1"/>
        <v>66</v>
      </c>
      <c r="H13" s="55">
        <f t="shared" si="1"/>
        <v>1335010</v>
      </c>
      <c r="I13" s="55">
        <f t="shared" si="1"/>
        <v>250976</v>
      </c>
      <c r="J13" s="55">
        <f t="shared" si="1"/>
        <v>184596</v>
      </c>
    </row>
    <row r="14" spans="1:10" s="33" customFormat="1" ht="15.75" customHeight="1">
      <c r="A14" s="28" t="s">
        <v>3</v>
      </c>
      <c r="B14" s="55">
        <f aca="true" t="shared" si="2" ref="B14:J14">B79+B144+B208</f>
        <v>61733192</v>
      </c>
      <c r="C14" s="55">
        <f t="shared" si="2"/>
        <v>10515482</v>
      </c>
      <c r="D14" s="55">
        <f t="shared" si="2"/>
        <v>759258</v>
      </c>
      <c r="E14" s="55">
        <f t="shared" si="2"/>
        <v>4556157</v>
      </c>
      <c r="F14" s="55">
        <f t="shared" si="2"/>
        <v>2131571</v>
      </c>
      <c r="G14" s="55">
        <f t="shared" si="2"/>
        <v>35</v>
      </c>
      <c r="H14" s="55">
        <f t="shared" si="2"/>
        <v>720976</v>
      </c>
      <c r="I14" s="55">
        <f t="shared" si="2"/>
        <v>135254</v>
      </c>
      <c r="J14" s="55">
        <f t="shared" si="2"/>
        <v>112548</v>
      </c>
    </row>
    <row r="15" spans="1:11" s="34" customFormat="1" ht="15.75" customHeight="1">
      <c r="A15" s="28" t="s">
        <v>4</v>
      </c>
      <c r="B15" s="55">
        <f aca="true" t="shared" si="3" ref="B15:J15">B80+B145+B209</f>
        <v>331653603</v>
      </c>
      <c r="C15" s="55">
        <f t="shared" si="3"/>
        <v>56489877</v>
      </c>
      <c r="D15" s="55">
        <f t="shared" si="3"/>
        <v>4210416</v>
      </c>
      <c r="E15" s="55">
        <f t="shared" si="3"/>
        <v>23925530</v>
      </c>
      <c r="F15" s="55">
        <f t="shared" si="3"/>
        <v>11129266</v>
      </c>
      <c r="G15" s="55">
        <f t="shared" si="3"/>
        <v>192</v>
      </c>
      <c r="H15" s="55">
        <f t="shared" si="3"/>
        <v>3842874</v>
      </c>
      <c r="I15" s="55">
        <f t="shared" si="3"/>
        <v>723195</v>
      </c>
      <c r="J15" s="55">
        <f t="shared" si="3"/>
        <v>538961</v>
      </c>
      <c r="K15" s="45"/>
    </row>
    <row r="16" spans="1:11" s="35" customFormat="1" ht="15.75" customHeight="1">
      <c r="A16" s="28" t="s">
        <v>5</v>
      </c>
      <c r="B16" s="55">
        <f aca="true" t="shared" si="4" ref="B16:J16">B81+B146+B210</f>
        <v>103387816</v>
      </c>
      <c r="C16" s="55">
        <f t="shared" si="4"/>
        <v>17613726</v>
      </c>
      <c r="D16" s="55">
        <f t="shared" si="4"/>
        <v>1288415</v>
      </c>
      <c r="E16" s="55">
        <f t="shared" si="4"/>
        <v>7555909</v>
      </c>
      <c r="F16" s="55">
        <f t="shared" si="4"/>
        <v>3518941</v>
      </c>
      <c r="G16" s="55">
        <f t="shared" si="4"/>
        <v>62</v>
      </c>
      <c r="H16" s="55">
        <f t="shared" si="4"/>
        <v>1204597</v>
      </c>
      <c r="I16" s="55">
        <f t="shared" si="4"/>
        <v>227067</v>
      </c>
      <c r="J16" s="55">
        <f t="shared" si="4"/>
        <v>174905</v>
      </c>
      <c r="K16" s="47"/>
    </row>
    <row r="17" spans="1:11" s="35" customFormat="1" ht="15.75" customHeight="1">
      <c r="A17" s="28" t="s">
        <v>6</v>
      </c>
      <c r="B17" s="55">
        <f aca="true" t="shared" si="5" ref="B17:J17">B82+B147+B211</f>
        <v>74152490</v>
      </c>
      <c r="C17" s="55">
        <f t="shared" si="5"/>
        <v>12631938</v>
      </c>
      <c r="D17" s="55">
        <f t="shared" si="5"/>
        <v>920721</v>
      </c>
      <c r="E17" s="55">
        <f t="shared" si="5"/>
        <v>5434770</v>
      </c>
      <c r="F17" s="55">
        <f t="shared" si="5"/>
        <v>2535543</v>
      </c>
      <c r="G17" s="55">
        <f t="shared" si="5"/>
        <v>43</v>
      </c>
      <c r="H17" s="55">
        <f t="shared" si="5"/>
        <v>864376</v>
      </c>
      <c r="I17" s="55">
        <f t="shared" si="5"/>
        <v>162594</v>
      </c>
      <c r="J17" s="55">
        <f t="shared" si="5"/>
        <v>128966</v>
      </c>
      <c r="K17" s="47"/>
    </row>
    <row r="18" spans="1:11" s="30" customFormat="1" ht="15.75" customHeight="1">
      <c r="A18" s="28" t="s">
        <v>7</v>
      </c>
      <c r="B18" s="55">
        <f aca="true" t="shared" si="6" ref="B18:J18">B83+B148+B212</f>
        <v>44427182</v>
      </c>
      <c r="C18" s="55">
        <f t="shared" si="6"/>
        <v>7566208</v>
      </c>
      <c r="D18" s="55">
        <f t="shared" si="6"/>
        <v>557043</v>
      </c>
      <c r="E18" s="55">
        <f t="shared" si="6"/>
        <v>3235572</v>
      </c>
      <c r="F18" s="55">
        <f t="shared" si="6"/>
        <v>1511278</v>
      </c>
      <c r="G18" s="55">
        <f t="shared" si="6"/>
        <v>25</v>
      </c>
      <c r="H18" s="55">
        <f t="shared" si="6"/>
        <v>516030</v>
      </c>
      <c r="I18" s="55">
        <f t="shared" si="6"/>
        <v>96714</v>
      </c>
      <c r="J18" s="55">
        <f t="shared" si="6"/>
        <v>77481</v>
      </c>
      <c r="K18" s="48"/>
    </row>
    <row r="19" spans="1:11" s="30" customFormat="1" ht="15.75" customHeight="1">
      <c r="A19" s="28" t="s">
        <v>8</v>
      </c>
      <c r="B19" s="55">
        <f aca="true" t="shared" si="7" ref="B19:J19">B84+B149+B213</f>
        <v>91283105</v>
      </c>
      <c r="C19" s="55">
        <f t="shared" si="7"/>
        <v>15548764</v>
      </c>
      <c r="D19" s="55">
        <f t="shared" si="7"/>
        <v>1126872</v>
      </c>
      <c r="E19" s="55">
        <f t="shared" si="7"/>
        <v>6719595</v>
      </c>
      <c r="F19" s="55">
        <f t="shared" si="7"/>
        <v>3141865</v>
      </c>
      <c r="G19" s="55">
        <f t="shared" si="7"/>
        <v>52</v>
      </c>
      <c r="H19" s="55">
        <f t="shared" si="7"/>
        <v>1065093</v>
      </c>
      <c r="I19" s="55">
        <f t="shared" si="7"/>
        <v>199864</v>
      </c>
      <c r="J19" s="55">
        <f t="shared" si="7"/>
        <v>164452</v>
      </c>
      <c r="K19" s="48"/>
    </row>
    <row r="20" spans="1:11" s="30" customFormat="1" ht="15.75" customHeight="1">
      <c r="A20" s="28" t="s">
        <v>9</v>
      </c>
      <c r="B20" s="55">
        <f aca="true" t="shared" si="8" ref="B20:J20">B85+B150+B214</f>
        <v>40507589</v>
      </c>
      <c r="C20" s="55">
        <f t="shared" si="8"/>
        <v>6898251</v>
      </c>
      <c r="D20" s="55">
        <f t="shared" si="8"/>
        <v>502398</v>
      </c>
      <c r="E20" s="55">
        <f t="shared" si="8"/>
        <v>2973850</v>
      </c>
      <c r="F20" s="55">
        <f t="shared" si="8"/>
        <v>1393062</v>
      </c>
      <c r="G20" s="55">
        <f t="shared" si="8"/>
        <v>22</v>
      </c>
      <c r="H20" s="55">
        <f t="shared" si="8"/>
        <v>471602</v>
      </c>
      <c r="I20" s="55">
        <f t="shared" si="8"/>
        <v>88157</v>
      </c>
      <c r="J20" s="55">
        <f t="shared" si="8"/>
        <v>74270</v>
      </c>
      <c r="K20" s="48"/>
    </row>
    <row r="21" spans="1:11" s="30" customFormat="1" ht="15.75" customHeight="1">
      <c r="A21" s="28" t="s">
        <v>10</v>
      </c>
      <c r="B21" s="55">
        <f aca="true" t="shared" si="9" ref="B21:J21">B86+B151+B215</f>
        <v>51302765</v>
      </c>
      <c r="C21" s="55">
        <f t="shared" si="9"/>
        <v>8737394</v>
      </c>
      <c r="D21" s="55">
        <f t="shared" si="9"/>
        <v>639023</v>
      </c>
      <c r="E21" s="55">
        <f t="shared" si="9"/>
        <v>3753914</v>
      </c>
      <c r="F21" s="55">
        <f t="shared" si="9"/>
        <v>1755151</v>
      </c>
      <c r="G21" s="55">
        <f t="shared" si="9"/>
        <v>28</v>
      </c>
      <c r="H21" s="55">
        <f t="shared" si="9"/>
        <v>596914</v>
      </c>
      <c r="I21" s="55">
        <f t="shared" si="9"/>
        <v>111832</v>
      </c>
      <c r="J21" s="55">
        <f t="shared" si="9"/>
        <v>91378</v>
      </c>
      <c r="K21" s="48"/>
    </row>
    <row r="22" spans="1:11" s="30" customFormat="1" ht="15.75" customHeight="1">
      <c r="A22" s="28" t="s">
        <v>11</v>
      </c>
      <c r="B22" s="55">
        <f aca="true" t="shared" si="10" ref="B22:J22">B87+B152+B216</f>
        <v>39023378</v>
      </c>
      <c r="C22" s="55">
        <f t="shared" si="10"/>
        <v>6645236</v>
      </c>
      <c r="D22" s="55">
        <f t="shared" si="10"/>
        <v>480388</v>
      </c>
      <c r="E22" s="55">
        <f t="shared" si="10"/>
        <v>2880412</v>
      </c>
      <c r="F22" s="55">
        <f t="shared" si="10"/>
        <v>1351866</v>
      </c>
      <c r="G22" s="55">
        <f t="shared" si="10"/>
        <v>21</v>
      </c>
      <c r="H22" s="55">
        <f t="shared" si="10"/>
        <v>455046</v>
      </c>
      <c r="I22" s="55">
        <f t="shared" si="10"/>
        <v>84917</v>
      </c>
      <c r="J22" s="55">
        <f t="shared" si="10"/>
        <v>73893</v>
      </c>
      <c r="K22" s="48"/>
    </row>
    <row r="23" spans="1:11" s="30" customFormat="1" ht="15.75" customHeight="1">
      <c r="A23" s="28" t="s">
        <v>12</v>
      </c>
      <c r="B23" s="55">
        <f aca="true" t="shared" si="11" ref="B23:J23">B88+B153+B217</f>
        <v>86643930</v>
      </c>
      <c r="C23" s="55">
        <f t="shared" si="11"/>
        <v>14758074</v>
      </c>
      <c r="D23" s="55">
        <f t="shared" si="11"/>
        <v>1086760</v>
      </c>
      <c r="E23" s="55">
        <f t="shared" si="11"/>
        <v>6306098</v>
      </c>
      <c r="F23" s="55">
        <f t="shared" si="11"/>
        <v>2940263</v>
      </c>
      <c r="G23" s="55">
        <f t="shared" si="11"/>
        <v>50</v>
      </c>
      <c r="H23" s="55">
        <f t="shared" si="11"/>
        <v>1006965</v>
      </c>
      <c r="I23" s="55">
        <f t="shared" si="11"/>
        <v>189240</v>
      </c>
      <c r="J23" s="55">
        <f t="shared" si="11"/>
        <v>147605</v>
      </c>
      <c r="K23" s="48"/>
    </row>
    <row r="24" spans="1:11" s="30" customFormat="1" ht="15.75" customHeight="1">
      <c r="A24" s="28" t="s">
        <v>13</v>
      </c>
      <c r="B24" s="55">
        <f aca="true" t="shared" si="12" ref="B24:J24">B89+B154+B218</f>
        <v>65132619</v>
      </c>
      <c r="C24" s="55">
        <f t="shared" si="12"/>
        <v>11095904</v>
      </c>
      <c r="D24" s="55">
        <f t="shared" si="12"/>
        <v>814706</v>
      </c>
      <c r="E24" s="55">
        <f t="shared" si="12"/>
        <v>4747824</v>
      </c>
      <c r="F24" s="55">
        <f t="shared" si="12"/>
        <v>2210552</v>
      </c>
      <c r="G24" s="55">
        <f t="shared" si="12"/>
        <v>38</v>
      </c>
      <c r="H24" s="55">
        <f t="shared" si="12"/>
        <v>758055</v>
      </c>
      <c r="I24" s="55">
        <f t="shared" si="12"/>
        <v>142856</v>
      </c>
      <c r="J24" s="55">
        <f t="shared" si="12"/>
        <v>109267</v>
      </c>
      <c r="K24" s="48"/>
    </row>
    <row r="25" spans="1:11" s="30" customFormat="1" ht="15.75" customHeight="1">
      <c r="A25" s="28" t="s">
        <v>14</v>
      </c>
      <c r="B25" s="55">
        <f aca="true" t="shared" si="13" ref="B25:J25">B90+B155+B219</f>
        <v>68562659</v>
      </c>
      <c r="C25" s="55">
        <f t="shared" si="13"/>
        <v>11676345</v>
      </c>
      <c r="D25" s="55">
        <f t="shared" si="13"/>
        <v>863154</v>
      </c>
      <c r="E25" s="55">
        <f t="shared" si="13"/>
        <v>4978875</v>
      </c>
      <c r="F25" s="55">
        <f t="shared" si="13"/>
        <v>2324277</v>
      </c>
      <c r="G25" s="55">
        <f t="shared" si="13"/>
        <v>38</v>
      </c>
      <c r="H25" s="55">
        <f t="shared" si="13"/>
        <v>795497</v>
      </c>
      <c r="I25" s="55">
        <f t="shared" si="13"/>
        <v>149106</v>
      </c>
      <c r="J25" s="55">
        <f t="shared" si="13"/>
        <v>118123</v>
      </c>
      <c r="K25" s="48"/>
    </row>
    <row r="26" spans="1:11" s="30" customFormat="1" ht="15.75" customHeight="1">
      <c r="A26" s="28" t="s">
        <v>15</v>
      </c>
      <c r="B26" s="55">
        <f aca="true" t="shared" si="14" ref="B26:J26">B91+B156+B220</f>
        <v>39798586</v>
      </c>
      <c r="C26" s="55">
        <f t="shared" si="14"/>
        <v>6777386</v>
      </c>
      <c r="D26" s="55">
        <f t="shared" si="14"/>
        <v>490066</v>
      </c>
      <c r="E26" s="55">
        <f t="shared" si="14"/>
        <v>2936901</v>
      </c>
      <c r="F26" s="55">
        <f t="shared" si="14"/>
        <v>1377972</v>
      </c>
      <c r="G26" s="55">
        <f t="shared" si="14"/>
        <v>21</v>
      </c>
      <c r="H26" s="55">
        <f t="shared" si="14"/>
        <v>464100</v>
      </c>
      <c r="I26" s="55">
        <f t="shared" si="14"/>
        <v>86644</v>
      </c>
      <c r="J26" s="55">
        <f t="shared" si="14"/>
        <v>75067</v>
      </c>
      <c r="K26" s="48"/>
    </row>
    <row r="27" spans="1:11" s="30" customFormat="1" ht="15.75" customHeight="1">
      <c r="A27" s="28" t="s">
        <v>16</v>
      </c>
      <c r="B27" s="55">
        <f aca="true" t="shared" si="15" ref="B27:J27">B92+B157+B221</f>
        <v>49360612</v>
      </c>
      <c r="C27" s="55">
        <f t="shared" si="15"/>
        <v>8404033</v>
      </c>
      <c r="D27" s="55">
        <f t="shared" si="15"/>
        <v>632463</v>
      </c>
      <c r="E27" s="55">
        <f t="shared" si="15"/>
        <v>3540236</v>
      </c>
      <c r="F27" s="55">
        <f t="shared" si="15"/>
        <v>1651738</v>
      </c>
      <c r="G27" s="55">
        <f t="shared" si="15"/>
        <v>27</v>
      </c>
      <c r="H27" s="55">
        <f t="shared" si="15"/>
        <v>569541</v>
      </c>
      <c r="I27" s="55">
        <f t="shared" si="15"/>
        <v>106488</v>
      </c>
      <c r="J27" s="55">
        <f t="shared" si="15"/>
        <v>82486</v>
      </c>
      <c r="K27" s="48"/>
    </row>
    <row r="28" spans="1:11" s="30" customFormat="1" ht="15.75" customHeight="1">
      <c r="A28" s="31" t="s">
        <v>17</v>
      </c>
      <c r="B28" s="55">
        <f aca="true" t="shared" si="16" ref="B28:J28">B93+B158+B222</f>
        <v>57774562</v>
      </c>
      <c r="C28" s="55">
        <f t="shared" si="16"/>
        <v>9837555</v>
      </c>
      <c r="D28" s="55">
        <f t="shared" si="16"/>
        <v>726694</v>
      </c>
      <c r="E28" s="55">
        <f t="shared" si="16"/>
        <v>4199965</v>
      </c>
      <c r="F28" s="55">
        <f t="shared" si="16"/>
        <v>1964692</v>
      </c>
      <c r="G28" s="55">
        <f t="shared" si="16"/>
        <v>30</v>
      </c>
      <c r="H28" s="55">
        <f t="shared" si="16"/>
        <v>669982</v>
      </c>
      <c r="I28" s="55">
        <f t="shared" si="16"/>
        <v>125191</v>
      </c>
      <c r="J28" s="55">
        <f t="shared" si="16"/>
        <v>102313</v>
      </c>
      <c r="K28" s="48"/>
    </row>
    <row r="29" spans="1:11" s="30" customFormat="1" ht="15.75" customHeight="1">
      <c r="A29" s="32" t="s">
        <v>35</v>
      </c>
      <c r="B29" s="58">
        <f aca="true" t="shared" si="17" ref="B29:J29">SUM(B12:B28)</f>
        <v>1369501505</v>
      </c>
      <c r="C29" s="58">
        <f t="shared" si="17"/>
        <v>233254742</v>
      </c>
      <c r="D29" s="58">
        <f t="shared" si="17"/>
        <v>17197088</v>
      </c>
      <c r="E29" s="58">
        <f t="shared" si="17"/>
        <v>99606132</v>
      </c>
      <c r="F29" s="58">
        <f t="shared" si="17"/>
        <v>46461175</v>
      </c>
      <c r="G29" s="58">
        <f t="shared" si="17"/>
        <v>776</v>
      </c>
      <c r="H29" s="58">
        <f t="shared" si="17"/>
        <v>15907766</v>
      </c>
      <c r="I29" s="58">
        <f t="shared" si="17"/>
        <v>2986985</v>
      </c>
      <c r="J29" s="58">
        <f t="shared" si="17"/>
        <v>2342247</v>
      </c>
      <c r="K29" s="48"/>
    </row>
    <row r="30" spans="1:17" ht="12.75">
      <c r="A30" s="43"/>
      <c r="B30" s="44"/>
      <c r="C30" s="44"/>
      <c r="D30" s="44"/>
      <c r="E30" s="44"/>
      <c r="F30" s="44"/>
      <c r="G30" s="44"/>
      <c r="H30" s="44"/>
      <c r="I30" s="44"/>
      <c r="J30" s="67">
        <f>G29+H29+I29+J29</f>
        <v>21237774</v>
      </c>
      <c r="K30" s="49"/>
      <c r="L30" s="1"/>
      <c r="M30" s="1"/>
      <c r="N30" s="1"/>
      <c r="P30" s="1"/>
      <c r="Q30" s="1"/>
    </row>
    <row r="31" spans="1:17" ht="12.7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9"/>
      <c r="L31" s="1"/>
      <c r="M31" s="1"/>
      <c r="N31" s="1"/>
      <c r="P31" s="1"/>
      <c r="Q31" s="1"/>
    </row>
    <row r="32" spans="1:17" ht="12.7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9"/>
      <c r="L32" s="1"/>
      <c r="M32" s="1"/>
      <c r="N32" s="1"/>
      <c r="P32" s="1"/>
      <c r="Q32" s="1"/>
    </row>
    <row r="33" spans="1:17" ht="30.75" customHeight="1">
      <c r="A33" s="68" t="s">
        <v>31</v>
      </c>
      <c r="B33" s="68" t="s">
        <v>44</v>
      </c>
      <c r="C33" s="70" t="s">
        <v>45</v>
      </c>
      <c r="D33" s="71"/>
      <c r="E33" s="68" t="s">
        <v>28</v>
      </c>
      <c r="F33" s="68" t="s">
        <v>25</v>
      </c>
      <c r="G33" s="72" t="s">
        <v>46</v>
      </c>
      <c r="H33" s="74" t="s">
        <v>61</v>
      </c>
      <c r="I33" s="72" t="s">
        <v>58</v>
      </c>
      <c r="J33" s="72" t="s">
        <v>34</v>
      </c>
      <c r="K33" s="49"/>
      <c r="L33" s="1"/>
      <c r="M33" s="1"/>
      <c r="N33" s="1"/>
      <c r="P33" s="1"/>
      <c r="Q33" s="1"/>
    </row>
    <row r="34" spans="1:17" ht="29.25" customHeight="1">
      <c r="A34" s="69"/>
      <c r="B34" s="69"/>
      <c r="C34" s="21" t="s">
        <v>47</v>
      </c>
      <c r="D34" s="21" t="s">
        <v>48</v>
      </c>
      <c r="E34" s="69"/>
      <c r="F34" s="69"/>
      <c r="G34" s="73"/>
      <c r="H34" s="75"/>
      <c r="I34" s="73"/>
      <c r="J34" s="73"/>
      <c r="K34" s="49"/>
      <c r="L34" s="1"/>
      <c r="M34" s="1"/>
      <c r="N34" s="1"/>
      <c r="P34" s="1"/>
      <c r="Q34" s="1"/>
    </row>
    <row r="35" spans="1:16" s="30" customFormat="1" ht="15.75" customHeight="1">
      <c r="A35" s="28" t="s">
        <v>1</v>
      </c>
      <c r="B35" s="56">
        <f>B100+B165+B229</f>
        <v>64252512</v>
      </c>
      <c r="C35" s="56">
        <f aca="true" t="shared" si="18" ref="C35:J35">C100+C165+C229</f>
        <v>0</v>
      </c>
      <c r="D35" s="56">
        <f t="shared" si="18"/>
        <v>811594</v>
      </c>
      <c r="E35" s="56">
        <f t="shared" si="18"/>
        <v>7848087</v>
      </c>
      <c r="F35" s="56">
        <f t="shared" si="18"/>
        <v>3252037</v>
      </c>
      <c r="G35" s="56">
        <f t="shared" si="18"/>
        <v>76164230</v>
      </c>
      <c r="H35" s="56">
        <f t="shared" si="18"/>
        <v>-291836</v>
      </c>
      <c r="I35" s="56">
        <f t="shared" si="18"/>
        <v>-67956</v>
      </c>
      <c r="J35" s="56">
        <f t="shared" si="18"/>
        <v>75804438</v>
      </c>
      <c r="K35" s="48"/>
      <c r="L35" s="29"/>
      <c r="M35" s="29"/>
      <c r="N35" s="29"/>
      <c r="O35" s="29"/>
      <c r="P35" s="29"/>
    </row>
    <row r="36" spans="1:16" s="30" customFormat="1" ht="15.75" customHeight="1">
      <c r="A36" s="28" t="s">
        <v>2</v>
      </c>
      <c r="B36" s="56">
        <f aca="true" t="shared" si="19" ref="B36:J36">B101+B166+B230</f>
        <v>150580455</v>
      </c>
      <c r="C36" s="56">
        <f t="shared" si="19"/>
        <v>0</v>
      </c>
      <c r="D36" s="56">
        <f t="shared" si="19"/>
        <v>3373029</v>
      </c>
      <c r="E36" s="56">
        <f t="shared" si="19"/>
        <v>3050610</v>
      </c>
      <c r="F36" s="56">
        <f t="shared" si="19"/>
        <v>16844739</v>
      </c>
      <c r="G36" s="56">
        <f t="shared" si="19"/>
        <v>173848833</v>
      </c>
      <c r="H36" s="56">
        <f t="shared" si="19"/>
        <v>-679486</v>
      </c>
      <c r="I36" s="56">
        <f t="shared" si="19"/>
        <v>-154397</v>
      </c>
      <c r="J36" s="56">
        <f t="shared" si="19"/>
        <v>173014950</v>
      </c>
      <c r="K36" s="48"/>
      <c r="L36" s="29"/>
      <c r="M36" s="29"/>
      <c r="N36" s="29"/>
      <c r="O36" s="29"/>
      <c r="P36" s="29"/>
    </row>
    <row r="37" spans="1:16" s="30" customFormat="1" ht="15.75" customHeight="1">
      <c r="A37" s="28" t="s">
        <v>3</v>
      </c>
      <c r="B37" s="56">
        <f aca="true" t="shared" si="20" ref="B37:J37">B102+B167+B231</f>
        <v>80664473</v>
      </c>
      <c r="C37" s="56">
        <f t="shared" si="20"/>
        <v>0</v>
      </c>
      <c r="D37" s="56">
        <f t="shared" si="20"/>
        <v>1493982</v>
      </c>
      <c r="E37" s="56">
        <f t="shared" si="20"/>
        <v>3828930</v>
      </c>
      <c r="F37" s="56">
        <f t="shared" si="20"/>
        <v>8374536</v>
      </c>
      <c r="G37" s="56">
        <f t="shared" si="20"/>
        <v>94361921</v>
      </c>
      <c r="H37" s="56">
        <f t="shared" si="20"/>
        <v>-375418</v>
      </c>
      <c r="I37" s="56">
        <f t="shared" si="20"/>
        <v>-86835</v>
      </c>
      <c r="J37" s="56">
        <f t="shared" si="20"/>
        <v>93899668</v>
      </c>
      <c r="K37" s="48"/>
      <c r="L37" s="29"/>
      <c r="M37" s="29"/>
      <c r="N37" s="29"/>
      <c r="O37" s="29"/>
      <c r="P37" s="29"/>
    </row>
    <row r="38" spans="1:16" s="30" customFormat="1" ht="15.75" customHeight="1">
      <c r="A38" s="28" t="s">
        <v>4</v>
      </c>
      <c r="B38" s="56">
        <f aca="true" t="shared" si="21" ref="B38:J38">B103+B168+B232</f>
        <v>432513914</v>
      </c>
      <c r="C38" s="56">
        <f t="shared" si="21"/>
        <v>0</v>
      </c>
      <c r="D38" s="56">
        <f t="shared" si="21"/>
        <v>9480062</v>
      </c>
      <c r="E38" s="56">
        <f t="shared" si="21"/>
        <v>18840307.999999993</v>
      </c>
      <c r="F38" s="56">
        <f t="shared" si="21"/>
        <v>114094778</v>
      </c>
      <c r="G38" s="56">
        <f t="shared" si="21"/>
        <v>574929062</v>
      </c>
      <c r="H38" s="56">
        <f t="shared" si="21"/>
        <v>-2016990</v>
      </c>
      <c r="I38" s="56">
        <f t="shared" si="21"/>
        <v>-480140</v>
      </c>
      <c r="J38" s="56">
        <f t="shared" si="21"/>
        <v>572431932</v>
      </c>
      <c r="K38" s="48"/>
      <c r="L38" s="29"/>
      <c r="M38" s="29"/>
      <c r="N38" s="29"/>
      <c r="O38" s="29"/>
      <c r="P38" s="29"/>
    </row>
    <row r="39" spans="1:16" s="30" customFormat="1" ht="15.75" customHeight="1">
      <c r="A39" s="28" t="s">
        <v>5</v>
      </c>
      <c r="B39" s="56">
        <f aca="true" t="shared" si="22" ref="B39:J39">B104+B169+B233</f>
        <v>134971438</v>
      </c>
      <c r="C39" s="56">
        <f t="shared" si="22"/>
        <v>0</v>
      </c>
      <c r="D39" s="56">
        <f t="shared" si="22"/>
        <v>2979852</v>
      </c>
      <c r="E39" s="56">
        <f t="shared" si="22"/>
        <v>2561955</v>
      </c>
      <c r="F39" s="56">
        <f t="shared" si="22"/>
        <v>3311399</v>
      </c>
      <c r="G39" s="56">
        <f t="shared" si="22"/>
        <v>143824644</v>
      </c>
      <c r="H39" s="56">
        <f t="shared" si="22"/>
        <v>-597863</v>
      </c>
      <c r="I39" s="56">
        <f t="shared" si="22"/>
        <v>-138983</v>
      </c>
      <c r="J39" s="56">
        <f t="shared" si="22"/>
        <v>143087798</v>
      </c>
      <c r="K39" s="48"/>
      <c r="L39" s="29"/>
      <c r="M39" s="29"/>
      <c r="N39" s="29"/>
      <c r="O39" s="29"/>
      <c r="P39" s="29"/>
    </row>
    <row r="40" spans="1:16" s="30" customFormat="1" ht="15.75" customHeight="1">
      <c r="A40" s="28" t="s">
        <v>6</v>
      </c>
      <c r="B40" s="56">
        <f aca="true" t="shared" si="23" ref="B40:J40">B105+B170+B234</f>
        <v>96831441</v>
      </c>
      <c r="C40" s="56">
        <f t="shared" si="23"/>
        <v>0</v>
      </c>
      <c r="D40" s="56">
        <f t="shared" si="23"/>
        <v>1903441</v>
      </c>
      <c r="E40" s="56">
        <f t="shared" si="23"/>
        <v>5185630</v>
      </c>
      <c r="F40" s="56">
        <f t="shared" si="23"/>
        <v>7933969</v>
      </c>
      <c r="G40" s="56">
        <f t="shared" si="23"/>
        <v>111854481</v>
      </c>
      <c r="H40" s="56">
        <f t="shared" si="23"/>
        <v>-434097</v>
      </c>
      <c r="I40" s="56">
        <f t="shared" si="23"/>
        <v>-104323</v>
      </c>
      <c r="J40" s="56">
        <f t="shared" si="23"/>
        <v>111316061</v>
      </c>
      <c r="K40" s="48"/>
      <c r="L40" s="29"/>
      <c r="M40" s="29"/>
      <c r="N40" s="29"/>
      <c r="O40" s="29"/>
      <c r="P40" s="29"/>
    </row>
    <row r="41" spans="1:16" s="30" customFormat="1" ht="15.75" customHeight="1">
      <c r="A41" s="28" t="s">
        <v>7</v>
      </c>
      <c r="B41" s="56">
        <f aca="true" t="shared" si="24" ref="B41:J41">B106+B171+B235</f>
        <v>57987533</v>
      </c>
      <c r="C41" s="56">
        <f t="shared" si="24"/>
        <v>0</v>
      </c>
      <c r="D41" s="56">
        <f t="shared" si="24"/>
        <v>446276</v>
      </c>
      <c r="E41" s="56">
        <f t="shared" si="24"/>
        <v>4048562</v>
      </c>
      <c r="F41" s="56">
        <f t="shared" si="24"/>
        <v>3485363</v>
      </c>
      <c r="G41" s="56">
        <f t="shared" si="24"/>
        <v>65967734</v>
      </c>
      <c r="H41" s="56">
        <f t="shared" si="24"/>
        <v>-266960</v>
      </c>
      <c r="I41" s="56">
        <f t="shared" si="24"/>
        <v>-61608</v>
      </c>
      <c r="J41" s="56">
        <f t="shared" si="24"/>
        <v>65639166</v>
      </c>
      <c r="K41" s="48"/>
      <c r="L41" s="29"/>
      <c r="M41" s="29"/>
      <c r="N41" s="29"/>
      <c r="O41" s="29"/>
      <c r="P41" s="29"/>
    </row>
    <row r="42" spans="1:16" s="30" customFormat="1" ht="15.75" customHeight="1">
      <c r="A42" s="28" t="s">
        <v>8</v>
      </c>
      <c r="B42" s="56">
        <f aca="true" t="shared" si="25" ref="B42:J42">B107+B172+B236</f>
        <v>119249662</v>
      </c>
      <c r="C42" s="56">
        <f t="shared" si="25"/>
        <v>0</v>
      </c>
      <c r="D42" s="56">
        <f t="shared" si="25"/>
        <v>2647138</v>
      </c>
      <c r="E42" s="56">
        <f t="shared" si="25"/>
        <v>2510533</v>
      </c>
      <c r="F42" s="56">
        <f t="shared" si="25"/>
        <v>12344883</v>
      </c>
      <c r="G42" s="56">
        <f t="shared" si="25"/>
        <v>136752216</v>
      </c>
      <c r="H42" s="56">
        <f t="shared" si="25"/>
        <v>-555268</v>
      </c>
      <c r="I42" s="56">
        <f t="shared" si="25"/>
        <v>-133196</v>
      </c>
      <c r="J42" s="56">
        <f t="shared" si="25"/>
        <v>136063752</v>
      </c>
      <c r="K42" s="48"/>
      <c r="L42" s="29"/>
      <c r="M42" s="29"/>
      <c r="N42" s="29"/>
      <c r="O42" s="29"/>
      <c r="P42" s="29"/>
    </row>
    <row r="43" spans="1:16" s="30" customFormat="1" ht="15.75" customHeight="1">
      <c r="A43" s="28" t="s">
        <v>9</v>
      </c>
      <c r="B43" s="56">
        <f aca="true" t="shared" si="26" ref="B43:J43">B108+B173+B237</f>
        <v>52909201</v>
      </c>
      <c r="C43" s="56">
        <f t="shared" si="26"/>
        <v>0</v>
      </c>
      <c r="D43" s="56">
        <f t="shared" si="26"/>
        <v>523492</v>
      </c>
      <c r="E43" s="56">
        <f t="shared" si="26"/>
        <v>2166484</v>
      </c>
      <c r="F43" s="56">
        <f t="shared" si="26"/>
        <v>5250500</v>
      </c>
      <c r="G43" s="56">
        <f t="shared" si="26"/>
        <v>60849677</v>
      </c>
      <c r="H43" s="56">
        <f t="shared" si="26"/>
        <v>-252126</v>
      </c>
      <c r="I43" s="56">
        <f t="shared" si="26"/>
        <v>-58689</v>
      </c>
      <c r="J43" s="56">
        <f t="shared" si="26"/>
        <v>60538862</v>
      </c>
      <c r="K43" s="48"/>
      <c r="L43" s="29"/>
      <c r="M43" s="29"/>
      <c r="N43" s="29"/>
      <c r="O43" s="29"/>
      <c r="P43" s="29"/>
    </row>
    <row r="44" spans="1:16" s="30" customFormat="1" ht="15.75" customHeight="1">
      <c r="A44" s="28" t="s">
        <v>10</v>
      </c>
      <c r="B44" s="56">
        <f aca="true" t="shared" si="27" ref="B44:J44">B109+B174+B238</f>
        <v>66988399</v>
      </c>
      <c r="C44" s="56">
        <f t="shared" si="27"/>
        <v>0</v>
      </c>
      <c r="D44" s="56">
        <f t="shared" si="27"/>
        <v>1264528</v>
      </c>
      <c r="E44" s="56">
        <f t="shared" si="27"/>
        <v>1646809</v>
      </c>
      <c r="F44" s="56">
        <f t="shared" si="27"/>
        <v>6242318</v>
      </c>
      <c r="G44" s="56">
        <f t="shared" si="27"/>
        <v>76142054</v>
      </c>
      <c r="H44" s="56">
        <f t="shared" si="27"/>
        <v>-319765</v>
      </c>
      <c r="I44" s="56">
        <f t="shared" si="27"/>
        <v>-72984</v>
      </c>
      <c r="J44" s="56">
        <f t="shared" si="27"/>
        <v>75749305</v>
      </c>
      <c r="K44" s="48"/>
      <c r="L44" s="29"/>
      <c r="M44" s="29"/>
      <c r="N44" s="29"/>
      <c r="O44" s="29"/>
      <c r="P44" s="29"/>
    </row>
    <row r="45" spans="1:16" s="30" customFormat="1" ht="15.75" customHeight="1">
      <c r="A45" s="28" t="s">
        <v>11</v>
      </c>
      <c r="B45" s="56">
        <f aca="true" t="shared" si="28" ref="B45:J45">B110+B175+B239</f>
        <v>50995157</v>
      </c>
      <c r="C45" s="56">
        <f t="shared" si="28"/>
        <v>0</v>
      </c>
      <c r="D45" s="56">
        <f t="shared" si="28"/>
        <v>427098</v>
      </c>
      <c r="E45" s="56">
        <f t="shared" si="28"/>
        <v>676942</v>
      </c>
      <c r="F45" s="56">
        <f t="shared" si="28"/>
        <v>4734179</v>
      </c>
      <c r="G45" s="56">
        <f t="shared" si="28"/>
        <v>56833376</v>
      </c>
      <c r="H45" s="56">
        <f t="shared" si="28"/>
        <v>-253464</v>
      </c>
      <c r="I45" s="56">
        <f t="shared" si="28"/>
        <v>-58119</v>
      </c>
      <c r="J45" s="56">
        <f t="shared" si="28"/>
        <v>56521793</v>
      </c>
      <c r="K45" s="48"/>
      <c r="L45" s="29"/>
      <c r="M45" s="29"/>
      <c r="N45" s="29"/>
      <c r="O45" s="29"/>
      <c r="P45" s="29"/>
    </row>
    <row r="46" spans="1:16" s="30" customFormat="1" ht="15.75" customHeight="1">
      <c r="A46" s="28" t="s">
        <v>12</v>
      </c>
      <c r="B46" s="56">
        <f aca="true" t="shared" si="29" ref="B46:J46">B111+B176+B240</f>
        <v>113078985</v>
      </c>
      <c r="C46" s="56">
        <f t="shared" si="29"/>
        <v>0</v>
      </c>
      <c r="D46" s="56">
        <f t="shared" si="29"/>
        <v>2199433</v>
      </c>
      <c r="E46" s="56">
        <f t="shared" si="29"/>
        <v>2340324</v>
      </c>
      <c r="F46" s="56">
        <f t="shared" si="29"/>
        <v>7045930</v>
      </c>
      <c r="G46" s="56">
        <f t="shared" si="29"/>
        <v>124664672</v>
      </c>
      <c r="H46" s="56">
        <f t="shared" si="29"/>
        <v>-498468</v>
      </c>
      <c r="I46" s="56">
        <f t="shared" si="29"/>
        <v>-120311</v>
      </c>
      <c r="J46" s="56">
        <f t="shared" si="29"/>
        <v>124045893</v>
      </c>
      <c r="K46" s="48"/>
      <c r="L46" s="29"/>
      <c r="M46" s="29"/>
      <c r="N46" s="29"/>
      <c r="O46" s="29"/>
      <c r="P46" s="29"/>
    </row>
    <row r="47" spans="1:16" s="30" customFormat="1" ht="15.75" customHeight="1">
      <c r="A47" s="28" t="s">
        <v>13</v>
      </c>
      <c r="B47" s="56">
        <f aca="true" t="shared" si="30" ref="B47:J47">B112+B177+B241</f>
        <v>85011821</v>
      </c>
      <c r="C47" s="56">
        <f t="shared" si="30"/>
        <v>0</v>
      </c>
      <c r="D47" s="56">
        <f t="shared" si="30"/>
        <v>2084317</v>
      </c>
      <c r="E47" s="56">
        <f t="shared" si="30"/>
        <v>2770694</v>
      </c>
      <c r="F47" s="56">
        <f t="shared" si="30"/>
        <v>9501586</v>
      </c>
      <c r="G47" s="56">
        <f t="shared" si="30"/>
        <v>99368418</v>
      </c>
      <c r="H47" s="56">
        <f t="shared" si="30"/>
        <v>-383731</v>
      </c>
      <c r="I47" s="56">
        <f t="shared" si="30"/>
        <v>-90176</v>
      </c>
      <c r="J47" s="56">
        <f t="shared" si="30"/>
        <v>98894511</v>
      </c>
      <c r="K47" s="48"/>
      <c r="L47" s="29"/>
      <c r="M47" s="29"/>
      <c r="N47" s="29"/>
      <c r="O47" s="29"/>
      <c r="P47" s="29"/>
    </row>
    <row r="48" spans="1:16" s="30" customFormat="1" ht="15.75" customHeight="1">
      <c r="A48" s="28" t="s">
        <v>14</v>
      </c>
      <c r="B48" s="56">
        <f aca="true" t="shared" si="31" ref="B48:J48">B113+B178+B242</f>
        <v>89468074</v>
      </c>
      <c r="C48" s="56">
        <f t="shared" si="31"/>
        <v>0</v>
      </c>
      <c r="D48" s="56">
        <f t="shared" si="31"/>
        <v>1341576</v>
      </c>
      <c r="E48" s="56">
        <f t="shared" si="31"/>
        <v>2124826</v>
      </c>
      <c r="F48" s="56">
        <f t="shared" si="31"/>
        <v>4537697</v>
      </c>
      <c r="G48" s="56">
        <f t="shared" si="31"/>
        <v>97472173</v>
      </c>
      <c r="H48" s="56">
        <f t="shared" si="31"/>
        <v>-383104</v>
      </c>
      <c r="I48" s="56">
        <f t="shared" si="31"/>
        <v>-93236</v>
      </c>
      <c r="J48" s="56">
        <f t="shared" si="31"/>
        <v>96995833</v>
      </c>
      <c r="K48" s="48"/>
      <c r="L48" s="29"/>
      <c r="M48" s="29"/>
      <c r="N48" s="29"/>
      <c r="O48" s="29"/>
      <c r="P48" s="29"/>
    </row>
    <row r="49" spans="1:16" s="30" customFormat="1" ht="15.75" customHeight="1">
      <c r="A49" s="28" t="s">
        <v>15</v>
      </c>
      <c r="B49" s="56">
        <f aca="true" t="shared" si="32" ref="B49:J49">B114+B179+B243</f>
        <v>52006743</v>
      </c>
      <c r="C49" s="56">
        <f t="shared" si="32"/>
        <v>0</v>
      </c>
      <c r="D49" s="56">
        <f t="shared" si="32"/>
        <v>664333</v>
      </c>
      <c r="E49" s="56">
        <f t="shared" si="32"/>
        <v>1879756</v>
      </c>
      <c r="F49" s="56">
        <f t="shared" si="32"/>
        <v>5066567</v>
      </c>
      <c r="G49" s="56">
        <f t="shared" si="32"/>
        <v>59617399</v>
      </c>
      <c r="H49" s="56">
        <f t="shared" si="32"/>
        <v>-246524</v>
      </c>
      <c r="I49" s="56">
        <f t="shared" si="32"/>
        <v>-58013</v>
      </c>
      <c r="J49" s="56">
        <f t="shared" si="32"/>
        <v>59312862</v>
      </c>
      <c r="K49" s="48"/>
      <c r="L49" s="29"/>
      <c r="M49" s="29"/>
      <c r="N49" s="29"/>
      <c r="O49" s="29"/>
      <c r="P49" s="29"/>
    </row>
    <row r="50" spans="1:16" s="30" customFormat="1" ht="15.75" customHeight="1">
      <c r="A50" s="28" t="s">
        <v>16</v>
      </c>
      <c r="B50" s="56">
        <f aca="true" t="shared" si="33" ref="B50:J50">B115+B180+B244</f>
        <v>64347624</v>
      </c>
      <c r="C50" s="56">
        <f t="shared" si="33"/>
        <v>0</v>
      </c>
      <c r="D50" s="56">
        <f t="shared" si="33"/>
        <v>814284</v>
      </c>
      <c r="E50" s="56">
        <f t="shared" si="33"/>
        <v>5907979</v>
      </c>
      <c r="F50" s="56">
        <f t="shared" si="33"/>
        <v>3515989</v>
      </c>
      <c r="G50" s="56">
        <f t="shared" si="33"/>
        <v>74585876</v>
      </c>
      <c r="H50" s="56">
        <f t="shared" si="33"/>
        <v>-283858</v>
      </c>
      <c r="I50" s="56">
        <f t="shared" si="33"/>
        <v>-66519</v>
      </c>
      <c r="J50" s="56">
        <f t="shared" si="33"/>
        <v>74235499</v>
      </c>
      <c r="K50" s="48"/>
      <c r="L50" s="29"/>
      <c r="M50" s="29"/>
      <c r="N50" s="29"/>
      <c r="O50" s="29"/>
      <c r="P50" s="29"/>
    </row>
    <row r="51" spans="1:16" s="30" customFormat="1" ht="15.75" customHeight="1">
      <c r="A51" s="31" t="s">
        <v>17</v>
      </c>
      <c r="B51" s="56">
        <f aca="true" t="shared" si="34" ref="B51:J51">B116+B181+B245</f>
        <v>75400984</v>
      </c>
      <c r="C51" s="56">
        <f t="shared" si="34"/>
        <v>0</v>
      </c>
      <c r="D51" s="56">
        <f t="shared" si="34"/>
        <v>864097</v>
      </c>
      <c r="E51" s="56">
        <f t="shared" si="34"/>
        <v>1772521</v>
      </c>
      <c r="F51" s="56">
        <f t="shared" si="34"/>
        <v>9620587</v>
      </c>
      <c r="G51" s="56">
        <f t="shared" si="34"/>
        <v>87658189</v>
      </c>
      <c r="H51" s="56">
        <f t="shared" si="34"/>
        <v>-344286</v>
      </c>
      <c r="I51" s="56">
        <f t="shared" si="34"/>
        <v>-80663</v>
      </c>
      <c r="J51" s="56">
        <f t="shared" si="34"/>
        <v>87233240</v>
      </c>
      <c r="K51" s="48"/>
      <c r="L51" s="29"/>
      <c r="M51" s="29"/>
      <c r="N51" s="29"/>
      <c r="O51" s="29"/>
      <c r="P51" s="29"/>
    </row>
    <row r="52" spans="1:16" s="30" customFormat="1" ht="15.75" customHeight="1">
      <c r="A52" s="32" t="s">
        <v>35</v>
      </c>
      <c r="B52" s="58">
        <f aca="true" t="shared" si="35" ref="B52:J52">SUM(B35:B51)</f>
        <v>1787258416</v>
      </c>
      <c r="C52" s="58">
        <f t="shared" si="35"/>
        <v>0</v>
      </c>
      <c r="D52" s="58">
        <f t="shared" si="35"/>
        <v>33318532</v>
      </c>
      <c r="E52" s="58">
        <f t="shared" si="35"/>
        <v>69160950</v>
      </c>
      <c r="F52" s="58">
        <f t="shared" si="35"/>
        <v>225157057</v>
      </c>
      <c r="G52" s="62">
        <f t="shared" si="35"/>
        <v>2114894955</v>
      </c>
      <c r="H52" s="58">
        <f t="shared" si="35"/>
        <v>-8183244</v>
      </c>
      <c r="I52" s="58">
        <f t="shared" si="35"/>
        <v>-1926148</v>
      </c>
      <c r="J52" s="58">
        <f t="shared" si="35"/>
        <v>2104785563</v>
      </c>
      <c r="K52" s="48"/>
      <c r="L52" s="29"/>
      <c r="M52" s="29"/>
      <c r="N52" s="48"/>
      <c r="O52" s="29"/>
      <c r="P52" s="29"/>
    </row>
    <row r="53" spans="1:10" ht="12.75">
      <c r="A53" s="65"/>
      <c r="B53" s="65"/>
      <c r="C53" s="65"/>
      <c r="D53" s="65"/>
      <c r="E53" s="65"/>
      <c r="F53" s="65"/>
      <c r="G53" s="65"/>
      <c r="H53" s="65"/>
      <c r="I53" s="65"/>
      <c r="J53" s="67">
        <f>J52-J30</f>
        <v>2083547789</v>
      </c>
    </row>
    <row r="54" ht="12.75">
      <c r="D54" s="7"/>
    </row>
    <row r="63" spans="1:4" ht="12.75">
      <c r="A63" s="6"/>
      <c r="B63" s="6"/>
      <c r="C63" s="6"/>
      <c r="D63" s="6"/>
    </row>
    <row r="64" spans="1:4" ht="12.75">
      <c r="A64" s="6"/>
      <c r="B64" s="6"/>
      <c r="C64" s="6"/>
      <c r="D64" s="6"/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  <row r="67" spans="1:4" ht="12.75">
      <c r="A67" s="6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6"/>
      <c r="B69" s="6"/>
      <c r="C69" s="6"/>
      <c r="D69" s="6"/>
    </row>
    <row r="70" ht="12.75"/>
    <row r="71" ht="12.75"/>
    <row r="72" ht="12.75"/>
    <row r="73" spans="1:17" ht="17.25" customHeight="1">
      <c r="A73" s="77" t="s">
        <v>20</v>
      </c>
      <c r="B73" s="77"/>
      <c r="C73" s="77"/>
      <c r="D73" s="77"/>
      <c r="E73" s="77"/>
      <c r="F73" s="77"/>
      <c r="G73" s="77"/>
      <c r="H73" s="77"/>
      <c r="I73" s="77"/>
      <c r="J73" s="77"/>
      <c r="N73" s="25"/>
      <c r="P73" s="25"/>
      <c r="Q73" s="25"/>
    </row>
    <row r="74" spans="1:17" ht="15.75">
      <c r="A74" s="78" t="s">
        <v>40</v>
      </c>
      <c r="B74" s="78"/>
      <c r="C74" s="78"/>
      <c r="D74" s="78"/>
      <c r="E74" s="78"/>
      <c r="F74" s="78"/>
      <c r="G74" s="78"/>
      <c r="H74" s="78"/>
      <c r="I74" s="78"/>
      <c r="J74" s="78"/>
      <c r="N74" s="25"/>
      <c r="P74" s="25"/>
      <c r="Q74" s="25"/>
    </row>
    <row r="75" spans="14:17" ht="12.75">
      <c r="N75" s="25"/>
      <c r="P75" s="25"/>
      <c r="Q75" s="25"/>
    </row>
    <row r="76" spans="1:11" s="46" customFormat="1" ht="79.5" customHeight="1">
      <c r="A76" s="22" t="s">
        <v>31</v>
      </c>
      <c r="B76" s="22" t="s">
        <v>0</v>
      </c>
      <c r="C76" s="22" t="s">
        <v>27</v>
      </c>
      <c r="D76" s="22" t="s">
        <v>22</v>
      </c>
      <c r="E76" s="22" t="s">
        <v>18</v>
      </c>
      <c r="F76" s="22" t="s">
        <v>19</v>
      </c>
      <c r="G76" s="22" t="s">
        <v>43</v>
      </c>
      <c r="H76" s="22" t="s">
        <v>21</v>
      </c>
      <c r="I76" s="22" t="s">
        <v>23</v>
      </c>
      <c r="J76" s="27" t="s">
        <v>32</v>
      </c>
      <c r="K76" s="45"/>
    </row>
    <row r="77" spans="1:10" s="33" customFormat="1" ht="15.75" customHeight="1">
      <c r="A77" s="28" t="s">
        <v>1</v>
      </c>
      <c r="B77" s="55">
        <v>16694882</v>
      </c>
      <c r="C77" s="55">
        <v>2839855</v>
      </c>
      <c r="D77" s="55">
        <v>138358</v>
      </c>
      <c r="E77" s="55">
        <v>1519735</v>
      </c>
      <c r="F77" s="55">
        <v>756795</v>
      </c>
      <c r="G77" s="55">
        <v>3</v>
      </c>
      <c r="H77" s="55">
        <v>208757</v>
      </c>
      <c r="I77" s="55">
        <v>36672</v>
      </c>
      <c r="J77" s="55">
        <v>72562</v>
      </c>
    </row>
    <row r="78" spans="1:10" s="33" customFormat="1" ht="15.75" customHeight="1">
      <c r="A78" s="28" t="s">
        <v>2</v>
      </c>
      <c r="B78" s="55">
        <v>34869551</v>
      </c>
      <c r="C78" s="55">
        <v>5931426</v>
      </c>
      <c r="D78" s="55">
        <v>288980</v>
      </c>
      <c r="E78" s="55">
        <v>3174175</v>
      </c>
      <c r="F78" s="55">
        <v>1580670</v>
      </c>
      <c r="G78" s="55">
        <v>7</v>
      </c>
      <c r="H78" s="55">
        <v>436018</v>
      </c>
      <c r="I78" s="55">
        <v>76594</v>
      </c>
      <c r="J78" s="55">
        <v>151556</v>
      </c>
    </row>
    <row r="79" spans="1:10" s="33" customFormat="1" ht="15.75" customHeight="1">
      <c r="A79" s="28" t="s">
        <v>3</v>
      </c>
      <c r="B79" s="55">
        <v>22244951</v>
      </c>
      <c r="C79" s="55">
        <v>3783940</v>
      </c>
      <c r="D79" s="55">
        <v>184354</v>
      </c>
      <c r="E79" s="55">
        <v>2024958</v>
      </c>
      <c r="F79" s="55">
        <v>1008385</v>
      </c>
      <c r="G79" s="55">
        <v>5</v>
      </c>
      <c r="H79" s="55">
        <v>278157</v>
      </c>
      <c r="I79" s="55">
        <v>48863</v>
      </c>
      <c r="J79" s="55">
        <v>96685</v>
      </c>
    </row>
    <row r="80" spans="1:11" s="34" customFormat="1" ht="15.75" customHeight="1">
      <c r="A80" s="28" t="s">
        <v>4</v>
      </c>
      <c r="B80" s="55">
        <v>102597269</v>
      </c>
      <c r="C80" s="55">
        <v>17452136</v>
      </c>
      <c r="D80" s="55">
        <v>850271</v>
      </c>
      <c r="E80" s="55">
        <v>9339428</v>
      </c>
      <c r="F80" s="55">
        <v>4650832</v>
      </c>
      <c r="G80" s="55">
        <v>21</v>
      </c>
      <c r="H80" s="55">
        <v>1282905</v>
      </c>
      <c r="I80" s="55">
        <v>225364</v>
      </c>
      <c r="J80" s="55">
        <v>445925</v>
      </c>
      <c r="K80" s="45"/>
    </row>
    <row r="81" spans="1:11" s="35" customFormat="1" ht="15.75" customHeight="1">
      <c r="A81" s="28" t="s">
        <v>5</v>
      </c>
      <c r="B81" s="55">
        <v>33856862</v>
      </c>
      <c r="C81" s="55">
        <v>5759165</v>
      </c>
      <c r="D81" s="55">
        <v>280587</v>
      </c>
      <c r="E81" s="55">
        <v>3081990</v>
      </c>
      <c r="F81" s="55">
        <v>1534764</v>
      </c>
      <c r="G81" s="55">
        <v>7</v>
      </c>
      <c r="H81" s="55">
        <v>423356</v>
      </c>
      <c r="I81" s="55">
        <v>74370</v>
      </c>
      <c r="J81" s="55">
        <v>147154</v>
      </c>
      <c r="K81" s="47"/>
    </row>
    <row r="82" spans="1:11" s="35" customFormat="1" ht="15.75" customHeight="1">
      <c r="A82" s="28" t="s">
        <v>6</v>
      </c>
      <c r="B82" s="55">
        <v>25153666</v>
      </c>
      <c r="C82" s="55">
        <v>4278722</v>
      </c>
      <c r="D82" s="55">
        <v>208460</v>
      </c>
      <c r="E82" s="55">
        <v>2289738</v>
      </c>
      <c r="F82" s="55">
        <v>1140240</v>
      </c>
      <c r="G82" s="55">
        <v>5</v>
      </c>
      <c r="H82" s="55">
        <v>314528</v>
      </c>
      <c r="I82" s="55">
        <v>55252</v>
      </c>
      <c r="J82" s="55">
        <v>109327</v>
      </c>
      <c r="K82" s="47"/>
    </row>
    <row r="83" spans="1:11" s="30" customFormat="1" ht="15.75" customHeight="1">
      <c r="A83" s="28" t="s">
        <v>7</v>
      </c>
      <c r="B83" s="55">
        <v>15069250</v>
      </c>
      <c r="C83" s="55">
        <v>2563329</v>
      </c>
      <c r="D83" s="55">
        <v>124886</v>
      </c>
      <c r="E83" s="55">
        <v>1371753</v>
      </c>
      <c r="F83" s="55">
        <v>683103</v>
      </c>
      <c r="G83" s="55">
        <v>3</v>
      </c>
      <c r="H83" s="55">
        <v>188430</v>
      </c>
      <c r="I83" s="55">
        <v>33101</v>
      </c>
      <c r="J83" s="55">
        <v>65496</v>
      </c>
      <c r="K83" s="48"/>
    </row>
    <row r="84" spans="1:11" s="30" customFormat="1" ht="15.75" customHeight="1">
      <c r="A84" s="28" t="s">
        <v>8</v>
      </c>
      <c r="B84" s="55">
        <v>32383734</v>
      </c>
      <c r="C84" s="55">
        <v>5508581</v>
      </c>
      <c r="D84" s="55">
        <v>268379</v>
      </c>
      <c r="E84" s="55">
        <v>2947891</v>
      </c>
      <c r="F84" s="55">
        <v>1467986</v>
      </c>
      <c r="G84" s="55">
        <v>7</v>
      </c>
      <c r="H84" s="55">
        <v>404935</v>
      </c>
      <c r="I84" s="55">
        <v>71134</v>
      </c>
      <c r="J84" s="55">
        <v>140752</v>
      </c>
      <c r="K84" s="48"/>
    </row>
    <row r="85" spans="1:11" s="30" customFormat="1" ht="15.75" customHeight="1">
      <c r="A85" s="28" t="s">
        <v>9</v>
      </c>
      <c r="B85" s="55">
        <v>14656100</v>
      </c>
      <c r="C85" s="55">
        <v>2493051</v>
      </c>
      <c r="D85" s="55">
        <v>121462</v>
      </c>
      <c r="E85" s="55">
        <v>1334145</v>
      </c>
      <c r="F85" s="55">
        <v>664375</v>
      </c>
      <c r="G85" s="55">
        <v>3</v>
      </c>
      <c r="H85" s="55">
        <v>183264</v>
      </c>
      <c r="I85" s="55">
        <v>32193</v>
      </c>
      <c r="J85" s="55">
        <v>63701</v>
      </c>
      <c r="K85" s="48"/>
    </row>
    <row r="86" spans="1:11" s="30" customFormat="1" ht="15.75" customHeight="1">
      <c r="A86" s="28" t="s">
        <v>10</v>
      </c>
      <c r="B86" s="55">
        <v>17896208</v>
      </c>
      <c r="C86" s="55">
        <v>3044204</v>
      </c>
      <c r="D86" s="55">
        <v>148314</v>
      </c>
      <c r="E86" s="55">
        <v>1629091</v>
      </c>
      <c r="F86" s="55">
        <v>811252</v>
      </c>
      <c r="G86" s="55">
        <v>4</v>
      </c>
      <c r="H86" s="55">
        <v>223779</v>
      </c>
      <c r="I86" s="55">
        <v>39311</v>
      </c>
      <c r="J86" s="55">
        <v>77783</v>
      </c>
      <c r="K86" s="48"/>
    </row>
    <row r="87" spans="1:11" s="30" customFormat="1" ht="15.75" customHeight="1">
      <c r="A87" s="28" t="s">
        <v>11</v>
      </c>
      <c r="B87" s="55">
        <v>14712256</v>
      </c>
      <c r="C87" s="55">
        <v>2502603</v>
      </c>
      <c r="D87" s="55">
        <v>121927</v>
      </c>
      <c r="E87" s="55">
        <v>1339256</v>
      </c>
      <c r="F87" s="55">
        <v>666921</v>
      </c>
      <c r="G87" s="55">
        <v>3</v>
      </c>
      <c r="H87" s="55">
        <v>183966</v>
      </c>
      <c r="I87" s="55">
        <v>32317</v>
      </c>
      <c r="J87" s="55">
        <v>63945</v>
      </c>
      <c r="K87" s="48"/>
    </row>
    <row r="88" spans="1:11" s="30" customFormat="1" ht="15.75" customHeight="1">
      <c r="A88" s="28" t="s">
        <v>12</v>
      </c>
      <c r="B88" s="55">
        <v>28550664</v>
      </c>
      <c r="C88" s="55">
        <v>4856563</v>
      </c>
      <c r="D88" s="55">
        <v>236612</v>
      </c>
      <c r="E88" s="55">
        <v>2598966</v>
      </c>
      <c r="F88" s="55">
        <v>1294229</v>
      </c>
      <c r="G88" s="55">
        <v>6</v>
      </c>
      <c r="H88" s="55">
        <v>357005</v>
      </c>
      <c r="I88" s="55">
        <v>62714</v>
      </c>
      <c r="J88" s="55">
        <v>124092</v>
      </c>
      <c r="K88" s="48"/>
    </row>
    <row r="89" spans="1:11" s="30" customFormat="1" ht="15.75" customHeight="1">
      <c r="A89" s="28" t="s">
        <v>13</v>
      </c>
      <c r="B89" s="55">
        <v>21080840</v>
      </c>
      <c r="C89" s="55">
        <v>3585921</v>
      </c>
      <c r="D89" s="55">
        <v>174707</v>
      </c>
      <c r="E89" s="55">
        <v>1918989</v>
      </c>
      <c r="F89" s="55">
        <v>955615</v>
      </c>
      <c r="G89" s="55">
        <v>4</v>
      </c>
      <c r="H89" s="55">
        <v>263601</v>
      </c>
      <c r="I89" s="55">
        <v>46306</v>
      </c>
      <c r="J89" s="55">
        <v>91625</v>
      </c>
      <c r="K89" s="48"/>
    </row>
    <row r="90" spans="1:11" s="30" customFormat="1" ht="15.75" customHeight="1">
      <c r="A90" s="28" t="s">
        <v>14</v>
      </c>
      <c r="B90" s="55">
        <v>22876918</v>
      </c>
      <c r="C90" s="55">
        <v>3891440</v>
      </c>
      <c r="D90" s="55">
        <v>189592</v>
      </c>
      <c r="E90" s="55">
        <v>2082486</v>
      </c>
      <c r="F90" s="55">
        <v>1037033</v>
      </c>
      <c r="G90" s="55">
        <v>5</v>
      </c>
      <c r="H90" s="55">
        <v>286059</v>
      </c>
      <c r="I90" s="55">
        <v>50251</v>
      </c>
      <c r="J90" s="55">
        <v>99431</v>
      </c>
      <c r="K90" s="48"/>
    </row>
    <row r="91" spans="1:11" s="30" customFormat="1" ht="15.75" customHeight="1">
      <c r="A91" s="28" t="s">
        <v>15</v>
      </c>
      <c r="B91" s="55">
        <v>14933480</v>
      </c>
      <c r="C91" s="55">
        <v>2540234</v>
      </c>
      <c r="D91" s="55">
        <v>123761</v>
      </c>
      <c r="E91" s="55">
        <v>1359394</v>
      </c>
      <c r="F91" s="55">
        <v>676949</v>
      </c>
      <c r="G91" s="55">
        <v>3</v>
      </c>
      <c r="H91" s="55">
        <v>186732</v>
      </c>
      <c r="I91" s="55">
        <v>32803</v>
      </c>
      <c r="J91" s="55">
        <v>64906</v>
      </c>
      <c r="K91" s="48"/>
    </row>
    <row r="92" spans="1:11" s="30" customFormat="1" ht="15.75" customHeight="1">
      <c r="A92" s="28" t="s">
        <v>16</v>
      </c>
      <c r="B92" s="55">
        <v>15755085</v>
      </c>
      <c r="C92" s="55">
        <v>2679992</v>
      </c>
      <c r="D92" s="55">
        <v>130570</v>
      </c>
      <c r="E92" s="55">
        <v>1434185</v>
      </c>
      <c r="F92" s="55">
        <v>714193</v>
      </c>
      <c r="G92" s="55">
        <v>3</v>
      </c>
      <c r="H92" s="55">
        <v>197006</v>
      </c>
      <c r="I92" s="55">
        <v>34607</v>
      </c>
      <c r="J92" s="55">
        <v>68477</v>
      </c>
      <c r="K92" s="48"/>
    </row>
    <row r="93" spans="1:11" s="30" customFormat="1" ht="15.75" customHeight="1">
      <c r="A93" s="31" t="s">
        <v>17</v>
      </c>
      <c r="B93" s="57">
        <v>19944451</v>
      </c>
      <c r="C93" s="57">
        <v>3392617</v>
      </c>
      <c r="D93" s="57">
        <v>165288</v>
      </c>
      <c r="E93" s="57">
        <v>1815541</v>
      </c>
      <c r="F93" s="57">
        <v>904098</v>
      </c>
      <c r="G93" s="57">
        <v>3</v>
      </c>
      <c r="H93" s="57">
        <v>249392</v>
      </c>
      <c r="I93" s="57">
        <v>43810</v>
      </c>
      <c r="J93" s="57">
        <v>86687</v>
      </c>
      <c r="K93" s="48"/>
    </row>
    <row r="94" spans="1:11" s="30" customFormat="1" ht="15.75" customHeight="1">
      <c r="A94" s="32" t="s">
        <v>35</v>
      </c>
      <c r="B94" s="58">
        <f aca="true" t="shared" si="36" ref="B94:J94">SUM(B77:B93)</f>
        <v>453276167</v>
      </c>
      <c r="C94" s="58">
        <f t="shared" si="36"/>
        <v>77103779</v>
      </c>
      <c r="D94" s="58">
        <f t="shared" si="36"/>
        <v>3756508</v>
      </c>
      <c r="E94" s="58">
        <f t="shared" si="36"/>
        <v>41261721</v>
      </c>
      <c r="F94" s="58">
        <f t="shared" si="36"/>
        <v>20547440</v>
      </c>
      <c r="G94" s="58">
        <f t="shared" si="36"/>
        <v>92</v>
      </c>
      <c r="H94" s="58">
        <f t="shared" si="36"/>
        <v>5667890</v>
      </c>
      <c r="I94" s="58">
        <f t="shared" si="36"/>
        <v>995662</v>
      </c>
      <c r="J94" s="58">
        <f t="shared" si="36"/>
        <v>1970104</v>
      </c>
      <c r="K94" s="48"/>
    </row>
    <row r="95" spans="1:17" ht="12.7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9"/>
      <c r="L95" s="1"/>
      <c r="M95" s="1"/>
      <c r="N95" s="1"/>
      <c r="P95" s="1"/>
      <c r="Q95" s="1"/>
    </row>
    <row r="96" spans="1:17" ht="12.7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9"/>
      <c r="L96" s="1"/>
      <c r="M96" s="1"/>
      <c r="N96" s="1"/>
      <c r="P96" s="1"/>
      <c r="Q96" s="1"/>
    </row>
    <row r="97" spans="1:17" ht="12.7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9"/>
      <c r="L97" s="1"/>
      <c r="M97" s="1"/>
      <c r="N97" s="1"/>
      <c r="P97" s="1"/>
      <c r="Q97" s="1"/>
    </row>
    <row r="98" spans="1:17" ht="30.75" customHeight="1">
      <c r="A98" s="68" t="s">
        <v>31</v>
      </c>
      <c r="B98" s="68" t="s">
        <v>44</v>
      </c>
      <c r="C98" s="70" t="s">
        <v>45</v>
      </c>
      <c r="D98" s="71"/>
      <c r="E98" s="68" t="s">
        <v>28</v>
      </c>
      <c r="F98" s="68" t="s">
        <v>25</v>
      </c>
      <c r="G98" s="72" t="s">
        <v>46</v>
      </c>
      <c r="H98" s="74" t="s">
        <v>60</v>
      </c>
      <c r="I98" s="72" t="s">
        <v>29</v>
      </c>
      <c r="J98" s="72" t="s">
        <v>34</v>
      </c>
      <c r="K98" s="49"/>
      <c r="L98" s="1"/>
      <c r="M98" s="1"/>
      <c r="N98" s="1"/>
      <c r="P98" s="1"/>
      <c r="Q98" s="1"/>
    </row>
    <row r="99" spans="1:17" ht="29.25" customHeight="1">
      <c r="A99" s="69"/>
      <c r="B99" s="69"/>
      <c r="C99" s="21" t="s">
        <v>47</v>
      </c>
      <c r="D99" s="21" t="s">
        <v>48</v>
      </c>
      <c r="E99" s="69"/>
      <c r="F99" s="69"/>
      <c r="G99" s="73"/>
      <c r="H99" s="75"/>
      <c r="I99" s="73"/>
      <c r="J99" s="73"/>
      <c r="K99" s="49"/>
      <c r="L99" s="1"/>
      <c r="M99" s="1"/>
      <c r="N99" s="1"/>
      <c r="P99" s="1"/>
      <c r="Q99" s="1"/>
    </row>
    <row r="100" spans="1:16" s="30" customFormat="1" ht="15.75" customHeight="1">
      <c r="A100" s="28" t="s">
        <v>1</v>
      </c>
      <c r="B100" s="56">
        <f>B77+C77+D77+E77+F77+G77+H77+I77+J77</f>
        <v>22267619</v>
      </c>
      <c r="C100" s="55">
        <v>0</v>
      </c>
      <c r="D100" s="55">
        <v>266013</v>
      </c>
      <c r="E100" s="56">
        <v>2550175</v>
      </c>
      <c r="F100" s="55">
        <v>2450231</v>
      </c>
      <c r="G100" s="59">
        <f>B100+C100+D100+E100+F100</f>
        <v>27534038</v>
      </c>
      <c r="H100" s="59">
        <v>-146331</v>
      </c>
      <c r="I100" s="55">
        <v>0</v>
      </c>
      <c r="J100" s="56">
        <f>G100+H100+I100</f>
        <v>27387707</v>
      </c>
      <c r="K100" s="48"/>
      <c r="L100" s="29"/>
      <c r="M100" s="29"/>
      <c r="N100" s="29"/>
      <c r="O100" s="29"/>
      <c r="P100" s="29"/>
    </row>
    <row r="101" spans="1:16" s="30" customFormat="1" ht="15.75" customHeight="1">
      <c r="A101" s="28" t="s">
        <v>2</v>
      </c>
      <c r="B101" s="56">
        <f aca="true" t="shared" si="37" ref="B101:B116">B78+C78+D78+E78+F78+G78+H78+I78+J78</f>
        <v>46508977</v>
      </c>
      <c r="C101" s="55">
        <v>0</v>
      </c>
      <c r="D101" s="55">
        <v>1105564</v>
      </c>
      <c r="E101" s="56">
        <v>991272</v>
      </c>
      <c r="F101" s="55">
        <v>15020561</v>
      </c>
      <c r="G101" s="59">
        <f aca="true" t="shared" si="38" ref="G101:G116">B101+C101+D101+E101+F101</f>
        <v>63626374</v>
      </c>
      <c r="H101" s="59">
        <v>-305631</v>
      </c>
      <c r="I101" s="55">
        <v>0</v>
      </c>
      <c r="J101" s="56">
        <f aca="true" t="shared" si="39" ref="J101:J116">G101+H101+I101</f>
        <v>63320743</v>
      </c>
      <c r="K101" s="48"/>
      <c r="L101" s="29"/>
      <c r="M101" s="29"/>
      <c r="N101" s="29"/>
      <c r="O101" s="29"/>
      <c r="P101" s="29"/>
    </row>
    <row r="102" spans="1:16" s="30" customFormat="1" ht="15.75" customHeight="1">
      <c r="A102" s="28" t="s">
        <v>3</v>
      </c>
      <c r="B102" s="56">
        <f t="shared" si="37"/>
        <v>29670298</v>
      </c>
      <c r="C102" s="55">
        <v>0</v>
      </c>
      <c r="D102" s="55">
        <v>489676</v>
      </c>
      <c r="E102" s="56">
        <v>1244181</v>
      </c>
      <c r="F102" s="55">
        <v>6110846</v>
      </c>
      <c r="G102" s="59">
        <f t="shared" si="38"/>
        <v>37515001</v>
      </c>
      <c r="H102" s="59">
        <v>-194977</v>
      </c>
      <c r="I102" s="55">
        <v>0</v>
      </c>
      <c r="J102" s="56">
        <f t="shared" si="39"/>
        <v>37320024</v>
      </c>
      <c r="K102" s="48"/>
      <c r="L102" s="29"/>
      <c r="M102" s="29"/>
      <c r="N102" s="29"/>
      <c r="O102" s="29"/>
      <c r="P102" s="29"/>
    </row>
    <row r="103" spans="1:16" s="30" customFormat="1" ht="15.75" customHeight="1">
      <c r="A103" s="28" t="s">
        <v>4</v>
      </c>
      <c r="B103" s="56">
        <f t="shared" si="37"/>
        <v>136844151</v>
      </c>
      <c r="C103" s="55">
        <v>0</v>
      </c>
      <c r="D103" s="55">
        <v>3107240</v>
      </c>
      <c r="E103" s="56">
        <v>6122011.999999996</v>
      </c>
      <c r="F103" s="55">
        <v>85930386</v>
      </c>
      <c r="G103" s="59">
        <f t="shared" si="38"/>
        <v>232003789</v>
      </c>
      <c r="H103" s="59">
        <v>-899264</v>
      </c>
      <c r="I103" s="55">
        <v>0</v>
      </c>
      <c r="J103" s="56">
        <f t="shared" si="39"/>
        <v>231104525</v>
      </c>
      <c r="K103" s="48"/>
      <c r="L103" s="29"/>
      <c r="M103" s="29"/>
      <c r="N103" s="29"/>
      <c r="O103" s="29"/>
      <c r="P103" s="29"/>
    </row>
    <row r="104" spans="1:16" s="30" customFormat="1" ht="15.75" customHeight="1">
      <c r="A104" s="28" t="s">
        <v>5</v>
      </c>
      <c r="B104" s="56">
        <f t="shared" si="37"/>
        <v>45158255</v>
      </c>
      <c r="C104" s="55">
        <v>0</v>
      </c>
      <c r="D104" s="55">
        <v>976694</v>
      </c>
      <c r="E104" s="56">
        <v>832487</v>
      </c>
      <c r="F104" s="55">
        <v>3006970</v>
      </c>
      <c r="G104" s="59">
        <f t="shared" si="38"/>
        <v>49974406</v>
      </c>
      <c r="H104" s="59">
        <v>-296755</v>
      </c>
      <c r="I104" s="55">
        <v>0</v>
      </c>
      <c r="J104" s="56">
        <f t="shared" si="39"/>
        <v>49677651</v>
      </c>
      <c r="K104" s="48"/>
      <c r="L104" s="29"/>
      <c r="M104" s="29"/>
      <c r="N104" s="29"/>
      <c r="O104" s="29"/>
      <c r="P104" s="29"/>
    </row>
    <row r="105" spans="1:16" s="30" customFormat="1" ht="15.75" customHeight="1">
      <c r="A105" s="28" t="s">
        <v>6</v>
      </c>
      <c r="B105" s="56">
        <f t="shared" si="37"/>
        <v>33549938</v>
      </c>
      <c r="C105" s="55">
        <v>0</v>
      </c>
      <c r="D105" s="55">
        <v>623883</v>
      </c>
      <c r="E105" s="56">
        <v>1685030</v>
      </c>
      <c r="F105" s="55">
        <v>5183845</v>
      </c>
      <c r="G105" s="59">
        <f t="shared" si="38"/>
        <v>41042696</v>
      </c>
      <c r="H105" s="59">
        <v>-220472</v>
      </c>
      <c r="I105" s="55">
        <v>0</v>
      </c>
      <c r="J105" s="56">
        <f t="shared" si="39"/>
        <v>40822224</v>
      </c>
      <c r="K105" s="48"/>
      <c r="L105" s="29"/>
      <c r="M105" s="29"/>
      <c r="N105" s="29"/>
      <c r="O105" s="29"/>
      <c r="P105" s="29"/>
    </row>
    <row r="106" spans="1:16" s="30" customFormat="1" ht="15.75" customHeight="1">
      <c r="A106" s="28" t="s">
        <v>7</v>
      </c>
      <c r="B106" s="56">
        <f t="shared" si="37"/>
        <v>20099351</v>
      </c>
      <c r="C106" s="55">
        <v>0</v>
      </c>
      <c r="D106" s="55">
        <v>146274</v>
      </c>
      <c r="E106" s="56">
        <v>1315549</v>
      </c>
      <c r="F106" s="55">
        <v>1966919</v>
      </c>
      <c r="G106" s="59">
        <f t="shared" si="38"/>
        <v>23528093</v>
      </c>
      <c r="H106" s="59">
        <v>-132082</v>
      </c>
      <c r="I106" s="55">
        <v>0</v>
      </c>
      <c r="J106" s="56">
        <f t="shared" si="39"/>
        <v>23396011</v>
      </c>
      <c r="K106" s="48"/>
      <c r="L106" s="29"/>
      <c r="M106" s="29"/>
      <c r="N106" s="29"/>
      <c r="O106" s="29"/>
      <c r="P106" s="29"/>
    </row>
    <row r="107" spans="1:16" s="30" customFormat="1" ht="15.75" customHeight="1">
      <c r="A107" s="28" t="s">
        <v>8</v>
      </c>
      <c r="B107" s="56">
        <f t="shared" si="37"/>
        <v>43193399</v>
      </c>
      <c r="C107" s="55">
        <v>0</v>
      </c>
      <c r="D107" s="55">
        <v>867641</v>
      </c>
      <c r="E107" s="56">
        <v>815778</v>
      </c>
      <c r="F107" s="55">
        <v>10696186</v>
      </c>
      <c r="G107" s="59">
        <f t="shared" si="38"/>
        <v>55573004</v>
      </c>
      <c r="H107" s="59">
        <v>-283843</v>
      </c>
      <c r="I107" s="55">
        <v>0</v>
      </c>
      <c r="J107" s="56">
        <f t="shared" si="39"/>
        <v>55289161</v>
      </c>
      <c r="K107" s="48"/>
      <c r="L107" s="29"/>
      <c r="M107" s="29"/>
      <c r="N107" s="29"/>
      <c r="O107" s="29"/>
      <c r="P107" s="29"/>
    </row>
    <row r="108" spans="1:16" s="30" customFormat="1" ht="15.75" customHeight="1">
      <c r="A108" s="28" t="s">
        <v>9</v>
      </c>
      <c r="B108" s="56">
        <f t="shared" si="37"/>
        <v>19548294</v>
      </c>
      <c r="C108" s="55">
        <v>0</v>
      </c>
      <c r="D108" s="55">
        <v>171583</v>
      </c>
      <c r="E108" s="56">
        <v>703982</v>
      </c>
      <c r="F108" s="55">
        <v>3580365</v>
      </c>
      <c r="G108" s="59">
        <f t="shared" si="38"/>
        <v>24004224</v>
      </c>
      <c r="H108" s="59">
        <v>-128461</v>
      </c>
      <c r="I108" s="55">
        <v>0</v>
      </c>
      <c r="J108" s="56">
        <f t="shared" si="39"/>
        <v>23875763</v>
      </c>
      <c r="K108" s="48"/>
      <c r="L108" s="29"/>
      <c r="M108" s="29"/>
      <c r="N108" s="29"/>
      <c r="O108" s="29"/>
      <c r="P108" s="29"/>
    </row>
    <row r="109" spans="1:16" s="30" customFormat="1" ht="15.75" customHeight="1">
      <c r="A109" s="28" t="s">
        <v>10</v>
      </c>
      <c r="B109" s="56">
        <f t="shared" si="37"/>
        <v>23869946</v>
      </c>
      <c r="C109" s="55">
        <v>0</v>
      </c>
      <c r="D109" s="55">
        <v>414469</v>
      </c>
      <c r="E109" s="56">
        <v>535118</v>
      </c>
      <c r="F109" s="55">
        <v>3647658</v>
      </c>
      <c r="G109" s="59">
        <f t="shared" si="38"/>
        <v>28467191</v>
      </c>
      <c r="H109" s="59">
        <v>-156860</v>
      </c>
      <c r="I109" s="55">
        <v>0</v>
      </c>
      <c r="J109" s="56">
        <f t="shared" si="39"/>
        <v>28310331</v>
      </c>
      <c r="K109" s="48"/>
      <c r="L109" s="29"/>
      <c r="M109" s="29"/>
      <c r="N109" s="29"/>
      <c r="O109" s="29"/>
      <c r="P109" s="29"/>
    </row>
    <row r="110" spans="1:16" s="30" customFormat="1" ht="15.75" customHeight="1">
      <c r="A110" s="28" t="s">
        <v>11</v>
      </c>
      <c r="B110" s="56">
        <f t="shared" si="37"/>
        <v>19623194</v>
      </c>
      <c r="C110" s="55">
        <v>0</v>
      </c>
      <c r="D110" s="55">
        <v>139988</v>
      </c>
      <c r="E110" s="56">
        <v>219967</v>
      </c>
      <c r="F110" s="55">
        <v>3641792</v>
      </c>
      <c r="G110" s="59">
        <f t="shared" si="38"/>
        <v>23624941</v>
      </c>
      <c r="H110" s="59">
        <v>-128953</v>
      </c>
      <c r="I110" s="55">
        <v>0</v>
      </c>
      <c r="J110" s="56">
        <f t="shared" si="39"/>
        <v>23495988</v>
      </c>
      <c r="K110" s="48"/>
      <c r="L110" s="29"/>
      <c r="M110" s="29"/>
      <c r="N110" s="29"/>
      <c r="O110" s="29"/>
      <c r="P110" s="29"/>
    </row>
    <row r="111" spans="1:16" s="30" customFormat="1" ht="15.75" customHeight="1">
      <c r="A111" s="28" t="s">
        <v>12</v>
      </c>
      <c r="B111" s="56">
        <f t="shared" si="37"/>
        <v>38080851</v>
      </c>
      <c r="C111" s="55">
        <v>0</v>
      </c>
      <c r="D111" s="55">
        <v>720899</v>
      </c>
      <c r="E111" s="56">
        <v>760470</v>
      </c>
      <c r="F111" s="55">
        <v>4988866</v>
      </c>
      <c r="G111" s="59">
        <f t="shared" si="38"/>
        <v>44551086</v>
      </c>
      <c r="H111" s="59">
        <v>-250246</v>
      </c>
      <c r="I111" s="55">
        <v>0</v>
      </c>
      <c r="J111" s="56">
        <f t="shared" si="39"/>
        <v>44300840</v>
      </c>
      <c r="K111" s="48"/>
      <c r="L111" s="29"/>
      <c r="M111" s="29"/>
      <c r="N111" s="29"/>
      <c r="O111" s="29"/>
      <c r="P111" s="29"/>
    </row>
    <row r="112" spans="1:16" s="30" customFormat="1" ht="15.75" customHeight="1">
      <c r="A112" s="28" t="s">
        <v>13</v>
      </c>
      <c r="B112" s="56">
        <f t="shared" si="37"/>
        <v>28117608</v>
      </c>
      <c r="C112" s="55">
        <v>0</v>
      </c>
      <c r="D112" s="55">
        <v>683168</v>
      </c>
      <c r="E112" s="56">
        <v>900315</v>
      </c>
      <c r="F112" s="55">
        <v>9501586</v>
      </c>
      <c r="G112" s="59">
        <f t="shared" si="38"/>
        <v>39202677</v>
      </c>
      <c r="H112" s="59">
        <v>-184773</v>
      </c>
      <c r="I112" s="55">
        <v>0</v>
      </c>
      <c r="J112" s="56">
        <f t="shared" si="39"/>
        <v>39017904</v>
      </c>
      <c r="K112" s="48"/>
      <c r="L112" s="29"/>
      <c r="M112" s="29"/>
      <c r="N112" s="29"/>
      <c r="O112" s="29"/>
      <c r="P112" s="29"/>
    </row>
    <row r="113" spans="1:16" s="30" customFormat="1" ht="15.75" customHeight="1">
      <c r="A113" s="28" t="s">
        <v>14</v>
      </c>
      <c r="B113" s="56">
        <f t="shared" si="37"/>
        <v>30513215</v>
      </c>
      <c r="C113" s="55">
        <v>0</v>
      </c>
      <c r="D113" s="55">
        <v>439723</v>
      </c>
      <c r="E113" s="56">
        <v>690446</v>
      </c>
      <c r="F113" s="55">
        <v>1978515</v>
      </c>
      <c r="G113" s="59">
        <f t="shared" si="38"/>
        <v>33621899</v>
      </c>
      <c r="H113" s="59">
        <v>-200516</v>
      </c>
      <c r="I113" s="55">
        <v>0</v>
      </c>
      <c r="J113" s="56">
        <f t="shared" si="39"/>
        <v>33421383</v>
      </c>
      <c r="K113" s="48"/>
      <c r="L113" s="29"/>
      <c r="M113" s="29"/>
      <c r="N113" s="29"/>
      <c r="O113" s="29"/>
      <c r="P113" s="29"/>
    </row>
    <row r="114" spans="1:16" s="30" customFormat="1" ht="15.75" customHeight="1">
      <c r="A114" s="28" t="s">
        <v>15</v>
      </c>
      <c r="B114" s="56">
        <f t="shared" si="37"/>
        <v>19918262</v>
      </c>
      <c r="C114" s="55">
        <v>0</v>
      </c>
      <c r="D114" s="55">
        <v>217746</v>
      </c>
      <c r="E114" s="56">
        <v>610812</v>
      </c>
      <c r="F114" s="55">
        <v>4536133</v>
      </c>
      <c r="G114" s="59">
        <f t="shared" si="38"/>
        <v>25282953</v>
      </c>
      <c r="H114" s="59">
        <v>-130892</v>
      </c>
      <c r="I114" s="55">
        <v>0</v>
      </c>
      <c r="J114" s="56">
        <f t="shared" si="39"/>
        <v>25152061</v>
      </c>
      <c r="K114" s="48"/>
      <c r="L114" s="29"/>
      <c r="M114" s="29"/>
      <c r="N114" s="29"/>
      <c r="O114" s="29"/>
      <c r="P114" s="29"/>
    </row>
    <row r="115" spans="1:16" s="30" customFormat="1" ht="15.75" customHeight="1">
      <c r="A115" s="28" t="s">
        <v>16</v>
      </c>
      <c r="B115" s="56">
        <f t="shared" si="37"/>
        <v>21014118</v>
      </c>
      <c r="C115" s="55">
        <v>0</v>
      </c>
      <c r="D115" s="55">
        <v>266894</v>
      </c>
      <c r="E115" s="56">
        <v>1919752</v>
      </c>
      <c r="F115" s="55">
        <v>1379242</v>
      </c>
      <c r="G115" s="59">
        <f t="shared" si="38"/>
        <v>24580006</v>
      </c>
      <c r="H115" s="59">
        <v>-138093</v>
      </c>
      <c r="I115" s="55">
        <v>0</v>
      </c>
      <c r="J115" s="56">
        <f t="shared" si="39"/>
        <v>24441913</v>
      </c>
      <c r="K115" s="48"/>
      <c r="L115" s="29"/>
      <c r="M115" s="29"/>
      <c r="N115" s="29"/>
      <c r="O115" s="29"/>
      <c r="P115" s="29"/>
    </row>
    <row r="116" spans="1:16" s="30" customFormat="1" ht="15.75" customHeight="1">
      <c r="A116" s="31" t="s">
        <v>17</v>
      </c>
      <c r="B116" s="56">
        <f t="shared" si="37"/>
        <v>26601887</v>
      </c>
      <c r="C116" s="57">
        <v>0</v>
      </c>
      <c r="D116" s="57">
        <v>283221</v>
      </c>
      <c r="E116" s="60">
        <v>575967</v>
      </c>
      <c r="F116" s="57">
        <v>1758051</v>
      </c>
      <c r="G116" s="59">
        <f t="shared" si="38"/>
        <v>29219126</v>
      </c>
      <c r="H116" s="61">
        <v>-174813</v>
      </c>
      <c r="I116" s="57">
        <v>0</v>
      </c>
      <c r="J116" s="56">
        <f t="shared" si="39"/>
        <v>29044313</v>
      </c>
      <c r="K116" s="48"/>
      <c r="L116" s="29"/>
      <c r="M116" s="29"/>
      <c r="N116" s="29"/>
      <c r="O116" s="29"/>
      <c r="P116" s="29"/>
    </row>
    <row r="117" spans="1:16" s="30" customFormat="1" ht="15.75" customHeight="1">
      <c r="A117" s="32" t="s">
        <v>35</v>
      </c>
      <c r="B117" s="58">
        <f aca="true" t="shared" si="40" ref="B117:J117">SUM(B100:B116)</f>
        <v>604579363</v>
      </c>
      <c r="C117" s="58">
        <f t="shared" si="40"/>
        <v>0</v>
      </c>
      <c r="D117" s="58">
        <f t="shared" si="40"/>
        <v>10920676</v>
      </c>
      <c r="E117" s="58">
        <f t="shared" si="40"/>
        <v>22473312.999999996</v>
      </c>
      <c r="F117" s="58">
        <f t="shared" si="40"/>
        <v>165378152</v>
      </c>
      <c r="G117" s="62">
        <f t="shared" si="40"/>
        <v>803351504</v>
      </c>
      <c r="H117" s="62">
        <f t="shared" si="40"/>
        <v>-3972962</v>
      </c>
      <c r="I117" s="58">
        <f t="shared" si="40"/>
        <v>0</v>
      </c>
      <c r="J117" s="58">
        <f t="shared" si="40"/>
        <v>799378542</v>
      </c>
      <c r="K117" s="48"/>
      <c r="L117" s="29"/>
      <c r="M117" s="29"/>
      <c r="N117" s="48"/>
      <c r="O117" s="29"/>
      <c r="P117" s="29"/>
    </row>
    <row r="118" spans="1:17" s="4" customFormat="1" ht="12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5"/>
      <c r="L118" s="5"/>
      <c r="M118" s="5"/>
      <c r="N118" s="26"/>
      <c r="P118" s="26"/>
      <c r="Q118" s="26"/>
    </row>
    <row r="119" spans="1:17" s="4" customFormat="1" ht="12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5"/>
      <c r="L119" s="5"/>
      <c r="M119" s="5"/>
      <c r="N119" s="26"/>
      <c r="P119" s="26"/>
      <c r="Q119" s="26"/>
    </row>
    <row r="120" spans="1:17" s="4" customFormat="1" ht="12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5"/>
      <c r="L120" s="5"/>
      <c r="M120" s="5"/>
      <c r="N120" s="26"/>
      <c r="P120" s="26"/>
      <c r="Q120" s="26"/>
    </row>
    <row r="121" spans="1:17" s="4" customFormat="1" ht="12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5"/>
      <c r="L121" s="5"/>
      <c r="M121" s="5"/>
      <c r="N121" s="26"/>
      <c r="P121" s="26"/>
      <c r="Q121" s="26"/>
    </row>
    <row r="122" spans="1:17" s="4" customFormat="1" ht="12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5"/>
      <c r="L122" s="5"/>
      <c r="M122" s="5"/>
      <c r="N122" s="26"/>
      <c r="P122" s="26"/>
      <c r="Q122" s="26"/>
    </row>
    <row r="123" spans="1:17" s="4" customFormat="1" ht="12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5"/>
      <c r="L123" s="5"/>
      <c r="M123" s="5"/>
      <c r="N123" s="26"/>
      <c r="P123" s="26"/>
      <c r="Q123" s="26"/>
    </row>
    <row r="124" spans="1:17" s="4" customFormat="1" ht="12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5"/>
      <c r="L124" s="5"/>
      <c r="M124" s="5"/>
      <c r="N124" s="26"/>
      <c r="P124" s="26"/>
      <c r="Q124" s="26"/>
    </row>
    <row r="125" spans="1:17" s="4" customFormat="1" ht="12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5"/>
      <c r="L125" s="5"/>
      <c r="M125" s="5"/>
      <c r="N125" s="26"/>
      <c r="P125" s="26"/>
      <c r="Q125" s="26"/>
    </row>
    <row r="126" spans="1:17" s="4" customFormat="1" ht="12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5"/>
      <c r="L126" s="5"/>
      <c r="M126" s="5"/>
      <c r="N126" s="26"/>
      <c r="P126" s="26"/>
      <c r="Q126" s="26"/>
    </row>
    <row r="127" spans="1:17" s="4" customFormat="1" ht="1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5"/>
      <c r="L127" s="5"/>
      <c r="M127" s="5"/>
      <c r="N127" s="26"/>
      <c r="P127" s="26"/>
      <c r="Q127" s="26"/>
    </row>
    <row r="128" spans="1:17" s="4" customFormat="1" ht="1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5"/>
      <c r="L128" s="5"/>
      <c r="M128" s="5"/>
      <c r="N128" s="26"/>
      <c r="P128" s="26"/>
      <c r="Q128" s="26"/>
    </row>
    <row r="129" spans="1:17" s="4" customFormat="1" ht="1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5"/>
      <c r="L129" s="5"/>
      <c r="M129" s="5"/>
      <c r="N129" s="26"/>
      <c r="P129" s="26"/>
      <c r="Q129" s="26"/>
    </row>
    <row r="130" spans="1:17" s="4" customFormat="1" ht="1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5"/>
      <c r="L130" s="5"/>
      <c r="M130" s="5"/>
      <c r="N130" s="26"/>
      <c r="P130" s="26"/>
      <c r="Q130" s="26"/>
    </row>
    <row r="131" spans="1:17" s="4" customFormat="1" ht="12.75">
      <c r="A131" s="6"/>
      <c r="B131" s="6"/>
      <c r="C131" s="6"/>
      <c r="D131" s="6"/>
      <c r="E131" s="9"/>
      <c r="F131" s="9"/>
      <c r="G131" s="9"/>
      <c r="H131" s="9"/>
      <c r="I131" s="9"/>
      <c r="J131" s="9"/>
      <c r="K131" s="5"/>
      <c r="L131" s="5"/>
      <c r="M131" s="5"/>
      <c r="N131" s="26"/>
      <c r="P131" s="26"/>
      <c r="Q131" s="26"/>
    </row>
    <row r="132" spans="1:17" s="4" customFormat="1" ht="12.75">
      <c r="A132" s="6"/>
      <c r="B132" s="6"/>
      <c r="C132" s="6"/>
      <c r="D132" s="6"/>
      <c r="E132" s="9"/>
      <c r="F132" s="9"/>
      <c r="G132" s="9"/>
      <c r="H132" s="9"/>
      <c r="I132" s="9"/>
      <c r="J132" s="9"/>
      <c r="K132" s="5"/>
      <c r="L132" s="5"/>
      <c r="M132" s="5"/>
      <c r="N132" s="26"/>
      <c r="P132" s="26"/>
      <c r="Q132" s="26"/>
    </row>
    <row r="133" spans="1:17" s="4" customFormat="1" ht="12.75">
      <c r="A133" s="6"/>
      <c r="B133" s="6"/>
      <c r="C133" s="6"/>
      <c r="D133" s="6"/>
      <c r="E133" s="9"/>
      <c r="F133" s="9"/>
      <c r="G133" s="9"/>
      <c r="H133" s="9"/>
      <c r="I133" s="9"/>
      <c r="J133" s="9"/>
      <c r="K133" s="5"/>
      <c r="L133" s="5"/>
      <c r="M133" s="5"/>
      <c r="N133" s="26"/>
      <c r="P133" s="26"/>
      <c r="Q133" s="26"/>
    </row>
    <row r="134" spans="1:17" s="4" customFormat="1" ht="12.75">
      <c r="A134" s="6"/>
      <c r="B134" s="6"/>
      <c r="C134" s="6"/>
      <c r="D134" s="6"/>
      <c r="E134" s="9"/>
      <c r="F134" s="9"/>
      <c r="G134" s="9"/>
      <c r="H134" s="9"/>
      <c r="I134" s="9"/>
      <c r="J134" s="9"/>
      <c r="K134" s="5"/>
      <c r="L134" s="5"/>
      <c r="M134" s="5"/>
      <c r="N134" s="26"/>
      <c r="P134" s="26"/>
      <c r="Q134" s="26"/>
    </row>
    <row r="135" spans="1:17" s="4" customFormat="1" ht="12.75">
      <c r="A135" s="6"/>
      <c r="B135" s="6"/>
      <c r="C135" s="6"/>
      <c r="D135" s="6"/>
      <c r="E135" s="9"/>
      <c r="F135" s="9"/>
      <c r="G135" s="9"/>
      <c r="H135" s="9"/>
      <c r="I135" s="9"/>
      <c r="J135" s="9"/>
      <c r="K135" s="5"/>
      <c r="L135" s="5"/>
      <c r="M135" s="5"/>
      <c r="N135" s="26"/>
      <c r="P135" s="26"/>
      <c r="Q135" s="26"/>
    </row>
    <row r="136" spans="1:17" s="4" customFormat="1" ht="12.75">
      <c r="A136" s="6"/>
      <c r="B136" s="6"/>
      <c r="C136" s="6"/>
      <c r="D136" s="6"/>
      <c r="E136" s="9"/>
      <c r="F136" s="9"/>
      <c r="G136" s="9"/>
      <c r="H136" s="9"/>
      <c r="I136" s="9"/>
      <c r="J136" s="9"/>
      <c r="K136" s="5"/>
      <c r="L136" s="5"/>
      <c r="M136" s="5"/>
      <c r="N136" s="26"/>
      <c r="P136" s="26"/>
      <c r="Q136" s="26"/>
    </row>
    <row r="137" spans="1:17" s="4" customFormat="1" ht="1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5"/>
      <c r="L137" s="5"/>
      <c r="M137" s="5"/>
      <c r="N137" s="26"/>
      <c r="P137" s="26"/>
      <c r="Q137" s="26"/>
    </row>
    <row r="138" spans="1:17" ht="15.75">
      <c r="A138" s="77" t="s">
        <v>20</v>
      </c>
      <c r="B138" s="77"/>
      <c r="C138" s="77"/>
      <c r="D138" s="77"/>
      <c r="E138" s="77"/>
      <c r="F138" s="77"/>
      <c r="G138" s="77"/>
      <c r="H138" s="77"/>
      <c r="I138" s="77"/>
      <c r="J138" s="77"/>
      <c r="N138" s="25"/>
      <c r="P138" s="25"/>
      <c r="Q138" s="25"/>
    </row>
    <row r="139" spans="1:17" ht="15.75">
      <c r="A139" s="78" t="s">
        <v>41</v>
      </c>
      <c r="B139" s="78"/>
      <c r="C139" s="78"/>
      <c r="D139" s="78"/>
      <c r="E139" s="78"/>
      <c r="F139" s="78"/>
      <c r="G139" s="78"/>
      <c r="H139" s="78"/>
      <c r="I139" s="78"/>
      <c r="J139" s="78"/>
      <c r="N139" s="25"/>
      <c r="P139" s="25"/>
      <c r="Q139" s="25"/>
    </row>
    <row r="140" spans="14:17" ht="12.75">
      <c r="N140" s="25"/>
      <c r="P140" s="25"/>
      <c r="Q140" s="25"/>
    </row>
    <row r="141" spans="1:11" s="46" customFormat="1" ht="79.5" customHeight="1">
      <c r="A141" s="22" t="s">
        <v>31</v>
      </c>
      <c r="B141" s="22" t="s">
        <v>0</v>
      </c>
      <c r="C141" s="22" t="s">
        <v>27</v>
      </c>
      <c r="D141" s="22" t="s">
        <v>22</v>
      </c>
      <c r="E141" s="22" t="s">
        <v>18</v>
      </c>
      <c r="F141" s="22" t="s">
        <v>19</v>
      </c>
      <c r="G141" s="22" t="s">
        <v>43</v>
      </c>
      <c r="H141" s="22" t="s">
        <v>21</v>
      </c>
      <c r="I141" s="22" t="s">
        <v>23</v>
      </c>
      <c r="J141" s="27" t="s">
        <v>32</v>
      </c>
      <c r="K141" s="45"/>
    </row>
    <row r="142" spans="1:10" s="33" customFormat="1" ht="15.75" customHeight="1">
      <c r="A142" s="28" t="s">
        <v>1</v>
      </c>
      <c r="B142" s="55">
        <v>19827338</v>
      </c>
      <c r="C142" s="55">
        <v>3360397</v>
      </c>
      <c r="D142" s="55">
        <v>341505</v>
      </c>
      <c r="E142" s="55">
        <v>1069914</v>
      </c>
      <c r="F142" s="55">
        <v>487361</v>
      </c>
      <c r="G142" s="55">
        <v>5</v>
      </c>
      <c r="H142" s="55">
        <v>204292</v>
      </c>
      <c r="I142" s="55">
        <v>36517</v>
      </c>
      <c r="J142" s="55">
        <v>10095</v>
      </c>
    </row>
    <row r="143" spans="1:10" s="33" customFormat="1" ht="15.75" customHeight="1">
      <c r="A143" s="28" t="s">
        <v>2</v>
      </c>
      <c r="B143" s="55">
        <v>48708365</v>
      </c>
      <c r="C143" s="55">
        <v>8255242</v>
      </c>
      <c r="D143" s="55">
        <v>838950</v>
      </c>
      <c r="E143" s="55">
        <v>2628380</v>
      </c>
      <c r="F143" s="55">
        <v>1197263</v>
      </c>
      <c r="G143" s="55">
        <v>13</v>
      </c>
      <c r="H143" s="55">
        <v>501869</v>
      </c>
      <c r="I143" s="55">
        <v>89708</v>
      </c>
      <c r="J143" s="55">
        <v>24800</v>
      </c>
    </row>
    <row r="144" spans="1:10" s="33" customFormat="1" ht="15.75" customHeight="1">
      <c r="A144" s="28" t="s">
        <v>3</v>
      </c>
      <c r="B144" s="55">
        <v>22598420</v>
      </c>
      <c r="C144" s="55">
        <v>3830049</v>
      </c>
      <c r="D144" s="55">
        <v>389234</v>
      </c>
      <c r="E144" s="55">
        <v>1219446</v>
      </c>
      <c r="F144" s="55">
        <v>555475</v>
      </c>
      <c r="G144" s="55">
        <v>6</v>
      </c>
      <c r="H144" s="55">
        <v>232844</v>
      </c>
      <c r="I144" s="55">
        <v>41620</v>
      </c>
      <c r="J144" s="55">
        <v>11506</v>
      </c>
    </row>
    <row r="145" spans="1:11" s="34" customFormat="1" ht="15.75" customHeight="1">
      <c r="A145" s="28" t="s">
        <v>4</v>
      </c>
      <c r="B145" s="55">
        <v>135152695</v>
      </c>
      <c r="C145" s="55">
        <v>22906090</v>
      </c>
      <c r="D145" s="55">
        <v>2327862</v>
      </c>
      <c r="E145" s="55">
        <v>7293051</v>
      </c>
      <c r="F145" s="55">
        <v>3322086</v>
      </c>
      <c r="G145" s="55">
        <v>37</v>
      </c>
      <c r="H145" s="55">
        <v>1392553</v>
      </c>
      <c r="I145" s="55">
        <v>248915</v>
      </c>
      <c r="J145" s="55">
        <v>68814</v>
      </c>
      <c r="K145" s="45"/>
    </row>
    <row r="146" spans="1:11" s="35" customFormat="1" ht="15.75" customHeight="1">
      <c r="A146" s="28" t="s">
        <v>5</v>
      </c>
      <c r="B146" s="55">
        <v>39074976</v>
      </c>
      <c r="C146" s="55">
        <v>6622546</v>
      </c>
      <c r="D146" s="55">
        <v>673025</v>
      </c>
      <c r="E146" s="55">
        <v>2108547</v>
      </c>
      <c r="F146" s="55">
        <v>960472</v>
      </c>
      <c r="G146" s="55">
        <v>11</v>
      </c>
      <c r="H146" s="55">
        <v>402611</v>
      </c>
      <c r="I146" s="55">
        <v>71966</v>
      </c>
      <c r="J146" s="55">
        <v>19895</v>
      </c>
      <c r="K146" s="47"/>
    </row>
    <row r="147" spans="1:11" s="35" customFormat="1" ht="15.75" customHeight="1">
      <c r="A147" s="28" t="s">
        <v>6</v>
      </c>
      <c r="B147" s="55">
        <v>27863793</v>
      </c>
      <c r="C147" s="55">
        <v>4722441</v>
      </c>
      <c r="D147" s="55">
        <v>479924</v>
      </c>
      <c r="E147" s="55">
        <v>1503574</v>
      </c>
      <c r="F147" s="55">
        <v>684899</v>
      </c>
      <c r="G147" s="55">
        <v>8</v>
      </c>
      <c r="H147" s="55">
        <v>287096</v>
      </c>
      <c r="I147" s="55">
        <v>51318</v>
      </c>
      <c r="J147" s="55">
        <v>14187</v>
      </c>
      <c r="K147" s="47"/>
    </row>
    <row r="148" spans="1:11" s="30" customFormat="1" ht="15.75" customHeight="1">
      <c r="A148" s="28" t="s">
        <v>7</v>
      </c>
      <c r="B148" s="55">
        <v>17561525</v>
      </c>
      <c r="C148" s="55">
        <v>2976381</v>
      </c>
      <c r="D148" s="55">
        <v>302479</v>
      </c>
      <c r="E148" s="55">
        <v>947648</v>
      </c>
      <c r="F148" s="55">
        <v>431667</v>
      </c>
      <c r="G148" s="55">
        <v>5</v>
      </c>
      <c r="H148" s="55">
        <v>180946</v>
      </c>
      <c r="I148" s="55">
        <v>32344</v>
      </c>
      <c r="J148" s="55">
        <v>8942</v>
      </c>
      <c r="K148" s="48"/>
    </row>
    <row r="149" spans="1:11" s="30" customFormat="1" ht="15.75" customHeight="1">
      <c r="A149" s="28" t="s">
        <v>8</v>
      </c>
      <c r="B149" s="55">
        <v>33865246</v>
      </c>
      <c r="C149" s="55">
        <v>5739585</v>
      </c>
      <c r="D149" s="55">
        <v>583293</v>
      </c>
      <c r="E149" s="55">
        <v>1827422</v>
      </c>
      <c r="F149" s="55">
        <v>832416</v>
      </c>
      <c r="G149" s="55">
        <v>9</v>
      </c>
      <c r="H149" s="55">
        <v>348932</v>
      </c>
      <c r="I149" s="55">
        <v>62371</v>
      </c>
      <c r="J149" s="55">
        <v>17243</v>
      </c>
      <c r="K149" s="48"/>
    </row>
    <row r="150" spans="1:11" s="30" customFormat="1" ht="15.75" customHeight="1">
      <c r="A150" s="28" t="s">
        <v>9</v>
      </c>
      <c r="B150" s="55">
        <v>15527411</v>
      </c>
      <c r="C150" s="55">
        <v>2631633</v>
      </c>
      <c r="D150" s="55">
        <v>267443</v>
      </c>
      <c r="E150" s="55">
        <v>837883</v>
      </c>
      <c r="F150" s="55">
        <v>381668</v>
      </c>
      <c r="G150" s="55">
        <v>4</v>
      </c>
      <c r="H150" s="55">
        <v>159988</v>
      </c>
      <c r="I150" s="55">
        <v>28597</v>
      </c>
      <c r="J150" s="55">
        <v>7906</v>
      </c>
      <c r="K150" s="48"/>
    </row>
    <row r="151" spans="1:11" s="30" customFormat="1" ht="15.75" customHeight="1">
      <c r="A151" s="28" t="s">
        <v>10</v>
      </c>
      <c r="B151" s="55">
        <v>19815749</v>
      </c>
      <c r="C151" s="55">
        <v>3358433</v>
      </c>
      <c r="D151" s="55">
        <v>341305</v>
      </c>
      <c r="E151" s="55">
        <v>1069289</v>
      </c>
      <c r="F151" s="55">
        <v>487076</v>
      </c>
      <c r="G151" s="55">
        <v>5</v>
      </c>
      <c r="H151" s="55">
        <v>204173</v>
      </c>
      <c r="I151" s="55">
        <v>36495</v>
      </c>
      <c r="J151" s="55">
        <v>10089</v>
      </c>
      <c r="K151" s="48"/>
    </row>
    <row r="152" spans="1:11" s="30" customFormat="1" ht="15.75" customHeight="1">
      <c r="A152" s="28" t="s">
        <v>11</v>
      </c>
      <c r="B152" s="55">
        <v>14637968</v>
      </c>
      <c r="C152" s="55">
        <v>2480888</v>
      </c>
      <c r="D152" s="55">
        <v>252124</v>
      </c>
      <c r="E152" s="55">
        <v>789888</v>
      </c>
      <c r="F152" s="55">
        <v>359805</v>
      </c>
      <c r="G152" s="55">
        <v>4</v>
      </c>
      <c r="H152" s="55">
        <v>150823</v>
      </c>
      <c r="I152" s="55">
        <v>26959</v>
      </c>
      <c r="J152" s="55">
        <v>7453</v>
      </c>
      <c r="K152" s="48"/>
    </row>
    <row r="153" spans="1:11" s="30" customFormat="1" ht="15.75" customHeight="1">
      <c r="A153" s="28" t="s">
        <v>12</v>
      </c>
      <c r="B153" s="55">
        <v>33948175</v>
      </c>
      <c r="C153" s="55">
        <v>5753640</v>
      </c>
      <c r="D153" s="55">
        <v>584721</v>
      </c>
      <c r="E153" s="55">
        <v>1831897</v>
      </c>
      <c r="F153" s="55">
        <v>834454</v>
      </c>
      <c r="G153" s="55">
        <v>9</v>
      </c>
      <c r="H153" s="55">
        <v>349787</v>
      </c>
      <c r="I153" s="55">
        <v>62523</v>
      </c>
      <c r="J153" s="55">
        <v>17285</v>
      </c>
      <c r="K153" s="48"/>
    </row>
    <row r="154" spans="1:11" s="30" customFormat="1" ht="15.75" customHeight="1">
      <c r="A154" s="28" t="s">
        <v>13</v>
      </c>
      <c r="B154" s="55">
        <v>24994346</v>
      </c>
      <c r="C154" s="55">
        <v>4236118</v>
      </c>
      <c r="D154" s="55">
        <v>430501</v>
      </c>
      <c r="E154" s="55">
        <v>1348734</v>
      </c>
      <c r="F154" s="55">
        <v>614367</v>
      </c>
      <c r="G154" s="55">
        <v>7</v>
      </c>
      <c r="H154" s="55">
        <v>257531</v>
      </c>
      <c r="I154" s="55">
        <v>46033</v>
      </c>
      <c r="J154" s="55">
        <v>12726</v>
      </c>
      <c r="K154" s="48"/>
    </row>
    <row r="155" spans="1:11" s="30" customFormat="1" ht="15.75" customHeight="1">
      <c r="A155" s="28" t="s">
        <v>14</v>
      </c>
      <c r="B155" s="55">
        <v>27498118</v>
      </c>
      <c r="C155" s="55">
        <v>4660464</v>
      </c>
      <c r="D155" s="55">
        <v>473626</v>
      </c>
      <c r="E155" s="55">
        <v>1483842</v>
      </c>
      <c r="F155" s="55">
        <v>675910</v>
      </c>
      <c r="G155" s="55">
        <v>7</v>
      </c>
      <c r="H155" s="55">
        <v>283328</v>
      </c>
      <c r="I155" s="55">
        <v>50644</v>
      </c>
      <c r="J155" s="55">
        <v>14001</v>
      </c>
      <c r="K155" s="48"/>
    </row>
    <row r="156" spans="1:11" s="30" customFormat="1" ht="15.75" customHeight="1">
      <c r="A156" s="28" t="s">
        <v>15</v>
      </c>
      <c r="B156" s="55">
        <v>14919510</v>
      </c>
      <c r="C156" s="55">
        <v>2528604</v>
      </c>
      <c r="D156" s="55">
        <v>256973</v>
      </c>
      <c r="E156" s="55">
        <v>805080</v>
      </c>
      <c r="F156" s="55">
        <v>366725</v>
      </c>
      <c r="G156" s="55">
        <v>4</v>
      </c>
      <c r="H156" s="55">
        <v>153724</v>
      </c>
      <c r="I156" s="55">
        <v>27478</v>
      </c>
      <c r="J156" s="55">
        <v>7596</v>
      </c>
      <c r="K156" s="48"/>
    </row>
    <row r="157" spans="1:11" s="30" customFormat="1" ht="15.75" customHeight="1">
      <c r="A157" s="28" t="s">
        <v>16</v>
      </c>
      <c r="B157" s="55">
        <v>21259639</v>
      </c>
      <c r="C157" s="55">
        <v>3603148</v>
      </c>
      <c r="D157" s="55">
        <v>366175</v>
      </c>
      <c r="E157" s="55">
        <v>1147204</v>
      </c>
      <c r="F157" s="55">
        <v>522567</v>
      </c>
      <c r="G157" s="55">
        <v>6</v>
      </c>
      <c r="H157" s="55">
        <v>219050</v>
      </c>
      <c r="I157" s="55">
        <v>39155</v>
      </c>
      <c r="J157" s="55">
        <v>10825</v>
      </c>
      <c r="K157" s="48"/>
    </row>
    <row r="158" spans="1:11" s="30" customFormat="1" ht="15.75" customHeight="1">
      <c r="A158" s="31" t="s">
        <v>17</v>
      </c>
      <c r="B158" s="57">
        <v>23357501</v>
      </c>
      <c r="C158" s="57">
        <v>3958700</v>
      </c>
      <c r="D158" s="57">
        <v>402310</v>
      </c>
      <c r="E158" s="57">
        <v>1260407</v>
      </c>
      <c r="F158" s="57">
        <v>574133</v>
      </c>
      <c r="G158" s="57">
        <v>7</v>
      </c>
      <c r="H158" s="57">
        <v>240667</v>
      </c>
      <c r="I158" s="57">
        <v>43018</v>
      </c>
      <c r="J158" s="57">
        <v>11894</v>
      </c>
      <c r="K158" s="48"/>
    </row>
    <row r="159" spans="1:11" s="30" customFormat="1" ht="15.75" customHeight="1">
      <c r="A159" s="32" t="s">
        <v>35</v>
      </c>
      <c r="B159" s="58">
        <f aca="true" t="shared" si="41" ref="B159:J159">SUM(B142:B158)</f>
        <v>540610775</v>
      </c>
      <c r="C159" s="58">
        <f t="shared" si="41"/>
        <v>91624359</v>
      </c>
      <c r="D159" s="58">
        <f t="shared" si="41"/>
        <v>9311450</v>
      </c>
      <c r="E159" s="58">
        <f t="shared" si="41"/>
        <v>29172206</v>
      </c>
      <c r="F159" s="58">
        <f t="shared" si="41"/>
        <v>13288344</v>
      </c>
      <c r="G159" s="58">
        <f t="shared" si="41"/>
        <v>147</v>
      </c>
      <c r="H159" s="58">
        <f t="shared" si="41"/>
        <v>5570214</v>
      </c>
      <c r="I159" s="58">
        <f t="shared" si="41"/>
        <v>995661</v>
      </c>
      <c r="J159" s="58">
        <f t="shared" si="41"/>
        <v>275257</v>
      </c>
      <c r="K159" s="48"/>
    </row>
    <row r="160" spans="1:17" ht="12.75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9"/>
      <c r="L160" s="1"/>
      <c r="M160" s="1"/>
      <c r="N160" s="1"/>
      <c r="P160" s="1"/>
      <c r="Q160" s="1"/>
    </row>
    <row r="161" spans="1:17" ht="12.75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9"/>
      <c r="L161" s="1"/>
      <c r="M161" s="1"/>
      <c r="N161" s="1"/>
      <c r="P161" s="1"/>
      <c r="Q161" s="1"/>
    </row>
    <row r="162" spans="1:17" ht="12.75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9"/>
      <c r="L162" s="1"/>
      <c r="M162" s="1"/>
      <c r="N162" s="1"/>
      <c r="P162" s="1"/>
      <c r="Q162" s="1"/>
    </row>
    <row r="163" spans="1:17" ht="30.75" customHeight="1">
      <c r="A163" s="68" t="s">
        <v>31</v>
      </c>
      <c r="B163" s="68" t="s">
        <v>44</v>
      </c>
      <c r="C163" s="70" t="s">
        <v>45</v>
      </c>
      <c r="D163" s="71"/>
      <c r="E163" s="68" t="s">
        <v>28</v>
      </c>
      <c r="F163" s="68" t="s">
        <v>25</v>
      </c>
      <c r="G163" s="72" t="s">
        <v>46</v>
      </c>
      <c r="H163" s="74" t="s">
        <v>59</v>
      </c>
      <c r="I163" s="72" t="s">
        <v>58</v>
      </c>
      <c r="J163" s="72" t="s">
        <v>34</v>
      </c>
      <c r="K163" s="49"/>
      <c r="L163" s="1"/>
      <c r="M163" s="1"/>
      <c r="N163" s="1"/>
      <c r="P163" s="1"/>
      <c r="Q163" s="1"/>
    </row>
    <row r="164" spans="1:17" ht="29.25" customHeight="1">
      <c r="A164" s="69"/>
      <c r="B164" s="69"/>
      <c r="C164" s="21" t="s">
        <v>47</v>
      </c>
      <c r="D164" s="21" t="s">
        <v>48</v>
      </c>
      <c r="E164" s="69"/>
      <c r="F164" s="69"/>
      <c r="G164" s="73"/>
      <c r="H164" s="75"/>
      <c r="I164" s="73"/>
      <c r="J164" s="73"/>
      <c r="K164" s="49"/>
      <c r="L164" s="1"/>
      <c r="M164" s="1"/>
      <c r="N164" s="1"/>
      <c r="P164" s="1"/>
      <c r="Q164" s="1"/>
    </row>
    <row r="165" spans="1:17" s="30" customFormat="1" ht="15.75" customHeight="1">
      <c r="A165" s="28" t="s">
        <v>1</v>
      </c>
      <c r="B165" s="56">
        <f>B142+C142+D142+E142+F142+G142+H142+I142+J142</f>
        <v>25337424</v>
      </c>
      <c r="C165" s="55">
        <v>0</v>
      </c>
      <c r="D165" s="55">
        <v>266320</v>
      </c>
      <c r="E165" s="56">
        <v>3785444</v>
      </c>
      <c r="F165" s="55">
        <v>801806</v>
      </c>
      <c r="G165" s="59">
        <f>B165+C165+D165+E165+F165</f>
        <v>30190994</v>
      </c>
      <c r="H165" s="59">
        <v>-143707</v>
      </c>
      <c r="I165" s="59">
        <v>-67956</v>
      </c>
      <c r="J165" s="56">
        <f>G165+H165+I165</f>
        <v>29979331</v>
      </c>
      <c r="K165" s="63"/>
      <c r="L165" s="64"/>
      <c r="M165" s="64"/>
      <c r="N165" s="64"/>
      <c r="O165" s="64"/>
      <c r="P165" s="64"/>
      <c r="Q165" s="4"/>
    </row>
    <row r="166" spans="1:17" s="30" customFormat="1" ht="15.75" customHeight="1">
      <c r="A166" s="28" t="s">
        <v>2</v>
      </c>
      <c r="B166" s="56">
        <f aca="true" t="shared" si="42" ref="B166:B181">B143+C143+D143+E143+F143+G143+H143+I143+J143</f>
        <v>62244590</v>
      </c>
      <c r="C166" s="55">
        <v>0</v>
      </c>
      <c r="D166" s="55">
        <v>1106841</v>
      </c>
      <c r="E166" s="56">
        <v>1471430</v>
      </c>
      <c r="F166" s="55">
        <v>1824178</v>
      </c>
      <c r="G166" s="59">
        <f aca="true" t="shared" si="43" ref="G166:G181">B166+C166+D166+E166+F166</f>
        <v>66647039</v>
      </c>
      <c r="H166" s="59">
        <v>-369701</v>
      </c>
      <c r="I166" s="59">
        <v>-154397</v>
      </c>
      <c r="J166" s="56">
        <f aca="true" t="shared" si="44" ref="J166:J181">G166+H166+I166</f>
        <v>66122941</v>
      </c>
      <c r="K166" s="63"/>
      <c r="L166" s="64"/>
      <c r="M166" s="64"/>
      <c r="N166" s="64"/>
      <c r="O166" s="64"/>
      <c r="P166" s="64"/>
      <c r="Q166" s="4"/>
    </row>
    <row r="167" spans="1:17" s="30" customFormat="1" ht="15.75" customHeight="1">
      <c r="A167" s="28" t="s">
        <v>3</v>
      </c>
      <c r="B167" s="56">
        <f t="shared" si="42"/>
        <v>28878600</v>
      </c>
      <c r="C167" s="55">
        <v>0</v>
      </c>
      <c r="D167" s="55">
        <v>490242</v>
      </c>
      <c r="E167" s="56">
        <v>1846845</v>
      </c>
      <c r="F167" s="55">
        <v>2132461</v>
      </c>
      <c r="G167" s="59">
        <f t="shared" si="43"/>
        <v>33348148</v>
      </c>
      <c r="H167" s="59">
        <v>-178188</v>
      </c>
      <c r="I167" s="59">
        <v>-86835</v>
      </c>
      <c r="J167" s="56">
        <f t="shared" si="44"/>
        <v>33083125</v>
      </c>
      <c r="K167" s="63"/>
      <c r="L167" s="64"/>
      <c r="M167" s="64"/>
      <c r="N167" s="64"/>
      <c r="O167" s="64"/>
      <c r="P167" s="64"/>
      <c r="Q167" s="4"/>
    </row>
    <row r="168" spans="1:17" s="30" customFormat="1" ht="15.75" customHeight="1">
      <c r="A168" s="28" t="s">
        <v>4</v>
      </c>
      <c r="B168" s="56">
        <f t="shared" si="42"/>
        <v>172712103</v>
      </c>
      <c r="C168" s="55">
        <v>0</v>
      </c>
      <c r="D168" s="55">
        <v>3110831</v>
      </c>
      <c r="E168" s="56">
        <v>9087427.999999996</v>
      </c>
      <c r="F168" s="55">
        <v>12373242</v>
      </c>
      <c r="G168" s="59">
        <f t="shared" si="43"/>
        <v>197283604</v>
      </c>
      <c r="H168" s="59">
        <v>-1105098</v>
      </c>
      <c r="I168" s="59">
        <v>-480140</v>
      </c>
      <c r="J168" s="56">
        <f t="shared" si="44"/>
        <v>195698366</v>
      </c>
      <c r="K168" s="63"/>
      <c r="L168" s="64"/>
      <c r="M168" s="64"/>
      <c r="N168" s="64"/>
      <c r="O168" s="64"/>
      <c r="P168" s="64"/>
      <c r="Q168" s="4"/>
    </row>
    <row r="169" spans="1:17" s="30" customFormat="1" ht="15.75" customHeight="1">
      <c r="A169" s="28" t="s">
        <v>5</v>
      </c>
      <c r="B169" s="56">
        <f t="shared" si="42"/>
        <v>49934049</v>
      </c>
      <c r="C169" s="55">
        <v>0</v>
      </c>
      <c r="D169" s="55">
        <v>977822</v>
      </c>
      <c r="E169" s="56">
        <v>1235733</v>
      </c>
      <c r="F169" s="55">
        <v>0</v>
      </c>
      <c r="G169" s="59">
        <f t="shared" si="43"/>
        <v>52147604</v>
      </c>
      <c r="H169" s="59">
        <v>-297444</v>
      </c>
      <c r="I169" s="59">
        <v>-138983</v>
      </c>
      <c r="J169" s="56">
        <f t="shared" si="44"/>
        <v>51711177</v>
      </c>
      <c r="K169" s="63"/>
      <c r="L169" s="64"/>
      <c r="M169" s="64"/>
      <c r="N169" s="64"/>
      <c r="O169" s="64"/>
      <c r="P169" s="64"/>
      <c r="Q169" s="4"/>
    </row>
    <row r="170" spans="1:17" s="30" customFormat="1" ht="15.75" customHeight="1">
      <c r="A170" s="28" t="s">
        <v>6</v>
      </c>
      <c r="B170" s="56">
        <f t="shared" si="42"/>
        <v>35607240</v>
      </c>
      <c r="C170" s="55">
        <v>0</v>
      </c>
      <c r="D170" s="55">
        <v>624604</v>
      </c>
      <c r="E170" s="56">
        <v>2501235</v>
      </c>
      <c r="F170" s="55">
        <v>1231007</v>
      </c>
      <c r="G170" s="59">
        <f t="shared" si="43"/>
        <v>39964086</v>
      </c>
      <c r="H170" s="59">
        <v>-210902</v>
      </c>
      <c r="I170" s="59">
        <v>-104323</v>
      </c>
      <c r="J170" s="56">
        <f t="shared" si="44"/>
        <v>39648861</v>
      </c>
      <c r="K170" s="63"/>
      <c r="L170" s="64"/>
      <c r="M170" s="64"/>
      <c r="N170" s="64"/>
      <c r="O170" s="64"/>
      <c r="P170" s="64"/>
      <c r="Q170" s="4"/>
    </row>
    <row r="171" spans="1:17" s="30" customFormat="1" ht="15.75" customHeight="1">
      <c r="A171" s="28" t="s">
        <v>7</v>
      </c>
      <c r="B171" s="56">
        <f t="shared" si="42"/>
        <v>22441937</v>
      </c>
      <c r="C171" s="55">
        <v>0</v>
      </c>
      <c r="D171" s="55">
        <v>146443</v>
      </c>
      <c r="E171" s="56">
        <v>1952782</v>
      </c>
      <c r="F171" s="55">
        <v>0</v>
      </c>
      <c r="G171" s="59">
        <f t="shared" si="43"/>
        <v>24541162</v>
      </c>
      <c r="H171" s="59">
        <v>-133243</v>
      </c>
      <c r="I171" s="59">
        <v>-61608</v>
      </c>
      <c r="J171" s="56">
        <f t="shared" si="44"/>
        <v>24346311</v>
      </c>
      <c r="K171" s="63"/>
      <c r="L171" s="64"/>
      <c r="M171" s="64"/>
      <c r="N171" s="64"/>
      <c r="O171" s="64"/>
      <c r="P171" s="64"/>
      <c r="Q171" s="4"/>
    </row>
    <row r="172" spans="1:17" s="30" customFormat="1" ht="15.75" customHeight="1">
      <c r="A172" s="28" t="s">
        <v>8</v>
      </c>
      <c r="B172" s="56">
        <f t="shared" si="42"/>
        <v>43276517</v>
      </c>
      <c r="C172" s="55">
        <v>0</v>
      </c>
      <c r="D172" s="55">
        <v>868644</v>
      </c>
      <c r="E172" s="56">
        <v>1210930</v>
      </c>
      <c r="F172" s="55">
        <v>1648097</v>
      </c>
      <c r="G172" s="59">
        <f t="shared" si="43"/>
        <v>47004188</v>
      </c>
      <c r="H172" s="59">
        <v>-267947</v>
      </c>
      <c r="I172" s="59">
        <v>-133196</v>
      </c>
      <c r="J172" s="56">
        <f t="shared" si="44"/>
        <v>46603045</v>
      </c>
      <c r="K172" s="63"/>
      <c r="L172" s="64"/>
      <c r="M172" s="64"/>
      <c r="N172" s="64"/>
      <c r="O172" s="64"/>
      <c r="P172" s="64"/>
      <c r="Q172" s="4"/>
    </row>
    <row r="173" spans="1:17" s="30" customFormat="1" ht="15.75" customHeight="1">
      <c r="A173" s="28" t="s">
        <v>9</v>
      </c>
      <c r="B173" s="56">
        <f t="shared" si="42"/>
        <v>19842533</v>
      </c>
      <c r="C173" s="55">
        <v>0</v>
      </c>
      <c r="D173" s="55">
        <v>171781</v>
      </c>
      <c r="E173" s="56">
        <v>1044981</v>
      </c>
      <c r="F173" s="55">
        <v>844984</v>
      </c>
      <c r="G173" s="59">
        <f t="shared" si="43"/>
        <v>21904279</v>
      </c>
      <c r="H173" s="59">
        <v>-122124</v>
      </c>
      <c r="I173" s="59">
        <v>-58689</v>
      </c>
      <c r="J173" s="56">
        <f t="shared" si="44"/>
        <v>21723466</v>
      </c>
      <c r="K173" s="63"/>
      <c r="L173" s="64"/>
      <c r="M173" s="64"/>
      <c r="N173" s="64"/>
      <c r="O173" s="64"/>
      <c r="P173" s="64"/>
      <c r="Q173" s="4"/>
    </row>
    <row r="174" spans="1:17" s="30" customFormat="1" ht="15.75" customHeight="1">
      <c r="A174" s="28" t="s">
        <v>10</v>
      </c>
      <c r="B174" s="56">
        <f t="shared" si="42"/>
        <v>25322614</v>
      </c>
      <c r="C174" s="55">
        <v>0</v>
      </c>
      <c r="D174" s="55">
        <v>414948</v>
      </c>
      <c r="E174" s="56">
        <v>794321</v>
      </c>
      <c r="F174" s="55">
        <v>1098991</v>
      </c>
      <c r="G174" s="59">
        <f t="shared" si="43"/>
        <v>27630874</v>
      </c>
      <c r="H174" s="59">
        <v>-160961</v>
      </c>
      <c r="I174" s="59">
        <v>-72984</v>
      </c>
      <c r="J174" s="56">
        <f t="shared" si="44"/>
        <v>27396929</v>
      </c>
      <c r="K174" s="63"/>
      <c r="L174" s="64"/>
      <c r="M174" s="64"/>
      <c r="N174" s="64"/>
      <c r="O174" s="64"/>
      <c r="P174" s="64"/>
      <c r="Q174" s="4"/>
    </row>
    <row r="175" spans="1:17" s="30" customFormat="1" ht="15.75" customHeight="1">
      <c r="A175" s="28" t="s">
        <v>11</v>
      </c>
      <c r="B175" s="56">
        <f t="shared" si="42"/>
        <v>18705912</v>
      </c>
      <c r="C175" s="55">
        <v>0</v>
      </c>
      <c r="D175" s="55">
        <v>140150</v>
      </c>
      <c r="E175" s="56">
        <v>326516</v>
      </c>
      <c r="F175" s="55">
        <v>1092387</v>
      </c>
      <c r="G175" s="59">
        <f t="shared" si="43"/>
        <v>20264965</v>
      </c>
      <c r="H175" s="59">
        <v>-122989</v>
      </c>
      <c r="I175" s="59">
        <v>-58119</v>
      </c>
      <c r="J175" s="56">
        <f>G175+H175+I175</f>
        <v>20083857</v>
      </c>
      <c r="K175" s="63"/>
      <c r="L175" s="64"/>
      <c r="M175" s="64"/>
      <c r="N175" s="64"/>
      <c r="O175" s="64"/>
      <c r="P175" s="64"/>
      <c r="Q175" s="4"/>
    </row>
    <row r="176" spans="1:17" s="30" customFormat="1" ht="15.75" customHeight="1">
      <c r="A176" s="28" t="s">
        <v>12</v>
      </c>
      <c r="B176" s="56">
        <f t="shared" si="42"/>
        <v>43382491</v>
      </c>
      <c r="C176" s="55">
        <v>0</v>
      </c>
      <c r="D176" s="55">
        <v>721732</v>
      </c>
      <c r="E176" s="56">
        <v>1128831</v>
      </c>
      <c r="F176" s="55">
        <v>1015012</v>
      </c>
      <c r="G176" s="59">
        <f t="shared" si="43"/>
        <v>46248066</v>
      </c>
      <c r="H176" s="59">
        <v>-245072</v>
      </c>
      <c r="I176" s="59">
        <v>-120311</v>
      </c>
      <c r="J176" s="56">
        <f t="shared" si="44"/>
        <v>45882683</v>
      </c>
      <c r="K176" s="63"/>
      <c r="L176" s="64"/>
      <c r="M176" s="64"/>
      <c r="N176" s="64"/>
      <c r="O176" s="64"/>
      <c r="P176" s="64"/>
      <c r="Q176" s="4"/>
    </row>
    <row r="177" spans="1:17" s="30" customFormat="1" ht="15.75" customHeight="1">
      <c r="A177" s="28" t="s">
        <v>13</v>
      </c>
      <c r="B177" s="56">
        <f t="shared" si="42"/>
        <v>31940363</v>
      </c>
      <c r="C177" s="55">
        <v>0</v>
      </c>
      <c r="D177" s="55">
        <v>683957</v>
      </c>
      <c r="E177" s="56">
        <v>1336416</v>
      </c>
      <c r="F177" s="55">
        <v>0</v>
      </c>
      <c r="G177" s="59">
        <f t="shared" si="43"/>
        <v>33960736</v>
      </c>
      <c r="H177" s="59">
        <v>-196535</v>
      </c>
      <c r="I177" s="59">
        <v>-90176</v>
      </c>
      <c r="J177" s="56">
        <f t="shared" si="44"/>
        <v>33674025</v>
      </c>
      <c r="K177" s="63"/>
      <c r="L177" s="64"/>
      <c r="M177" s="64"/>
      <c r="N177" s="64"/>
      <c r="O177" s="64"/>
      <c r="P177" s="64"/>
      <c r="Q177" s="4"/>
    </row>
    <row r="178" spans="1:17" s="30" customFormat="1" ht="15.75" customHeight="1">
      <c r="A178" s="28" t="s">
        <v>14</v>
      </c>
      <c r="B178" s="56">
        <f t="shared" si="42"/>
        <v>35139940</v>
      </c>
      <c r="C178" s="55">
        <v>0</v>
      </c>
      <c r="D178" s="55">
        <v>440231</v>
      </c>
      <c r="E178" s="56">
        <v>1024888</v>
      </c>
      <c r="F178" s="55">
        <v>2559182</v>
      </c>
      <c r="G178" s="59">
        <f t="shared" si="43"/>
        <v>39164241</v>
      </c>
      <c r="H178" s="59">
        <v>-180146</v>
      </c>
      <c r="I178" s="59">
        <v>-93236</v>
      </c>
      <c r="J178" s="56">
        <f t="shared" si="44"/>
        <v>38890859</v>
      </c>
      <c r="K178" s="63"/>
      <c r="L178" s="64"/>
      <c r="M178" s="64"/>
      <c r="N178" s="64"/>
      <c r="O178" s="64"/>
      <c r="P178" s="64"/>
      <c r="Q178" s="4"/>
    </row>
    <row r="179" spans="1:17" s="30" customFormat="1" ht="15.75" customHeight="1">
      <c r="A179" s="28" t="s">
        <v>15</v>
      </c>
      <c r="B179" s="56">
        <f t="shared" si="42"/>
        <v>19065694</v>
      </c>
      <c r="C179" s="55">
        <v>0</v>
      </c>
      <c r="D179" s="55">
        <v>217997</v>
      </c>
      <c r="E179" s="56">
        <v>906681</v>
      </c>
      <c r="F179" s="55">
        <v>530434</v>
      </c>
      <c r="G179" s="59">
        <f t="shared" si="43"/>
        <v>20720806</v>
      </c>
      <c r="H179" s="59">
        <v>-114119</v>
      </c>
      <c r="I179" s="59">
        <v>-58013</v>
      </c>
      <c r="J179" s="56">
        <f>G179+H179+I179</f>
        <v>20548674</v>
      </c>
      <c r="K179" s="63"/>
      <c r="L179" s="64"/>
      <c r="M179" s="64"/>
      <c r="N179" s="64"/>
      <c r="O179" s="64"/>
      <c r="P179" s="64"/>
      <c r="Q179" s="4"/>
    </row>
    <row r="180" spans="1:17" s="30" customFormat="1" ht="15.75" customHeight="1">
      <c r="A180" s="28" t="s">
        <v>16</v>
      </c>
      <c r="B180" s="56">
        <f t="shared" si="42"/>
        <v>27167769</v>
      </c>
      <c r="C180" s="55">
        <v>0</v>
      </c>
      <c r="D180" s="55">
        <v>267203</v>
      </c>
      <c r="E180" s="56">
        <v>2849653</v>
      </c>
      <c r="F180" s="55">
        <v>1157615</v>
      </c>
      <c r="G180" s="59">
        <f t="shared" si="43"/>
        <v>31442240</v>
      </c>
      <c r="H180" s="59">
        <v>-143993</v>
      </c>
      <c r="I180" s="59">
        <v>-66519</v>
      </c>
      <c r="J180" s="56">
        <f t="shared" si="44"/>
        <v>31231728</v>
      </c>
      <c r="K180" s="63"/>
      <c r="L180" s="64"/>
      <c r="M180" s="64"/>
      <c r="N180" s="64"/>
      <c r="O180" s="64"/>
      <c r="P180" s="64"/>
      <c r="Q180" s="4"/>
    </row>
    <row r="181" spans="1:17" s="30" customFormat="1" ht="15.75" customHeight="1">
      <c r="A181" s="31" t="s">
        <v>17</v>
      </c>
      <c r="B181" s="56">
        <f t="shared" si="42"/>
        <v>29848637</v>
      </c>
      <c r="C181" s="57">
        <v>0</v>
      </c>
      <c r="D181" s="57">
        <v>283549</v>
      </c>
      <c r="E181" s="60">
        <v>854957</v>
      </c>
      <c r="F181" s="57">
        <v>4143485</v>
      </c>
      <c r="G181" s="59">
        <f t="shared" si="43"/>
        <v>35130628</v>
      </c>
      <c r="H181" s="61">
        <v>-167349</v>
      </c>
      <c r="I181" s="61">
        <v>-80663</v>
      </c>
      <c r="J181" s="56">
        <f t="shared" si="44"/>
        <v>34882616</v>
      </c>
      <c r="K181" s="63"/>
      <c r="L181" s="64"/>
      <c r="M181" s="64"/>
      <c r="N181" s="64"/>
      <c r="O181" s="64"/>
      <c r="P181" s="64"/>
      <c r="Q181" s="4"/>
    </row>
    <row r="182" spans="1:17" s="30" customFormat="1" ht="15.75" customHeight="1">
      <c r="A182" s="32" t="s">
        <v>35</v>
      </c>
      <c r="B182" s="58">
        <f aca="true" t="shared" si="45" ref="B182:J182">SUM(B165:B181)</f>
        <v>690848413</v>
      </c>
      <c r="C182" s="58">
        <f t="shared" si="45"/>
        <v>0</v>
      </c>
      <c r="D182" s="58">
        <f t="shared" si="45"/>
        <v>10933295</v>
      </c>
      <c r="E182" s="58">
        <f t="shared" si="45"/>
        <v>33359070.999999996</v>
      </c>
      <c r="F182" s="58">
        <f t="shared" si="45"/>
        <v>32452881</v>
      </c>
      <c r="G182" s="62">
        <f t="shared" si="45"/>
        <v>767593660</v>
      </c>
      <c r="H182" s="62">
        <f t="shared" si="45"/>
        <v>-4159518</v>
      </c>
      <c r="I182" s="62">
        <f t="shared" si="45"/>
        <v>-1926148</v>
      </c>
      <c r="J182" s="58">
        <f t="shared" si="45"/>
        <v>761507994</v>
      </c>
      <c r="K182" s="63"/>
      <c r="L182" s="64"/>
      <c r="M182" s="64"/>
      <c r="N182" s="63"/>
      <c r="O182" s="64"/>
      <c r="P182" s="64"/>
      <c r="Q182" s="4"/>
    </row>
    <row r="183" spans="1:10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2.75">
      <c r="A196" s="6"/>
      <c r="B196" s="6"/>
      <c r="C196" s="6"/>
      <c r="D196" s="6"/>
      <c r="E196" s="10"/>
      <c r="F196" s="10"/>
      <c r="G196" s="10"/>
      <c r="H196" s="10"/>
      <c r="I196" s="10"/>
      <c r="J196" s="10"/>
    </row>
    <row r="197" spans="1:10" ht="12.75">
      <c r="A197" s="6"/>
      <c r="B197" s="6"/>
      <c r="C197" s="6"/>
      <c r="D197" s="6"/>
      <c r="E197" s="10"/>
      <c r="F197" s="10"/>
      <c r="G197" s="10"/>
      <c r="H197" s="10"/>
      <c r="I197" s="10"/>
      <c r="J197" s="10"/>
    </row>
    <row r="198" spans="1:10" ht="12.75">
      <c r="A198" s="6"/>
      <c r="B198" s="6"/>
      <c r="C198" s="6"/>
      <c r="D198" s="6"/>
      <c r="E198" s="10"/>
      <c r="F198" s="10"/>
      <c r="G198" s="10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5.75">
      <c r="A202" s="77" t="s">
        <v>20</v>
      </c>
      <c r="B202" s="77"/>
      <c r="C202" s="77"/>
      <c r="D202" s="77"/>
      <c r="E202" s="77"/>
      <c r="F202" s="77"/>
      <c r="G202" s="77"/>
      <c r="H202" s="77"/>
      <c r="I202" s="77"/>
      <c r="J202" s="77"/>
    </row>
    <row r="203" spans="1:10" ht="15.75">
      <c r="A203" s="78" t="s">
        <v>42</v>
      </c>
      <c r="B203" s="78"/>
      <c r="C203" s="78"/>
      <c r="D203" s="78"/>
      <c r="E203" s="78"/>
      <c r="F203" s="78"/>
      <c r="G203" s="78"/>
      <c r="H203" s="78"/>
      <c r="I203" s="78"/>
      <c r="J203" s="78"/>
    </row>
    <row r="204" spans="1:10" ht="21" customHeight="1">
      <c r="A204"/>
      <c r="B204"/>
      <c r="C204"/>
      <c r="D204"/>
      <c r="E204"/>
      <c r="F204"/>
      <c r="G204"/>
      <c r="H204"/>
      <c r="I204"/>
      <c r="J204"/>
    </row>
    <row r="205" spans="1:12" s="46" customFormat="1" ht="79.5" customHeight="1">
      <c r="A205" s="22" t="s">
        <v>31</v>
      </c>
      <c r="B205" s="22" t="s">
        <v>0</v>
      </c>
      <c r="C205" s="22" t="s">
        <v>27</v>
      </c>
      <c r="D205" s="22" t="s">
        <v>22</v>
      </c>
      <c r="E205" s="22" t="s">
        <v>18</v>
      </c>
      <c r="F205" s="22" t="s">
        <v>19</v>
      </c>
      <c r="G205" s="22" t="s">
        <v>43</v>
      </c>
      <c r="H205" s="22" t="s">
        <v>21</v>
      </c>
      <c r="I205" s="22" t="s">
        <v>23</v>
      </c>
      <c r="J205" s="27" t="s">
        <v>32</v>
      </c>
      <c r="K205" s="45"/>
      <c r="L205" s="45"/>
    </row>
    <row r="206" spans="1:10" s="33" customFormat="1" ht="15.75" customHeight="1">
      <c r="A206" s="28" t="s">
        <v>1</v>
      </c>
      <c r="B206" s="55">
        <v>12713790</v>
      </c>
      <c r="C206" s="55">
        <v>2184095</v>
      </c>
      <c r="D206" s="55">
        <v>139763</v>
      </c>
      <c r="E206" s="55">
        <v>987420</v>
      </c>
      <c r="F206" s="55">
        <v>427344</v>
      </c>
      <c r="G206" s="55">
        <v>18</v>
      </c>
      <c r="H206" s="55">
        <v>158059</v>
      </c>
      <c r="I206" s="55">
        <v>33701</v>
      </c>
      <c r="J206" s="55">
        <v>3279</v>
      </c>
    </row>
    <row r="207" spans="1:10" s="33" customFormat="1" ht="15.75" customHeight="1">
      <c r="A207" s="28" t="s">
        <v>2</v>
      </c>
      <c r="B207" s="55">
        <v>31943491</v>
      </c>
      <c r="C207" s="55">
        <v>5487554</v>
      </c>
      <c r="D207" s="55">
        <v>351155</v>
      </c>
      <c r="E207" s="55">
        <v>2480900</v>
      </c>
      <c r="F207" s="55">
        <v>1073705</v>
      </c>
      <c r="G207" s="55">
        <v>46</v>
      </c>
      <c r="H207" s="55">
        <v>397123</v>
      </c>
      <c r="I207" s="55">
        <v>84674</v>
      </c>
      <c r="J207" s="55">
        <v>8240</v>
      </c>
    </row>
    <row r="208" spans="1:10" s="33" customFormat="1" ht="15.75" customHeight="1">
      <c r="A208" s="28" t="s">
        <v>3</v>
      </c>
      <c r="B208" s="55">
        <v>16889821</v>
      </c>
      <c r="C208" s="55">
        <v>2901493</v>
      </c>
      <c r="D208" s="55">
        <v>185670</v>
      </c>
      <c r="E208" s="55">
        <v>1311753</v>
      </c>
      <c r="F208" s="55">
        <v>567711</v>
      </c>
      <c r="G208" s="55">
        <v>24</v>
      </c>
      <c r="H208" s="55">
        <v>209975</v>
      </c>
      <c r="I208" s="55">
        <v>44771</v>
      </c>
      <c r="J208" s="55">
        <v>4357</v>
      </c>
    </row>
    <row r="209" spans="1:12" s="34" customFormat="1" ht="15.75" customHeight="1">
      <c r="A209" s="28" t="s">
        <v>4</v>
      </c>
      <c r="B209" s="55">
        <v>93903639</v>
      </c>
      <c r="C209" s="55">
        <v>16131651</v>
      </c>
      <c r="D209" s="55">
        <v>1032283</v>
      </c>
      <c r="E209" s="55">
        <v>7293051</v>
      </c>
      <c r="F209" s="55">
        <v>3156348</v>
      </c>
      <c r="G209" s="55">
        <v>134</v>
      </c>
      <c r="H209" s="55">
        <v>1167416</v>
      </c>
      <c r="I209" s="55">
        <v>248916</v>
      </c>
      <c r="J209" s="55">
        <v>24222</v>
      </c>
      <c r="K209" s="45"/>
      <c r="L209" s="45"/>
    </row>
    <row r="210" spans="1:12" s="35" customFormat="1" ht="15.75" customHeight="1">
      <c r="A210" s="28" t="s">
        <v>5</v>
      </c>
      <c r="B210" s="55">
        <v>30455978</v>
      </c>
      <c r="C210" s="55">
        <v>5232015</v>
      </c>
      <c r="D210" s="55">
        <v>334803</v>
      </c>
      <c r="E210" s="55">
        <v>2365372</v>
      </c>
      <c r="F210" s="55">
        <v>1023705</v>
      </c>
      <c r="G210" s="55">
        <v>44</v>
      </c>
      <c r="H210" s="55">
        <v>378630</v>
      </c>
      <c r="I210" s="55">
        <v>80731</v>
      </c>
      <c r="J210" s="55">
        <v>7856</v>
      </c>
      <c r="K210" s="47"/>
      <c r="L210" s="47"/>
    </row>
    <row r="211" spans="1:12" s="35" customFormat="1" ht="15.75" customHeight="1">
      <c r="A211" s="28" t="s">
        <v>6</v>
      </c>
      <c r="B211" s="55">
        <v>21135031</v>
      </c>
      <c r="C211" s="55">
        <v>3630775</v>
      </c>
      <c r="D211" s="55">
        <v>232337</v>
      </c>
      <c r="E211" s="55">
        <v>1641458</v>
      </c>
      <c r="F211" s="55">
        <v>710404</v>
      </c>
      <c r="G211" s="55">
        <v>30</v>
      </c>
      <c r="H211" s="55">
        <v>262752</v>
      </c>
      <c r="I211" s="55">
        <v>56024</v>
      </c>
      <c r="J211" s="55">
        <v>5452</v>
      </c>
      <c r="K211" s="47"/>
      <c r="L211" s="47"/>
    </row>
    <row r="212" spans="1:12" s="30" customFormat="1" ht="15.75" customHeight="1">
      <c r="A212" s="28" t="s">
        <v>7</v>
      </c>
      <c r="B212" s="55">
        <v>11796407</v>
      </c>
      <c r="C212" s="55">
        <v>2026498</v>
      </c>
      <c r="D212" s="55">
        <v>129678</v>
      </c>
      <c r="E212" s="55">
        <v>916171</v>
      </c>
      <c r="F212" s="55">
        <v>396508</v>
      </c>
      <c r="G212" s="55">
        <v>17</v>
      </c>
      <c r="H212" s="55">
        <v>146654</v>
      </c>
      <c r="I212" s="55">
        <v>31269</v>
      </c>
      <c r="J212" s="55">
        <v>3043</v>
      </c>
      <c r="K212" s="48"/>
      <c r="L212" s="48"/>
    </row>
    <row r="213" spans="1:12" s="30" customFormat="1" ht="15.75" customHeight="1">
      <c r="A213" s="28" t="s">
        <v>8</v>
      </c>
      <c r="B213" s="55">
        <v>25034125</v>
      </c>
      <c r="C213" s="55">
        <v>4300598</v>
      </c>
      <c r="D213" s="55">
        <v>275200</v>
      </c>
      <c r="E213" s="55">
        <v>1944282</v>
      </c>
      <c r="F213" s="55">
        <v>841463</v>
      </c>
      <c r="G213" s="55">
        <v>36</v>
      </c>
      <c r="H213" s="55">
        <v>311226</v>
      </c>
      <c r="I213" s="55">
        <v>66359</v>
      </c>
      <c r="J213" s="55">
        <v>6457</v>
      </c>
      <c r="K213" s="48"/>
      <c r="L213" s="48"/>
    </row>
    <row r="214" spans="1:12" s="30" customFormat="1" ht="15.75" customHeight="1">
      <c r="A214" s="28" t="s">
        <v>9</v>
      </c>
      <c r="B214" s="55">
        <v>10324078</v>
      </c>
      <c r="C214" s="55">
        <v>1773567</v>
      </c>
      <c r="D214" s="55">
        <v>113493</v>
      </c>
      <c r="E214" s="55">
        <v>801822</v>
      </c>
      <c r="F214" s="55">
        <v>347019</v>
      </c>
      <c r="G214" s="55">
        <v>15</v>
      </c>
      <c r="H214" s="55">
        <v>128350</v>
      </c>
      <c r="I214" s="55">
        <v>27367</v>
      </c>
      <c r="J214" s="55">
        <v>2663</v>
      </c>
      <c r="K214" s="48"/>
      <c r="L214" s="48"/>
    </row>
    <row r="215" spans="1:12" s="30" customFormat="1" ht="15.75" customHeight="1">
      <c r="A215" s="28" t="s">
        <v>10</v>
      </c>
      <c r="B215" s="55">
        <v>13590808</v>
      </c>
      <c r="C215" s="55">
        <v>2334757</v>
      </c>
      <c r="D215" s="55">
        <v>149404</v>
      </c>
      <c r="E215" s="55">
        <v>1055534</v>
      </c>
      <c r="F215" s="55">
        <v>456823</v>
      </c>
      <c r="G215" s="55">
        <v>19</v>
      </c>
      <c r="H215" s="55">
        <v>168962</v>
      </c>
      <c r="I215" s="55">
        <v>36026</v>
      </c>
      <c r="J215" s="55">
        <v>3506</v>
      </c>
      <c r="K215" s="48"/>
      <c r="L215" s="48"/>
    </row>
    <row r="216" spans="1:12" s="30" customFormat="1" ht="15.75" customHeight="1">
      <c r="A216" s="28" t="s">
        <v>11</v>
      </c>
      <c r="B216" s="55">
        <v>9673154</v>
      </c>
      <c r="C216" s="55">
        <v>1661745</v>
      </c>
      <c r="D216" s="55">
        <v>106337</v>
      </c>
      <c r="E216" s="55">
        <v>751268</v>
      </c>
      <c r="F216" s="55">
        <v>325140</v>
      </c>
      <c r="G216" s="55">
        <v>14</v>
      </c>
      <c r="H216" s="55">
        <v>120257</v>
      </c>
      <c r="I216" s="55">
        <v>25641</v>
      </c>
      <c r="J216" s="55">
        <v>2495</v>
      </c>
      <c r="K216" s="48"/>
      <c r="L216" s="48"/>
    </row>
    <row r="217" spans="1:12" s="30" customFormat="1" ht="15.75" customHeight="1">
      <c r="A217" s="28" t="s">
        <v>12</v>
      </c>
      <c r="B217" s="55">
        <v>24145091</v>
      </c>
      <c r="C217" s="55">
        <v>4147871</v>
      </c>
      <c r="D217" s="55">
        <v>265427</v>
      </c>
      <c r="E217" s="55">
        <v>1875235</v>
      </c>
      <c r="F217" s="55">
        <v>811580</v>
      </c>
      <c r="G217" s="55">
        <v>35</v>
      </c>
      <c r="H217" s="55">
        <v>300173</v>
      </c>
      <c r="I217" s="55">
        <v>64003</v>
      </c>
      <c r="J217" s="55">
        <v>6228</v>
      </c>
      <c r="K217" s="48"/>
      <c r="L217" s="48"/>
    </row>
    <row r="218" spans="1:12" s="30" customFormat="1" ht="15.75" customHeight="1">
      <c r="A218" s="28" t="s">
        <v>13</v>
      </c>
      <c r="B218" s="55">
        <v>19057433</v>
      </c>
      <c r="C218" s="55">
        <v>3273865</v>
      </c>
      <c r="D218" s="55">
        <v>209498</v>
      </c>
      <c r="E218" s="55">
        <v>1480101</v>
      </c>
      <c r="F218" s="55">
        <v>640570</v>
      </c>
      <c r="G218" s="55">
        <v>27</v>
      </c>
      <c r="H218" s="55">
        <v>236923</v>
      </c>
      <c r="I218" s="55">
        <v>50517</v>
      </c>
      <c r="J218" s="55">
        <v>4916</v>
      </c>
      <c r="K218" s="48"/>
      <c r="L218" s="48"/>
    </row>
    <row r="219" spans="1:12" s="30" customFormat="1" ht="15.75" customHeight="1">
      <c r="A219" s="28" t="s">
        <v>14</v>
      </c>
      <c r="B219" s="55">
        <v>18187623</v>
      </c>
      <c r="C219" s="55">
        <v>3124441</v>
      </c>
      <c r="D219" s="55">
        <v>199936</v>
      </c>
      <c r="E219" s="55">
        <v>1412547</v>
      </c>
      <c r="F219" s="55">
        <v>611334</v>
      </c>
      <c r="G219" s="55">
        <v>26</v>
      </c>
      <c r="H219" s="55">
        <v>226110</v>
      </c>
      <c r="I219" s="55">
        <v>48211</v>
      </c>
      <c r="J219" s="55">
        <v>4691</v>
      </c>
      <c r="K219" s="48"/>
      <c r="L219" s="48"/>
    </row>
    <row r="220" spans="1:12" s="30" customFormat="1" ht="15.75" customHeight="1">
      <c r="A220" s="28" t="s">
        <v>15</v>
      </c>
      <c r="B220" s="55">
        <v>9945596</v>
      </c>
      <c r="C220" s="55">
        <v>1708548</v>
      </c>
      <c r="D220" s="55">
        <v>109332</v>
      </c>
      <c r="E220" s="55">
        <v>772427</v>
      </c>
      <c r="F220" s="55">
        <v>334298</v>
      </c>
      <c r="G220" s="55">
        <v>14</v>
      </c>
      <c r="H220" s="55">
        <v>123644</v>
      </c>
      <c r="I220" s="55">
        <v>26363</v>
      </c>
      <c r="J220" s="55">
        <v>2565</v>
      </c>
      <c r="K220" s="48"/>
      <c r="L220" s="48"/>
    </row>
    <row r="221" spans="1:12" s="30" customFormat="1" ht="15.75" customHeight="1">
      <c r="A221" s="28" t="s">
        <v>16</v>
      </c>
      <c r="B221" s="55">
        <v>12345888</v>
      </c>
      <c r="C221" s="55">
        <v>2120893</v>
      </c>
      <c r="D221" s="55">
        <v>135718</v>
      </c>
      <c r="E221" s="55">
        <v>958847</v>
      </c>
      <c r="F221" s="55">
        <v>414978</v>
      </c>
      <c r="G221" s="55">
        <v>18</v>
      </c>
      <c r="H221" s="55">
        <v>153485</v>
      </c>
      <c r="I221" s="55">
        <v>32726</v>
      </c>
      <c r="J221" s="55">
        <v>3184</v>
      </c>
      <c r="K221" s="48"/>
      <c r="L221" s="48"/>
    </row>
    <row r="222" spans="1:12" s="30" customFormat="1" ht="15.75" customHeight="1">
      <c r="A222" s="31" t="s">
        <v>17</v>
      </c>
      <c r="B222" s="57">
        <v>14472610</v>
      </c>
      <c r="C222" s="57">
        <v>2486238</v>
      </c>
      <c r="D222" s="57">
        <v>159096</v>
      </c>
      <c r="E222" s="57">
        <v>1124017</v>
      </c>
      <c r="F222" s="57">
        <v>486461</v>
      </c>
      <c r="G222" s="57">
        <v>20</v>
      </c>
      <c r="H222" s="57">
        <v>179923</v>
      </c>
      <c r="I222" s="57">
        <v>38363</v>
      </c>
      <c r="J222" s="57">
        <v>3732</v>
      </c>
      <c r="K222" s="48"/>
      <c r="L222" s="48"/>
    </row>
    <row r="223" spans="1:12" s="30" customFormat="1" ht="15.75" customHeight="1">
      <c r="A223" s="32" t="s">
        <v>35</v>
      </c>
      <c r="B223" s="58">
        <f aca="true" t="shared" si="46" ref="B223:J223">SUM(B206:B222)</f>
        <v>375614563</v>
      </c>
      <c r="C223" s="58">
        <f t="shared" si="46"/>
        <v>64526604</v>
      </c>
      <c r="D223" s="58">
        <f t="shared" si="46"/>
        <v>4129130</v>
      </c>
      <c r="E223" s="58">
        <f t="shared" si="46"/>
        <v>29172205</v>
      </c>
      <c r="F223" s="58">
        <f t="shared" si="46"/>
        <v>12625391</v>
      </c>
      <c r="G223" s="58">
        <f t="shared" si="46"/>
        <v>537</v>
      </c>
      <c r="H223" s="58">
        <f t="shared" si="46"/>
        <v>4669662</v>
      </c>
      <c r="I223" s="58">
        <f t="shared" si="46"/>
        <v>995662</v>
      </c>
      <c r="J223" s="58">
        <f t="shared" si="46"/>
        <v>96886</v>
      </c>
      <c r="K223" s="48"/>
      <c r="L223" s="48"/>
    </row>
    <row r="224" spans="1:17" ht="12.75">
      <c r="A224" s="43"/>
      <c r="B224" s="44"/>
      <c r="C224" s="44"/>
      <c r="D224" s="44"/>
      <c r="E224" s="44"/>
      <c r="F224" s="44"/>
      <c r="G224" s="44"/>
      <c r="H224" s="44"/>
      <c r="I224" s="44"/>
      <c r="J224" s="44"/>
      <c r="K224" s="49"/>
      <c r="L224" s="49"/>
      <c r="M224" s="1"/>
      <c r="N224" s="1"/>
      <c r="P224" s="1"/>
      <c r="Q224" s="1"/>
    </row>
    <row r="225" spans="1:17" ht="12.75">
      <c r="A225" s="43"/>
      <c r="B225" s="44"/>
      <c r="C225" s="44"/>
      <c r="D225" s="44"/>
      <c r="E225" s="44"/>
      <c r="F225" s="44"/>
      <c r="G225" s="44"/>
      <c r="H225" s="44"/>
      <c r="I225" s="44"/>
      <c r="J225" s="44"/>
      <c r="K225" s="49"/>
      <c r="L225" s="49"/>
      <c r="M225" s="1"/>
      <c r="N225" s="1"/>
      <c r="P225" s="1"/>
      <c r="Q225" s="1"/>
    </row>
    <row r="226" spans="1:17" ht="12.75">
      <c r="A226" s="43"/>
      <c r="B226" s="44"/>
      <c r="C226" s="44"/>
      <c r="D226" s="44"/>
      <c r="E226" s="44"/>
      <c r="F226" s="44"/>
      <c r="G226" s="44"/>
      <c r="H226" s="44"/>
      <c r="I226" s="44"/>
      <c r="J226" s="44"/>
      <c r="K226" s="49"/>
      <c r="L226" s="49"/>
      <c r="M226" s="1"/>
      <c r="N226" s="1"/>
      <c r="P226" s="1"/>
      <c r="Q226" s="1"/>
    </row>
    <row r="227" spans="1:17" ht="30.75" customHeight="1">
      <c r="A227" s="68" t="s">
        <v>31</v>
      </c>
      <c r="B227" s="68" t="s">
        <v>44</v>
      </c>
      <c r="C227" s="70" t="s">
        <v>45</v>
      </c>
      <c r="D227" s="71"/>
      <c r="E227" s="68" t="s">
        <v>28</v>
      </c>
      <c r="F227" s="68" t="s">
        <v>25</v>
      </c>
      <c r="G227" s="72" t="s">
        <v>46</v>
      </c>
      <c r="H227" s="74" t="s">
        <v>62</v>
      </c>
      <c r="I227" s="72" t="s">
        <v>29</v>
      </c>
      <c r="J227" s="72" t="s">
        <v>34</v>
      </c>
      <c r="K227" s="49"/>
      <c r="L227" s="49"/>
      <c r="M227" s="1"/>
      <c r="N227" s="1"/>
      <c r="P227" s="1"/>
      <c r="Q227" s="1"/>
    </row>
    <row r="228" spans="1:17" ht="29.25" customHeight="1">
      <c r="A228" s="69"/>
      <c r="B228" s="69"/>
      <c r="C228" s="21" t="s">
        <v>47</v>
      </c>
      <c r="D228" s="21" t="s">
        <v>48</v>
      </c>
      <c r="E228" s="69"/>
      <c r="F228" s="69"/>
      <c r="G228" s="73"/>
      <c r="H228" s="75"/>
      <c r="I228" s="73"/>
      <c r="J228" s="73"/>
      <c r="K228" s="49"/>
      <c r="L228" s="49"/>
      <c r="M228" s="1"/>
      <c r="N228" s="1"/>
      <c r="P228" s="1"/>
      <c r="Q228" s="1"/>
    </row>
    <row r="229" spans="1:18" s="30" customFormat="1" ht="15.75" customHeight="1">
      <c r="A229" s="28" t="s">
        <v>1</v>
      </c>
      <c r="B229" s="56">
        <f>B206+C206+D206+E206+F206+G206+H206+I206+J206</f>
        <v>16647469</v>
      </c>
      <c r="C229" s="55">
        <v>0</v>
      </c>
      <c r="D229" s="55">
        <v>279261</v>
      </c>
      <c r="E229" s="56">
        <v>1512468</v>
      </c>
      <c r="F229" s="55">
        <v>0</v>
      </c>
      <c r="G229" s="59">
        <f>B229+C229+D229+E229+F229</f>
        <v>18439198</v>
      </c>
      <c r="H229" s="59">
        <v>-1798</v>
      </c>
      <c r="I229" s="59"/>
      <c r="J229" s="56">
        <f>G229+H229+I229</f>
        <v>18437400</v>
      </c>
      <c r="K229" s="63"/>
      <c r="L229" s="63"/>
      <c r="M229" s="64"/>
      <c r="N229" s="64"/>
      <c r="O229" s="64"/>
      <c r="P229" s="64"/>
      <c r="Q229" s="64"/>
      <c r="R229" s="4"/>
    </row>
    <row r="230" spans="1:18" s="30" customFormat="1" ht="15.75" customHeight="1">
      <c r="A230" s="28" t="s">
        <v>2</v>
      </c>
      <c r="B230" s="56">
        <f aca="true" t="shared" si="47" ref="B230:B245">B207+C207+D207+E207+F207+G207+H207+I207+J207</f>
        <v>41826888</v>
      </c>
      <c r="C230" s="55">
        <v>0</v>
      </c>
      <c r="D230" s="55">
        <v>1160624</v>
      </c>
      <c r="E230" s="56">
        <v>587908</v>
      </c>
      <c r="F230" s="55">
        <v>0</v>
      </c>
      <c r="G230" s="59">
        <f aca="true" t="shared" si="48" ref="G230:G245">B230+C230+D230+E230+F230</f>
        <v>43575420</v>
      </c>
      <c r="H230" s="59">
        <v>-4154</v>
      </c>
      <c r="I230" s="59"/>
      <c r="J230" s="56">
        <f aca="true" t="shared" si="49" ref="J230:J245">G230+H230+I230</f>
        <v>43571266</v>
      </c>
      <c r="K230" s="63"/>
      <c r="L230" s="63"/>
      <c r="M230" s="64"/>
      <c r="N230" s="64"/>
      <c r="O230" s="64"/>
      <c r="P230" s="64"/>
      <c r="Q230" s="64"/>
      <c r="R230" s="4"/>
    </row>
    <row r="231" spans="1:18" s="30" customFormat="1" ht="15.75" customHeight="1">
      <c r="A231" s="28" t="s">
        <v>3</v>
      </c>
      <c r="B231" s="56">
        <f t="shared" si="47"/>
        <v>22115575</v>
      </c>
      <c r="C231" s="55">
        <v>0</v>
      </c>
      <c r="D231" s="55">
        <v>514064</v>
      </c>
      <c r="E231" s="56">
        <v>737904</v>
      </c>
      <c r="F231" s="55">
        <v>131229</v>
      </c>
      <c r="G231" s="59">
        <f t="shared" si="48"/>
        <v>23498772</v>
      </c>
      <c r="H231" s="59">
        <v>-2253</v>
      </c>
      <c r="I231" s="59"/>
      <c r="J231" s="56">
        <f t="shared" si="49"/>
        <v>23496519</v>
      </c>
      <c r="K231" s="63"/>
      <c r="L231" s="63"/>
      <c r="M231" s="64"/>
      <c r="N231" s="64"/>
      <c r="O231" s="64"/>
      <c r="P231" s="64"/>
      <c r="Q231" s="64"/>
      <c r="R231" s="4"/>
    </row>
    <row r="232" spans="1:18" s="30" customFormat="1" ht="15.75" customHeight="1">
      <c r="A232" s="28" t="s">
        <v>4</v>
      </c>
      <c r="B232" s="56">
        <f t="shared" si="47"/>
        <v>122957660</v>
      </c>
      <c r="C232" s="55">
        <v>0</v>
      </c>
      <c r="D232" s="55">
        <v>3261991</v>
      </c>
      <c r="E232" s="56">
        <v>3630868</v>
      </c>
      <c r="F232" s="55">
        <v>15791150</v>
      </c>
      <c r="G232" s="59">
        <f t="shared" si="48"/>
        <v>145641669</v>
      </c>
      <c r="H232" s="59">
        <v>-12628</v>
      </c>
      <c r="I232" s="59"/>
      <c r="J232" s="56">
        <f t="shared" si="49"/>
        <v>145629041</v>
      </c>
      <c r="K232" s="63"/>
      <c r="L232" s="63"/>
      <c r="M232" s="64"/>
      <c r="N232" s="64"/>
      <c r="O232" s="64"/>
      <c r="P232" s="64"/>
      <c r="Q232" s="64"/>
      <c r="R232" s="4"/>
    </row>
    <row r="233" spans="1:18" s="30" customFormat="1" ht="15.75" customHeight="1">
      <c r="A233" s="28" t="s">
        <v>5</v>
      </c>
      <c r="B233" s="56">
        <f t="shared" si="47"/>
        <v>39879134</v>
      </c>
      <c r="C233" s="55">
        <v>0</v>
      </c>
      <c r="D233" s="55">
        <v>1025336</v>
      </c>
      <c r="E233" s="56">
        <v>493735</v>
      </c>
      <c r="F233" s="55">
        <v>304429</v>
      </c>
      <c r="G233" s="59">
        <f t="shared" si="48"/>
        <v>41702634</v>
      </c>
      <c r="H233" s="59">
        <v>-3664</v>
      </c>
      <c r="I233" s="59"/>
      <c r="J233" s="56">
        <f t="shared" si="49"/>
        <v>41698970</v>
      </c>
      <c r="K233" s="63"/>
      <c r="L233" s="63"/>
      <c r="M233" s="64"/>
      <c r="N233" s="64"/>
      <c r="O233" s="64"/>
      <c r="P233" s="64"/>
      <c r="Q233" s="64"/>
      <c r="R233" s="4"/>
    </row>
    <row r="234" spans="1:18" s="30" customFormat="1" ht="15.75" customHeight="1">
      <c r="A234" s="28" t="s">
        <v>6</v>
      </c>
      <c r="B234" s="56">
        <f t="shared" si="47"/>
        <v>27674263</v>
      </c>
      <c r="C234" s="55">
        <v>0</v>
      </c>
      <c r="D234" s="55">
        <v>654954</v>
      </c>
      <c r="E234" s="56">
        <v>999365</v>
      </c>
      <c r="F234" s="55">
        <v>1519117</v>
      </c>
      <c r="G234" s="59">
        <f t="shared" si="48"/>
        <v>30847699</v>
      </c>
      <c r="H234" s="59">
        <v>-2723</v>
      </c>
      <c r="I234" s="59"/>
      <c r="J234" s="56">
        <f t="shared" si="49"/>
        <v>30844976</v>
      </c>
      <c r="K234" s="63"/>
      <c r="L234" s="63"/>
      <c r="M234" s="64"/>
      <c r="N234" s="64"/>
      <c r="O234" s="64"/>
      <c r="P234" s="64"/>
      <c r="Q234" s="64"/>
      <c r="R234" s="4"/>
    </row>
    <row r="235" spans="1:18" s="30" customFormat="1" ht="15.75" customHeight="1">
      <c r="A235" s="28" t="s">
        <v>7</v>
      </c>
      <c r="B235" s="56">
        <f t="shared" si="47"/>
        <v>15446245</v>
      </c>
      <c r="C235" s="55">
        <v>0</v>
      </c>
      <c r="D235" s="55">
        <v>153559</v>
      </c>
      <c r="E235" s="56">
        <v>780231</v>
      </c>
      <c r="F235" s="55">
        <v>1518444</v>
      </c>
      <c r="G235" s="59">
        <f t="shared" si="48"/>
        <v>17898479</v>
      </c>
      <c r="H235" s="59">
        <v>-1635</v>
      </c>
      <c r="I235" s="59"/>
      <c r="J235" s="56">
        <f t="shared" si="49"/>
        <v>17896844</v>
      </c>
      <c r="K235" s="63"/>
      <c r="L235" s="63"/>
      <c r="M235" s="64"/>
      <c r="N235" s="64"/>
      <c r="O235" s="64"/>
      <c r="P235" s="64"/>
      <c r="Q235" s="64"/>
      <c r="R235" s="4"/>
    </row>
    <row r="236" spans="1:18" s="30" customFormat="1" ht="15.75" customHeight="1">
      <c r="A236" s="28" t="s">
        <v>8</v>
      </c>
      <c r="B236" s="56">
        <f t="shared" si="47"/>
        <v>32779746</v>
      </c>
      <c r="C236" s="55">
        <v>0</v>
      </c>
      <c r="D236" s="55">
        <v>910853</v>
      </c>
      <c r="E236" s="56">
        <v>483825</v>
      </c>
      <c r="F236" s="55">
        <v>600</v>
      </c>
      <c r="G236" s="59">
        <f t="shared" si="48"/>
        <v>34175024</v>
      </c>
      <c r="H236" s="59">
        <v>-3478</v>
      </c>
      <c r="I236" s="59"/>
      <c r="J236" s="56">
        <f t="shared" si="49"/>
        <v>34171546</v>
      </c>
      <c r="K236" s="63"/>
      <c r="L236" s="63"/>
      <c r="M236" s="64"/>
      <c r="N236" s="64"/>
      <c r="O236" s="64"/>
      <c r="P236" s="64"/>
      <c r="Q236" s="64"/>
      <c r="R236" s="4"/>
    </row>
    <row r="237" spans="1:18" s="30" customFormat="1" ht="15.75" customHeight="1">
      <c r="A237" s="28" t="s">
        <v>9</v>
      </c>
      <c r="B237" s="56">
        <f t="shared" si="47"/>
        <v>13518374</v>
      </c>
      <c r="C237" s="55">
        <v>0</v>
      </c>
      <c r="D237" s="55">
        <v>180128</v>
      </c>
      <c r="E237" s="56">
        <v>417521</v>
      </c>
      <c r="F237" s="55">
        <v>825151</v>
      </c>
      <c r="G237" s="59">
        <f t="shared" si="48"/>
        <v>14941174</v>
      </c>
      <c r="H237" s="59">
        <v>-1541</v>
      </c>
      <c r="I237" s="59"/>
      <c r="J237" s="56">
        <f t="shared" si="49"/>
        <v>14939633</v>
      </c>
      <c r="K237" s="63"/>
      <c r="L237" s="63"/>
      <c r="M237" s="64"/>
      <c r="N237" s="64"/>
      <c r="O237" s="64"/>
      <c r="P237" s="64"/>
      <c r="Q237" s="64"/>
      <c r="R237" s="4"/>
    </row>
    <row r="238" spans="1:18" s="30" customFormat="1" ht="15.75" customHeight="1">
      <c r="A238" s="28" t="s">
        <v>10</v>
      </c>
      <c r="B238" s="56">
        <f t="shared" si="47"/>
        <v>17795839</v>
      </c>
      <c r="C238" s="55">
        <v>0</v>
      </c>
      <c r="D238" s="55">
        <v>435111</v>
      </c>
      <c r="E238" s="56">
        <v>317370</v>
      </c>
      <c r="F238" s="55">
        <v>1495669</v>
      </c>
      <c r="G238" s="59">
        <f t="shared" si="48"/>
        <v>20043989</v>
      </c>
      <c r="H238" s="59">
        <v>-1944</v>
      </c>
      <c r="I238" s="59"/>
      <c r="J238" s="56">
        <f t="shared" si="49"/>
        <v>20042045</v>
      </c>
      <c r="K238" s="63"/>
      <c r="L238" s="63"/>
      <c r="M238" s="64"/>
      <c r="N238" s="64"/>
      <c r="O238" s="64"/>
      <c r="P238" s="64"/>
      <c r="Q238" s="64"/>
      <c r="R238" s="4"/>
    </row>
    <row r="239" spans="1:18" s="30" customFormat="1" ht="15.75" customHeight="1">
      <c r="A239" s="28" t="s">
        <v>11</v>
      </c>
      <c r="B239" s="56">
        <f t="shared" si="47"/>
        <v>12666051</v>
      </c>
      <c r="C239" s="55">
        <v>0</v>
      </c>
      <c r="D239" s="55">
        <v>146960</v>
      </c>
      <c r="E239" s="56">
        <v>130459</v>
      </c>
      <c r="F239" s="55">
        <v>0</v>
      </c>
      <c r="G239" s="59">
        <f t="shared" si="48"/>
        <v>12943470</v>
      </c>
      <c r="H239" s="59">
        <v>-1522</v>
      </c>
      <c r="I239" s="59"/>
      <c r="J239" s="56">
        <f>G239+H239+I239</f>
        <v>12941948</v>
      </c>
      <c r="K239" s="63"/>
      <c r="L239" s="63"/>
      <c r="M239" s="64"/>
      <c r="N239" s="64"/>
      <c r="O239" s="64"/>
      <c r="P239" s="64"/>
      <c r="Q239" s="64"/>
      <c r="R239" s="4"/>
    </row>
    <row r="240" spans="1:18" s="30" customFormat="1" ht="15.75" customHeight="1">
      <c r="A240" s="28" t="s">
        <v>12</v>
      </c>
      <c r="B240" s="56">
        <f t="shared" si="47"/>
        <v>31615643</v>
      </c>
      <c r="C240" s="55">
        <v>0</v>
      </c>
      <c r="D240" s="55">
        <v>756802</v>
      </c>
      <c r="E240" s="56">
        <v>451023</v>
      </c>
      <c r="F240" s="55">
        <v>1042052</v>
      </c>
      <c r="G240" s="59">
        <f t="shared" si="48"/>
        <v>33865520</v>
      </c>
      <c r="H240" s="59">
        <v>-3150</v>
      </c>
      <c r="I240" s="59"/>
      <c r="J240" s="56">
        <f t="shared" si="49"/>
        <v>33862370</v>
      </c>
      <c r="K240" s="63"/>
      <c r="L240" s="63"/>
      <c r="M240" s="64"/>
      <c r="N240" s="64"/>
      <c r="O240" s="64"/>
      <c r="P240" s="64"/>
      <c r="Q240" s="64"/>
      <c r="R240" s="4"/>
    </row>
    <row r="241" spans="1:18" s="30" customFormat="1" ht="15.75" customHeight="1">
      <c r="A241" s="28" t="s">
        <v>13</v>
      </c>
      <c r="B241" s="56">
        <f t="shared" si="47"/>
        <v>24953850</v>
      </c>
      <c r="C241" s="55">
        <v>0</v>
      </c>
      <c r="D241" s="55">
        <v>717192</v>
      </c>
      <c r="E241" s="56">
        <v>533963</v>
      </c>
      <c r="F241" s="55">
        <v>0</v>
      </c>
      <c r="G241" s="59">
        <f t="shared" si="48"/>
        <v>26205005</v>
      </c>
      <c r="H241" s="59">
        <v>-2423</v>
      </c>
      <c r="I241" s="59"/>
      <c r="J241" s="56">
        <f t="shared" si="49"/>
        <v>26202582</v>
      </c>
      <c r="K241" s="63"/>
      <c r="L241" s="63"/>
      <c r="M241" s="64"/>
      <c r="N241" s="64"/>
      <c r="O241" s="64"/>
      <c r="P241" s="64"/>
      <c r="Q241" s="64"/>
      <c r="R241" s="4"/>
    </row>
    <row r="242" spans="1:18" s="30" customFormat="1" ht="15.75" customHeight="1">
      <c r="A242" s="28" t="s">
        <v>14</v>
      </c>
      <c r="B242" s="56">
        <f t="shared" si="47"/>
        <v>23814919</v>
      </c>
      <c r="C242" s="55">
        <v>0</v>
      </c>
      <c r="D242" s="55">
        <v>461622</v>
      </c>
      <c r="E242" s="56">
        <v>409492</v>
      </c>
      <c r="F242" s="55">
        <v>0</v>
      </c>
      <c r="G242" s="59">
        <f t="shared" si="48"/>
        <v>24686033</v>
      </c>
      <c r="H242" s="59">
        <v>-2442</v>
      </c>
      <c r="I242" s="59"/>
      <c r="J242" s="56">
        <f t="shared" si="49"/>
        <v>24683591</v>
      </c>
      <c r="K242" s="63"/>
      <c r="L242" s="63"/>
      <c r="M242" s="64"/>
      <c r="N242" s="64"/>
      <c r="O242" s="64"/>
      <c r="P242" s="64"/>
      <c r="Q242" s="64"/>
      <c r="R242" s="4"/>
    </row>
    <row r="243" spans="1:18" s="30" customFormat="1" ht="15.75" customHeight="1">
      <c r="A243" s="28" t="s">
        <v>15</v>
      </c>
      <c r="B243" s="56">
        <f t="shared" si="47"/>
        <v>13022787</v>
      </c>
      <c r="C243" s="55">
        <v>0</v>
      </c>
      <c r="D243" s="55">
        <v>228590</v>
      </c>
      <c r="E243" s="56">
        <v>362263</v>
      </c>
      <c r="F243" s="55">
        <v>0</v>
      </c>
      <c r="G243" s="59">
        <f t="shared" si="48"/>
        <v>13613640</v>
      </c>
      <c r="H243" s="59">
        <v>-1513</v>
      </c>
      <c r="I243" s="59"/>
      <c r="J243" s="56">
        <f>G243+H243+I243</f>
        <v>13612127</v>
      </c>
      <c r="K243" s="63"/>
      <c r="L243" s="63"/>
      <c r="M243" s="64"/>
      <c r="N243" s="64"/>
      <c r="O243" s="64"/>
      <c r="P243" s="64"/>
      <c r="Q243" s="64"/>
      <c r="R243" s="4"/>
    </row>
    <row r="244" spans="1:18" s="30" customFormat="1" ht="15.75" customHeight="1">
      <c r="A244" s="28" t="s">
        <v>16</v>
      </c>
      <c r="B244" s="56">
        <f t="shared" si="47"/>
        <v>16165737</v>
      </c>
      <c r="C244" s="55">
        <v>0</v>
      </c>
      <c r="D244" s="55">
        <v>280187</v>
      </c>
      <c r="E244" s="56">
        <v>1138574</v>
      </c>
      <c r="F244" s="55">
        <v>979132</v>
      </c>
      <c r="G244" s="59">
        <f t="shared" si="48"/>
        <v>18563630</v>
      </c>
      <c r="H244" s="59">
        <v>-1772</v>
      </c>
      <c r="I244" s="59"/>
      <c r="J244" s="56">
        <f t="shared" si="49"/>
        <v>18561858</v>
      </c>
      <c r="K244" s="63"/>
      <c r="L244" s="63"/>
      <c r="M244" s="64"/>
      <c r="N244" s="64"/>
      <c r="O244" s="64"/>
      <c r="P244" s="64"/>
      <c r="Q244" s="64"/>
      <c r="R244" s="4"/>
    </row>
    <row r="245" spans="1:18" s="30" customFormat="1" ht="15.75" customHeight="1">
      <c r="A245" s="31" t="s">
        <v>17</v>
      </c>
      <c r="B245" s="56">
        <f t="shared" si="47"/>
        <v>18950460</v>
      </c>
      <c r="C245" s="57">
        <v>0</v>
      </c>
      <c r="D245" s="57">
        <v>297327</v>
      </c>
      <c r="E245" s="60">
        <v>341597</v>
      </c>
      <c r="F245" s="57">
        <v>3719051</v>
      </c>
      <c r="G245" s="59">
        <f t="shared" si="48"/>
        <v>23308435</v>
      </c>
      <c r="H245" s="61">
        <v>-2124</v>
      </c>
      <c r="I245" s="61"/>
      <c r="J245" s="56">
        <f t="shared" si="49"/>
        <v>23306311</v>
      </c>
      <c r="K245" s="63"/>
      <c r="L245" s="63"/>
      <c r="M245" s="64"/>
      <c r="N245" s="64"/>
      <c r="O245" s="64"/>
      <c r="P245" s="64"/>
      <c r="Q245" s="64"/>
      <c r="R245" s="4"/>
    </row>
    <row r="246" spans="1:18" s="30" customFormat="1" ht="15.75" customHeight="1">
      <c r="A246" s="32" t="s">
        <v>35</v>
      </c>
      <c r="B246" s="58">
        <f aca="true" t="shared" si="50" ref="B246:J246">SUM(B229:B245)</f>
        <v>491830640</v>
      </c>
      <c r="C246" s="58">
        <f t="shared" si="50"/>
        <v>0</v>
      </c>
      <c r="D246" s="58">
        <f t="shared" si="50"/>
        <v>11464561</v>
      </c>
      <c r="E246" s="58">
        <f t="shared" si="50"/>
        <v>13328566</v>
      </c>
      <c r="F246" s="58">
        <f t="shared" si="50"/>
        <v>27326024</v>
      </c>
      <c r="G246" s="62">
        <f t="shared" si="50"/>
        <v>543949791</v>
      </c>
      <c r="H246" s="62">
        <f t="shared" si="50"/>
        <v>-50764</v>
      </c>
      <c r="I246" s="62">
        <f t="shared" si="50"/>
        <v>0</v>
      </c>
      <c r="J246" s="58">
        <f t="shared" si="50"/>
        <v>543899027</v>
      </c>
      <c r="K246" s="63"/>
      <c r="L246" s="63"/>
      <c r="M246" s="64"/>
      <c r="N246" s="64"/>
      <c r="O246" s="63"/>
      <c r="P246" s="64"/>
      <c r="Q246" s="64"/>
      <c r="R246" s="4"/>
    </row>
    <row r="247" spans="11:17" s="30" customFormat="1" ht="12">
      <c r="K247" s="63"/>
      <c r="L247" s="4"/>
      <c r="M247" s="4"/>
      <c r="N247" s="4"/>
      <c r="O247" s="4"/>
      <c r="P247" s="4"/>
      <c r="Q247" s="4"/>
    </row>
    <row r="248" spans="1:10" ht="18" customHeight="1">
      <c r="A248" s="11"/>
      <c r="B248" s="11"/>
      <c r="C248" s="11"/>
      <c r="D248" s="11"/>
      <c r="E248" s="11"/>
      <c r="F248" s="11"/>
      <c r="G248" s="11"/>
      <c r="H248" s="11"/>
      <c r="I248" s="1"/>
      <c r="J248" s="1"/>
    </row>
    <row r="249" spans="1:10" ht="18" customHeight="1" hidden="1">
      <c r="A249" s="76" t="s">
        <v>26</v>
      </c>
      <c r="B249" s="76"/>
      <c r="C249" s="76"/>
      <c r="D249" s="76"/>
      <c r="E249" s="76"/>
      <c r="F249" s="76"/>
      <c r="G249" s="76"/>
      <c r="H249" s="76"/>
      <c r="I249" s="76"/>
      <c r="J249" s="76"/>
    </row>
    <row r="250" spans="1:10" ht="18" customHeight="1" hidden="1">
      <c r="A250" s="41"/>
      <c r="B250" s="41"/>
      <c r="C250" s="41"/>
      <c r="D250" s="41"/>
      <c r="E250" s="41"/>
      <c r="F250" s="54"/>
      <c r="G250" s="41"/>
      <c r="H250" s="41"/>
      <c r="I250" s="41"/>
      <c r="J250" s="41"/>
    </row>
    <row r="251" spans="1:10" ht="18" customHeight="1" hidden="1">
      <c r="A251" s="41"/>
      <c r="B251" s="41"/>
      <c r="C251" s="41"/>
      <c r="D251" s="41"/>
      <c r="E251" s="41"/>
      <c r="F251" s="54"/>
      <c r="G251" s="41"/>
      <c r="H251" s="41"/>
      <c r="I251" s="41"/>
      <c r="J251" s="41"/>
    </row>
    <row r="252" spans="1:10" ht="18" customHeight="1" hidden="1">
      <c r="A252" s="41"/>
      <c r="B252" s="41"/>
      <c r="C252" s="41"/>
      <c r="D252" s="41"/>
      <c r="E252" s="41"/>
      <c r="F252" s="54"/>
      <c r="G252" s="41"/>
      <c r="H252" s="41"/>
      <c r="I252" s="41"/>
      <c r="J252" s="41"/>
    </row>
    <row r="253" spans="1:10" ht="18" customHeight="1" hidden="1">
      <c r="A253" s="42"/>
      <c r="B253" s="42"/>
      <c r="C253" s="42"/>
      <c r="D253" s="42"/>
      <c r="E253" s="42"/>
      <c r="F253" s="66"/>
      <c r="G253" s="42"/>
      <c r="H253" s="42"/>
      <c r="I253" s="42"/>
      <c r="J253" s="42"/>
    </row>
    <row r="254" spans="1:10" ht="18" customHeight="1" hidden="1">
      <c r="A254" s="77" t="s">
        <v>33</v>
      </c>
      <c r="B254" s="77"/>
      <c r="C254" s="77"/>
      <c r="D254" s="77"/>
      <c r="E254" s="77"/>
      <c r="F254" s="77"/>
      <c r="G254" s="77"/>
      <c r="H254" s="77"/>
      <c r="I254" s="77"/>
      <c r="J254" s="77"/>
    </row>
    <row r="255" ht="18" customHeight="1" hidden="1"/>
    <row r="256" ht="18" customHeight="1" hidden="1"/>
    <row r="257" ht="18" customHeight="1" hidden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mergeCells count="46">
    <mergeCell ref="A74:J74"/>
    <mergeCell ref="A8:J8"/>
    <mergeCell ref="A9:J9"/>
    <mergeCell ref="A203:J203"/>
    <mergeCell ref="A202:J202"/>
    <mergeCell ref="A98:A99"/>
    <mergeCell ref="A138:J138"/>
    <mergeCell ref="G98:G99"/>
    <mergeCell ref="H98:H99"/>
    <mergeCell ref="A73:J73"/>
    <mergeCell ref="A249:J249"/>
    <mergeCell ref="A254:J254"/>
    <mergeCell ref="I163:I164"/>
    <mergeCell ref="A139:J139"/>
    <mergeCell ref="G33:G34"/>
    <mergeCell ref="H33:H34"/>
    <mergeCell ref="B98:B99"/>
    <mergeCell ref="C98:D98"/>
    <mergeCell ref="E98:E99"/>
    <mergeCell ref="F98:F99"/>
    <mergeCell ref="G163:G164"/>
    <mergeCell ref="H163:H164"/>
    <mergeCell ref="I98:I99"/>
    <mergeCell ref="J98:J99"/>
    <mergeCell ref="A33:A34"/>
    <mergeCell ref="B33:B34"/>
    <mergeCell ref="C33:D33"/>
    <mergeCell ref="E33:E34"/>
    <mergeCell ref="F33:F34"/>
    <mergeCell ref="J163:J164"/>
    <mergeCell ref="H227:H228"/>
    <mergeCell ref="I227:I228"/>
    <mergeCell ref="I33:I34"/>
    <mergeCell ref="J33:J34"/>
    <mergeCell ref="A163:A164"/>
    <mergeCell ref="B163:B164"/>
    <mergeCell ref="C163:D163"/>
    <mergeCell ref="E163:E164"/>
    <mergeCell ref="F163:F164"/>
    <mergeCell ref="J227:J228"/>
    <mergeCell ref="A227:A228"/>
    <mergeCell ref="B227:B228"/>
    <mergeCell ref="C227:D227"/>
    <mergeCell ref="E227:E228"/>
    <mergeCell ref="F227:F228"/>
    <mergeCell ref="G227:G228"/>
  </mergeCells>
  <printOptions horizontalCentered="1"/>
  <pageMargins left="0.1968503937007874" right="0.1968503937007874" top="0.5118110236220472" bottom="0.5905511811023623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8"/>
  <sheetViews>
    <sheetView showGridLines="0" zoomScalePageLayoutView="0" workbookViewId="0" topLeftCell="A1">
      <selection activeCell="A8" sqref="A8:E8"/>
    </sheetView>
  </sheetViews>
  <sheetFormatPr defaultColWidth="11.421875" defaultRowHeight="12.75"/>
  <cols>
    <col min="1" max="2" width="16.28125" style="2" customWidth="1"/>
    <col min="3" max="3" width="14.7109375" style="2" customWidth="1"/>
    <col min="4" max="5" width="14.57421875" style="2" customWidth="1"/>
    <col min="7" max="7" width="14.8515625" style="0" bestFit="1" customWidth="1"/>
  </cols>
  <sheetData>
    <row r="1" ht="12.75"/>
    <row r="2" ht="12.75"/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12.75">
      <c r="A6" s="6"/>
      <c r="B6" s="6"/>
      <c r="C6" s="6"/>
      <c r="D6" s="6"/>
      <c r="E6" s="6"/>
    </row>
    <row r="7" spans="1:5" ht="15.75">
      <c r="A7" s="77" t="s">
        <v>24</v>
      </c>
      <c r="B7" s="77"/>
      <c r="C7" s="77"/>
      <c r="D7" s="77"/>
      <c r="E7" s="77"/>
    </row>
    <row r="8" spans="1:5" ht="29.25" customHeight="1">
      <c r="A8" s="85" t="s">
        <v>57</v>
      </c>
      <c r="B8" s="85"/>
      <c r="C8" s="85"/>
      <c r="D8" s="85"/>
      <c r="E8" s="85"/>
    </row>
    <row r="9" spans="1:5" ht="15" customHeight="1">
      <c r="A9" s="80" t="s">
        <v>31</v>
      </c>
      <c r="B9" s="86" t="s">
        <v>36</v>
      </c>
      <c r="C9" s="87"/>
      <c r="D9" s="88"/>
      <c r="E9" s="80" t="s">
        <v>30</v>
      </c>
    </row>
    <row r="10" spans="1:5" ht="38.25">
      <c r="A10" s="81"/>
      <c r="B10" s="40" t="s">
        <v>0</v>
      </c>
      <c r="C10" s="40" t="s">
        <v>37</v>
      </c>
      <c r="D10" s="40" t="s">
        <v>38</v>
      </c>
      <c r="E10" s="81"/>
    </row>
    <row r="11" spans="1:7" ht="15" customHeight="1">
      <c r="A11" s="14" t="s">
        <v>1</v>
      </c>
      <c r="B11" s="51">
        <f>B34</f>
        <v>-50398</v>
      </c>
      <c r="C11" s="51">
        <f>C34</f>
        <v>-13938</v>
      </c>
      <c r="D11" s="51">
        <f>D34</f>
        <v>-3620</v>
      </c>
      <c r="E11" s="51">
        <f>E34</f>
        <v>-67956</v>
      </c>
      <c r="F11" s="24"/>
      <c r="G11" s="25"/>
    </row>
    <row r="12" spans="1:7" ht="15" customHeight="1">
      <c r="A12" s="14" t="s">
        <v>2</v>
      </c>
      <c r="B12" s="51">
        <f aca="true" t="shared" si="0" ref="B12:D27">B35</f>
        <v>-114505</v>
      </c>
      <c r="C12" s="51">
        <f t="shared" si="0"/>
        <v>-31667</v>
      </c>
      <c r="D12" s="51">
        <f t="shared" si="0"/>
        <v>-8225</v>
      </c>
      <c r="E12" s="51">
        <f aca="true" t="shared" si="1" ref="E12:E27">E35</f>
        <v>-154397</v>
      </c>
      <c r="F12" s="24"/>
      <c r="G12" s="25"/>
    </row>
    <row r="13" spans="1:7" ht="15" customHeight="1">
      <c r="A13" s="14" t="s">
        <v>3</v>
      </c>
      <c r="B13" s="51">
        <f t="shared" si="0"/>
        <v>-64399</v>
      </c>
      <c r="C13" s="51">
        <f t="shared" si="0"/>
        <v>-17810</v>
      </c>
      <c r="D13" s="51">
        <f t="shared" si="0"/>
        <v>-4626</v>
      </c>
      <c r="E13" s="51">
        <f t="shared" si="1"/>
        <v>-86835</v>
      </c>
      <c r="F13" s="24"/>
      <c r="G13" s="25"/>
    </row>
    <row r="14" spans="1:7" ht="15" customHeight="1">
      <c r="A14" s="14" t="s">
        <v>4</v>
      </c>
      <c r="B14" s="51">
        <f t="shared" si="0"/>
        <v>-356085</v>
      </c>
      <c r="C14" s="51">
        <f t="shared" si="0"/>
        <v>-98477</v>
      </c>
      <c r="D14" s="51">
        <f t="shared" si="0"/>
        <v>-25578</v>
      </c>
      <c r="E14" s="51">
        <f t="shared" si="1"/>
        <v>-480140</v>
      </c>
      <c r="F14" s="24"/>
      <c r="G14" s="25"/>
    </row>
    <row r="15" spans="1:7" ht="15" customHeight="1">
      <c r="A15" s="14" t="s">
        <v>5</v>
      </c>
      <c r="B15" s="51">
        <f t="shared" si="0"/>
        <v>-103073</v>
      </c>
      <c r="C15" s="51">
        <f t="shared" si="0"/>
        <v>-28506</v>
      </c>
      <c r="D15" s="51">
        <f t="shared" si="0"/>
        <v>-7404</v>
      </c>
      <c r="E15" s="51">
        <f t="shared" si="1"/>
        <v>-138983</v>
      </c>
      <c r="F15" s="24"/>
      <c r="G15" s="25"/>
    </row>
    <row r="16" spans="1:7" ht="15" customHeight="1">
      <c r="A16" s="14" t="s">
        <v>6</v>
      </c>
      <c r="B16" s="51">
        <f t="shared" si="0"/>
        <v>-77369</v>
      </c>
      <c r="C16" s="51">
        <f t="shared" si="0"/>
        <v>-21397</v>
      </c>
      <c r="D16" s="51">
        <f t="shared" si="0"/>
        <v>-5557</v>
      </c>
      <c r="E16" s="51">
        <f t="shared" si="1"/>
        <v>-104323</v>
      </c>
      <c r="F16" s="24"/>
      <c r="G16" s="25"/>
    </row>
    <row r="17" spans="1:7" ht="15" customHeight="1">
      <c r="A17" s="14" t="s">
        <v>7</v>
      </c>
      <c r="B17" s="51">
        <f t="shared" si="0"/>
        <v>-45690</v>
      </c>
      <c r="C17" s="51">
        <f t="shared" si="0"/>
        <v>-12636</v>
      </c>
      <c r="D17" s="51">
        <f t="shared" si="0"/>
        <v>-3282</v>
      </c>
      <c r="E17" s="51">
        <f t="shared" si="1"/>
        <v>-61608</v>
      </c>
      <c r="F17" s="24"/>
      <c r="G17" s="25"/>
    </row>
    <row r="18" spans="1:7" ht="15" customHeight="1">
      <c r="A18" s="14" t="s">
        <v>8</v>
      </c>
      <c r="B18" s="51">
        <f t="shared" si="0"/>
        <v>-98782</v>
      </c>
      <c r="C18" s="51">
        <f t="shared" si="0"/>
        <v>-27319</v>
      </c>
      <c r="D18" s="51">
        <f t="shared" si="0"/>
        <v>-7095</v>
      </c>
      <c r="E18" s="51">
        <f t="shared" si="1"/>
        <v>-133196</v>
      </c>
      <c r="F18" s="24"/>
      <c r="G18" s="25"/>
    </row>
    <row r="19" spans="1:7" ht="15" customHeight="1">
      <c r="A19" s="14" t="s">
        <v>9</v>
      </c>
      <c r="B19" s="51">
        <f t="shared" si="0"/>
        <v>-43526</v>
      </c>
      <c r="C19" s="51">
        <f t="shared" si="0"/>
        <v>-12037</v>
      </c>
      <c r="D19" s="51">
        <f t="shared" si="0"/>
        <v>-3126</v>
      </c>
      <c r="E19" s="51">
        <f t="shared" si="1"/>
        <v>-58689</v>
      </c>
      <c r="F19" s="24"/>
      <c r="G19" s="25"/>
    </row>
    <row r="20" spans="1:7" ht="15" customHeight="1">
      <c r="A20" s="14" t="s">
        <v>10</v>
      </c>
      <c r="B20" s="51">
        <f t="shared" si="0"/>
        <v>-54127</v>
      </c>
      <c r="C20" s="51">
        <f t="shared" si="0"/>
        <v>-14969</v>
      </c>
      <c r="D20" s="51">
        <f t="shared" si="0"/>
        <v>-3888</v>
      </c>
      <c r="E20" s="51">
        <f t="shared" si="1"/>
        <v>-72984</v>
      </c>
      <c r="F20" s="24"/>
      <c r="G20" s="25"/>
    </row>
    <row r="21" spans="1:7" ht="15" customHeight="1">
      <c r="A21" s="14" t="s">
        <v>11</v>
      </c>
      <c r="B21" s="51">
        <f t="shared" si="0"/>
        <v>-43103</v>
      </c>
      <c r="C21" s="51">
        <f t="shared" si="0"/>
        <v>-11920</v>
      </c>
      <c r="D21" s="51">
        <f t="shared" si="0"/>
        <v>-3096</v>
      </c>
      <c r="E21" s="51">
        <f t="shared" si="1"/>
        <v>-58119</v>
      </c>
      <c r="F21" s="24"/>
      <c r="G21" s="25"/>
    </row>
    <row r="22" spans="1:7" ht="15" customHeight="1">
      <c r="A22" s="14" t="s">
        <v>12</v>
      </c>
      <c r="B22" s="51">
        <f t="shared" si="0"/>
        <v>-89226</v>
      </c>
      <c r="C22" s="51">
        <f t="shared" si="0"/>
        <v>-24676</v>
      </c>
      <c r="D22" s="51">
        <f t="shared" si="0"/>
        <v>-6409</v>
      </c>
      <c r="E22" s="51">
        <f t="shared" si="1"/>
        <v>-120311</v>
      </c>
      <c r="F22" s="24"/>
      <c r="G22" s="25"/>
    </row>
    <row r="23" spans="1:7" ht="15" customHeight="1">
      <c r="A23" s="14" t="s">
        <v>13</v>
      </c>
      <c r="B23" s="51">
        <f t="shared" si="0"/>
        <v>-66877</v>
      </c>
      <c r="C23" s="51">
        <f t="shared" si="0"/>
        <v>-18495</v>
      </c>
      <c r="D23" s="51">
        <f t="shared" si="0"/>
        <v>-4804</v>
      </c>
      <c r="E23" s="51">
        <f t="shared" si="1"/>
        <v>-90176</v>
      </c>
      <c r="F23" s="24"/>
      <c r="G23" s="25"/>
    </row>
    <row r="24" spans="1:7" ht="15" customHeight="1">
      <c r="A24" s="14" t="s">
        <v>14</v>
      </c>
      <c r="B24" s="51">
        <f t="shared" si="0"/>
        <v>-69146</v>
      </c>
      <c r="C24" s="51">
        <f t="shared" si="0"/>
        <v>-19123</v>
      </c>
      <c r="D24" s="51">
        <f t="shared" si="0"/>
        <v>-4967</v>
      </c>
      <c r="E24" s="51">
        <f t="shared" si="1"/>
        <v>-93236</v>
      </c>
      <c r="F24" s="24"/>
      <c r="G24" s="25"/>
    </row>
    <row r="25" spans="1:7" ht="15" customHeight="1">
      <c r="A25" s="14" t="s">
        <v>15</v>
      </c>
      <c r="B25" s="51">
        <f t="shared" si="0"/>
        <v>-43024</v>
      </c>
      <c r="C25" s="51">
        <f t="shared" si="0"/>
        <v>-11899</v>
      </c>
      <c r="D25" s="51">
        <f t="shared" si="0"/>
        <v>-3090</v>
      </c>
      <c r="E25" s="51">
        <f t="shared" si="1"/>
        <v>-58013</v>
      </c>
      <c r="F25" s="24"/>
      <c r="G25" s="25"/>
    </row>
    <row r="26" spans="1:7" ht="15" customHeight="1">
      <c r="A26" s="14" t="s">
        <v>16</v>
      </c>
      <c r="B26" s="51">
        <f t="shared" si="0"/>
        <v>-49332</v>
      </c>
      <c r="C26" s="51">
        <f t="shared" si="0"/>
        <v>-13643</v>
      </c>
      <c r="D26" s="51">
        <f t="shared" si="0"/>
        <v>-3544</v>
      </c>
      <c r="E26" s="51">
        <f t="shared" si="1"/>
        <v>-66519</v>
      </c>
      <c r="F26" s="24"/>
      <c r="G26" s="25"/>
    </row>
    <row r="27" spans="1:7" ht="15" customHeight="1">
      <c r="A27" s="15" t="s">
        <v>17</v>
      </c>
      <c r="B27" s="51">
        <f t="shared" si="0"/>
        <v>-59822</v>
      </c>
      <c r="C27" s="51">
        <f t="shared" si="0"/>
        <v>-16544</v>
      </c>
      <c r="D27" s="51">
        <f t="shared" si="0"/>
        <v>-4297</v>
      </c>
      <c r="E27" s="51">
        <f t="shared" si="1"/>
        <v>-80663</v>
      </c>
      <c r="F27" s="24"/>
      <c r="G27" s="25"/>
    </row>
    <row r="28" spans="1:7" ht="15" customHeight="1">
      <c r="A28" s="16" t="s">
        <v>30</v>
      </c>
      <c r="B28" s="52">
        <f>SUM(B11:B27)</f>
        <v>-1428484</v>
      </c>
      <c r="C28" s="52">
        <f>SUM(C11:C27)</f>
        <v>-395056</v>
      </c>
      <c r="D28" s="52">
        <f>SUM(D11:D27)</f>
        <v>-102608</v>
      </c>
      <c r="E28" s="52">
        <f>SUM(E11:E27)</f>
        <v>-1926148</v>
      </c>
      <c r="G28" s="24"/>
    </row>
    <row r="29" spans="1:7" ht="12.75">
      <c r="A29" s="6"/>
      <c r="B29" s="6"/>
      <c r="C29" s="6"/>
      <c r="D29" s="6"/>
      <c r="E29" s="50"/>
      <c r="G29" s="24"/>
    </row>
    <row r="30" spans="1:7" ht="12.75">
      <c r="A30" s="6"/>
      <c r="B30" s="6"/>
      <c r="C30" s="6"/>
      <c r="D30" s="6"/>
      <c r="E30" s="50"/>
      <c r="G30" s="24"/>
    </row>
    <row r="31" spans="1:5" ht="24.75" customHeight="1">
      <c r="A31" s="79" t="s">
        <v>49</v>
      </c>
      <c r="B31" s="79"/>
      <c r="C31" s="79"/>
      <c r="D31" s="79"/>
      <c r="E31" s="79"/>
    </row>
    <row r="32" spans="1:5" ht="15" customHeight="1">
      <c r="A32" s="80" t="s">
        <v>31</v>
      </c>
      <c r="B32" s="82" t="s">
        <v>50</v>
      </c>
      <c r="C32" s="83"/>
      <c r="D32" s="83"/>
      <c r="E32" s="84"/>
    </row>
    <row r="33" spans="1:5" ht="38.25">
      <c r="A33" s="81"/>
      <c r="B33" s="40" t="s">
        <v>0</v>
      </c>
      <c r="C33" s="40" t="s">
        <v>37</v>
      </c>
      <c r="D33" s="40" t="s">
        <v>38</v>
      </c>
      <c r="E33" s="13" t="s">
        <v>30</v>
      </c>
    </row>
    <row r="34" spans="1:5" ht="15" customHeight="1">
      <c r="A34" s="14" t="s">
        <v>1</v>
      </c>
      <c r="B34" s="51">
        <v>-50398</v>
      </c>
      <c r="C34" s="51">
        <v>-13938</v>
      </c>
      <c r="D34" s="51">
        <v>-3620</v>
      </c>
      <c r="E34" s="51">
        <f aca="true" t="shared" si="2" ref="E34:E50">SUM(B34:D34)</f>
        <v>-67956</v>
      </c>
    </row>
    <row r="35" spans="1:5" ht="15" customHeight="1">
      <c r="A35" s="14" t="s">
        <v>2</v>
      </c>
      <c r="B35" s="51">
        <v>-114505</v>
      </c>
      <c r="C35" s="51">
        <v>-31667</v>
      </c>
      <c r="D35" s="51">
        <v>-8225</v>
      </c>
      <c r="E35" s="51">
        <f t="shared" si="2"/>
        <v>-154397</v>
      </c>
    </row>
    <row r="36" spans="1:5" ht="15" customHeight="1">
      <c r="A36" s="14" t="s">
        <v>3</v>
      </c>
      <c r="B36" s="51">
        <v>-64399</v>
      </c>
      <c r="C36" s="51">
        <v>-17810</v>
      </c>
      <c r="D36" s="51">
        <v>-4626</v>
      </c>
      <c r="E36" s="51">
        <f t="shared" si="2"/>
        <v>-86835</v>
      </c>
    </row>
    <row r="37" spans="1:5" ht="15" customHeight="1">
      <c r="A37" s="14" t="s">
        <v>4</v>
      </c>
      <c r="B37" s="51">
        <v>-356085</v>
      </c>
      <c r="C37" s="51">
        <v>-98477</v>
      </c>
      <c r="D37" s="51">
        <v>-25578</v>
      </c>
      <c r="E37" s="51">
        <f t="shared" si="2"/>
        <v>-480140</v>
      </c>
    </row>
    <row r="38" spans="1:5" ht="15" customHeight="1">
      <c r="A38" s="14" t="s">
        <v>5</v>
      </c>
      <c r="B38" s="51">
        <v>-103073</v>
      </c>
      <c r="C38" s="51">
        <v>-28506</v>
      </c>
      <c r="D38" s="51">
        <v>-7404</v>
      </c>
      <c r="E38" s="51">
        <f t="shared" si="2"/>
        <v>-138983</v>
      </c>
    </row>
    <row r="39" spans="1:5" ht="15" customHeight="1">
      <c r="A39" s="14" t="s">
        <v>6</v>
      </c>
      <c r="B39" s="51">
        <v>-77369</v>
      </c>
      <c r="C39" s="51">
        <v>-21397</v>
      </c>
      <c r="D39" s="51">
        <v>-5557</v>
      </c>
      <c r="E39" s="51">
        <f t="shared" si="2"/>
        <v>-104323</v>
      </c>
    </row>
    <row r="40" spans="1:5" ht="15" customHeight="1">
      <c r="A40" s="14" t="s">
        <v>7</v>
      </c>
      <c r="B40" s="51">
        <v>-45690</v>
      </c>
      <c r="C40" s="51">
        <v>-12636</v>
      </c>
      <c r="D40" s="51">
        <v>-3282</v>
      </c>
      <c r="E40" s="51">
        <f t="shared" si="2"/>
        <v>-61608</v>
      </c>
    </row>
    <row r="41" spans="1:5" ht="15" customHeight="1">
      <c r="A41" s="14" t="s">
        <v>8</v>
      </c>
      <c r="B41" s="51">
        <v>-98782</v>
      </c>
      <c r="C41" s="51">
        <v>-27319</v>
      </c>
      <c r="D41" s="51">
        <v>-7095</v>
      </c>
      <c r="E41" s="51">
        <f t="shared" si="2"/>
        <v>-133196</v>
      </c>
    </row>
    <row r="42" spans="1:5" ht="15" customHeight="1">
      <c r="A42" s="14" t="s">
        <v>9</v>
      </c>
      <c r="B42" s="51">
        <v>-43526</v>
      </c>
      <c r="C42" s="51">
        <v>-12037</v>
      </c>
      <c r="D42" s="51">
        <v>-3126</v>
      </c>
      <c r="E42" s="51">
        <f t="shared" si="2"/>
        <v>-58689</v>
      </c>
    </row>
    <row r="43" spans="1:5" ht="15" customHeight="1">
      <c r="A43" s="14" t="s">
        <v>10</v>
      </c>
      <c r="B43" s="51">
        <v>-54127</v>
      </c>
      <c r="C43" s="51">
        <v>-14969</v>
      </c>
      <c r="D43" s="51">
        <v>-3888</v>
      </c>
      <c r="E43" s="51">
        <f t="shared" si="2"/>
        <v>-72984</v>
      </c>
    </row>
    <row r="44" spans="1:5" ht="15" customHeight="1">
      <c r="A44" s="14" t="s">
        <v>11</v>
      </c>
      <c r="B44" s="51">
        <v>-43103</v>
      </c>
      <c r="C44" s="51">
        <v>-11920</v>
      </c>
      <c r="D44" s="51">
        <v>-3096</v>
      </c>
      <c r="E44" s="51">
        <f t="shared" si="2"/>
        <v>-58119</v>
      </c>
    </row>
    <row r="45" spans="1:5" ht="15" customHeight="1">
      <c r="A45" s="14" t="s">
        <v>12</v>
      </c>
      <c r="B45" s="51">
        <v>-89226</v>
      </c>
      <c r="C45" s="51">
        <v>-24676</v>
      </c>
      <c r="D45" s="51">
        <v>-6409</v>
      </c>
      <c r="E45" s="51">
        <f t="shared" si="2"/>
        <v>-120311</v>
      </c>
    </row>
    <row r="46" spans="1:5" ht="15" customHeight="1">
      <c r="A46" s="14" t="s">
        <v>13</v>
      </c>
      <c r="B46" s="51">
        <v>-66877</v>
      </c>
      <c r="C46" s="51">
        <v>-18495</v>
      </c>
      <c r="D46" s="51">
        <v>-4804</v>
      </c>
      <c r="E46" s="51">
        <f t="shared" si="2"/>
        <v>-90176</v>
      </c>
    </row>
    <row r="47" spans="1:5" ht="15" customHeight="1">
      <c r="A47" s="14" t="s">
        <v>14</v>
      </c>
      <c r="B47" s="51">
        <v>-69146</v>
      </c>
      <c r="C47" s="51">
        <v>-19123</v>
      </c>
      <c r="D47" s="51">
        <v>-4967</v>
      </c>
      <c r="E47" s="51">
        <f t="shared" si="2"/>
        <v>-93236</v>
      </c>
    </row>
    <row r="48" spans="1:5" ht="15" customHeight="1">
      <c r="A48" s="14" t="s">
        <v>15</v>
      </c>
      <c r="B48" s="51">
        <v>-43024</v>
      </c>
      <c r="C48" s="51">
        <v>-11899</v>
      </c>
      <c r="D48" s="51">
        <v>-3090</v>
      </c>
      <c r="E48" s="51">
        <f t="shared" si="2"/>
        <v>-58013</v>
      </c>
    </row>
    <row r="49" spans="1:5" ht="15" customHeight="1">
      <c r="A49" s="14" t="s">
        <v>16</v>
      </c>
      <c r="B49" s="51">
        <v>-49332</v>
      </c>
      <c r="C49" s="51">
        <v>-13643</v>
      </c>
      <c r="D49" s="51">
        <v>-3544</v>
      </c>
      <c r="E49" s="51">
        <f t="shared" si="2"/>
        <v>-66519</v>
      </c>
    </row>
    <row r="50" spans="1:5" ht="15" customHeight="1">
      <c r="A50" s="15" t="s">
        <v>17</v>
      </c>
      <c r="B50" s="51">
        <v>-59822</v>
      </c>
      <c r="C50" s="51">
        <v>-16544</v>
      </c>
      <c r="D50" s="51">
        <v>-4297</v>
      </c>
      <c r="E50" s="53">
        <f t="shared" si="2"/>
        <v>-80663</v>
      </c>
    </row>
    <row r="51" spans="1:7" ht="15" customHeight="1">
      <c r="A51" s="16" t="s">
        <v>30</v>
      </c>
      <c r="B51" s="52">
        <f>SUM(B34:B50)</f>
        <v>-1428484</v>
      </c>
      <c r="C51" s="52">
        <f>SUM(C34:C50)</f>
        <v>-395056</v>
      </c>
      <c r="D51" s="52">
        <f>SUM(D34:D50)</f>
        <v>-102608</v>
      </c>
      <c r="E51" s="52">
        <f>SUM(E34:E50)</f>
        <v>-1926148</v>
      </c>
      <c r="G51" s="24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5.75" customHeight="1">
      <c r="A54" s="76" t="s">
        <v>26</v>
      </c>
      <c r="B54" s="76"/>
      <c r="C54" s="76"/>
      <c r="D54" s="76"/>
      <c r="E54" s="76"/>
    </row>
    <row r="55" spans="1:5" ht="15.75">
      <c r="A55" s="41"/>
      <c r="B55" s="41"/>
      <c r="C55" s="41"/>
      <c r="D55" s="41"/>
      <c r="E55" s="41"/>
    </row>
    <row r="56" spans="1:5" ht="15.75">
      <c r="A56" s="41"/>
      <c r="B56" s="41"/>
      <c r="C56" s="41"/>
      <c r="D56" s="41"/>
      <c r="E56" s="41"/>
    </row>
    <row r="57" spans="1:5" ht="15.75">
      <c r="A57" s="42"/>
      <c r="B57" s="42"/>
      <c r="C57" s="42"/>
      <c r="D57" s="42"/>
      <c r="E57" s="42"/>
    </row>
    <row r="58" spans="1:5" ht="15.75" customHeight="1">
      <c r="A58" s="77" t="s">
        <v>33</v>
      </c>
      <c r="B58" s="77"/>
      <c r="C58" s="77"/>
      <c r="D58" s="77"/>
      <c r="E58" s="77"/>
    </row>
  </sheetData>
  <sheetProtection/>
  <mergeCells count="10">
    <mergeCell ref="A58:E58"/>
    <mergeCell ref="A31:E31"/>
    <mergeCell ref="A32:A33"/>
    <mergeCell ref="B32:E32"/>
    <mergeCell ref="A7:E7"/>
    <mergeCell ref="A8:E8"/>
    <mergeCell ref="A9:A10"/>
    <mergeCell ref="B9:D9"/>
    <mergeCell ref="E9:E10"/>
    <mergeCell ref="A54:E54"/>
  </mergeCells>
  <printOptions horizontalCentered="1"/>
  <pageMargins left="0.7086614173228347" right="0.7086614173228347" top="0.35433070866141736" bottom="0.3937007874015748" header="0.31496062992125984" footer="0.31496062992125984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62"/>
  <sheetViews>
    <sheetView showGridLines="0" zoomScale="90" zoomScaleNormal="90" zoomScalePageLayoutView="0" workbookViewId="0" topLeftCell="A1">
      <selection activeCell="A7" sqref="A7:E7"/>
    </sheetView>
  </sheetViews>
  <sheetFormatPr defaultColWidth="11.421875" defaultRowHeight="12.75"/>
  <cols>
    <col min="1" max="1" width="16.140625" style="0" customWidth="1"/>
    <col min="2" max="5" width="15.7109375" style="0" customWidth="1"/>
    <col min="6" max="6" width="13.00390625" style="0" bestFit="1" customWidth="1"/>
    <col min="7" max="7" width="17.8515625" style="0" customWidth="1"/>
    <col min="8" max="8" width="15.28125" style="0" customWidth="1"/>
    <col min="9" max="9" width="14.57421875" style="0" customWidth="1"/>
    <col min="10" max="10" width="16.7109375" style="0" customWidth="1"/>
    <col min="11" max="11" width="15.140625" style="0" customWidth="1"/>
  </cols>
  <sheetData>
    <row r="6" spans="1:5" ht="15.75">
      <c r="A6" s="77" t="s">
        <v>24</v>
      </c>
      <c r="B6" s="77"/>
      <c r="C6" s="77"/>
      <c r="D6" s="77"/>
      <c r="E6" s="77"/>
    </row>
    <row r="7" spans="1:5" ht="33" customHeight="1">
      <c r="A7" s="89" t="s">
        <v>51</v>
      </c>
      <c r="B7" s="89"/>
      <c r="C7" s="89"/>
      <c r="D7" s="89"/>
      <c r="E7" s="89"/>
    </row>
    <row r="9" spans="1:5" ht="12.75">
      <c r="A9" s="80" t="s">
        <v>31</v>
      </c>
      <c r="B9" s="92" t="s">
        <v>55</v>
      </c>
      <c r="C9" s="93"/>
      <c r="D9" s="94"/>
      <c r="E9" s="90" t="s">
        <v>30</v>
      </c>
    </row>
    <row r="10" spans="1:5" ht="12.75">
      <c r="A10" s="81"/>
      <c r="B10" s="23" t="s">
        <v>52</v>
      </c>
      <c r="C10" s="23" t="s">
        <v>53</v>
      </c>
      <c r="D10" s="23" t="s">
        <v>54</v>
      </c>
      <c r="E10" s="91"/>
    </row>
    <row r="11" spans="1:12" ht="15" customHeight="1">
      <c r="A11" s="14" t="s">
        <v>1</v>
      </c>
      <c r="B11" s="17">
        <v>169559</v>
      </c>
      <c r="C11" s="17">
        <v>1533470.0000000005</v>
      </c>
      <c r="D11" s="17">
        <v>847358</v>
      </c>
      <c r="E11" s="17">
        <f>SUM(B11:D11)</f>
        <v>2550387.0000000005</v>
      </c>
      <c r="F11" s="25"/>
      <c r="G11" s="25"/>
      <c r="H11" s="25"/>
      <c r="I11" s="25"/>
      <c r="J11" s="25"/>
      <c r="K11" s="25"/>
      <c r="L11" s="25"/>
    </row>
    <row r="12" spans="1:12" ht="15" customHeight="1">
      <c r="A12" s="14" t="s">
        <v>2</v>
      </c>
      <c r="B12" s="17">
        <v>589734</v>
      </c>
      <c r="C12" s="17">
        <v>4476464.999999999</v>
      </c>
      <c r="D12" s="17">
        <v>2406349.9999999995</v>
      </c>
      <c r="E12" s="17">
        <f aca="true" t="shared" si="0" ref="E12:E27">SUM(B12:D12)</f>
        <v>7472548.999999998</v>
      </c>
      <c r="F12" s="25"/>
      <c r="G12" s="25"/>
      <c r="H12" s="25"/>
      <c r="I12" s="25"/>
      <c r="J12" s="25"/>
      <c r="K12" s="25"/>
      <c r="L12" s="25"/>
    </row>
    <row r="13" spans="1:12" ht="15" customHeight="1">
      <c r="A13" s="14" t="s">
        <v>3</v>
      </c>
      <c r="B13" s="17">
        <v>939974</v>
      </c>
      <c r="C13" s="17">
        <v>1805078</v>
      </c>
      <c r="D13" s="17">
        <v>1785679</v>
      </c>
      <c r="E13" s="17">
        <f t="shared" si="0"/>
        <v>4530731</v>
      </c>
      <c r="F13" s="25"/>
      <c r="G13" s="25"/>
      <c r="H13" s="25"/>
      <c r="I13" s="25"/>
      <c r="J13" s="25"/>
      <c r="K13" s="25"/>
      <c r="L13" s="25"/>
    </row>
    <row r="14" spans="1:12" ht="15" customHeight="1">
      <c r="A14" s="14" t="s">
        <v>4</v>
      </c>
      <c r="B14" s="17">
        <v>5487971</v>
      </c>
      <c r="C14" s="17">
        <v>25294781</v>
      </c>
      <c r="D14" s="17">
        <v>14388851</v>
      </c>
      <c r="E14" s="17">
        <f t="shared" si="0"/>
        <v>45171603</v>
      </c>
      <c r="F14" s="25"/>
      <c r="G14" s="25"/>
      <c r="H14" s="25"/>
      <c r="I14" s="25"/>
      <c r="J14" s="25"/>
      <c r="K14" s="25"/>
      <c r="L14" s="25"/>
    </row>
    <row r="15" spans="1:12" ht="15" customHeight="1">
      <c r="A15" s="14" t="s">
        <v>5</v>
      </c>
      <c r="B15" s="17">
        <v>2153554.0000000005</v>
      </c>
      <c r="C15" s="17">
        <v>3489102.9999999995</v>
      </c>
      <c r="D15" s="17">
        <v>3553647</v>
      </c>
      <c r="E15" s="17">
        <f t="shared" si="0"/>
        <v>9196304</v>
      </c>
      <c r="F15" s="25"/>
      <c r="G15" s="25"/>
      <c r="H15" s="25"/>
      <c r="I15" s="25"/>
      <c r="J15" s="25"/>
      <c r="K15" s="25"/>
      <c r="L15" s="25"/>
    </row>
    <row r="16" spans="1:12" ht="15" customHeight="1">
      <c r="A16" s="14" t="s">
        <v>6</v>
      </c>
      <c r="B16" s="17">
        <v>869247</v>
      </c>
      <c r="C16" s="17">
        <v>2225819</v>
      </c>
      <c r="D16" s="17">
        <v>1649128</v>
      </c>
      <c r="E16" s="17">
        <f t="shared" si="0"/>
        <v>4744194</v>
      </c>
      <c r="F16" s="25"/>
      <c r="G16" s="25"/>
      <c r="H16" s="25"/>
      <c r="I16" s="25"/>
      <c r="J16" s="25"/>
      <c r="K16" s="25"/>
      <c r="L16" s="25"/>
    </row>
    <row r="17" spans="1:12" ht="15" customHeight="1">
      <c r="A17" s="14" t="s">
        <v>7</v>
      </c>
      <c r="B17" s="17">
        <v>60241</v>
      </c>
      <c r="C17" s="17">
        <v>2021440</v>
      </c>
      <c r="D17" s="17">
        <v>582526</v>
      </c>
      <c r="E17" s="17">
        <f t="shared" si="0"/>
        <v>2664207</v>
      </c>
      <c r="F17" s="25"/>
      <c r="G17" s="25"/>
      <c r="H17" s="25"/>
      <c r="I17" s="25"/>
      <c r="J17" s="25"/>
      <c r="K17" s="25"/>
      <c r="L17" s="25"/>
    </row>
    <row r="18" spans="1:12" ht="15" customHeight="1">
      <c r="A18" s="14" t="s">
        <v>8</v>
      </c>
      <c r="B18" s="17">
        <v>876469</v>
      </c>
      <c r="C18" s="17">
        <v>2604754</v>
      </c>
      <c r="D18" s="17">
        <v>1978512.9999999998</v>
      </c>
      <c r="E18" s="17">
        <f t="shared" si="0"/>
        <v>5459736</v>
      </c>
      <c r="F18" s="25"/>
      <c r="G18" s="25"/>
      <c r="H18" s="25"/>
      <c r="I18" s="25"/>
      <c r="J18" s="25"/>
      <c r="K18" s="25"/>
      <c r="L18" s="25"/>
    </row>
    <row r="19" spans="1:12" ht="15" customHeight="1">
      <c r="A19" s="14" t="s">
        <v>9</v>
      </c>
      <c r="B19" s="17">
        <v>130094.00000000001</v>
      </c>
      <c r="C19" s="17">
        <v>1640481.9999999998</v>
      </c>
      <c r="D19" s="17">
        <v>688661</v>
      </c>
      <c r="E19" s="17">
        <f t="shared" si="0"/>
        <v>2459237</v>
      </c>
      <c r="F19" s="25"/>
      <c r="G19" s="25"/>
      <c r="H19" s="25"/>
      <c r="I19" s="25"/>
      <c r="J19" s="25"/>
      <c r="K19" s="25"/>
      <c r="L19" s="25"/>
    </row>
    <row r="20" spans="1:12" ht="15" customHeight="1">
      <c r="A20" s="14" t="s">
        <v>10</v>
      </c>
      <c r="B20" s="17">
        <v>301594.99999999994</v>
      </c>
      <c r="C20" s="17">
        <v>1616416.0000000002</v>
      </c>
      <c r="D20" s="17">
        <v>694849</v>
      </c>
      <c r="E20" s="17">
        <f t="shared" si="0"/>
        <v>2612860</v>
      </c>
      <c r="F20" s="25"/>
      <c r="G20" s="25"/>
      <c r="H20" s="25"/>
      <c r="I20" s="25"/>
      <c r="J20" s="25"/>
      <c r="K20" s="25"/>
      <c r="L20" s="25"/>
    </row>
    <row r="21" spans="1:12" ht="15" customHeight="1">
      <c r="A21" s="14" t="s">
        <v>11</v>
      </c>
      <c r="B21" s="17">
        <v>53805</v>
      </c>
      <c r="C21" s="17">
        <v>553053</v>
      </c>
      <c r="D21" s="17">
        <v>126919</v>
      </c>
      <c r="E21" s="17">
        <f t="shared" si="0"/>
        <v>733777</v>
      </c>
      <c r="F21" s="25"/>
      <c r="G21" s="25"/>
      <c r="H21" s="25"/>
      <c r="I21" s="25"/>
      <c r="J21" s="25"/>
      <c r="K21" s="25"/>
      <c r="L21" s="25"/>
    </row>
    <row r="22" spans="1:12" ht="15" customHeight="1">
      <c r="A22" s="14" t="s">
        <v>12</v>
      </c>
      <c r="B22" s="17">
        <v>386747</v>
      </c>
      <c r="C22" s="17">
        <v>3120689</v>
      </c>
      <c r="D22" s="17">
        <v>2583464</v>
      </c>
      <c r="E22" s="17">
        <f t="shared" si="0"/>
        <v>6090900</v>
      </c>
      <c r="F22" s="25"/>
      <c r="G22" s="25"/>
      <c r="H22" s="25"/>
      <c r="I22" s="25"/>
      <c r="J22" s="25"/>
      <c r="K22" s="25"/>
      <c r="L22" s="25"/>
    </row>
    <row r="23" spans="1:12" ht="15" customHeight="1">
      <c r="A23" s="14" t="s">
        <v>13</v>
      </c>
      <c r="B23" s="17">
        <v>618798</v>
      </c>
      <c r="C23" s="17">
        <v>3403110</v>
      </c>
      <c r="D23" s="17">
        <v>2006484.0000000002</v>
      </c>
      <c r="E23" s="17">
        <f t="shared" si="0"/>
        <v>6028392</v>
      </c>
      <c r="F23" s="25"/>
      <c r="G23" s="25"/>
      <c r="H23" s="25"/>
      <c r="I23" s="25"/>
      <c r="J23" s="25"/>
      <c r="K23" s="25"/>
      <c r="L23" s="25"/>
    </row>
    <row r="24" spans="1:12" ht="15" customHeight="1">
      <c r="A24" s="14" t="s">
        <v>14</v>
      </c>
      <c r="B24" s="17">
        <v>1698063</v>
      </c>
      <c r="C24" s="17">
        <v>2624016</v>
      </c>
      <c r="D24" s="17">
        <v>1780494</v>
      </c>
      <c r="E24" s="17">
        <f t="shared" si="0"/>
        <v>6102573</v>
      </c>
      <c r="F24" s="25"/>
      <c r="G24" s="25"/>
      <c r="H24" s="25"/>
      <c r="I24" s="25"/>
      <c r="J24" s="25"/>
      <c r="K24" s="25"/>
      <c r="L24" s="25"/>
    </row>
    <row r="25" spans="1:12" ht="15" customHeight="1">
      <c r="A25" s="14" t="s">
        <v>15</v>
      </c>
      <c r="B25" s="17">
        <v>243243.99999999997</v>
      </c>
      <c r="C25" s="17">
        <v>1369311</v>
      </c>
      <c r="D25" s="17">
        <v>606594</v>
      </c>
      <c r="E25" s="17">
        <f t="shared" si="0"/>
        <v>2219149</v>
      </c>
      <c r="F25" s="25"/>
      <c r="G25" s="25"/>
      <c r="H25" s="25"/>
      <c r="I25" s="25"/>
      <c r="J25" s="25"/>
      <c r="K25" s="25"/>
      <c r="L25" s="25"/>
    </row>
    <row r="26" spans="1:12" ht="15" customHeight="1">
      <c r="A26" s="14" t="s">
        <v>16</v>
      </c>
      <c r="B26" s="17">
        <v>173875</v>
      </c>
      <c r="C26" s="17">
        <v>1946581</v>
      </c>
      <c r="D26" s="17">
        <v>954760</v>
      </c>
      <c r="E26" s="17">
        <f t="shared" si="0"/>
        <v>3075216</v>
      </c>
      <c r="F26" s="25"/>
      <c r="G26" s="25"/>
      <c r="H26" s="25"/>
      <c r="I26" s="25"/>
      <c r="J26" s="25"/>
      <c r="K26" s="25"/>
      <c r="L26" s="25"/>
    </row>
    <row r="27" spans="1:12" ht="15" customHeight="1">
      <c r="A27" s="15" t="s">
        <v>17</v>
      </c>
      <c r="B27" s="18">
        <v>244174</v>
      </c>
      <c r="C27" s="18">
        <v>2113665</v>
      </c>
      <c r="D27" s="18">
        <v>773753</v>
      </c>
      <c r="E27" s="18">
        <f t="shared" si="0"/>
        <v>3131592</v>
      </c>
      <c r="F27" s="25"/>
      <c r="G27" s="25"/>
      <c r="H27" s="25"/>
      <c r="I27" s="25"/>
      <c r="J27" s="25"/>
      <c r="K27" s="25"/>
      <c r="L27" s="25"/>
    </row>
    <row r="28" spans="1:12" ht="15" customHeight="1">
      <c r="A28" s="16" t="s">
        <v>30</v>
      </c>
      <c r="B28" s="19">
        <f>SUM(B11:B27)</f>
        <v>14997144</v>
      </c>
      <c r="C28" s="19">
        <f>SUM(C11:C27)</f>
        <v>61838233</v>
      </c>
      <c r="D28" s="19">
        <f>SUM(D11:D27)</f>
        <v>37408030</v>
      </c>
      <c r="E28" s="19">
        <f>SUM(E11:E27)</f>
        <v>114243407</v>
      </c>
      <c r="F28" s="25"/>
      <c r="G28" s="25"/>
      <c r="H28" s="25"/>
      <c r="I28" s="25"/>
      <c r="J28" s="25"/>
      <c r="K28" s="25"/>
      <c r="L28" s="25"/>
    </row>
    <row r="29" spans="1:12" ht="12.75">
      <c r="A29" s="2"/>
      <c r="B29" s="12"/>
      <c r="C29" s="12"/>
      <c r="D29" s="12"/>
      <c r="E29" s="12"/>
      <c r="G29" s="25"/>
      <c r="H29" s="25"/>
      <c r="I29" s="25"/>
      <c r="J29" s="25"/>
      <c r="K29" s="25"/>
      <c r="L29" s="25"/>
    </row>
    <row r="30" spans="1:12" ht="12.75">
      <c r="A30" s="2"/>
      <c r="B30" s="12"/>
      <c r="C30" s="12"/>
      <c r="D30" s="12"/>
      <c r="E30" s="12"/>
      <c r="G30" s="25"/>
      <c r="H30" s="25"/>
      <c r="I30" s="25"/>
      <c r="J30" s="25"/>
      <c r="K30" s="25"/>
      <c r="L30" s="25"/>
    </row>
    <row r="31" spans="7:12" ht="12.75">
      <c r="G31" s="25"/>
      <c r="H31" s="25"/>
      <c r="I31" s="25"/>
      <c r="J31" s="25"/>
      <c r="K31" s="25"/>
      <c r="L31" s="25"/>
    </row>
    <row r="32" spans="1:5" ht="15.75">
      <c r="A32" s="77" t="s">
        <v>24</v>
      </c>
      <c r="B32" s="77"/>
      <c r="C32" s="77"/>
      <c r="D32" s="77"/>
      <c r="E32" s="77"/>
    </row>
    <row r="33" spans="1:5" ht="32.25" customHeight="1">
      <c r="A33" s="89" t="s">
        <v>56</v>
      </c>
      <c r="B33" s="89"/>
      <c r="C33" s="89"/>
      <c r="D33" s="89"/>
      <c r="E33" s="89"/>
    </row>
    <row r="35" spans="1:5" ht="12.75">
      <c r="A35" s="80" t="s">
        <v>31</v>
      </c>
      <c r="B35" s="92" t="s">
        <v>55</v>
      </c>
      <c r="C35" s="93"/>
      <c r="D35" s="94"/>
      <c r="E35" s="90" t="s">
        <v>30</v>
      </c>
    </row>
    <row r="36" spans="1:5" ht="12.75">
      <c r="A36" s="81"/>
      <c r="B36" s="23" t="s">
        <v>52</v>
      </c>
      <c r="C36" s="23" t="s">
        <v>53</v>
      </c>
      <c r="D36" s="23" t="s">
        <v>54</v>
      </c>
      <c r="E36" s="91"/>
    </row>
    <row r="37" spans="1:11" ht="15" customHeight="1">
      <c r="A37" s="14" t="s">
        <v>1</v>
      </c>
      <c r="B37" s="17">
        <v>439974</v>
      </c>
      <c r="C37" s="17">
        <v>4427517</v>
      </c>
      <c r="D37" s="17">
        <v>2034891</v>
      </c>
      <c r="E37" s="17">
        <f>SUM(B37:D37)</f>
        <v>6902382</v>
      </c>
      <c r="F37" s="25"/>
      <c r="G37" s="25"/>
      <c r="H37" s="24"/>
      <c r="J37" s="24"/>
      <c r="K37" s="24"/>
    </row>
    <row r="38" spans="1:11" ht="15" customHeight="1">
      <c r="A38" s="14" t="s">
        <v>2</v>
      </c>
      <c r="B38" s="17">
        <v>3916125</v>
      </c>
      <c r="C38" s="17">
        <v>18904119</v>
      </c>
      <c r="D38" s="17">
        <v>12118466</v>
      </c>
      <c r="E38" s="17">
        <f aca="true" t="shared" si="1" ref="E38:E53">SUM(B38:D38)</f>
        <v>34938710</v>
      </c>
      <c r="F38" s="25"/>
      <c r="G38" s="25"/>
      <c r="H38" s="24"/>
      <c r="J38" s="24"/>
      <c r="K38" s="24"/>
    </row>
    <row r="39" spans="1:11" ht="15" customHeight="1">
      <c r="A39" s="14" t="s">
        <v>3</v>
      </c>
      <c r="B39" s="17">
        <v>585922</v>
      </c>
      <c r="C39" s="17">
        <v>2679288</v>
      </c>
      <c r="D39" s="17">
        <v>2190231</v>
      </c>
      <c r="E39" s="17">
        <f t="shared" si="1"/>
        <v>5455441</v>
      </c>
      <c r="F39" s="25"/>
      <c r="G39" s="25"/>
      <c r="H39" s="24"/>
      <c r="J39" s="24"/>
      <c r="K39" s="24"/>
    </row>
    <row r="40" spans="1:11" ht="15" customHeight="1">
      <c r="A40" s="14" t="s">
        <v>4</v>
      </c>
      <c r="B40" s="17">
        <v>27529395</v>
      </c>
      <c r="C40" s="17">
        <v>40467054</v>
      </c>
      <c r="D40" s="17">
        <v>35063423</v>
      </c>
      <c r="E40" s="17">
        <f t="shared" si="1"/>
        <v>103059872</v>
      </c>
      <c r="F40" s="25"/>
      <c r="G40" s="25"/>
      <c r="H40" s="24"/>
      <c r="J40" s="24"/>
      <c r="K40" s="24"/>
    </row>
    <row r="41" spans="1:11" ht="15" customHeight="1">
      <c r="A41" s="14" t="s">
        <v>5</v>
      </c>
      <c r="B41" s="17">
        <v>2414318</v>
      </c>
      <c r="C41" s="17">
        <v>11039879</v>
      </c>
      <c r="D41" s="17">
        <v>9665478</v>
      </c>
      <c r="E41" s="17">
        <f t="shared" si="1"/>
        <v>23119675</v>
      </c>
      <c r="F41" s="25"/>
      <c r="G41" s="25"/>
      <c r="H41" s="24"/>
      <c r="J41" s="24"/>
      <c r="K41" s="24"/>
    </row>
    <row r="42" spans="1:11" ht="15" customHeight="1">
      <c r="A42" s="14" t="s">
        <v>6</v>
      </c>
      <c r="B42" s="17">
        <v>2063763</v>
      </c>
      <c r="C42" s="17">
        <v>6454659</v>
      </c>
      <c r="D42" s="17">
        <v>6493141</v>
      </c>
      <c r="E42" s="17">
        <f t="shared" si="1"/>
        <v>15011563</v>
      </c>
      <c r="F42" s="25"/>
      <c r="G42" s="25"/>
      <c r="H42" s="24"/>
      <c r="J42" s="24"/>
      <c r="K42" s="24"/>
    </row>
    <row r="43" spans="1:11" ht="15" customHeight="1">
      <c r="A43" s="14" t="s">
        <v>7</v>
      </c>
      <c r="B43" s="17">
        <v>818917</v>
      </c>
      <c r="C43" s="17">
        <v>2489619</v>
      </c>
      <c r="D43" s="17">
        <v>2763158</v>
      </c>
      <c r="E43" s="17">
        <f t="shared" si="1"/>
        <v>6071694</v>
      </c>
      <c r="F43" s="25"/>
      <c r="G43" s="25"/>
      <c r="H43" s="24"/>
      <c r="J43" s="24"/>
      <c r="K43" s="24"/>
    </row>
    <row r="44" spans="1:11" ht="15" customHeight="1">
      <c r="A44" s="14" t="s">
        <v>8</v>
      </c>
      <c r="B44" s="17">
        <v>2899120</v>
      </c>
      <c r="C44" s="17">
        <v>6064264</v>
      </c>
      <c r="D44" s="17">
        <v>5653532</v>
      </c>
      <c r="E44" s="17">
        <f t="shared" si="1"/>
        <v>14616916</v>
      </c>
      <c r="F44" s="25"/>
      <c r="G44" s="25"/>
      <c r="H44" s="24"/>
      <c r="J44" s="24"/>
      <c r="K44" s="24"/>
    </row>
    <row r="45" spans="1:11" ht="15" customHeight="1">
      <c r="A45" s="14" t="s">
        <v>9</v>
      </c>
      <c r="B45" s="17">
        <v>205645</v>
      </c>
      <c r="C45" s="17">
        <v>716475</v>
      </c>
      <c r="D45" s="17">
        <v>669600</v>
      </c>
      <c r="E45" s="17">
        <f t="shared" si="1"/>
        <v>1591720</v>
      </c>
      <c r="F45" s="25"/>
      <c r="G45" s="25"/>
      <c r="H45" s="24"/>
      <c r="J45" s="24"/>
      <c r="K45" s="24"/>
    </row>
    <row r="46" spans="1:11" ht="15" customHeight="1">
      <c r="A46" s="14" t="s">
        <v>10</v>
      </c>
      <c r="B46" s="17">
        <v>889987</v>
      </c>
      <c r="C46" s="17">
        <v>3509266</v>
      </c>
      <c r="D46" s="17">
        <v>2954310</v>
      </c>
      <c r="E46" s="17">
        <f t="shared" si="1"/>
        <v>7353563</v>
      </c>
      <c r="F46" s="25"/>
      <c r="G46" s="25"/>
      <c r="H46" s="24"/>
      <c r="J46" s="24"/>
      <c r="K46" s="24"/>
    </row>
    <row r="47" spans="1:11" ht="15" customHeight="1">
      <c r="A47" s="14" t="s">
        <v>11</v>
      </c>
      <c r="B47" s="17">
        <v>370222</v>
      </c>
      <c r="C47" s="17">
        <v>1702482</v>
      </c>
      <c r="D47" s="17">
        <v>902948</v>
      </c>
      <c r="E47" s="17">
        <f t="shared" si="1"/>
        <v>2975652</v>
      </c>
      <c r="F47" s="25"/>
      <c r="G47" s="25"/>
      <c r="H47" s="24"/>
      <c r="J47" s="24"/>
      <c r="K47" s="24"/>
    </row>
    <row r="48" spans="1:11" ht="15" customHeight="1">
      <c r="A48" s="14" t="s">
        <v>12</v>
      </c>
      <c r="B48" s="17">
        <v>1981188</v>
      </c>
      <c r="C48" s="17">
        <v>7808081</v>
      </c>
      <c r="D48" s="17">
        <v>5212332</v>
      </c>
      <c r="E48" s="17">
        <f t="shared" si="1"/>
        <v>15001601</v>
      </c>
      <c r="F48" s="25"/>
      <c r="G48" s="25"/>
      <c r="H48" s="24"/>
      <c r="J48" s="24"/>
      <c r="K48" s="24"/>
    </row>
    <row r="49" spans="1:11" ht="15" customHeight="1">
      <c r="A49" s="14" t="s">
        <v>13</v>
      </c>
      <c r="B49" s="17">
        <v>2540475</v>
      </c>
      <c r="C49" s="17">
        <v>4923845</v>
      </c>
      <c r="D49" s="17">
        <v>6309131</v>
      </c>
      <c r="E49" s="17">
        <f t="shared" si="1"/>
        <v>13773451</v>
      </c>
      <c r="F49" s="25"/>
      <c r="G49" s="25"/>
      <c r="H49" s="24"/>
      <c r="J49" s="24"/>
      <c r="K49" s="24"/>
    </row>
    <row r="50" spans="1:11" ht="15" customHeight="1">
      <c r="A50" s="14" t="s">
        <v>14</v>
      </c>
      <c r="B50" s="17">
        <v>2315718</v>
      </c>
      <c r="C50" s="17">
        <v>9298127</v>
      </c>
      <c r="D50" s="17">
        <v>5344547</v>
      </c>
      <c r="E50" s="17">
        <f t="shared" si="1"/>
        <v>16958392</v>
      </c>
      <c r="F50" s="25"/>
      <c r="G50" s="25"/>
      <c r="H50" s="24"/>
      <c r="J50" s="24"/>
      <c r="K50" s="24"/>
    </row>
    <row r="51" spans="1:11" ht="15" customHeight="1">
      <c r="A51" s="14" t="s">
        <v>15</v>
      </c>
      <c r="B51" s="17">
        <v>305342</v>
      </c>
      <c r="C51" s="17">
        <v>445468</v>
      </c>
      <c r="D51" s="17">
        <v>311715</v>
      </c>
      <c r="E51" s="17">
        <f t="shared" si="1"/>
        <v>1062525</v>
      </c>
      <c r="F51" s="25"/>
      <c r="G51" s="25"/>
      <c r="H51" s="24"/>
      <c r="J51" s="24"/>
      <c r="K51" s="24"/>
    </row>
    <row r="52" spans="1:11" ht="15" customHeight="1">
      <c r="A52" s="14" t="s">
        <v>16</v>
      </c>
      <c r="B52" s="17">
        <v>347190</v>
      </c>
      <c r="C52" s="17">
        <v>6402608</v>
      </c>
      <c r="D52" s="17">
        <v>2041311</v>
      </c>
      <c r="E52" s="17">
        <f t="shared" si="1"/>
        <v>8791109</v>
      </c>
      <c r="F52" s="25"/>
      <c r="G52" s="25"/>
      <c r="H52" s="24"/>
      <c r="J52" s="24"/>
      <c r="K52" s="24"/>
    </row>
    <row r="53" spans="1:11" ht="15" customHeight="1">
      <c r="A53" s="15" t="s">
        <v>17</v>
      </c>
      <c r="B53" s="18">
        <v>850166</v>
      </c>
      <c r="C53" s="18">
        <v>4643903</v>
      </c>
      <c r="D53" s="18">
        <v>2215838</v>
      </c>
      <c r="E53" s="18">
        <f t="shared" si="1"/>
        <v>7709907</v>
      </c>
      <c r="F53" s="25"/>
      <c r="G53" s="25"/>
      <c r="H53" s="24"/>
      <c r="J53" s="24"/>
      <c r="K53" s="24"/>
    </row>
    <row r="54" spans="1:11" ht="15" customHeight="1">
      <c r="A54" s="16" t="s">
        <v>30</v>
      </c>
      <c r="B54" s="19">
        <f>SUM(B37:B53)</f>
        <v>50473467</v>
      </c>
      <c r="C54" s="19">
        <f>SUM(C37:C53)</f>
        <v>131976654</v>
      </c>
      <c r="D54" s="19">
        <f>SUM(D37:D53)</f>
        <v>101944052</v>
      </c>
      <c r="E54" s="19">
        <f>SUM(E37:E53)</f>
        <v>284394173</v>
      </c>
      <c r="G54" s="24"/>
      <c r="H54" s="24"/>
      <c r="K54" s="24"/>
    </row>
    <row r="55" spans="1:5" ht="12.75">
      <c r="A55" s="2"/>
      <c r="B55" s="12"/>
      <c r="C55" s="12"/>
      <c r="D55" s="12"/>
      <c r="E55" s="12"/>
    </row>
    <row r="56" spans="1:5" ht="12.75">
      <c r="A56" s="95"/>
      <c r="B56" s="95"/>
      <c r="C56" s="95"/>
      <c r="D56" s="95"/>
      <c r="E56" s="95"/>
    </row>
    <row r="57" spans="1:5" s="36" customFormat="1" ht="18">
      <c r="A57" s="76" t="s">
        <v>26</v>
      </c>
      <c r="B57" s="76"/>
      <c r="C57" s="76"/>
      <c r="D57" s="76"/>
      <c r="E57" s="76"/>
    </row>
    <row r="58" spans="1:5" s="36" customFormat="1" ht="18">
      <c r="A58" s="37"/>
      <c r="B58" s="37"/>
      <c r="C58" s="37"/>
      <c r="D58" s="37"/>
      <c r="E58" s="37"/>
    </row>
    <row r="59" spans="1:5" s="36" customFormat="1" ht="18">
      <c r="A59" s="37"/>
      <c r="B59" s="37"/>
      <c r="C59" s="37"/>
      <c r="D59" s="37"/>
      <c r="E59" s="37"/>
    </row>
    <row r="60" spans="1:5" s="36" customFormat="1" ht="18">
      <c r="A60" s="38"/>
      <c r="B60" s="38"/>
      <c r="C60" s="38"/>
      <c r="D60" s="38"/>
      <c r="E60" s="38"/>
    </row>
    <row r="61" spans="1:5" s="36" customFormat="1" ht="18">
      <c r="A61" s="77" t="s">
        <v>33</v>
      </c>
      <c r="B61" s="77"/>
      <c r="C61" s="77"/>
      <c r="D61" s="77"/>
      <c r="E61" s="77"/>
    </row>
    <row r="62" spans="1:5" ht="15">
      <c r="A62" s="39"/>
      <c r="B62" s="39"/>
      <c r="C62" s="39"/>
      <c r="D62" s="39"/>
      <c r="E62" s="39"/>
    </row>
  </sheetData>
  <sheetProtection/>
  <mergeCells count="13">
    <mergeCell ref="E35:E36"/>
    <mergeCell ref="A56:E56"/>
    <mergeCell ref="A57:E57"/>
    <mergeCell ref="A6:E6"/>
    <mergeCell ref="A7:E7"/>
    <mergeCell ref="A9:A10"/>
    <mergeCell ref="E9:E10"/>
    <mergeCell ref="A32:E32"/>
    <mergeCell ref="A61:E61"/>
    <mergeCell ref="B9:D9"/>
    <mergeCell ref="B35:D35"/>
    <mergeCell ref="A33:E33"/>
    <mergeCell ref="A35:A36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ignoredErrors>
    <ignoredError sqref="B9 B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2024-03-27T13:18:54Z</cp:lastPrinted>
  <dcterms:created xsi:type="dcterms:W3CDTF">2005-08-12T18:32:02Z</dcterms:created>
  <dcterms:modified xsi:type="dcterms:W3CDTF">2024-03-27T13:19:06Z</dcterms:modified>
  <cp:category/>
  <cp:version/>
  <cp:contentType/>
  <cp:contentStatus/>
</cp:coreProperties>
</file>