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FMP" sheetId="1" r:id="rId1"/>
    <sheet name="FEIEF" sheetId="2" r:id="rId2"/>
    <sheet name="Recaudación pagada " sheetId="3" r:id="rId3"/>
  </sheets>
  <definedNames>
    <definedName name="_xlnm.Print_Area" localSheetId="0">'FMP'!$A$1:$K$275</definedName>
    <definedName name="_xlnm.Print_Area" localSheetId="2">'Recaudación pagada '!$A$1:$E$62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<sst xmlns="http://schemas.openxmlformats.org/spreadsheetml/2006/main" count="399" uniqueCount="70">
  <si>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</si>
  <si>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</si>
  <si>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</si>
  <si>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</si>
  <si>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</si>
  <si>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</si>
  <si>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</si>
  <si>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</si>
  <si>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</si>
  <si>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</si>
  <si>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</si>
  <si>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</si>
  <si>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</si>
  <si>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</si>
  <si>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</si>
  <si>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</si>
  <si>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</si>
  <si>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</si>
  <si>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</si>
  <si>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</si>
  <si>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</si>
  <si>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</si>
  <si>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</si>
  <si>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</si>
  <si>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</si>
  <si>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</si>
  <si>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</si>
  <si>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</si>
  <si>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</si>
  <si>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</si>
  <si>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</si>
  <si>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</si>
  <si>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</si>
  <si>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</si>
  <si>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</si>
  <si>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</si>
  <si>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</si>
  <si>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</si>
  <si>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</si>
  <si>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</si>
  <si>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Total Participaciones
Ministradas</t>
  </si>
  <si>
    <t>Incentivo del ISR
Por la Enajenación de Bienes Inmuebles</t>
  </si>
  <si>
    <t>M.A. Juan Francisco Cabrera Gutiérrez</t>
  </si>
  <si>
    <t>Subtotal Participaciones Municipales</t>
  </si>
  <si>
    <t>Total Participaciones Ministradas</t>
  </si>
  <si>
    <t>2023</t>
  </si>
  <si>
    <t>TOTAL</t>
  </si>
  <si>
    <t>Distribución</t>
  </si>
  <si>
    <t>Fondo de Fomento Municipal</t>
  </si>
  <si>
    <t>PARTICIPACIONES FEDERALES MINISTRADAS A LOS MUNICIPIOS EN EL IV TRIMESTRE DEL EJERCICIO FISCAL 2023</t>
  </si>
  <si>
    <t>Compensación por Faltante Inicial FEIEF
(Octubre-Diciembre)</t>
  </si>
  <si>
    <t>PARTICIPACIONES FEDERALES MINISTRADAS A LOS MUNICIPIOS EN EL MES DE OCTUBRE DEL EJERCICIO FISCAL 2023</t>
  </si>
  <si>
    <t>PARTICIPACIONES FEDERALES MINISTRADAS A LOS MUNICIPIOS EN EL MES DE NOVIEMBRE DEL EJERCICIO FISCAL 2023</t>
  </si>
  <si>
    <t>PARTICIPACIONES FEDERALES MINISTRADAS A LOS MUNICIPIOS EN EL MES DE DICIEMBRE DEL EJERCICIO FISCAL 2023</t>
  </si>
  <si>
    <t>RECURSOS DEL FEIEF MINISTRADOS A LOS MUNICIPIOS EN IV TRIMESTRE DEL EJERCICIO FISCAL 2023</t>
  </si>
  <si>
    <t>RECURSOS DEL FEIEF MINISTRADOS A LOS MUNICIPIOS EN EL MES DE OCTUBRE DEL EJERCICIO FISCAL 2023</t>
  </si>
  <si>
    <t>Distribución Septiembre</t>
  </si>
  <si>
    <t>RECURSOS DEL FEIEF MINISTRADOS A LOS MUNICIPIOS EN EL MES DE NOVIEMBRE DEL EJERCICIO FISCAL 2023</t>
  </si>
  <si>
    <t>RECURSOS DEL FEIEF MINISTRADOS A LOS MUNICIPIOS EN EL MES DE DICIEMBRE DEL EJERCICIO FISCAL 2023</t>
  </si>
  <si>
    <t>RECAUDACIÓN PREDIAL PARA CALCULO DE PARTICIPACIONES A LOS MUNICIPIOS EN EL IV TRIMESTRE DEL EJERCICIO FISCAL 2023</t>
  </si>
  <si>
    <t>Octubre</t>
  </si>
  <si>
    <t>Noviembre</t>
  </si>
  <si>
    <t>Diciembre</t>
  </si>
  <si>
    <t>RECAUDACIÓN OTROS IMPUESTOS PARA CALCULO DE PARTICIPACIONES A LOS MUNICIPIOS EN EL IV TRIMESTRE DEL EJERCICIO FISCAL 2023</t>
  </si>
  <si>
    <t>Distribución Octubre</t>
  </si>
  <si>
    <t>Diciembre y diferencias al 4to. Trimestre</t>
  </si>
  <si>
    <t>Fondo de Fiscalización y Recaudación</t>
  </si>
  <si>
    <t>Compensación por Faltante Inicial del FEIEF
(Octubre)</t>
  </si>
  <si>
    <t>Compensación por Faltante Inicial del FEIEF
(Noviembre)</t>
  </si>
  <si>
    <t>Compensación por Faltante Inicial del FEIEF
(Diciembre)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</si>
</sst>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  <numFmt numFmtId="188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8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3" fontId="0" fillId="0" borderId="0" xfId="49" applyFont="1" applyAlignment="1">
      <alignment horizontal="center" vertical="center" wrapText="1"/>
    </xf>
    <xf numFmtId="43" fontId="4" fillId="0" borderId="11" xfId="51" applyNumberFormat="1" applyFont="1" applyFill="1" applyBorder="1" applyAlignment="1">
      <alignment vertical="center"/>
    </xf>
    <xf numFmtId="43" fontId="4" fillId="0" borderId="12" xfId="51" applyNumberFormat="1" applyFont="1" applyFill="1" applyBorder="1" applyAlignment="1">
      <alignment vertical="center"/>
    </xf>
    <xf numFmtId="4" fontId="4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43" fontId="49" fillId="0" borderId="0" xfId="0" applyNumberFormat="1" applyFont="1" applyFill="1" applyAlignment="1">
      <alignment horizontal="center"/>
    </xf>
    <xf numFmtId="43" fontId="4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9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4" fillId="0" borderId="11" xfId="49" applyNumberFormat="1" applyFont="1" applyFill="1" applyBorder="1" applyAlignment="1">
      <alignment vertical="center"/>
    </xf>
    <xf numFmtId="43" fontId="4" fillId="0" borderId="0" xfId="53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1" xfId="49" applyNumberFormat="1" applyFont="1" applyFill="1" applyBorder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43" fontId="4" fillId="0" borderId="12" xfId="49" applyNumberFormat="1" applyFont="1" applyFill="1" applyBorder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43" fontId="7" fillId="0" borderId="0" xfId="49" applyFont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53" applyNumberFormat="1" applyFont="1" applyAlignment="1">
      <alignment/>
    </xf>
    <xf numFmtId="43" fontId="7" fillId="0" borderId="1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" fontId="7" fillId="0" borderId="10" xfId="53" applyNumberFormat="1" applyFont="1" applyFill="1" applyBorder="1" applyAlignment="1">
      <alignment vertical="center"/>
    </xf>
    <xf numFmtId="186" fontId="7" fillId="0" borderId="10" xfId="5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43" fontId="4" fillId="0" borderId="0" xfId="53" applyFont="1" applyBorder="1" applyAlignment="1">
      <alignment vertical="center"/>
    </xf>
    <xf numFmtId="43" fontId="4" fillId="0" borderId="0" xfId="53" applyNumberFormat="1" applyFont="1" applyBorder="1" applyAlignment="1">
      <alignment vertical="center"/>
    </xf>
    <xf numFmtId="43" fontId="4" fillId="0" borderId="0" xfId="53" applyFont="1" applyBorder="1" applyAlignment="1">
      <alignment/>
    </xf>
    <xf numFmtId="43" fontId="4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0" xfId="49" applyFont="1" applyFill="1" applyAlignment="1">
      <alignment horizontal="center"/>
    </xf>
    <xf numFmtId="186" fontId="0" fillId="0" borderId="11" xfId="49" applyNumberFormat="1" applyFont="1" applyFill="1" applyBorder="1" applyAlignment="1">
      <alignment vertical="center"/>
    </xf>
    <xf numFmtId="186" fontId="3" fillId="0" borderId="10" xfId="49" applyNumberFormat="1" applyFont="1" applyFill="1" applyBorder="1" applyAlignment="1">
      <alignment vertical="center"/>
    </xf>
    <xf numFmtId="186" fontId="0" fillId="0" borderId="12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17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vertical="center" wrapText="1"/>
      <protection/>
    </xf>
    <xf numFmtId="172" fontId="8" fillId="0" borderId="17" xfId="0" applyNumberFormat="1" applyFont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wrapText="1"/>
      <protection/>
    </xf>
    <xf numFmtId="17" fontId="3" fillId="33" borderId="14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19050</xdr:rowOff>
    </xdr:from>
    <xdr:to>
      <xdr:col>1</xdr:col>
      <xdr:colOff>533400</xdr:colOff>
      <xdr:row>79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54275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19050</xdr:rowOff>
    </xdr:from>
    <xdr:to>
      <xdr:col>1</xdr:col>
      <xdr:colOff>533400</xdr:colOff>
      <xdr:row>153</xdr:row>
      <xdr:rowOff>76200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22800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38100</xdr:rowOff>
    </xdr:from>
    <xdr:to>
      <xdr:col>1</xdr:col>
      <xdr:colOff>533400</xdr:colOff>
      <xdr:row>223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29425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47625</xdr:rowOff>
    </xdr:from>
    <xdr:to>
      <xdr:col>1</xdr:col>
      <xdr:colOff>609600</xdr:colOff>
      <xdr:row>61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01275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75"/>
  <sheetViews>
    <sheetView tabSelected="1" zoomScale="90" zoomScaleNormal="90" zoomScalePageLayoutView="0" workbookViewId="0" topLeftCell="A1">
      <selection activeCell="A10" sqref="A10:K10"/>
    </sheetView>
  </sheetViews>
  <sheetFormatPr defaultColWidth="11.421875" defaultRowHeight="12.75"/>
  <cols>
    <col min="1" max="1" width="15.57421875" style="2" customWidth="1"/>
    <col min="2" max="2" width="15.8515625" style="2" customWidth="1"/>
    <col min="3" max="3" width="15.00390625" style="2" customWidth="1"/>
    <col min="4" max="4" width="13.421875" style="2" customWidth="1"/>
    <col min="5" max="5" width="14.57421875" style="2" customWidth="1"/>
    <col min="6" max="6" width="14.7109375" style="2" customWidth="1"/>
    <col min="7" max="7" width="14.57421875" style="2" customWidth="1"/>
    <col min="8" max="8" width="16.57421875" style="2" customWidth="1"/>
    <col min="9" max="9" width="14.421875" style="2" customWidth="1"/>
    <col min="10" max="10" width="13.28125" style="2" customWidth="1"/>
    <col min="11" max="11" width="17.00390625" style="2" customWidth="1"/>
    <col min="12" max="12" width="8.8515625" style="3" customWidth="1"/>
    <col min="13" max="13" width="17.7109375" style="3" customWidth="1"/>
    <col min="14" max="14" width="16.421875" style="3" customWidth="1"/>
    <col min="15" max="15" width="19.140625" style="27" customWidth="1"/>
    <col min="16" max="16" width="15.7109375" style="1" customWidth="1"/>
    <col min="17" max="17" width="15.00390625" style="27" bestFit="1" customWidth="1"/>
    <col min="18" max="18" width="16.421875" style="27" customWidth="1"/>
    <col min="19" max="19" width="15.00390625" style="1" customWidth="1"/>
    <col min="20" max="20" width="15.28125" style="1" customWidth="1"/>
    <col min="21" max="21" width="15.7109375" style="1" customWidth="1"/>
    <col min="22" max="22" width="12.421875" style="1" customWidth="1"/>
    <col min="23" max="23" width="13.7109375" style="1" customWidth="1"/>
    <col min="24" max="24" width="11.421875" style="1" customWidth="1"/>
    <col min="25" max="25" width="15.8515625" style="1" customWidth="1"/>
    <col min="26" max="16384" width="11.421875" style="1" customWidth="1"/>
  </cols>
  <sheetData>
    <row r="2" ht="12.75"/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93" t="s">
        <v>24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4" t="s">
        <v>49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ht="11.25" customHeight="1"/>
    <row r="12" spans="1:11" ht="89.25" customHeight="1">
      <c r="A12" s="15" t="s">
        <v>39</v>
      </c>
      <c r="B12" s="15" t="s">
        <v>0</v>
      </c>
      <c r="C12" s="15" t="s">
        <v>31</v>
      </c>
      <c r="D12" s="15" t="s">
        <v>22</v>
      </c>
      <c r="E12" s="15" t="s">
        <v>18</v>
      </c>
      <c r="F12" s="15" t="s">
        <v>19</v>
      </c>
      <c r="G12" s="15" t="s">
        <v>25</v>
      </c>
      <c r="H12" s="15" t="s">
        <v>21</v>
      </c>
      <c r="I12" s="15" t="s">
        <v>23</v>
      </c>
      <c r="J12" s="40" t="s">
        <v>41</v>
      </c>
      <c r="K12" s="15" t="s">
        <v>38</v>
      </c>
    </row>
    <row r="13" spans="1:19" s="53" customFormat="1" ht="15.75" customHeight="1">
      <c r="A13" s="48" t="s">
        <v>1</v>
      </c>
      <c r="B13" s="56">
        <f aca="true" t="shared" si="0" ref="B13:K13">B84+B158+B228</f>
        <v>39395009</v>
      </c>
      <c r="C13" s="56">
        <f t="shared" si="0"/>
        <v>6437771</v>
      </c>
      <c r="D13" s="56">
        <f t="shared" si="0"/>
        <v>579330</v>
      </c>
      <c r="E13" s="56">
        <f t="shared" si="0"/>
        <v>3502519</v>
      </c>
      <c r="F13" s="56">
        <f t="shared" si="0"/>
        <v>2251661</v>
      </c>
      <c r="G13" s="60">
        <f t="shared" si="0"/>
        <v>58</v>
      </c>
      <c r="H13" s="56">
        <f t="shared" si="0"/>
        <v>468956</v>
      </c>
      <c r="I13" s="56">
        <f t="shared" si="0"/>
        <v>101583</v>
      </c>
      <c r="J13" s="56">
        <f t="shared" si="0"/>
        <v>46432</v>
      </c>
      <c r="K13" s="56">
        <f t="shared" si="0"/>
        <v>52783319</v>
      </c>
      <c r="L13" s="49"/>
      <c r="M13" s="49"/>
      <c r="N13" s="50"/>
      <c r="O13" s="51"/>
      <c r="P13" s="51"/>
      <c r="Q13" s="51"/>
      <c r="R13" s="51"/>
      <c r="S13" s="51"/>
    </row>
    <row r="14" spans="1:19" s="53" customFormat="1" ht="15.75" customHeight="1">
      <c r="A14" s="48" t="s">
        <v>2</v>
      </c>
      <c r="B14" s="56">
        <f aca="true" t="shared" si="1" ref="B14:K14">B85+B159+B229</f>
        <v>83692918</v>
      </c>
      <c r="C14" s="56">
        <f t="shared" si="1"/>
        <v>13662129</v>
      </c>
      <c r="D14" s="56">
        <f t="shared" si="1"/>
        <v>1234360</v>
      </c>
      <c r="E14" s="56">
        <f t="shared" si="1"/>
        <v>7471516</v>
      </c>
      <c r="F14" s="56">
        <f t="shared" si="1"/>
        <v>4791173</v>
      </c>
      <c r="G14" s="60">
        <f t="shared" si="1"/>
        <v>121</v>
      </c>
      <c r="H14" s="56">
        <f t="shared" si="1"/>
        <v>998655</v>
      </c>
      <c r="I14" s="56">
        <f t="shared" si="1"/>
        <v>216210</v>
      </c>
      <c r="J14" s="56">
        <f t="shared" si="1"/>
        <v>98842</v>
      </c>
      <c r="K14" s="56">
        <f t="shared" si="1"/>
        <v>112165924</v>
      </c>
      <c r="L14" s="49"/>
      <c r="M14" s="49"/>
      <c r="N14" s="50"/>
      <c r="O14" s="51"/>
      <c r="P14" s="51"/>
      <c r="Q14" s="51"/>
      <c r="R14" s="51"/>
      <c r="S14" s="51"/>
    </row>
    <row r="15" spans="1:19" s="53" customFormat="1" ht="15.75" customHeight="1">
      <c r="A15" s="48" t="s">
        <v>3</v>
      </c>
      <c r="B15" s="56">
        <f aca="true" t="shared" si="2" ref="B15:K15">B86+B160+B230</f>
        <v>52222483</v>
      </c>
      <c r="C15" s="56">
        <f t="shared" si="2"/>
        <v>8537283</v>
      </c>
      <c r="D15" s="56">
        <f t="shared" si="2"/>
        <v>766959</v>
      </c>
      <c r="E15" s="56">
        <f t="shared" si="2"/>
        <v>4634594</v>
      </c>
      <c r="F15" s="56">
        <f t="shared" si="2"/>
        <v>2982278</v>
      </c>
      <c r="G15" s="60">
        <f t="shared" si="2"/>
        <v>78</v>
      </c>
      <c r="H15" s="56">
        <f t="shared" si="2"/>
        <v>620588</v>
      </c>
      <c r="I15" s="56">
        <f t="shared" si="2"/>
        <v>134533</v>
      </c>
      <c r="J15" s="56">
        <f t="shared" si="2"/>
        <v>61622</v>
      </c>
      <c r="K15" s="56">
        <f t="shared" si="2"/>
        <v>69960418</v>
      </c>
      <c r="L15" s="49"/>
      <c r="M15" s="49"/>
      <c r="N15" s="50"/>
      <c r="O15" s="51"/>
      <c r="P15" s="51"/>
      <c r="Q15" s="51"/>
      <c r="R15" s="51"/>
      <c r="S15" s="51"/>
    </row>
    <row r="16" spans="1:19" s="53" customFormat="1" ht="15.75" customHeight="1">
      <c r="A16" s="48" t="s">
        <v>4</v>
      </c>
      <c r="B16" s="56">
        <f aca="true" t="shared" si="3" ref="B16:K16">B87+B161+B231</f>
        <v>275432003</v>
      </c>
      <c r="C16" s="56">
        <f t="shared" si="3"/>
        <v>44990150</v>
      </c>
      <c r="D16" s="56">
        <f t="shared" si="3"/>
        <v>4055346</v>
      </c>
      <c r="E16" s="56">
        <f t="shared" si="3"/>
        <v>24529871</v>
      </c>
      <c r="F16" s="56">
        <f t="shared" si="3"/>
        <v>15753154</v>
      </c>
      <c r="G16" s="60">
        <f t="shared" si="3"/>
        <v>402</v>
      </c>
      <c r="H16" s="56">
        <f t="shared" si="3"/>
        <v>3282099</v>
      </c>
      <c r="I16" s="56">
        <f t="shared" si="3"/>
        <v>710781</v>
      </c>
      <c r="J16" s="56">
        <f t="shared" si="3"/>
        <v>324870</v>
      </c>
      <c r="K16" s="56">
        <f t="shared" si="3"/>
        <v>369078676</v>
      </c>
      <c r="L16" s="49"/>
      <c r="M16" s="49"/>
      <c r="N16" s="50"/>
      <c r="O16" s="51"/>
      <c r="P16" s="51"/>
      <c r="Q16" s="51"/>
      <c r="R16" s="51"/>
      <c r="S16" s="51"/>
    </row>
    <row r="17" spans="1:19" s="53" customFormat="1" ht="15.75" customHeight="1">
      <c r="A17" s="48" t="s">
        <v>5</v>
      </c>
      <c r="B17" s="56">
        <f aca="true" t="shared" si="4" ref="B17:K17">B88+B162+B232</f>
        <v>79469011</v>
      </c>
      <c r="C17" s="56">
        <f t="shared" si="4"/>
        <v>12966313</v>
      </c>
      <c r="D17" s="56">
        <f t="shared" si="4"/>
        <v>1173767</v>
      </c>
      <c r="E17" s="56">
        <f t="shared" si="4"/>
        <v>7108775</v>
      </c>
      <c r="F17" s="56">
        <f t="shared" si="4"/>
        <v>4553302</v>
      </c>
      <c r="G17" s="60">
        <f t="shared" si="4"/>
        <v>114</v>
      </c>
      <c r="H17" s="56">
        <f t="shared" si="4"/>
        <v>949694</v>
      </c>
      <c r="I17" s="56">
        <f t="shared" si="4"/>
        <v>205500</v>
      </c>
      <c r="J17" s="56">
        <f t="shared" si="4"/>
        <v>93848</v>
      </c>
      <c r="K17" s="56">
        <f t="shared" si="4"/>
        <v>106520324</v>
      </c>
      <c r="L17" s="49"/>
      <c r="M17" s="49"/>
      <c r="N17" s="50"/>
      <c r="O17" s="51"/>
      <c r="P17" s="51"/>
      <c r="Q17" s="51"/>
      <c r="R17" s="51"/>
      <c r="S17" s="51"/>
    </row>
    <row r="18" spans="1:19" s="53" customFormat="1" ht="15.75" customHeight="1">
      <c r="A18" s="48" t="s">
        <v>6</v>
      </c>
      <c r="B18" s="56">
        <f aca="true" t="shared" si="5" ref="B18:K18">B89+B163+B233</f>
        <v>62789027</v>
      </c>
      <c r="C18" s="56">
        <f t="shared" si="5"/>
        <v>10283335</v>
      </c>
      <c r="D18" s="56">
        <f t="shared" si="5"/>
        <v>917892</v>
      </c>
      <c r="E18" s="56">
        <f t="shared" si="5"/>
        <v>5535910</v>
      </c>
      <c r="F18" s="56">
        <f t="shared" si="5"/>
        <v>3577409</v>
      </c>
      <c r="G18" s="60">
        <f t="shared" si="5"/>
        <v>94</v>
      </c>
      <c r="H18" s="56">
        <f t="shared" si="5"/>
        <v>744022</v>
      </c>
      <c r="I18" s="56">
        <f t="shared" si="5"/>
        <v>161312</v>
      </c>
      <c r="J18" s="56">
        <f t="shared" si="5"/>
        <v>73641</v>
      </c>
      <c r="K18" s="56">
        <f t="shared" si="5"/>
        <v>84082642</v>
      </c>
      <c r="L18" s="49"/>
      <c r="M18" s="49"/>
      <c r="N18" s="50"/>
      <c r="O18" s="51"/>
      <c r="P18" s="51"/>
      <c r="Q18" s="51"/>
      <c r="R18" s="51"/>
      <c r="S18" s="51"/>
    </row>
    <row r="19" spans="1:19" s="53" customFormat="1" ht="15.75" customHeight="1">
      <c r="A19" s="48" t="s">
        <v>7</v>
      </c>
      <c r="B19" s="56">
        <f aca="true" t="shared" si="6" ref="B19:K19">B90+B164+B234</f>
        <v>35499076</v>
      </c>
      <c r="C19" s="56">
        <f t="shared" si="6"/>
        <v>5798236</v>
      </c>
      <c r="D19" s="56">
        <f t="shared" si="6"/>
        <v>522952</v>
      </c>
      <c r="E19" s="56">
        <f t="shared" si="6"/>
        <v>3163715</v>
      </c>
      <c r="F19" s="56">
        <f t="shared" si="6"/>
        <v>2031356</v>
      </c>
      <c r="G19" s="60">
        <f t="shared" si="6"/>
        <v>51</v>
      </c>
      <c r="H19" s="56">
        <f t="shared" si="6"/>
        <v>423600</v>
      </c>
      <c r="I19" s="56">
        <f t="shared" si="6"/>
        <v>91657</v>
      </c>
      <c r="J19" s="56">
        <f t="shared" si="6"/>
        <v>41759</v>
      </c>
      <c r="K19" s="56">
        <f t="shared" si="6"/>
        <v>47572402</v>
      </c>
      <c r="L19" s="49"/>
      <c r="M19" s="49"/>
      <c r="N19" s="50"/>
      <c r="O19" s="51"/>
      <c r="P19" s="51"/>
      <c r="Q19" s="51"/>
      <c r="R19" s="51"/>
      <c r="S19" s="51"/>
    </row>
    <row r="20" spans="1:19" s="53" customFormat="1" ht="15.75" customHeight="1">
      <c r="A20" s="48" t="s">
        <v>8</v>
      </c>
      <c r="B20" s="56">
        <f aca="true" t="shared" si="7" ref="B20:K20">B91+B165+B235</f>
        <v>77092432</v>
      </c>
      <c r="C20" s="56">
        <f t="shared" si="7"/>
        <v>12608620</v>
      </c>
      <c r="D20" s="56">
        <f t="shared" si="7"/>
        <v>1131425</v>
      </c>
      <c r="E20" s="56">
        <f t="shared" si="7"/>
        <v>6834513</v>
      </c>
      <c r="F20" s="56">
        <f t="shared" si="7"/>
        <v>4402134</v>
      </c>
      <c r="G20" s="60">
        <f t="shared" si="7"/>
        <v>113</v>
      </c>
      <c r="H20" s="56">
        <f t="shared" si="7"/>
        <v>916824</v>
      </c>
      <c r="I20" s="56">
        <f t="shared" si="7"/>
        <v>198567</v>
      </c>
      <c r="J20" s="56">
        <f t="shared" si="7"/>
        <v>90541</v>
      </c>
      <c r="K20" s="56">
        <f t="shared" si="7"/>
        <v>103275169</v>
      </c>
      <c r="L20" s="49"/>
      <c r="M20" s="49"/>
      <c r="N20" s="50"/>
      <c r="O20" s="51"/>
      <c r="P20" s="51"/>
      <c r="Q20" s="51"/>
      <c r="R20" s="51"/>
      <c r="S20" s="51"/>
    </row>
    <row r="21" spans="1:19" s="53" customFormat="1" ht="15.75" customHeight="1">
      <c r="A21" s="48" t="s">
        <v>9</v>
      </c>
      <c r="B21" s="56">
        <f aca="true" t="shared" si="8" ref="B21:K21">B92+B166+B236</f>
        <v>34074152</v>
      </c>
      <c r="C21" s="56">
        <f t="shared" si="8"/>
        <v>5566179</v>
      </c>
      <c r="D21" s="56">
        <f t="shared" si="8"/>
        <v>501628</v>
      </c>
      <c r="E21" s="56">
        <f t="shared" si="8"/>
        <v>3034046</v>
      </c>
      <c r="F21" s="56">
        <f t="shared" si="8"/>
        <v>1948763</v>
      </c>
      <c r="G21" s="60">
        <f t="shared" si="8"/>
        <v>50</v>
      </c>
      <c r="H21" s="56">
        <f t="shared" si="8"/>
        <v>406042</v>
      </c>
      <c r="I21" s="56">
        <f t="shared" si="8"/>
        <v>87926</v>
      </c>
      <c r="J21" s="56">
        <f t="shared" si="8"/>
        <v>40170</v>
      </c>
      <c r="K21" s="56">
        <f t="shared" si="8"/>
        <v>45658956</v>
      </c>
      <c r="L21" s="49"/>
      <c r="M21" s="49"/>
      <c r="N21" s="50"/>
      <c r="O21" s="51"/>
      <c r="P21" s="51"/>
      <c r="Q21" s="51"/>
      <c r="R21" s="51"/>
      <c r="S21" s="51"/>
    </row>
    <row r="22" spans="1:19" s="53" customFormat="1" ht="15.75" customHeight="1">
      <c r="A22" s="48" t="s">
        <v>10</v>
      </c>
      <c r="B22" s="56">
        <f aca="true" t="shared" si="9" ref="B22:K22">B93+B167+B237</f>
        <v>41392714</v>
      </c>
      <c r="C22" s="56">
        <f t="shared" si="9"/>
        <v>6756555</v>
      </c>
      <c r="D22" s="56">
        <f t="shared" si="9"/>
        <v>610571</v>
      </c>
      <c r="E22" s="56">
        <f t="shared" si="9"/>
        <v>3695987</v>
      </c>
      <c r="F22" s="56">
        <f t="shared" si="9"/>
        <v>2369738</v>
      </c>
      <c r="G22" s="60">
        <f t="shared" si="9"/>
        <v>60</v>
      </c>
      <c r="H22" s="56">
        <f t="shared" si="9"/>
        <v>493920</v>
      </c>
      <c r="I22" s="56">
        <f t="shared" si="9"/>
        <v>106939</v>
      </c>
      <c r="J22" s="56">
        <f t="shared" si="9"/>
        <v>48904</v>
      </c>
      <c r="K22" s="56">
        <f t="shared" si="9"/>
        <v>55475388</v>
      </c>
      <c r="L22" s="49"/>
      <c r="M22" s="49"/>
      <c r="N22" s="50"/>
      <c r="O22" s="51"/>
      <c r="P22" s="51"/>
      <c r="Q22" s="51"/>
      <c r="R22" s="51"/>
      <c r="S22" s="51"/>
    </row>
    <row r="23" spans="1:19" s="53" customFormat="1" ht="15.75" customHeight="1">
      <c r="A23" s="48" t="s">
        <v>11</v>
      </c>
      <c r="B23" s="56">
        <f aca="true" t="shared" si="10" ref="B23:K23">B94+B168+B238</f>
        <v>33867196</v>
      </c>
      <c r="C23" s="56">
        <f t="shared" si="10"/>
        <v>5532285</v>
      </c>
      <c r="D23" s="56">
        <f t="shared" si="10"/>
        <v>498632</v>
      </c>
      <c r="E23" s="56">
        <f t="shared" si="10"/>
        <v>3016021</v>
      </c>
      <c r="F23" s="56">
        <f t="shared" si="10"/>
        <v>1937096</v>
      </c>
      <c r="G23" s="60">
        <f t="shared" si="10"/>
        <v>50</v>
      </c>
      <c r="H23" s="56">
        <f t="shared" si="10"/>
        <v>403668</v>
      </c>
      <c r="I23" s="56">
        <f t="shared" si="10"/>
        <v>87401</v>
      </c>
      <c r="J23" s="56">
        <f t="shared" si="10"/>
        <v>39911</v>
      </c>
      <c r="K23" s="56">
        <f t="shared" si="10"/>
        <v>45382260</v>
      </c>
      <c r="L23" s="49"/>
      <c r="M23" s="49"/>
      <c r="N23" s="50"/>
      <c r="O23" s="51"/>
      <c r="P23" s="51"/>
      <c r="Q23" s="51"/>
      <c r="R23" s="51"/>
      <c r="S23" s="51"/>
    </row>
    <row r="24" spans="1:19" s="53" customFormat="1" ht="15.75" customHeight="1">
      <c r="A24" s="48" t="s">
        <v>12</v>
      </c>
      <c r="B24" s="56">
        <f aca="true" t="shared" si="11" ref="B24:K24">B95+B169+B239</f>
        <v>67273391</v>
      </c>
      <c r="C24" s="56">
        <f t="shared" si="11"/>
        <v>10986919</v>
      </c>
      <c r="D24" s="56">
        <f t="shared" si="11"/>
        <v>990896</v>
      </c>
      <c r="E24" s="56">
        <f t="shared" si="11"/>
        <v>5994708</v>
      </c>
      <c r="F24" s="56">
        <f t="shared" si="11"/>
        <v>3848385</v>
      </c>
      <c r="G24" s="60">
        <f t="shared" si="11"/>
        <v>98</v>
      </c>
      <c r="H24" s="56">
        <f t="shared" si="11"/>
        <v>801805</v>
      </c>
      <c r="I24" s="56">
        <f t="shared" si="11"/>
        <v>173646</v>
      </c>
      <c r="J24" s="56">
        <f t="shared" si="11"/>
        <v>79401</v>
      </c>
      <c r="K24" s="56">
        <f t="shared" si="11"/>
        <v>90149249</v>
      </c>
      <c r="L24" s="49"/>
      <c r="M24" s="49"/>
      <c r="N24" s="50"/>
      <c r="O24" s="51"/>
      <c r="P24" s="51"/>
      <c r="Q24" s="51"/>
      <c r="R24" s="51"/>
      <c r="S24" s="51"/>
    </row>
    <row r="25" spans="1:19" s="53" customFormat="1" ht="15.75" customHeight="1">
      <c r="A25" s="48" t="s">
        <v>13</v>
      </c>
      <c r="B25" s="56">
        <f aca="true" t="shared" si="12" ref="B25:K25">B96+B170+B240</f>
        <v>50759750</v>
      </c>
      <c r="C25" s="56">
        <f t="shared" si="12"/>
        <v>8265731</v>
      </c>
      <c r="D25" s="56">
        <f t="shared" si="12"/>
        <v>753367</v>
      </c>
      <c r="E25" s="56">
        <f t="shared" si="12"/>
        <v>4571911</v>
      </c>
      <c r="F25" s="56">
        <f t="shared" si="12"/>
        <v>2915273</v>
      </c>
      <c r="G25" s="60">
        <f t="shared" si="12"/>
        <v>73</v>
      </c>
      <c r="H25" s="56">
        <f t="shared" si="12"/>
        <v>608252</v>
      </c>
      <c r="I25" s="56">
        <f t="shared" si="12"/>
        <v>131630</v>
      </c>
      <c r="J25" s="56">
        <f t="shared" si="12"/>
        <v>60386</v>
      </c>
      <c r="K25" s="56">
        <f t="shared" si="12"/>
        <v>68066373</v>
      </c>
      <c r="L25" s="49"/>
      <c r="M25" s="49"/>
      <c r="N25" s="50"/>
      <c r="O25" s="51"/>
      <c r="P25" s="51"/>
      <c r="Q25" s="51"/>
      <c r="R25" s="51"/>
      <c r="S25" s="51"/>
    </row>
    <row r="26" spans="1:19" s="53" customFormat="1" ht="15.75" customHeight="1">
      <c r="A26" s="48" t="s">
        <v>14</v>
      </c>
      <c r="B26" s="56">
        <f aca="true" t="shared" si="13" ref="B26:K26">B97+B171+B241</f>
        <v>51168804</v>
      </c>
      <c r="C26" s="56">
        <f t="shared" si="13"/>
        <v>8366926</v>
      </c>
      <c r="D26" s="56">
        <f t="shared" si="13"/>
        <v>751179</v>
      </c>
      <c r="E26" s="56">
        <f t="shared" si="13"/>
        <v>4538339</v>
      </c>
      <c r="F26" s="56">
        <f t="shared" si="13"/>
        <v>2921799</v>
      </c>
      <c r="G26" s="60">
        <f t="shared" si="13"/>
        <v>75</v>
      </c>
      <c r="H26" s="56">
        <f t="shared" si="13"/>
        <v>608192</v>
      </c>
      <c r="I26" s="56">
        <f t="shared" si="13"/>
        <v>131797</v>
      </c>
      <c r="J26" s="56">
        <f t="shared" si="13"/>
        <v>60259</v>
      </c>
      <c r="K26" s="56">
        <f t="shared" si="13"/>
        <v>68547370</v>
      </c>
      <c r="L26" s="49"/>
      <c r="M26" s="49"/>
      <c r="N26" s="50"/>
      <c r="O26" s="51"/>
      <c r="P26" s="51"/>
      <c r="Q26" s="51"/>
      <c r="R26" s="51"/>
      <c r="S26" s="51"/>
    </row>
    <row r="27" spans="1:19" s="53" customFormat="1" ht="15.75" customHeight="1">
      <c r="A27" s="48" t="s">
        <v>15</v>
      </c>
      <c r="B27" s="56">
        <f aca="true" t="shared" si="14" ref="B27:K27">B98+B172+B242</f>
        <v>33969874</v>
      </c>
      <c r="C27" s="56">
        <f t="shared" si="14"/>
        <v>5550480</v>
      </c>
      <c r="D27" s="56">
        <f t="shared" si="14"/>
        <v>499837</v>
      </c>
      <c r="E27" s="56">
        <f t="shared" si="14"/>
        <v>3022519</v>
      </c>
      <c r="F27" s="56">
        <f t="shared" si="14"/>
        <v>1942411</v>
      </c>
      <c r="G27" s="60">
        <f t="shared" si="14"/>
        <v>50</v>
      </c>
      <c r="H27" s="56">
        <f t="shared" si="14"/>
        <v>404777</v>
      </c>
      <c r="I27" s="56">
        <f t="shared" si="14"/>
        <v>87636</v>
      </c>
      <c r="J27" s="56">
        <f t="shared" si="14"/>
        <v>39987</v>
      </c>
      <c r="K27" s="56">
        <f t="shared" si="14"/>
        <v>45517571</v>
      </c>
      <c r="L27" s="49"/>
      <c r="M27" s="49"/>
      <c r="N27" s="50"/>
      <c r="O27" s="51"/>
      <c r="P27" s="51"/>
      <c r="Q27" s="51"/>
      <c r="R27" s="51"/>
      <c r="S27" s="51"/>
    </row>
    <row r="28" spans="1:19" s="53" customFormat="1" ht="15.75" customHeight="1">
      <c r="A28" s="48" t="s">
        <v>16</v>
      </c>
      <c r="B28" s="56">
        <f aca="true" t="shared" si="15" ref="B28:K28">B99+B173+B243</f>
        <v>37752359</v>
      </c>
      <c r="C28" s="56">
        <f t="shared" si="15"/>
        <v>6161333</v>
      </c>
      <c r="D28" s="56">
        <f t="shared" si="15"/>
        <v>556914</v>
      </c>
      <c r="E28" s="56">
        <f t="shared" si="15"/>
        <v>3371471</v>
      </c>
      <c r="F28" s="56">
        <f t="shared" si="15"/>
        <v>2160975</v>
      </c>
      <c r="G28" s="60">
        <f t="shared" si="15"/>
        <v>55</v>
      </c>
      <c r="H28" s="56">
        <f t="shared" si="15"/>
        <v>450089</v>
      </c>
      <c r="I28" s="56">
        <f t="shared" si="15"/>
        <v>97521</v>
      </c>
      <c r="J28" s="56">
        <f t="shared" si="15"/>
        <v>44740</v>
      </c>
      <c r="K28" s="56">
        <f t="shared" si="15"/>
        <v>50595457</v>
      </c>
      <c r="L28" s="49"/>
      <c r="M28" s="49"/>
      <c r="N28" s="50"/>
      <c r="O28" s="51"/>
      <c r="P28" s="51"/>
      <c r="Q28" s="51"/>
      <c r="R28" s="51"/>
      <c r="S28" s="51"/>
    </row>
    <row r="29" spans="1:19" s="53" customFormat="1" ht="15.75" customHeight="1">
      <c r="A29" s="54" t="s">
        <v>17</v>
      </c>
      <c r="B29" s="62">
        <f aca="true" t="shared" si="16" ref="B29:K29">B100+B174+B244</f>
        <v>45877820</v>
      </c>
      <c r="C29" s="62">
        <f t="shared" si="16"/>
        <v>7490354</v>
      </c>
      <c r="D29" s="62">
        <f t="shared" si="16"/>
        <v>676333</v>
      </c>
      <c r="E29" s="62">
        <f t="shared" si="16"/>
        <v>4093071</v>
      </c>
      <c r="F29" s="62">
        <f t="shared" si="16"/>
        <v>2625708</v>
      </c>
      <c r="G29" s="61">
        <f t="shared" si="16"/>
        <v>64</v>
      </c>
      <c r="H29" s="62">
        <f t="shared" si="16"/>
        <v>547210</v>
      </c>
      <c r="I29" s="62">
        <f t="shared" si="16"/>
        <v>118484</v>
      </c>
      <c r="J29" s="62">
        <f t="shared" si="16"/>
        <v>54172</v>
      </c>
      <c r="K29" s="62">
        <f t="shared" si="16"/>
        <v>61483216</v>
      </c>
      <c r="L29" s="49"/>
      <c r="M29" s="49"/>
      <c r="N29" s="50"/>
      <c r="O29" s="51"/>
      <c r="P29" s="51"/>
      <c r="Q29" s="51"/>
      <c r="R29" s="51"/>
      <c r="S29" s="51"/>
    </row>
    <row r="30" spans="1:18" s="53" customFormat="1" ht="15.75" customHeight="1">
      <c r="A30" s="55" t="s">
        <v>37</v>
      </c>
      <c r="B30" s="63">
        <f>SUM(B13:B29)</f>
        <v>1101728019</v>
      </c>
      <c r="C30" s="63">
        <f aca="true" t="shared" si="17" ref="C30:K30">SUM(C13:C29)</f>
        <v>179960599</v>
      </c>
      <c r="D30" s="63">
        <f t="shared" si="17"/>
        <v>16221388</v>
      </c>
      <c r="E30" s="63">
        <f t="shared" si="17"/>
        <v>98119486</v>
      </c>
      <c r="F30" s="63">
        <f t="shared" si="17"/>
        <v>63012615</v>
      </c>
      <c r="G30" s="63">
        <f t="shared" si="17"/>
        <v>1606</v>
      </c>
      <c r="H30" s="63">
        <f t="shared" si="17"/>
        <v>13128393</v>
      </c>
      <c r="I30" s="63">
        <f t="shared" si="17"/>
        <v>2843123</v>
      </c>
      <c r="J30" s="63">
        <f t="shared" si="17"/>
        <v>1299485</v>
      </c>
      <c r="K30" s="63">
        <f t="shared" si="17"/>
        <v>1476314714</v>
      </c>
      <c r="L30" s="49"/>
      <c r="M30" s="49"/>
      <c r="N30" s="50"/>
      <c r="O30" s="51"/>
      <c r="P30" s="64"/>
      <c r="Q30" s="64"/>
      <c r="R30" s="64"/>
    </row>
    <row r="31" spans="1:11" ht="12.75">
      <c r="A31" s="6"/>
      <c r="B31" s="6"/>
      <c r="C31" s="6"/>
      <c r="D31" s="6"/>
      <c r="E31" s="6"/>
      <c r="F31" s="6"/>
      <c r="G31" s="13">
        <f>G30+H30+I30</f>
        <v>15973122</v>
      </c>
      <c r="H31" s="6"/>
      <c r="I31" s="6"/>
      <c r="J31" s="6"/>
      <c r="K31" s="46">
        <f>G30+H30+I30+J30</f>
        <v>17272607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19"/>
    </row>
    <row r="34" spans="1:23" ht="79.5" customHeight="1">
      <c r="A34" s="15" t="s">
        <v>39</v>
      </c>
      <c r="B34" s="11" t="s">
        <v>27</v>
      </c>
      <c r="C34" s="11" t="s">
        <v>28</v>
      </c>
      <c r="D34" s="11" t="s">
        <v>29</v>
      </c>
      <c r="E34" s="11" t="s">
        <v>30</v>
      </c>
      <c r="F34" s="20" t="s">
        <v>34</v>
      </c>
      <c r="G34" s="20" t="s">
        <v>26</v>
      </c>
      <c r="H34" s="21" t="s">
        <v>36</v>
      </c>
      <c r="I34" s="67" t="s">
        <v>50</v>
      </c>
      <c r="J34" s="28" t="s">
        <v>35</v>
      </c>
      <c r="K34" s="21" t="s">
        <v>40</v>
      </c>
      <c r="T34" s="41"/>
      <c r="U34" s="41"/>
      <c r="V34" s="41"/>
      <c r="W34" s="41"/>
    </row>
    <row r="35" spans="1:26" s="53" customFormat="1" ht="15.75" customHeight="1">
      <c r="A35" s="48" t="s">
        <v>1</v>
      </c>
      <c r="B35" s="60">
        <f aca="true" t="shared" si="18" ref="B35:K35">B106+B180+B250</f>
        <v>0</v>
      </c>
      <c r="C35" s="60">
        <f t="shared" si="18"/>
        <v>0</v>
      </c>
      <c r="D35" s="60">
        <f t="shared" si="18"/>
        <v>431491</v>
      </c>
      <c r="E35" s="56">
        <f t="shared" si="18"/>
        <v>689548</v>
      </c>
      <c r="F35" s="56">
        <f t="shared" si="18"/>
        <v>4072173</v>
      </c>
      <c r="G35" s="42">
        <f t="shared" si="18"/>
        <v>1651782</v>
      </c>
      <c r="H35" s="56">
        <f t="shared" si="18"/>
        <v>59628313</v>
      </c>
      <c r="I35" s="44">
        <f t="shared" si="18"/>
        <v>-350806</v>
      </c>
      <c r="J35" s="60">
        <f t="shared" si="18"/>
        <v>0</v>
      </c>
      <c r="K35" s="56">
        <f t="shared" si="18"/>
        <v>59277507</v>
      </c>
      <c r="L35" s="49"/>
      <c r="M35" s="50"/>
      <c r="N35" s="50"/>
      <c r="O35" s="51"/>
      <c r="P35" s="51"/>
      <c r="Q35" s="51"/>
      <c r="R35" s="51"/>
      <c r="S35" s="52"/>
      <c r="T35" s="51"/>
      <c r="U35" s="51"/>
      <c r="V35" s="51"/>
      <c r="W35" s="51"/>
      <c r="X35" s="52"/>
      <c r="Y35" s="52"/>
      <c r="Z35" s="52"/>
    </row>
    <row r="36" spans="1:26" s="53" customFormat="1" ht="15.75" customHeight="1">
      <c r="A36" s="48" t="s">
        <v>2</v>
      </c>
      <c r="B36" s="60">
        <f aca="true" t="shared" si="19" ref="B36:K36">B107+B181+B251</f>
        <v>0</v>
      </c>
      <c r="C36" s="60">
        <f t="shared" si="19"/>
        <v>0</v>
      </c>
      <c r="D36" s="60">
        <f t="shared" si="19"/>
        <v>936297</v>
      </c>
      <c r="E36" s="56">
        <f t="shared" si="19"/>
        <v>2865803</v>
      </c>
      <c r="F36" s="56">
        <f t="shared" si="19"/>
        <v>1582884</v>
      </c>
      <c r="G36" s="42">
        <f t="shared" si="19"/>
        <v>5073029</v>
      </c>
      <c r="H36" s="56">
        <f t="shared" si="19"/>
        <v>122623937</v>
      </c>
      <c r="I36" s="44">
        <f t="shared" si="19"/>
        <v>-744594</v>
      </c>
      <c r="J36" s="60">
        <f t="shared" si="19"/>
        <v>0</v>
      </c>
      <c r="K36" s="56">
        <f t="shared" si="19"/>
        <v>121879343</v>
      </c>
      <c r="L36" s="49"/>
      <c r="M36" s="50"/>
      <c r="N36" s="50"/>
      <c r="O36" s="51"/>
      <c r="P36" s="51"/>
      <c r="Q36" s="51"/>
      <c r="R36" s="51"/>
      <c r="S36" s="52"/>
      <c r="T36" s="51"/>
      <c r="U36" s="51"/>
      <c r="V36" s="51"/>
      <c r="W36" s="51"/>
      <c r="X36" s="52"/>
      <c r="Y36" s="52"/>
      <c r="Z36" s="52"/>
    </row>
    <row r="37" spans="1:26" s="53" customFormat="1" ht="15.75" customHeight="1">
      <c r="A37" s="48" t="s">
        <v>3</v>
      </c>
      <c r="B37" s="60">
        <f aca="true" t="shared" si="20" ref="B37:K37">B108+B182+B252</f>
        <v>0</v>
      </c>
      <c r="C37" s="60">
        <f t="shared" si="20"/>
        <v>0</v>
      </c>
      <c r="D37" s="60">
        <f t="shared" si="20"/>
        <v>568664</v>
      </c>
      <c r="E37" s="56">
        <f t="shared" si="20"/>
        <v>1269322</v>
      </c>
      <c r="F37" s="56">
        <f t="shared" si="20"/>
        <v>1986736</v>
      </c>
      <c r="G37" s="42">
        <f t="shared" si="20"/>
        <v>5849599</v>
      </c>
      <c r="H37" s="56">
        <f t="shared" si="20"/>
        <v>79634739</v>
      </c>
      <c r="I37" s="44">
        <f t="shared" si="20"/>
        <v>-464970</v>
      </c>
      <c r="J37" s="60">
        <f t="shared" si="20"/>
        <v>0</v>
      </c>
      <c r="K37" s="56">
        <f t="shared" si="20"/>
        <v>79169769</v>
      </c>
      <c r="L37" s="49"/>
      <c r="M37" s="50"/>
      <c r="N37" s="50"/>
      <c r="O37" s="51"/>
      <c r="P37" s="51"/>
      <c r="Q37" s="51"/>
      <c r="R37" s="51"/>
      <c r="S37" s="52"/>
      <c r="T37" s="51"/>
      <c r="U37" s="51"/>
      <c r="V37" s="51"/>
      <c r="W37" s="51"/>
      <c r="X37" s="52"/>
      <c r="Y37" s="52"/>
      <c r="Z37" s="52"/>
    </row>
    <row r="38" spans="1:26" s="53" customFormat="1" ht="15.75" customHeight="1">
      <c r="A38" s="48" t="s">
        <v>4</v>
      </c>
      <c r="B38" s="60">
        <f aca="true" t="shared" si="21" ref="B38:K38">B109+B183+B253</f>
        <v>0</v>
      </c>
      <c r="C38" s="60">
        <f t="shared" si="21"/>
        <v>0</v>
      </c>
      <c r="D38" s="60">
        <f t="shared" si="21"/>
        <v>3033021</v>
      </c>
      <c r="E38" s="56">
        <f t="shared" si="21"/>
        <v>8054479</v>
      </c>
      <c r="F38" s="56">
        <f t="shared" si="21"/>
        <v>9775758</v>
      </c>
      <c r="G38" s="42">
        <f t="shared" si="21"/>
        <v>38079790</v>
      </c>
      <c r="H38" s="56">
        <f t="shared" si="21"/>
        <v>428021724</v>
      </c>
      <c r="I38" s="44">
        <f t="shared" si="21"/>
        <v>-2451821</v>
      </c>
      <c r="J38" s="60">
        <f t="shared" si="21"/>
        <v>0</v>
      </c>
      <c r="K38" s="56">
        <f t="shared" si="21"/>
        <v>425569903</v>
      </c>
      <c r="L38" s="49"/>
      <c r="M38" s="50"/>
      <c r="N38" s="50"/>
      <c r="O38" s="51"/>
      <c r="P38" s="51"/>
      <c r="Q38" s="51"/>
      <c r="R38" s="51"/>
      <c r="S38" s="52"/>
      <c r="T38" s="51"/>
      <c r="U38" s="51"/>
      <c r="V38" s="51"/>
      <c r="W38" s="51"/>
      <c r="X38" s="52"/>
      <c r="Y38" s="52"/>
      <c r="Z38" s="52"/>
    </row>
    <row r="39" spans="1:26" s="53" customFormat="1" ht="15.75" customHeight="1">
      <c r="A39" s="48" t="s">
        <v>5</v>
      </c>
      <c r="B39" s="60">
        <f aca="true" t="shared" si="22" ref="B39:K39">B110+B184+B254</f>
        <v>0</v>
      </c>
      <c r="C39" s="60">
        <f t="shared" si="22"/>
        <v>0</v>
      </c>
      <c r="D39" s="60">
        <f t="shared" si="22"/>
        <v>873642</v>
      </c>
      <c r="E39" s="56">
        <f t="shared" si="22"/>
        <v>2531751</v>
      </c>
      <c r="F39" s="56">
        <f t="shared" si="22"/>
        <v>1329333</v>
      </c>
      <c r="G39" s="42">
        <f t="shared" si="22"/>
        <v>90961</v>
      </c>
      <c r="H39" s="56">
        <f t="shared" si="22"/>
        <v>111346011</v>
      </c>
      <c r="I39" s="44">
        <f t="shared" si="22"/>
        <v>-706893</v>
      </c>
      <c r="J39" s="60">
        <f t="shared" si="22"/>
        <v>0</v>
      </c>
      <c r="K39" s="56">
        <f t="shared" si="22"/>
        <v>110639118</v>
      </c>
      <c r="L39" s="49"/>
      <c r="M39" s="50"/>
      <c r="N39" s="50"/>
      <c r="O39" s="51"/>
      <c r="P39" s="51"/>
      <c r="Q39" s="51"/>
      <c r="R39" s="51"/>
      <c r="S39" s="52"/>
      <c r="T39" s="51"/>
      <c r="U39" s="51"/>
      <c r="V39" s="51"/>
      <c r="W39" s="51"/>
      <c r="X39" s="52"/>
      <c r="Y39" s="52"/>
      <c r="Z39" s="52"/>
    </row>
    <row r="40" spans="1:26" s="53" customFormat="1" ht="15.75" customHeight="1">
      <c r="A40" s="48" t="s">
        <v>6</v>
      </c>
      <c r="B40" s="60">
        <f aca="true" t="shared" si="23" ref="B40:K40">B111+B185+B255</f>
        <v>0</v>
      </c>
      <c r="C40" s="60">
        <f t="shared" si="23"/>
        <v>0</v>
      </c>
      <c r="D40" s="60">
        <f t="shared" si="23"/>
        <v>677887</v>
      </c>
      <c r="E40" s="56">
        <f t="shared" si="23"/>
        <v>1617206</v>
      </c>
      <c r="F40" s="56">
        <f t="shared" si="23"/>
        <v>2690692</v>
      </c>
      <c r="G40" s="42">
        <f t="shared" si="23"/>
        <v>4098219</v>
      </c>
      <c r="H40" s="56">
        <f t="shared" si="23"/>
        <v>93166646</v>
      </c>
      <c r="I40" s="44">
        <f t="shared" si="23"/>
        <v>-560282</v>
      </c>
      <c r="J40" s="60">
        <f t="shared" si="23"/>
        <v>0</v>
      </c>
      <c r="K40" s="56">
        <f t="shared" si="23"/>
        <v>92606364</v>
      </c>
      <c r="L40" s="49"/>
      <c r="M40" s="50"/>
      <c r="N40" s="50"/>
      <c r="O40" s="51"/>
      <c r="P40" s="51"/>
      <c r="Q40" s="51"/>
      <c r="R40" s="51"/>
      <c r="S40" s="52"/>
      <c r="T40" s="51"/>
      <c r="U40" s="51"/>
      <c r="V40" s="51"/>
      <c r="W40" s="51"/>
      <c r="X40" s="52"/>
      <c r="Y40" s="52"/>
      <c r="Z40" s="52"/>
    </row>
    <row r="41" spans="1:26" s="53" customFormat="1" ht="15.75" customHeight="1">
      <c r="A41" s="48" t="s">
        <v>7</v>
      </c>
      <c r="B41" s="60">
        <f aca="true" t="shared" si="24" ref="B41:K41">B112+B186+B256</f>
        <v>0</v>
      </c>
      <c r="C41" s="60">
        <f t="shared" si="24"/>
        <v>0</v>
      </c>
      <c r="D41" s="60">
        <f t="shared" si="24"/>
        <v>385690</v>
      </c>
      <c r="E41" s="56">
        <f t="shared" si="24"/>
        <v>379167</v>
      </c>
      <c r="F41" s="56">
        <f t="shared" si="24"/>
        <v>2100696</v>
      </c>
      <c r="G41" s="42">
        <f t="shared" si="24"/>
        <v>1804080</v>
      </c>
      <c r="H41" s="56">
        <f t="shared" si="24"/>
        <v>52242035</v>
      </c>
      <c r="I41" s="44">
        <f t="shared" si="24"/>
        <v>-316207</v>
      </c>
      <c r="J41" s="60">
        <f t="shared" si="24"/>
        <v>0</v>
      </c>
      <c r="K41" s="56">
        <f t="shared" si="24"/>
        <v>51925828</v>
      </c>
      <c r="L41" s="49"/>
      <c r="M41" s="50"/>
      <c r="N41" s="50"/>
      <c r="O41" s="51"/>
      <c r="P41" s="51"/>
      <c r="Q41" s="51"/>
      <c r="R41" s="51"/>
      <c r="S41" s="52"/>
      <c r="T41" s="51"/>
      <c r="U41" s="51"/>
      <c r="V41" s="51"/>
      <c r="W41" s="51"/>
      <c r="X41" s="52"/>
      <c r="Y41" s="52"/>
      <c r="Z41" s="52"/>
    </row>
    <row r="42" spans="1:26" s="53" customFormat="1" ht="15.75" customHeight="1">
      <c r="A42" s="48" t="s">
        <v>8</v>
      </c>
      <c r="B42" s="60">
        <f aca="true" t="shared" si="25" ref="B42:K42">B113+B187+B257</f>
        <v>0</v>
      </c>
      <c r="C42" s="60">
        <f t="shared" si="25"/>
        <v>0</v>
      </c>
      <c r="D42" s="60">
        <f t="shared" si="25"/>
        <v>833298</v>
      </c>
      <c r="E42" s="56">
        <f t="shared" si="25"/>
        <v>2249068</v>
      </c>
      <c r="F42" s="56">
        <f t="shared" si="25"/>
        <v>1302653</v>
      </c>
      <c r="G42" s="42">
        <f t="shared" si="25"/>
        <v>4046081</v>
      </c>
      <c r="H42" s="56">
        <f t="shared" si="25"/>
        <v>111706269</v>
      </c>
      <c r="I42" s="44">
        <f t="shared" si="25"/>
        <v>-687320</v>
      </c>
      <c r="J42" s="60">
        <f t="shared" si="25"/>
        <v>0</v>
      </c>
      <c r="K42" s="56">
        <f t="shared" si="25"/>
        <v>111018949</v>
      </c>
      <c r="L42" s="49"/>
      <c r="M42" s="50"/>
      <c r="N42" s="50"/>
      <c r="O42" s="51"/>
      <c r="P42" s="51"/>
      <c r="Q42" s="51"/>
      <c r="R42" s="51"/>
      <c r="S42" s="52"/>
      <c r="T42" s="51"/>
      <c r="U42" s="51"/>
      <c r="V42" s="51"/>
      <c r="W42" s="51"/>
      <c r="X42" s="52"/>
      <c r="Y42" s="52"/>
      <c r="Z42" s="52"/>
    </row>
    <row r="43" spans="1:26" s="53" customFormat="1" ht="15.75" customHeight="1">
      <c r="A43" s="48" t="s">
        <v>9</v>
      </c>
      <c r="B43" s="60">
        <f aca="true" t="shared" si="26" ref="B43:K43">B114+B188+B258</f>
        <v>0</v>
      </c>
      <c r="C43" s="60">
        <f t="shared" si="26"/>
        <v>0</v>
      </c>
      <c r="D43" s="60">
        <f t="shared" si="26"/>
        <v>375624</v>
      </c>
      <c r="E43" s="56">
        <f t="shared" si="26"/>
        <v>444771</v>
      </c>
      <c r="F43" s="56">
        <f t="shared" si="26"/>
        <v>1124134</v>
      </c>
      <c r="G43" s="42">
        <f t="shared" si="26"/>
        <v>4115940</v>
      </c>
      <c r="H43" s="56">
        <f t="shared" si="26"/>
        <v>51719425</v>
      </c>
      <c r="I43" s="44">
        <f t="shared" si="26"/>
        <v>-303364</v>
      </c>
      <c r="J43" s="60">
        <f t="shared" si="26"/>
        <v>0</v>
      </c>
      <c r="K43" s="56">
        <f t="shared" si="26"/>
        <v>51416061</v>
      </c>
      <c r="L43" s="49"/>
      <c r="M43" s="50"/>
      <c r="N43" s="50"/>
      <c r="O43" s="51"/>
      <c r="P43" s="51"/>
      <c r="Q43" s="51"/>
      <c r="R43" s="51"/>
      <c r="S43" s="52"/>
      <c r="T43" s="51"/>
      <c r="U43" s="51"/>
      <c r="V43" s="51"/>
      <c r="W43" s="51"/>
      <c r="X43" s="52"/>
      <c r="Y43" s="52"/>
      <c r="Z43" s="52"/>
    </row>
    <row r="44" spans="1:26" s="53" customFormat="1" ht="15.75" customHeight="1">
      <c r="A44" s="48" t="s">
        <v>10</v>
      </c>
      <c r="B44" s="60">
        <f aca="true" t="shared" si="27" ref="B44:K44">B115+B189+B259</f>
        <v>0</v>
      </c>
      <c r="C44" s="60">
        <f t="shared" si="27"/>
        <v>0</v>
      </c>
      <c r="D44" s="60">
        <f t="shared" si="27"/>
        <v>456945</v>
      </c>
      <c r="E44" s="56">
        <f t="shared" si="27"/>
        <v>1074371</v>
      </c>
      <c r="F44" s="56">
        <f t="shared" si="27"/>
        <v>854487</v>
      </c>
      <c r="G44" s="42">
        <f t="shared" si="27"/>
        <v>3026897</v>
      </c>
      <c r="H44" s="56">
        <f t="shared" si="27"/>
        <v>60888088</v>
      </c>
      <c r="I44" s="44">
        <f t="shared" si="27"/>
        <v>-368214</v>
      </c>
      <c r="J44" s="60">
        <f t="shared" si="27"/>
        <v>0</v>
      </c>
      <c r="K44" s="56">
        <f t="shared" si="27"/>
        <v>60519874</v>
      </c>
      <c r="L44" s="49"/>
      <c r="M44" s="50"/>
      <c r="N44" s="50"/>
      <c r="O44" s="51"/>
      <c r="P44" s="51"/>
      <c r="Q44" s="51"/>
      <c r="R44" s="51"/>
      <c r="S44" s="52"/>
      <c r="T44" s="51"/>
      <c r="U44" s="51"/>
      <c r="V44" s="51"/>
      <c r="W44" s="51"/>
      <c r="X44" s="52"/>
      <c r="Y44" s="52"/>
      <c r="Z44" s="52"/>
    </row>
    <row r="45" spans="1:26" s="53" customFormat="1" ht="15.75" customHeight="1">
      <c r="A45" s="48" t="s">
        <v>11</v>
      </c>
      <c r="B45" s="60">
        <f aca="true" t="shared" si="28" ref="B45:K45">B116+B190+B260</f>
        <v>0</v>
      </c>
      <c r="C45" s="60">
        <f t="shared" si="28"/>
        <v>0</v>
      </c>
      <c r="D45" s="60">
        <f t="shared" si="28"/>
        <v>373980</v>
      </c>
      <c r="E45" s="56">
        <f t="shared" si="28"/>
        <v>362873</v>
      </c>
      <c r="F45" s="56">
        <f t="shared" si="28"/>
        <v>351248</v>
      </c>
      <c r="G45" s="42">
        <f t="shared" si="28"/>
        <v>3633411</v>
      </c>
      <c r="H45" s="56">
        <f t="shared" si="28"/>
        <v>50103772</v>
      </c>
      <c r="I45" s="44">
        <f t="shared" si="28"/>
        <v>-301550</v>
      </c>
      <c r="J45" s="60">
        <f t="shared" si="28"/>
        <v>0</v>
      </c>
      <c r="K45" s="56">
        <f t="shared" si="28"/>
        <v>49802222</v>
      </c>
      <c r="L45" s="49"/>
      <c r="M45" s="50"/>
      <c r="N45" s="50"/>
      <c r="O45" s="51"/>
      <c r="P45" s="51"/>
      <c r="Q45" s="51"/>
      <c r="R45" s="51"/>
      <c r="S45" s="52"/>
      <c r="T45" s="51"/>
      <c r="U45" s="51"/>
      <c r="V45" s="51"/>
      <c r="W45" s="51"/>
      <c r="X45" s="52"/>
      <c r="Y45" s="52"/>
      <c r="Z45" s="52"/>
    </row>
    <row r="46" spans="1:26" s="53" customFormat="1" ht="15.75" customHeight="1">
      <c r="A46" s="48" t="s">
        <v>12</v>
      </c>
      <c r="B46" s="60">
        <f aca="true" t="shared" si="29" ref="B46:K46">B117+B191+B261</f>
        <v>0</v>
      </c>
      <c r="C46" s="60">
        <f t="shared" si="29"/>
        <v>0</v>
      </c>
      <c r="D46" s="60">
        <f t="shared" si="29"/>
        <v>750359</v>
      </c>
      <c r="E46" s="56">
        <f t="shared" si="29"/>
        <v>1868689</v>
      </c>
      <c r="F46" s="56">
        <f t="shared" si="29"/>
        <v>1214334</v>
      </c>
      <c r="G46" s="42">
        <f t="shared" si="29"/>
        <v>2071459</v>
      </c>
      <c r="H46" s="56">
        <f t="shared" si="29"/>
        <v>96054090</v>
      </c>
      <c r="I46" s="44">
        <f t="shared" si="29"/>
        <v>-598715</v>
      </c>
      <c r="J46" s="60">
        <f t="shared" si="29"/>
        <v>0</v>
      </c>
      <c r="K46" s="56">
        <f t="shared" si="29"/>
        <v>95455375</v>
      </c>
      <c r="L46" s="49"/>
      <c r="M46" s="50"/>
      <c r="N46" s="50"/>
      <c r="O46" s="51"/>
      <c r="P46" s="51"/>
      <c r="Q46" s="51"/>
      <c r="R46" s="51"/>
      <c r="S46" s="52"/>
      <c r="T46" s="51"/>
      <c r="U46" s="51"/>
      <c r="V46" s="51"/>
      <c r="W46" s="51"/>
      <c r="X46" s="52"/>
      <c r="Y46" s="52"/>
      <c r="Z46" s="52"/>
    </row>
    <row r="47" spans="1:26" s="53" customFormat="1" ht="15.75" customHeight="1">
      <c r="A47" s="48" t="s">
        <v>13</v>
      </c>
      <c r="B47" s="60">
        <f aca="true" t="shared" si="30" ref="B47:K47">B118+B192+B262</f>
        <v>0</v>
      </c>
      <c r="C47" s="60">
        <f t="shared" si="30"/>
        <v>0</v>
      </c>
      <c r="D47" s="60">
        <f t="shared" si="30"/>
        <v>562489</v>
      </c>
      <c r="E47" s="56">
        <f t="shared" si="30"/>
        <v>1770883</v>
      </c>
      <c r="F47" s="56">
        <f t="shared" si="30"/>
        <v>1437644</v>
      </c>
      <c r="G47" s="42">
        <f t="shared" si="30"/>
        <v>995390</v>
      </c>
      <c r="H47" s="56">
        <f t="shared" si="30"/>
        <v>72832779</v>
      </c>
      <c r="I47" s="44">
        <f t="shared" si="30"/>
        <v>-450350</v>
      </c>
      <c r="J47" s="60">
        <f t="shared" si="30"/>
        <v>0</v>
      </c>
      <c r="K47" s="56">
        <f t="shared" si="30"/>
        <v>72382429</v>
      </c>
      <c r="L47" s="49"/>
      <c r="M47" s="50"/>
      <c r="N47" s="50"/>
      <c r="O47" s="51"/>
      <c r="P47" s="51"/>
      <c r="Q47" s="51"/>
      <c r="R47" s="51"/>
      <c r="S47" s="52"/>
      <c r="T47" s="51"/>
      <c r="U47" s="51"/>
      <c r="V47" s="51"/>
      <c r="W47" s="51"/>
      <c r="X47" s="52"/>
      <c r="Y47" s="52"/>
      <c r="Z47" s="52"/>
    </row>
    <row r="48" spans="1:26" s="53" customFormat="1" ht="15.75" customHeight="1">
      <c r="A48" s="48" t="s">
        <v>14</v>
      </c>
      <c r="B48" s="60">
        <f aca="true" t="shared" si="31" ref="B48:K48">B119+B193+B263</f>
        <v>0</v>
      </c>
      <c r="C48" s="60">
        <f t="shared" si="31"/>
        <v>0</v>
      </c>
      <c r="D48" s="60">
        <f t="shared" si="31"/>
        <v>573071</v>
      </c>
      <c r="E48" s="56">
        <f t="shared" si="31"/>
        <v>1139833</v>
      </c>
      <c r="F48" s="56">
        <f t="shared" si="31"/>
        <v>1102518</v>
      </c>
      <c r="G48" s="42">
        <f t="shared" si="31"/>
        <v>10136207</v>
      </c>
      <c r="H48" s="56">
        <f t="shared" si="31"/>
        <v>81498999</v>
      </c>
      <c r="I48" s="44">
        <f t="shared" si="31"/>
        <v>-455854</v>
      </c>
      <c r="J48" s="60">
        <f t="shared" si="31"/>
        <v>0</v>
      </c>
      <c r="K48" s="56">
        <f t="shared" si="31"/>
        <v>81043145</v>
      </c>
      <c r="L48" s="49"/>
      <c r="M48" s="50"/>
      <c r="N48" s="50"/>
      <c r="O48" s="51"/>
      <c r="P48" s="51"/>
      <c r="Q48" s="51"/>
      <c r="R48" s="51"/>
      <c r="S48" s="52"/>
      <c r="T48" s="51"/>
      <c r="U48" s="51"/>
      <c r="V48" s="51"/>
      <c r="W48" s="51"/>
      <c r="X48" s="52"/>
      <c r="Y48" s="52"/>
      <c r="Z48" s="52"/>
    </row>
    <row r="49" spans="1:26" s="53" customFormat="1" ht="15.75" customHeight="1">
      <c r="A49" s="48" t="s">
        <v>15</v>
      </c>
      <c r="B49" s="60">
        <f aca="true" t="shared" si="32" ref="B49:K49">B120+B194+B264</f>
        <v>0</v>
      </c>
      <c r="C49" s="60">
        <f t="shared" si="32"/>
        <v>0</v>
      </c>
      <c r="D49" s="60">
        <f t="shared" si="32"/>
        <v>376199</v>
      </c>
      <c r="E49" s="56">
        <f t="shared" si="32"/>
        <v>564431</v>
      </c>
      <c r="F49" s="56">
        <f t="shared" si="32"/>
        <v>975358</v>
      </c>
      <c r="G49" s="42">
        <f t="shared" si="32"/>
        <v>1027259</v>
      </c>
      <c r="H49" s="56">
        <f t="shared" si="32"/>
        <v>48460818</v>
      </c>
      <c r="I49" s="44">
        <f t="shared" si="32"/>
        <v>-302576</v>
      </c>
      <c r="J49" s="60">
        <f t="shared" si="32"/>
        <v>0</v>
      </c>
      <c r="K49" s="56">
        <f t="shared" si="32"/>
        <v>48158242</v>
      </c>
      <c r="L49" s="49"/>
      <c r="M49" s="50"/>
      <c r="N49" s="50"/>
      <c r="O49" s="51"/>
      <c r="P49" s="51"/>
      <c r="Q49" s="51"/>
      <c r="R49" s="51"/>
      <c r="S49" s="52"/>
      <c r="T49" s="51"/>
      <c r="U49" s="51"/>
      <c r="V49" s="51"/>
      <c r="W49" s="51"/>
      <c r="X49" s="52"/>
      <c r="Y49" s="52"/>
      <c r="Z49" s="52"/>
    </row>
    <row r="50" spans="1:26" s="53" customFormat="1" ht="15.75" customHeight="1">
      <c r="A50" s="48" t="s">
        <v>16</v>
      </c>
      <c r="B50" s="60">
        <f aca="true" t="shared" si="33" ref="B50:K50">B121+B195+B265</f>
        <v>0</v>
      </c>
      <c r="C50" s="60">
        <f t="shared" si="33"/>
        <v>0</v>
      </c>
      <c r="D50" s="60">
        <f t="shared" si="33"/>
        <v>417475</v>
      </c>
      <c r="E50" s="56">
        <f t="shared" si="33"/>
        <v>691834</v>
      </c>
      <c r="F50" s="56">
        <f t="shared" si="33"/>
        <v>3065500</v>
      </c>
      <c r="G50" s="42">
        <f t="shared" si="33"/>
        <v>5786428</v>
      </c>
      <c r="H50" s="56">
        <f t="shared" si="33"/>
        <v>60556694</v>
      </c>
      <c r="I50" s="44">
        <f t="shared" si="33"/>
        <v>-335557</v>
      </c>
      <c r="J50" s="60">
        <f t="shared" si="33"/>
        <v>0</v>
      </c>
      <c r="K50" s="56">
        <f t="shared" si="33"/>
        <v>60221137</v>
      </c>
      <c r="L50" s="49"/>
      <c r="M50" s="50"/>
      <c r="N50" s="50"/>
      <c r="O50" s="51"/>
      <c r="P50" s="51"/>
      <c r="Q50" s="51"/>
      <c r="R50" s="51"/>
      <c r="S50" s="52"/>
      <c r="T50" s="51"/>
      <c r="U50" s="51"/>
      <c r="V50" s="51"/>
      <c r="W50" s="51"/>
      <c r="X50" s="52"/>
      <c r="Y50" s="52"/>
      <c r="Z50" s="52"/>
    </row>
    <row r="51" spans="1:26" s="53" customFormat="1" ht="15.75" customHeight="1">
      <c r="A51" s="54" t="s">
        <v>17</v>
      </c>
      <c r="B51" s="61">
        <f aca="true" t="shared" si="34" ref="B51:K51">B122+B196+B266</f>
        <v>0</v>
      </c>
      <c r="C51" s="61">
        <f t="shared" si="34"/>
        <v>0</v>
      </c>
      <c r="D51" s="61">
        <f t="shared" si="34"/>
        <v>505949</v>
      </c>
      <c r="E51" s="62">
        <f t="shared" si="34"/>
        <v>734157</v>
      </c>
      <c r="F51" s="62">
        <f t="shared" si="34"/>
        <v>919717</v>
      </c>
      <c r="G51" s="43">
        <f t="shared" si="34"/>
        <v>3992983</v>
      </c>
      <c r="H51" s="62">
        <f t="shared" si="34"/>
        <v>67636022</v>
      </c>
      <c r="I51" s="45">
        <f t="shared" si="34"/>
        <v>-408212</v>
      </c>
      <c r="J51" s="61">
        <f t="shared" si="34"/>
        <v>0</v>
      </c>
      <c r="K51" s="62">
        <f t="shared" si="34"/>
        <v>67227810</v>
      </c>
      <c r="L51" s="49"/>
      <c r="M51" s="50"/>
      <c r="N51" s="50"/>
      <c r="O51" s="51"/>
      <c r="P51" s="51"/>
      <c r="Q51" s="51"/>
      <c r="R51" s="51"/>
      <c r="S51" s="52"/>
      <c r="T51" s="51"/>
      <c r="U51" s="51"/>
      <c r="V51" s="51"/>
      <c r="W51" s="51"/>
      <c r="X51" s="52"/>
      <c r="Y51" s="52"/>
      <c r="Z51" s="52"/>
    </row>
    <row r="52" spans="1:26" s="53" customFormat="1" ht="15.75" customHeight="1">
      <c r="A52" s="55" t="s">
        <v>37</v>
      </c>
      <c r="B52" s="63">
        <f aca="true" t="shared" si="35" ref="B52:K52">SUM(B35:B51)</f>
        <v>0</v>
      </c>
      <c r="C52" s="63">
        <f t="shared" si="35"/>
        <v>0</v>
      </c>
      <c r="D52" s="63">
        <f t="shared" si="35"/>
        <v>12132081</v>
      </c>
      <c r="E52" s="63">
        <f>SUM(E35:E51)</f>
        <v>28308186</v>
      </c>
      <c r="F52" s="63">
        <f t="shared" si="35"/>
        <v>35885865</v>
      </c>
      <c r="G52" s="63">
        <f t="shared" si="35"/>
        <v>95479515</v>
      </c>
      <c r="H52" s="63">
        <f t="shared" si="35"/>
        <v>1648120361</v>
      </c>
      <c r="I52" s="76">
        <f t="shared" si="35"/>
        <v>-9807285</v>
      </c>
      <c r="J52" s="63">
        <f t="shared" si="35"/>
        <v>0</v>
      </c>
      <c r="K52" s="63">
        <f t="shared" si="35"/>
        <v>1638313076</v>
      </c>
      <c r="L52" s="49"/>
      <c r="M52" s="49"/>
      <c r="N52" s="50"/>
      <c r="O52" s="51"/>
      <c r="P52" s="51"/>
      <c r="Q52" s="51"/>
      <c r="R52" s="51"/>
      <c r="S52" s="52"/>
      <c r="T52" s="51"/>
      <c r="U52" s="51"/>
      <c r="V52" s="64"/>
      <c r="W52" s="64"/>
      <c r="Y52" s="52"/>
      <c r="Z52" s="52"/>
    </row>
    <row r="53" spans="7:11" ht="12.75">
      <c r="G53" s="14"/>
      <c r="K53" s="47">
        <f>K52-K31</f>
        <v>1621040469</v>
      </c>
    </row>
    <row r="54" spans="1:18" s="2" customFormat="1" ht="18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"/>
      <c r="M54" s="3"/>
      <c r="N54" s="3"/>
      <c r="O54" s="37"/>
      <c r="Q54" s="37"/>
      <c r="R54" s="37"/>
    </row>
    <row r="55" spans="1:11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ht="12.75">
      <c r="D56" s="7"/>
    </row>
    <row r="57" ht="12.75">
      <c r="D57" s="7"/>
    </row>
    <row r="58" ht="12.75">
      <c r="D58" s="7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ht="12.75"/>
    <row r="78" ht="12.75"/>
    <row r="79" ht="12.75"/>
    <row r="80" spans="1:18" ht="15.75">
      <c r="A80" s="93" t="s">
        <v>20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O80" s="36"/>
      <c r="Q80" s="36"/>
      <c r="R80" s="36"/>
    </row>
    <row r="81" spans="1:18" ht="15.75">
      <c r="A81" s="94" t="s">
        <v>51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O81" s="36"/>
      <c r="Q81" s="36"/>
      <c r="R81" s="36"/>
    </row>
    <row r="82" spans="15:18" ht="12.75">
      <c r="O82" s="36"/>
      <c r="Q82" s="36"/>
      <c r="R82" s="36"/>
    </row>
    <row r="83" spans="1:13" s="84" customFormat="1" ht="79.5" customHeight="1">
      <c r="A83" s="30" t="s">
        <v>39</v>
      </c>
      <c r="B83" s="30" t="s">
        <v>0</v>
      </c>
      <c r="C83" s="30" t="s">
        <v>33</v>
      </c>
      <c r="D83" s="30" t="s">
        <v>22</v>
      </c>
      <c r="E83" s="30" t="s">
        <v>18</v>
      </c>
      <c r="F83" s="30" t="s">
        <v>19</v>
      </c>
      <c r="G83" s="30" t="s">
        <v>25</v>
      </c>
      <c r="H83" s="30" t="s">
        <v>21</v>
      </c>
      <c r="I83" s="30" t="s">
        <v>23</v>
      </c>
      <c r="J83" s="40" t="s">
        <v>41</v>
      </c>
      <c r="K83" s="30" t="s">
        <v>46</v>
      </c>
      <c r="L83" s="83"/>
      <c r="M83" s="83"/>
    </row>
    <row r="84" spans="1:11" s="57" customFormat="1" ht="15.75" customHeight="1">
      <c r="A84" s="48" t="s">
        <v>1</v>
      </c>
      <c r="B84" s="42">
        <v>11133452</v>
      </c>
      <c r="C84" s="42">
        <v>1597138</v>
      </c>
      <c r="D84" s="42">
        <v>212376</v>
      </c>
      <c r="E84" s="42">
        <v>1408904</v>
      </c>
      <c r="F84" s="42">
        <v>726681</v>
      </c>
      <c r="G84" s="44">
        <v>16</v>
      </c>
      <c r="H84" s="42">
        <v>152558</v>
      </c>
      <c r="I84" s="42">
        <v>33569</v>
      </c>
      <c r="J84" s="44">
        <v>19663</v>
      </c>
      <c r="K84" s="32">
        <f>SUM(B84:J84)</f>
        <v>15284357</v>
      </c>
    </row>
    <row r="85" spans="1:11" s="57" customFormat="1" ht="15.75" customHeight="1">
      <c r="A85" s="48" t="s">
        <v>2</v>
      </c>
      <c r="B85" s="42">
        <v>24195078</v>
      </c>
      <c r="C85" s="42">
        <v>3470881</v>
      </c>
      <c r="D85" s="42">
        <v>461533</v>
      </c>
      <c r="E85" s="42">
        <v>3061812</v>
      </c>
      <c r="F85" s="42">
        <v>1579215</v>
      </c>
      <c r="G85" s="44">
        <v>34</v>
      </c>
      <c r="H85" s="42">
        <v>331536</v>
      </c>
      <c r="I85" s="42">
        <v>72953</v>
      </c>
      <c r="J85" s="44">
        <v>42732</v>
      </c>
      <c r="K85" s="32">
        <f aca="true" t="shared" si="36" ref="K85:K100">SUM(B85:J85)</f>
        <v>33215774</v>
      </c>
    </row>
    <row r="86" spans="1:11" s="57" customFormat="1" ht="15.75" customHeight="1">
      <c r="A86" s="48" t="s">
        <v>3</v>
      </c>
      <c r="B86" s="42">
        <v>14627815</v>
      </c>
      <c r="C86" s="42">
        <v>2098419</v>
      </c>
      <c r="D86" s="42">
        <v>279033</v>
      </c>
      <c r="E86" s="42">
        <v>1851105</v>
      </c>
      <c r="F86" s="42">
        <v>954759</v>
      </c>
      <c r="G86" s="44">
        <v>21</v>
      </c>
      <c r="H86" s="42">
        <v>200440</v>
      </c>
      <c r="I86" s="42">
        <v>44106</v>
      </c>
      <c r="J86" s="44">
        <v>25835</v>
      </c>
      <c r="K86" s="32">
        <f t="shared" si="36"/>
        <v>20081533</v>
      </c>
    </row>
    <row r="87" spans="1:13" s="58" customFormat="1" ht="15.75" customHeight="1">
      <c r="A87" s="48" t="s">
        <v>4</v>
      </c>
      <c r="B87" s="42">
        <v>78577748</v>
      </c>
      <c r="C87" s="42">
        <v>11272293</v>
      </c>
      <c r="D87" s="42">
        <v>1498908</v>
      </c>
      <c r="E87" s="42">
        <v>9943769</v>
      </c>
      <c r="F87" s="42">
        <v>5128776</v>
      </c>
      <c r="G87" s="44">
        <v>111</v>
      </c>
      <c r="H87" s="42">
        <v>1076722</v>
      </c>
      <c r="I87" s="42">
        <v>236927</v>
      </c>
      <c r="J87" s="44">
        <v>138780</v>
      </c>
      <c r="K87" s="32">
        <f t="shared" si="36"/>
        <v>107874034</v>
      </c>
      <c r="L87" s="83"/>
      <c r="M87" s="83"/>
    </row>
    <row r="88" spans="1:13" s="59" customFormat="1" ht="15.75" customHeight="1">
      <c r="A88" s="48" t="s">
        <v>5</v>
      </c>
      <c r="B88" s="42">
        <v>23214354</v>
      </c>
      <c r="C88" s="42">
        <v>3330192</v>
      </c>
      <c r="D88" s="42">
        <v>442825</v>
      </c>
      <c r="E88" s="42">
        <v>2937704</v>
      </c>
      <c r="F88" s="42">
        <v>1515203</v>
      </c>
      <c r="G88" s="44">
        <v>33</v>
      </c>
      <c r="H88" s="42">
        <v>318098</v>
      </c>
      <c r="I88" s="42">
        <v>69996</v>
      </c>
      <c r="J88" s="44">
        <v>41000</v>
      </c>
      <c r="K88" s="32">
        <f t="shared" si="36"/>
        <v>31869405</v>
      </c>
      <c r="L88" s="85"/>
      <c r="M88" s="85"/>
    </row>
    <row r="89" spans="1:13" s="59" customFormat="1" ht="15.75" customHeight="1">
      <c r="A89" s="48" t="s">
        <v>6</v>
      </c>
      <c r="B89" s="42">
        <v>16910281</v>
      </c>
      <c r="C89" s="42">
        <v>2425847</v>
      </c>
      <c r="D89" s="42">
        <v>322572</v>
      </c>
      <c r="E89" s="42">
        <v>2139943</v>
      </c>
      <c r="F89" s="42">
        <v>1103735</v>
      </c>
      <c r="G89" s="44">
        <v>24</v>
      </c>
      <c r="H89" s="42">
        <v>231715</v>
      </c>
      <c r="I89" s="42">
        <v>50988</v>
      </c>
      <c r="J89" s="44">
        <v>29866</v>
      </c>
      <c r="K89" s="32">
        <f t="shared" si="36"/>
        <v>23214971</v>
      </c>
      <c r="L89" s="85"/>
      <c r="M89" s="85"/>
    </row>
    <row r="90" spans="1:13" s="53" customFormat="1" ht="15.75" customHeight="1">
      <c r="A90" s="48" t="s">
        <v>7</v>
      </c>
      <c r="B90" s="42">
        <v>10148020</v>
      </c>
      <c r="C90" s="42">
        <v>1455774</v>
      </c>
      <c r="D90" s="42">
        <v>193578</v>
      </c>
      <c r="E90" s="42">
        <v>1284200</v>
      </c>
      <c r="F90" s="42">
        <v>662362</v>
      </c>
      <c r="G90" s="44">
        <v>14</v>
      </c>
      <c r="H90" s="42">
        <v>139055</v>
      </c>
      <c r="I90" s="42">
        <v>30598</v>
      </c>
      <c r="J90" s="44">
        <v>17923</v>
      </c>
      <c r="K90" s="32">
        <f t="shared" si="36"/>
        <v>13931524</v>
      </c>
      <c r="L90" s="86"/>
      <c r="M90" s="86"/>
    </row>
    <row r="91" spans="1:13" s="53" customFormat="1" ht="15.75" customHeight="1">
      <c r="A91" s="48" t="s">
        <v>8</v>
      </c>
      <c r="B91" s="42">
        <v>21411192</v>
      </c>
      <c r="C91" s="42">
        <v>3071521</v>
      </c>
      <c r="D91" s="42">
        <v>408429</v>
      </c>
      <c r="E91" s="42">
        <v>2709519</v>
      </c>
      <c r="F91" s="42">
        <v>1397510</v>
      </c>
      <c r="G91" s="44">
        <v>30</v>
      </c>
      <c r="H91" s="42">
        <v>293390</v>
      </c>
      <c r="I91" s="42">
        <v>64559</v>
      </c>
      <c r="J91" s="44">
        <v>37815</v>
      </c>
      <c r="K91" s="32">
        <f t="shared" si="36"/>
        <v>29393965</v>
      </c>
      <c r="L91" s="86"/>
      <c r="M91" s="86"/>
    </row>
    <row r="92" spans="1:13" s="53" customFormat="1" ht="15.75" customHeight="1">
      <c r="A92" s="48" t="s">
        <v>9</v>
      </c>
      <c r="B92" s="42">
        <v>9708281</v>
      </c>
      <c r="C92" s="42">
        <v>1392692</v>
      </c>
      <c r="D92" s="42">
        <v>185190</v>
      </c>
      <c r="E92" s="42">
        <v>1228553</v>
      </c>
      <c r="F92" s="42">
        <v>633660</v>
      </c>
      <c r="G92" s="44">
        <v>14</v>
      </c>
      <c r="H92" s="42">
        <v>133029</v>
      </c>
      <c r="I92" s="42">
        <v>29272</v>
      </c>
      <c r="J92" s="44">
        <v>17146</v>
      </c>
      <c r="K92" s="32">
        <f t="shared" si="36"/>
        <v>13327837</v>
      </c>
      <c r="L92" s="86"/>
      <c r="M92" s="86"/>
    </row>
    <row r="93" spans="1:13" s="53" customFormat="1" ht="15.75" customHeight="1">
      <c r="A93" s="48" t="s">
        <v>10</v>
      </c>
      <c r="B93" s="42">
        <v>11981644</v>
      </c>
      <c r="C93" s="42">
        <v>1718815</v>
      </c>
      <c r="D93" s="42">
        <v>228556</v>
      </c>
      <c r="E93" s="42">
        <v>1516240</v>
      </c>
      <c r="F93" s="42">
        <v>782043</v>
      </c>
      <c r="G93" s="44">
        <v>17</v>
      </c>
      <c r="H93" s="42">
        <v>164180</v>
      </c>
      <c r="I93" s="42">
        <v>36127</v>
      </c>
      <c r="J93" s="44">
        <v>21161</v>
      </c>
      <c r="K93" s="32">
        <f t="shared" si="36"/>
        <v>16448783</v>
      </c>
      <c r="L93" s="86"/>
      <c r="M93" s="86"/>
    </row>
    <row r="94" spans="1:13" s="53" customFormat="1" ht="15.75" customHeight="1">
      <c r="A94" s="48" t="s">
        <v>11</v>
      </c>
      <c r="B94" s="42">
        <v>9653790</v>
      </c>
      <c r="C94" s="42">
        <v>1384875</v>
      </c>
      <c r="D94" s="42">
        <v>184151</v>
      </c>
      <c r="E94" s="42">
        <v>1221657</v>
      </c>
      <c r="F94" s="42">
        <v>630104</v>
      </c>
      <c r="G94" s="44">
        <v>14</v>
      </c>
      <c r="H94" s="42">
        <v>132282</v>
      </c>
      <c r="I94" s="42">
        <v>29108</v>
      </c>
      <c r="J94" s="44">
        <v>17050</v>
      </c>
      <c r="K94" s="32">
        <f t="shared" si="36"/>
        <v>13253031</v>
      </c>
      <c r="L94" s="86"/>
      <c r="M94" s="86"/>
    </row>
    <row r="95" spans="1:13" s="53" customFormat="1" ht="15.75" customHeight="1">
      <c r="A95" s="48" t="s">
        <v>12</v>
      </c>
      <c r="B95" s="42">
        <v>19256448</v>
      </c>
      <c r="C95" s="42">
        <v>2762415</v>
      </c>
      <c r="D95" s="42">
        <v>367326</v>
      </c>
      <c r="E95" s="42">
        <v>2436843</v>
      </c>
      <c r="F95" s="42">
        <v>1256870</v>
      </c>
      <c r="G95" s="44">
        <v>27</v>
      </c>
      <c r="H95" s="42">
        <v>263864</v>
      </c>
      <c r="I95" s="42">
        <v>58062</v>
      </c>
      <c r="J95" s="44">
        <v>34010</v>
      </c>
      <c r="K95" s="32">
        <f t="shared" si="36"/>
        <v>26435865</v>
      </c>
      <c r="L95" s="86"/>
      <c r="M95" s="86"/>
    </row>
    <row r="96" spans="1:13" s="53" customFormat="1" ht="15.75" customHeight="1">
      <c r="A96" s="48" t="s">
        <v>13</v>
      </c>
      <c r="B96" s="42">
        <v>15417378</v>
      </c>
      <c r="C96" s="42">
        <v>2211685</v>
      </c>
      <c r="D96" s="42">
        <v>294094</v>
      </c>
      <c r="E96" s="42">
        <v>1951021</v>
      </c>
      <c r="F96" s="42">
        <v>1006293</v>
      </c>
      <c r="G96" s="44">
        <v>22</v>
      </c>
      <c r="H96" s="42">
        <v>211259</v>
      </c>
      <c r="I96" s="42">
        <v>46486</v>
      </c>
      <c r="J96" s="44">
        <v>27229</v>
      </c>
      <c r="K96" s="32">
        <f t="shared" si="36"/>
        <v>21165467</v>
      </c>
      <c r="L96" s="86"/>
      <c r="M96" s="86"/>
    </row>
    <row r="97" spans="1:13" s="53" customFormat="1" ht="15.75" customHeight="1">
      <c r="A97" s="48" t="s">
        <v>14</v>
      </c>
      <c r="B97" s="42">
        <v>14269211</v>
      </c>
      <c r="C97" s="42">
        <v>2046975</v>
      </c>
      <c r="D97" s="42">
        <v>272192</v>
      </c>
      <c r="E97" s="42">
        <v>1805724</v>
      </c>
      <c r="F97" s="42">
        <v>931352</v>
      </c>
      <c r="G97" s="44">
        <v>20</v>
      </c>
      <c r="H97" s="42">
        <v>195526</v>
      </c>
      <c r="I97" s="42">
        <v>43024</v>
      </c>
      <c r="J97" s="44">
        <v>25202</v>
      </c>
      <c r="K97" s="32">
        <f t="shared" si="36"/>
        <v>19589226</v>
      </c>
      <c r="L97" s="86"/>
      <c r="M97" s="86"/>
    </row>
    <row r="98" spans="1:13" s="53" customFormat="1" ht="15.75" customHeight="1">
      <c r="A98" s="48" t="s">
        <v>15</v>
      </c>
      <c r="B98" s="42">
        <v>9632140</v>
      </c>
      <c r="C98" s="42">
        <v>1381769</v>
      </c>
      <c r="D98" s="42">
        <v>183738</v>
      </c>
      <c r="E98" s="42">
        <v>1218917</v>
      </c>
      <c r="F98" s="42">
        <v>628691</v>
      </c>
      <c r="G98" s="44">
        <v>14</v>
      </c>
      <c r="H98" s="42">
        <v>131986</v>
      </c>
      <c r="I98" s="42">
        <v>29043</v>
      </c>
      <c r="J98" s="44">
        <v>17012</v>
      </c>
      <c r="K98" s="32">
        <f t="shared" si="36"/>
        <v>13223310</v>
      </c>
      <c r="L98" s="86"/>
      <c r="M98" s="86"/>
    </row>
    <row r="99" spans="1:13" s="53" customFormat="1" ht="15.75" customHeight="1">
      <c r="A99" s="48" t="s">
        <v>16</v>
      </c>
      <c r="B99" s="42">
        <v>10956301</v>
      </c>
      <c r="C99" s="42">
        <v>1571725</v>
      </c>
      <c r="D99" s="42">
        <v>208997</v>
      </c>
      <c r="E99" s="42">
        <v>1386486</v>
      </c>
      <c r="F99" s="42">
        <v>715119</v>
      </c>
      <c r="G99" s="44">
        <v>15</v>
      </c>
      <c r="H99" s="42">
        <v>150130</v>
      </c>
      <c r="I99" s="42">
        <v>33035</v>
      </c>
      <c r="J99" s="44">
        <v>19351</v>
      </c>
      <c r="K99" s="32">
        <f t="shared" si="36"/>
        <v>15041159</v>
      </c>
      <c r="L99" s="86"/>
      <c r="M99" s="86"/>
    </row>
    <row r="100" spans="1:13" s="53" customFormat="1" ht="15.75" customHeight="1">
      <c r="A100" s="54" t="s">
        <v>17</v>
      </c>
      <c r="B100" s="43">
        <v>13217863</v>
      </c>
      <c r="C100" s="43">
        <v>1896156</v>
      </c>
      <c r="D100" s="43">
        <v>252136</v>
      </c>
      <c r="E100" s="43">
        <v>1672678</v>
      </c>
      <c r="F100" s="43">
        <v>862731</v>
      </c>
      <c r="G100" s="45">
        <v>17</v>
      </c>
      <c r="H100" s="43">
        <v>181117</v>
      </c>
      <c r="I100" s="43">
        <v>39854</v>
      </c>
      <c r="J100" s="45">
        <v>23347</v>
      </c>
      <c r="K100" s="32">
        <f t="shared" si="36"/>
        <v>18145899</v>
      </c>
      <c r="L100" s="86"/>
      <c r="M100" s="86"/>
    </row>
    <row r="101" spans="1:13" s="53" customFormat="1" ht="15.75" customHeight="1">
      <c r="A101" s="55" t="s">
        <v>46</v>
      </c>
      <c r="B101" s="76">
        <f aca="true" t="shared" si="37" ref="B101:K101">SUM(B84:B100)</f>
        <v>314310996</v>
      </c>
      <c r="C101" s="76">
        <f t="shared" si="37"/>
        <v>45089172</v>
      </c>
      <c r="D101" s="76">
        <f t="shared" si="37"/>
        <v>5995634</v>
      </c>
      <c r="E101" s="76">
        <f t="shared" si="37"/>
        <v>39775075</v>
      </c>
      <c r="F101" s="76">
        <f t="shared" si="37"/>
        <v>20515104</v>
      </c>
      <c r="G101" s="76">
        <f t="shared" si="37"/>
        <v>443</v>
      </c>
      <c r="H101" s="76">
        <f t="shared" si="37"/>
        <v>4306887</v>
      </c>
      <c r="I101" s="76">
        <f t="shared" si="37"/>
        <v>947707</v>
      </c>
      <c r="J101" s="76">
        <f t="shared" si="37"/>
        <v>555122</v>
      </c>
      <c r="K101" s="76">
        <f t="shared" si="37"/>
        <v>431496140</v>
      </c>
      <c r="L101" s="86"/>
      <c r="M101" s="86"/>
    </row>
    <row r="102" spans="1:18" ht="12.75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7"/>
      <c r="M102" s="87"/>
      <c r="N102" s="1"/>
      <c r="O102" s="1"/>
      <c r="Q102" s="1"/>
      <c r="R102" s="1"/>
    </row>
    <row r="103" spans="1:18" ht="12.75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7"/>
      <c r="M103" s="87"/>
      <c r="N103" s="1"/>
      <c r="O103" s="1"/>
      <c r="Q103" s="1"/>
      <c r="R103" s="1"/>
    </row>
    <row r="104" spans="1:18" ht="12.75">
      <c r="A104" s="81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7"/>
      <c r="M104" s="87"/>
      <c r="N104" s="1"/>
      <c r="O104" s="1"/>
      <c r="Q104" s="1"/>
      <c r="R104" s="1"/>
    </row>
    <row r="105" spans="1:18" ht="69" customHeight="1">
      <c r="A105" s="30" t="s">
        <v>39</v>
      </c>
      <c r="B105" s="29" t="s">
        <v>27</v>
      </c>
      <c r="C105" s="29" t="s">
        <v>28</v>
      </c>
      <c r="D105" s="29" t="s">
        <v>29</v>
      </c>
      <c r="E105" s="29" t="s">
        <v>30</v>
      </c>
      <c r="F105" s="30" t="s">
        <v>34</v>
      </c>
      <c r="G105" s="30" t="s">
        <v>26</v>
      </c>
      <c r="H105" s="28" t="s">
        <v>43</v>
      </c>
      <c r="I105" s="67" t="s">
        <v>67</v>
      </c>
      <c r="J105" s="28" t="s">
        <v>35</v>
      </c>
      <c r="K105" s="28" t="s">
        <v>44</v>
      </c>
      <c r="L105" s="87"/>
      <c r="M105" s="87"/>
      <c r="N105" s="1"/>
      <c r="O105" s="1"/>
      <c r="Q105" s="1"/>
      <c r="R105" s="1"/>
    </row>
    <row r="106" spans="1:18" s="53" customFormat="1" ht="15.75" customHeight="1">
      <c r="A106" s="48" t="s">
        <v>1</v>
      </c>
      <c r="B106" s="44">
        <v>0</v>
      </c>
      <c r="C106" s="44">
        <v>0</v>
      </c>
      <c r="D106" s="44">
        <v>145373</v>
      </c>
      <c r="E106" s="44">
        <v>235391</v>
      </c>
      <c r="F106" s="31">
        <v>556088</v>
      </c>
      <c r="G106" s="31">
        <v>0</v>
      </c>
      <c r="H106" s="31">
        <f>K84+B106+C106+D106+E106+F106+G106</f>
        <v>16221209</v>
      </c>
      <c r="I106" s="44">
        <v>-82259</v>
      </c>
      <c r="J106" s="44">
        <v>0</v>
      </c>
      <c r="K106" s="31">
        <f>H106+I106+J106</f>
        <v>16138950</v>
      </c>
      <c r="L106" s="86"/>
      <c r="M106" s="86"/>
      <c r="N106" s="52"/>
      <c r="O106" s="52"/>
      <c r="P106" s="52"/>
      <c r="Q106" s="52"/>
      <c r="R106" s="52"/>
    </row>
    <row r="107" spans="1:18" s="53" customFormat="1" ht="15.75" customHeight="1">
      <c r="A107" s="48" t="s">
        <v>2</v>
      </c>
      <c r="B107" s="44">
        <v>0</v>
      </c>
      <c r="C107" s="44">
        <v>0</v>
      </c>
      <c r="D107" s="44">
        <v>330032</v>
      </c>
      <c r="E107" s="44">
        <v>978300</v>
      </c>
      <c r="F107" s="31">
        <v>216156</v>
      </c>
      <c r="G107" s="31">
        <v>2401682</v>
      </c>
      <c r="H107" s="31">
        <f aca="true" t="shared" si="38" ref="H107:H122">K85+B107+C107+D107+E107+F107+G107</f>
        <v>37141944</v>
      </c>
      <c r="I107" s="44">
        <v>-178765</v>
      </c>
      <c r="J107" s="44">
        <v>0</v>
      </c>
      <c r="K107" s="31">
        <f aca="true" t="shared" si="39" ref="K107:K122">H107+I107+J107</f>
        <v>36963179</v>
      </c>
      <c r="L107" s="86"/>
      <c r="M107" s="86"/>
      <c r="N107" s="52"/>
      <c r="O107" s="52"/>
      <c r="P107" s="52"/>
      <c r="Q107" s="52"/>
      <c r="R107" s="52"/>
    </row>
    <row r="108" spans="1:18" s="53" customFormat="1" ht="15.75" customHeight="1">
      <c r="A108" s="48" t="s">
        <v>3</v>
      </c>
      <c r="B108" s="44">
        <v>0</v>
      </c>
      <c r="C108" s="44">
        <v>0</v>
      </c>
      <c r="D108" s="44">
        <v>186790</v>
      </c>
      <c r="E108" s="44">
        <v>433309</v>
      </c>
      <c r="F108" s="31">
        <v>271305</v>
      </c>
      <c r="G108" s="31">
        <v>1998517</v>
      </c>
      <c r="H108" s="31">
        <f t="shared" si="38"/>
        <v>22971454</v>
      </c>
      <c r="I108" s="44">
        <v>-108077</v>
      </c>
      <c r="J108" s="44">
        <v>0</v>
      </c>
      <c r="K108" s="31">
        <f t="shared" si="39"/>
        <v>22863377</v>
      </c>
      <c r="L108" s="86"/>
      <c r="M108" s="86"/>
      <c r="N108" s="52"/>
      <c r="O108" s="52"/>
      <c r="P108" s="52"/>
      <c r="Q108" s="52"/>
      <c r="R108" s="52"/>
    </row>
    <row r="109" spans="1:18" s="53" customFormat="1" ht="15.75" customHeight="1">
      <c r="A109" s="48" t="s">
        <v>4</v>
      </c>
      <c r="B109" s="44">
        <v>0</v>
      </c>
      <c r="C109" s="44">
        <v>0</v>
      </c>
      <c r="D109" s="44">
        <v>1035383</v>
      </c>
      <c r="E109" s="44">
        <v>2749560</v>
      </c>
      <c r="F109" s="31">
        <v>1334958.999999999</v>
      </c>
      <c r="G109" s="31">
        <v>11096236</v>
      </c>
      <c r="H109" s="31">
        <f t="shared" si="38"/>
        <v>124090172</v>
      </c>
      <c r="I109" s="44">
        <v>-580572</v>
      </c>
      <c r="J109" s="44">
        <v>0</v>
      </c>
      <c r="K109" s="31">
        <f t="shared" si="39"/>
        <v>123509600</v>
      </c>
      <c r="L109" s="86"/>
      <c r="M109" s="86"/>
      <c r="N109" s="52"/>
      <c r="O109" s="52"/>
      <c r="P109" s="52"/>
      <c r="Q109" s="52"/>
      <c r="R109" s="52"/>
    </row>
    <row r="110" spans="1:18" s="53" customFormat="1" ht="15.75" customHeight="1">
      <c r="A110" s="48" t="s">
        <v>5</v>
      </c>
      <c r="B110" s="44">
        <v>0</v>
      </c>
      <c r="C110" s="44">
        <v>0</v>
      </c>
      <c r="D110" s="44">
        <v>300409</v>
      </c>
      <c r="E110" s="44">
        <v>864265</v>
      </c>
      <c r="F110" s="31">
        <v>181531</v>
      </c>
      <c r="G110" s="31">
        <v>0</v>
      </c>
      <c r="H110" s="31">
        <f t="shared" si="38"/>
        <v>33215610</v>
      </c>
      <c r="I110" s="44">
        <v>-171519</v>
      </c>
      <c r="J110" s="44">
        <v>0</v>
      </c>
      <c r="K110" s="31">
        <f t="shared" si="39"/>
        <v>33044091</v>
      </c>
      <c r="L110" s="86"/>
      <c r="M110" s="86"/>
      <c r="N110" s="52"/>
      <c r="O110" s="52"/>
      <c r="P110" s="52"/>
      <c r="Q110" s="52"/>
      <c r="R110" s="52"/>
    </row>
    <row r="111" spans="1:18" s="53" customFormat="1" ht="15.75" customHeight="1">
      <c r="A111" s="48" t="s">
        <v>6</v>
      </c>
      <c r="B111" s="44">
        <v>0</v>
      </c>
      <c r="C111" s="44">
        <v>0</v>
      </c>
      <c r="D111" s="44">
        <v>220549</v>
      </c>
      <c r="E111" s="44">
        <v>552066</v>
      </c>
      <c r="F111" s="31">
        <v>367436</v>
      </c>
      <c r="G111" s="31">
        <v>1552431</v>
      </c>
      <c r="H111" s="31">
        <f t="shared" si="38"/>
        <v>25907453</v>
      </c>
      <c r="I111" s="44">
        <v>-124941</v>
      </c>
      <c r="J111" s="44">
        <v>0</v>
      </c>
      <c r="K111" s="31">
        <f t="shared" si="39"/>
        <v>25782512</v>
      </c>
      <c r="L111" s="86"/>
      <c r="M111" s="86"/>
      <c r="N111" s="52"/>
      <c r="O111" s="52"/>
      <c r="P111" s="52"/>
      <c r="Q111" s="52"/>
      <c r="R111" s="52"/>
    </row>
    <row r="112" spans="1:18" s="53" customFormat="1" ht="15.75" customHeight="1">
      <c r="A112" s="48" t="s">
        <v>7</v>
      </c>
      <c r="B112" s="44">
        <v>0</v>
      </c>
      <c r="C112" s="44">
        <v>0</v>
      </c>
      <c r="D112" s="44">
        <v>130519</v>
      </c>
      <c r="E112" s="44">
        <v>129436</v>
      </c>
      <c r="F112" s="31">
        <v>286867</v>
      </c>
      <c r="G112" s="31">
        <v>0</v>
      </c>
      <c r="H112" s="31">
        <f t="shared" si="38"/>
        <v>14478346</v>
      </c>
      <c r="I112" s="44">
        <v>-74979</v>
      </c>
      <c r="J112" s="44">
        <v>0</v>
      </c>
      <c r="K112" s="31">
        <f t="shared" si="39"/>
        <v>14403367</v>
      </c>
      <c r="L112" s="86"/>
      <c r="M112" s="86"/>
      <c r="N112" s="52"/>
      <c r="O112" s="52"/>
      <c r="P112" s="52"/>
      <c r="Q112" s="52"/>
      <c r="R112" s="52"/>
    </row>
    <row r="113" spans="1:18" s="53" customFormat="1" ht="15.75" customHeight="1">
      <c r="A113" s="48" t="s">
        <v>8</v>
      </c>
      <c r="B113" s="44">
        <v>0</v>
      </c>
      <c r="C113" s="44">
        <v>0</v>
      </c>
      <c r="D113" s="44">
        <v>275764</v>
      </c>
      <c r="E113" s="44">
        <v>767765</v>
      </c>
      <c r="F113" s="31">
        <v>177888</v>
      </c>
      <c r="G113" s="31">
        <v>1790796</v>
      </c>
      <c r="H113" s="31">
        <f t="shared" si="38"/>
        <v>32406178</v>
      </c>
      <c r="I113" s="44">
        <v>-158196</v>
      </c>
      <c r="J113" s="44">
        <v>0</v>
      </c>
      <c r="K113" s="31">
        <f t="shared" si="39"/>
        <v>32247982</v>
      </c>
      <c r="L113" s="86"/>
      <c r="M113" s="86"/>
      <c r="N113" s="52"/>
      <c r="O113" s="52"/>
      <c r="P113" s="52"/>
      <c r="Q113" s="52"/>
      <c r="R113" s="52"/>
    </row>
    <row r="114" spans="1:18" s="53" customFormat="1" ht="15.75" customHeight="1">
      <c r="A114" s="48" t="s">
        <v>9</v>
      </c>
      <c r="B114" s="44">
        <v>0</v>
      </c>
      <c r="C114" s="44">
        <v>0</v>
      </c>
      <c r="D114" s="44">
        <v>128740</v>
      </c>
      <c r="E114" s="44">
        <v>151832</v>
      </c>
      <c r="F114" s="31">
        <v>153510</v>
      </c>
      <c r="G114" s="31">
        <v>938079</v>
      </c>
      <c r="H114" s="31">
        <f t="shared" si="38"/>
        <v>14699998</v>
      </c>
      <c r="I114" s="44">
        <v>-71730</v>
      </c>
      <c r="J114" s="44">
        <v>0</v>
      </c>
      <c r="K114" s="31">
        <f t="shared" si="39"/>
        <v>14628268</v>
      </c>
      <c r="L114" s="86"/>
      <c r="M114" s="86"/>
      <c r="N114" s="52"/>
      <c r="O114" s="52"/>
      <c r="P114" s="52"/>
      <c r="Q114" s="52"/>
      <c r="R114" s="52"/>
    </row>
    <row r="115" spans="1:18" s="53" customFormat="1" ht="15.75" customHeight="1">
      <c r="A115" s="48" t="s">
        <v>10</v>
      </c>
      <c r="B115" s="44">
        <v>0</v>
      </c>
      <c r="C115" s="44">
        <v>0</v>
      </c>
      <c r="D115" s="44">
        <v>156872</v>
      </c>
      <c r="E115" s="44">
        <v>366758</v>
      </c>
      <c r="F115" s="31">
        <v>116687</v>
      </c>
      <c r="G115" s="31">
        <v>1705689</v>
      </c>
      <c r="H115" s="31">
        <f t="shared" si="38"/>
        <v>18794789</v>
      </c>
      <c r="I115" s="44">
        <v>-88526</v>
      </c>
      <c r="J115" s="44">
        <v>0</v>
      </c>
      <c r="K115" s="31">
        <f t="shared" si="39"/>
        <v>18706263</v>
      </c>
      <c r="L115" s="86"/>
      <c r="M115" s="86"/>
      <c r="N115" s="52"/>
      <c r="O115" s="52"/>
      <c r="P115" s="52"/>
      <c r="Q115" s="52"/>
      <c r="R115" s="52"/>
    </row>
    <row r="116" spans="1:18" s="53" customFormat="1" ht="15.75" customHeight="1">
      <c r="A116" s="48" t="s">
        <v>11</v>
      </c>
      <c r="B116" s="44">
        <v>0</v>
      </c>
      <c r="C116" s="44">
        <v>0</v>
      </c>
      <c r="D116" s="44">
        <v>128938</v>
      </c>
      <c r="E116" s="44">
        <v>123874</v>
      </c>
      <c r="F116" s="31">
        <v>47966</v>
      </c>
      <c r="G116" s="31">
        <v>1228480</v>
      </c>
      <c r="H116" s="31">
        <f t="shared" si="38"/>
        <v>14782289</v>
      </c>
      <c r="I116" s="44">
        <v>-71327</v>
      </c>
      <c r="J116" s="44">
        <v>0</v>
      </c>
      <c r="K116" s="31">
        <f t="shared" si="39"/>
        <v>14710962</v>
      </c>
      <c r="L116" s="86"/>
      <c r="M116" s="86"/>
      <c r="N116" s="52"/>
      <c r="O116" s="52"/>
      <c r="P116" s="52"/>
      <c r="Q116" s="52"/>
      <c r="R116" s="52"/>
    </row>
    <row r="117" spans="1:18" s="53" customFormat="1" ht="15.75" customHeight="1">
      <c r="A117" s="48" t="s">
        <v>12</v>
      </c>
      <c r="B117" s="44">
        <v>0</v>
      </c>
      <c r="C117" s="44">
        <v>0</v>
      </c>
      <c r="D117" s="44">
        <v>262094</v>
      </c>
      <c r="E117" s="44">
        <v>637915</v>
      </c>
      <c r="F117" s="31">
        <v>165827</v>
      </c>
      <c r="G117" s="31">
        <v>1029027</v>
      </c>
      <c r="H117" s="31">
        <f t="shared" si="38"/>
        <v>28530728</v>
      </c>
      <c r="I117" s="44">
        <v>-142276</v>
      </c>
      <c r="J117" s="44">
        <v>0</v>
      </c>
      <c r="K117" s="31">
        <f t="shared" si="39"/>
        <v>28388452</v>
      </c>
      <c r="L117" s="86"/>
      <c r="M117" s="86"/>
      <c r="N117" s="52"/>
      <c r="O117" s="52"/>
      <c r="P117" s="52"/>
      <c r="Q117" s="52"/>
      <c r="R117" s="52"/>
    </row>
    <row r="118" spans="1:18" s="53" customFormat="1" ht="15.75" customHeight="1">
      <c r="A118" s="48" t="s">
        <v>13</v>
      </c>
      <c r="B118" s="44">
        <v>0</v>
      </c>
      <c r="C118" s="44">
        <v>0</v>
      </c>
      <c r="D118" s="44">
        <v>193828</v>
      </c>
      <c r="E118" s="44">
        <v>604527</v>
      </c>
      <c r="F118" s="31">
        <v>196322</v>
      </c>
      <c r="G118" s="31">
        <v>995390</v>
      </c>
      <c r="H118" s="31">
        <f t="shared" si="38"/>
        <v>23155534</v>
      </c>
      <c r="I118" s="44">
        <v>-113911</v>
      </c>
      <c r="J118" s="44">
        <v>0</v>
      </c>
      <c r="K118" s="31">
        <f t="shared" si="39"/>
        <v>23041623</v>
      </c>
      <c r="L118" s="86"/>
      <c r="M118" s="86"/>
      <c r="N118" s="52"/>
      <c r="O118" s="52"/>
      <c r="P118" s="52"/>
      <c r="Q118" s="52"/>
      <c r="R118" s="52"/>
    </row>
    <row r="119" spans="1:18" s="53" customFormat="1" ht="15.75" customHeight="1">
      <c r="A119" s="48" t="s">
        <v>14</v>
      </c>
      <c r="B119" s="44">
        <v>0</v>
      </c>
      <c r="C119" s="44">
        <v>0</v>
      </c>
      <c r="D119" s="44">
        <v>200535</v>
      </c>
      <c r="E119" s="44">
        <v>389105</v>
      </c>
      <c r="F119" s="31">
        <v>150558</v>
      </c>
      <c r="G119" s="31">
        <v>2483735</v>
      </c>
      <c r="H119" s="31">
        <f t="shared" si="38"/>
        <v>22813159</v>
      </c>
      <c r="I119" s="44">
        <v>-105428</v>
      </c>
      <c r="J119" s="44">
        <v>0</v>
      </c>
      <c r="K119" s="31">
        <f t="shared" si="39"/>
        <v>22707731</v>
      </c>
      <c r="L119" s="86"/>
      <c r="M119" s="86"/>
      <c r="N119" s="52"/>
      <c r="O119" s="52"/>
      <c r="P119" s="52"/>
      <c r="Q119" s="52"/>
      <c r="R119" s="52"/>
    </row>
    <row r="120" spans="1:18" s="53" customFormat="1" ht="15.75" customHeight="1">
      <c r="A120" s="48" t="s">
        <v>15</v>
      </c>
      <c r="B120" s="44">
        <v>0</v>
      </c>
      <c r="C120" s="44">
        <v>0</v>
      </c>
      <c r="D120" s="44">
        <v>130753</v>
      </c>
      <c r="E120" s="44">
        <v>192680</v>
      </c>
      <c r="F120" s="31">
        <v>133193</v>
      </c>
      <c r="G120" s="31">
        <v>507759</v>
      </c>
      <c r="H120" s="31">
        <f t="shared" si="38"/>
        <v>14187695</v>
      </c>
      <c r="I120" s="44">
        <v>-71167</v>
      </c>
      <c r="J120" s="44">
        <v>0</v>
      </c>
      <c r="K120" s="31">
        <f t="shared" si="39"/>
        <v>14116528</v>
      </c>
      <c r="L120" s="86"/>
      <c r="M120" s="86"/>
      <c r="N120" s="52"/>
      <c r="O120" s="52"/>
      <c r="P120" s="52"/>
      <c r="Q120" s="52"/>
      <c r="R120" s="52"/>
    </row>
    <row r="121" spans="1:18" s="53" customFormat="1" ht="15.75" customHeight="1">
      <c r="A121" s="48" t="s">
        <v>16</v>
      </c>
      <c r="B121" s="44">
        <v>0</v>
      </c>
      <c r="C121" s="44">
        <v>0</v>
      </c>
      <c r="D121" s="44">
        <v>141547</v>
      </c>
      <c r="E121" s="44">
        <v>236172</v>
      </c>
      <c r="F121" s="31">
        <v>418619</v>
      </c>
      <c r="G121" s="31">
        <v>1155796</v>
      </c>
      <c r="H121" s="31">
        <f t="shared" si="38"/>
        <v>16993293</v>
      </c>
      <c r="I121" s="44">
        <v>-80950</v>
      </c>
      <c r="J121" s="44">
        <v>0</v>
      </c>
      <c r="K121" s="31">
        <f t="shared" si="39"/>
        <v>16912343</v>
      </c>
      <c r="L121" s="86"/>
      <c r="M121" s="86"/>
      <c r="N121" s="52"/>
      <c r="O121" s="52"/>
      <c r="P121" s="52"/>
      <c r="Q121" s="52"/>
      <c r="R121" s="52"/>
    </row>
    <row r="122" spans="1:18" s="53" customFormat="1" ht="15.75" customHeight="1">
      <c r="A122" s="54" t="s">
        <v>17</v>
      </c>
      <c r="B122" s="45">
        <v>0</v>
      </c>
      <c r="C122" s="45">
        <v>0</v>
      </c>
      <c r="D122" s="45">
        <v>173406</v>
      </c>
      <c r="E122" s="45">
        <v>250619</v>
      </c>
      <c r="F122" s="33">
        <v>125595</v>
      </c>
      <c r="G122" s="31">
        <v>1689958</v>
      </c>
      <c r="H122" s="31">
        <f t="shared" si="38"/>
        <v>20385477</v>
      </c>
      <c r="I122" s="45">
        <v>-97660</v>
      </c>
      <c r="J122" s="45">
        <v>0</v>
      </c>
      <c r="K122" s="31">
        <f t="shared" si="39"/>
        <v>20287817</v>
      </c>
      <c r="L122" s="86"/>
      <c r="M122" s="86"/>
      <c r="N122" s="52"/>
      <c r="O122" s="52"/>
      <c r="P122" s="52"/>
      <c r="Q122" s="52"/>
      <c r="R122" s="52"/>
    </row>
    <row r="123" spans="1:18" s="53" customFormat="1" ht="15.75" customHeight="1">
      <c r="A123" s="55" t="s">
        <v>46</v>
      </c>
      <c r="B123" s="76">
        <f>SUM(B106:B122)</f>
        <v>0</v>
      </c>
      <c r="C123" s="76">
        <f>SUM(C106:C122)</f>
        <v>0</v>
      </c>
      <c r="D123" s="76">
        <f>SUM(D106:D122)</f>
        <v>4141532</v>
      </c>
      <c r="E123" s="76">
        <f>SUM(E106:E122)</f>
        <v>9663574</v>
      </c>
      <c r="F123" s="77">
        <f aca="true" t="shared" si="40" ref="F123:K123">SUM(F106:F122)</f>
        <v>4900506.999999999</v>
      </c>
      <c r="G123" s="77">
        <f t="shared" si="40"/>
        <v>30573575</v>
      </c>
      <c r="H123" s="77">
        <f t="shared" si="40"/>
        <v>480775328</v>
      </c>
      <c r="I123" s="76">
        <f t="shared" si="40"/>
        <v>-2322283</v>
      </c>
      <c r="J123" s="76">
        <f t="shared" si="40"/>
        <v>0</v>
      </c>
      <c r="K123" s="77">
        <f t="shared" si="40"/>
        <v>478453045</v>
      </c>
      <c r="L123" s="86"/>
      <c r="M123" s="86"/>
      <c r="N123" s="86"/>
      <c r="O123" s="52"/>
      <c r="P123" s="86"/>
      <c r="Q123" s="52"/>
      <c r="R123" s="52"/>
    </row>
    <row r="124" spans="15:18" s="53" customFormat="1" ht="4.5" customHeight="1">
      <c r="O124" s="51"/>
      <c r="Q124" s="51"/>
      <c r="R124" s="51"/>
    </row>
    <row r="125" spans="1:18" s="53" customFormat="1" ht="24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O125" s="51"/>
      <c r="Q125" s="51"/>
      <c r="R125" s="51"/>
    </row>
    <row r="126" spans="1:18" s="26" customFormat="1" ht="27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25"/>
      <c r="M126" s="25"/>
      <c r="N126" s="25"/>
      <c r="O126" s="38"/>
      <c r="Q126" s="38"/>
      <c r="R126" s="38"/>
    </row>
    <row r="127" spans="1:18" s="4" customFormat="1" ht="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5"/>
      <c r="M127" s="5"/>
      <c r="N127" s="5"/>
      <c r="O127" s="39"/>
      <c r="Q127" s="39"/>
      <c r="R127" s="39"/>
    </row>
    <row r="128" spans="1:18" s="4" customFormat="1" ht="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5"/>
      <c r="M128" s="5"/>
      <c r="N128" s="5"/>
      <c r="O128" s="39"/>
      <c r="Q128" s="39"/>
      <c r="R128" s="39"/>
    </row>
    <row r="129" spans="1:18" s="4" customFormat="1" ht="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5"/>
      <c r="M129" s="5"/>
      <c r="N129" s="5"/>
      <c r="O129" s="39"/>
      <c r="Q129" s="39"/>
      <c r="R129" s="39"/>
    </row>
    <row r="130" spans="1:18" s="4" customFormat="1" ht="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5"/>
      <c r="M130" s="5"/>
      <c r="N130" s="5"/>
      <c r="O130" s="39"/>
      <c r="Q130" s="39"/>
      <c r="R130" s="39"/>
    </row>
    <row r="131" spans="1:18" s="4" customFormat="1" ht="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5"/>
      <c r="M131" s="5"/>
      <c r="N131" s="5"/>
      <c r="O131" s="39"/>
      <c r="Q131" s="39"/>
      <c r="R131" s="39"/>
    </row>
    <row r="132" spans="1:18" s="4" customFormat="1" ht="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5"/>
      <c r="M132" s="5"/>
      <c r="N132" s="5"/>
      <c r="O132" s="39"/>
      <c r="Q132" s="39"/>
      <c r="R132" s="39"/>
    </row>
    <row r="133" spans="1:18" s="4" customFormat="1" ht="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5"/>
      <c r="M133" s="5"/>
      <c r="N133" s="5"/>
      <c r="O133" s="39"/>
      <c r="Q133" s="39"/>
      <c r="R133" s="39"/>
    </row>
    <row r="134" spans="1:18" s="4" customFormat="1" ht="1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5"/>
      <c r="M134" s="5"/>
      <c r="N134" s="5"/>
      <c r="O134" s="39"/>
      <c r="Q134" s="39"/>
      <c r="R134" s="39"/>
    </row>
    <row r="135" spans="1:18" s="4" customFormat="1" ht="1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5"/>
      <c r="M135" s="5"/>
      <c r="N135" s="5"/>
      <c r="O135" s="39"/>
      <c r="Q135" s="39"/>
      <c r="R135" s="39"/>
    </row>
    <row r="136" spans="1:18" s="4" customFormat="1" ht="1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5"/>
      <c r="M136" s="5"/>
      <c r="N136" s="5"/>
      <c r="O136" s="39"/>
      <c r="Q136" s="39"/>
      <c r="R136" s="39"/>
    </row>
    <row r="137" spans="1:18" s="4" customFormat="1" ht="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5"/>
      <c r="M137" s="5"/>
      <c r="N137" s="5"/>
      <c r="O137" s="39"/>
      <c r="Q137" s="39"/>
      <c r="R137" s="39"/>
    </row>
    <row r="138" spans="1:18" s="4" customFormat="1" ht="1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5"/>
      <c r="M138" s="5"/>
      <c r="N138" s="5"/>
      <c r="O138" s="39"/>
      <c r="Q138" s="39"/>
      <c r="R138" s="39"/>
    </row>
    <row r="139" spans="1:18" s="4" customFormat="1" ht="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"/>
      <c r="M139" s="5"/>
      <c r="N139" s="5"/>
      <c r="O139" s="39"/>
      <c r="Q139" s="39"/>
      <c r="R139" s="39"/>
    </row>
    <row r="140" spans="1:18" s="4" customFormat="1" ht="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5"/>
      <c r="M140" s="5"/>
      <c r="N140" s="5"/>
      <c r="O140" s="39"/>
      <c r="Q140" s="39"/>
      <c r="R140" s="39"/>
    </row>
    <row r="141" spans="1:18" s="4" customFormat="1" ht="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5"/>
      <c r="M141" s="5"/>
      <c r="N141" s="5"/>
      <c r="O141" s="39"/>
      <c r="Q141" s="39"/>
      <c r="R141" s="39"/>
    </row>
    <row r="142" spans="1:18" s="4" customFormat="1" ht="1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5"/>
      <c r="M142" s="5"/>
      <c r="N142" s="5"/>
      <c r="O142" s="39"/>
      <c r="Q142" s="39"/>
      <c r="R142" s="39"/>
    </row>
    <row r="143" spans="1:18" s="4" customFormat="1" ht="1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5"/>
      <c r="M143" s="5"/>
      <c r="N143" s="5"/>
      <c r="O143" s="39"/>
      <c r="Q143" s="39"/>
      <c r="R143" s="39"/>
    </row>
    <row r="144" spans="1:18" s="4" customFormat="1" ht="12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5"/>
      <c r="M144" s="5"/>
      <c r="N144" s="5"/>
      <c r="O144" s="39"/>
      <c r="Q144" s="39"/>
      <c r="R144" s="39"/>
    </row>
    <row r="145" spans="1:18" s="4" customFormat="1" ht="12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5"/>
      <c r="M145" s="5"/>
      <c r="N145" s="5"/>
      <c r="O145" s="39"/>
      <c r="Q145" s="39"/>
      <c r="R145" s="39"/>
    </row>
    <row r="146" spans="1:18" s="4" customFormat="1" ht="12.75">
      <c r="A146" s="6"/>
      <c r="B146" s="6"/>
      <c r="C146" s="6"/>
      <c r="D146" s="6"/>
      <c r="E146" s="9"/>
      <c r="F146" s="9"/>
      <c r="G146" s="9"/>
      <c r="H146" s="9"/>
      <c r="I146" s="9"/>
      <c r="J146" s="9"/>
      <c r="K146" s="9"/>
      <c r="L146" s="5"/>
      <c r="M146" s="5"/>
      <c r="N146" s="5"/>
      <c r="O146" s="39"/>
      <c r="Q146" s="39"/>
      <c r="R146" s="39"/>
    </row>
    <row r="147" spans="1:18" s="4" customFormat="1" ht="12.75">
      <c r="A147" s="6"/>
      <c r="B147" s="6"/>
      <c r="C147" s="6"/>
      <c r="D147" s="6"/>
      <c r="E147" s="9"/>
      <c r="F147" s="9"/>
      <c r="G147" s="9"/>
      <c r="H147" s="9"/>
      <c r="I147" s="9"/>
      <c r="J147" s="9"/>
      <c r="K147" s="9"/>
      <c r="L147" s="5"/>
      <c r="M147" s="5"/>
      <c r="N147" s="5"/>
      <c r="O147" s="39"/>
      <c r="Q147" s="39"/>
      <c r="R147" s="39"/>
    </row>
    <row r="148" spans="1:18" s="4" customFormat="1" ht="12.75">
      <c r="A148" s="6"/>
      <c r="B148" s="6"/>
      <c r="C148" s="6"/>
      <c r="D148" s="6"/>
      <c r="E148" s="9"/>
      <c r="F148" s="9"/>
      <c r="G148" s="9"/>
      <c r="H148" s="9"/>
      <c r="I148" s="9"/>
      <c r="J148" s="9"/>
      <c r="K148" s="9"/>
      <c r="L148" s="5"/>
      <c r="M148" s="5"/>
      <c r="N148" s="5"/>
      <c r="O148" s="39"/>
      <c r="Q148" s="39"/>
      <c r="R148" s="39"/>
    </row>
    <row r="149" spans="1:18" s="4" customFormat="1" ht="12.75">
      <c r="A149" s="6"/>
      <c r="B149" s="6"/>
      <c r="C149" s="6"/>
      <c r="D149" s="6"/>
      <c r="E149" s="9"/>
      <c r="F149" s="9"/>
      <c r="G149" s="9"/>
      <c r="H149" s="9"/>
      <c r="I149" s="9"/>
      <c r="J149" s="9"/>
      <c r="K149" s="9"/>
      <c r="L149" s="5"/>
      <c r="M149" s="5"/>
      <c r="N149" s="5"/>
      <c r="O149" s="39"/>
      <c r="Q149" s="39"/>
      <c r="R149" s="39"/>
    </row>
    <row r="150" spans="1:18" s="4" customFormat="1" ht="12.75">
      <c r="A150" s="6"/>
      <c r="B150" s="6"/>
      <c r="C150" s="6"/>
      <c r="D150" s="6"/>
      <c r="E150" s="9"/>
      <c r="F150" s="9"/>
      <c r="G150" s="9"/>
      <c r="H150" s="9"/>
      <c r="I150" s="9"/>
      <c r="J150" s="9"/>
      <c r="K150" s="9"/>
      <c r="L150" s="5"/>
      <c r="M150" s="5"/>
      <c r="N150" s="5"/>
      <c r="O150" s="39"/>
      <c r="Q150" s="39"/>
      <c r="R150" s="39"/>
    </row>
    <row r="151" spans="1:18" s="4" customFormat="1" ht="1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5"/>
      <c r="M151" s="5"/>
      <c r="N151" s="5"/>
      <c r="O151" s="39"/>
      <c r="Q151" s="39"/>
      <c r="R151" s="39"/>
    </row>
    <row r="152" spans="1:18" s="4" customFormat="1" ht="12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5"/>
      <c r="M152" s="5"/>
      <c r="N152" s="5"/>
      <c r="O152" s="39"/>
      <c r="Q152" s="39"/>
      <c r="R152" s="39"/>
    </row>
    <row r="153" spans="1:18" s="4" customFormat="1" ht="12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5"/>
      <c r="M153" s="5"/>
      <c r="N153" s="5"/>
      <c r="O153" s="39"/>
      <c r="Q153" s="39"/>
      <c r="R153" s="39"/>
    </row>
    <row r="154" spans="1:18" ht="15.75">
      <c r="A154" s="93" t="s">
        <v>20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O154" s="36"/>
      <c r="Q154" s="36"/>
      <c r="R154" s="36"/>
    </row>
    <row r="155" spans="1:18" ht="15.75">
      <c r="A155" s="94" t="s">
        <v>52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O155" s="36"/>
      <c r="Q155" s="36"/>
      <c r="R155" s="36"/>
    </row>
    <row r="156" spans="15:18" ht="12.75">
      <c r="O156" s="36"/>
      <c r="Q156" s="36"/>
      <c r="R156" s="36"/>
    </row>
    <row r="157" spans="1:13" s="84" customFormat="1" ht="79.5" customHeight="1">
      <c r="A157" s="30" t="s">
        <v>39</v>
      </c>
      <c r="B157" s="30" t="s">
        <v>0</v>
      </c>
      <c r="C157" s="30" t="s">
        <v>33</v>
      </c>
      <c r="D157" s="30" t="s">
        <v>22</v>
      </c>
      <c r="E157" s="30" t="s">
        <v>18</v>
      </c>
      <c r="F157" s="30" t="s">
        <v>19</v>
      </c>
      <c r="G157" s="30" t="s">
        <v>25</v>
      </c>
      <c r="H157" s="30" t="s">
        <v>21</v>
      </c>
      <c r="I157" s="30" t="s">
        <v>23</v>
      </c>
      <c r="J157" s="40" t="s">
        <v>41</v>
      </c>
      <c r="K157" s="30" t="s">
        <v>46</v>
      </c>
      <c r="L157" s="83"/>
      <c r="M157" s="83"/>
    </row>
    <row r="158" spans="1:11" s="57" customFormat="1" ht="15.75" customHeight="1">
      <c r="A158" s="48" t="s">
        <v>1</v>
      </c>
      <c r="B158" s="42">
        <v>14699027</v>
      </c>
      <c r="C158" s="42">
        <v>2509693</v>
      </c>
      <c r="D158" s="42">
        <v>185932</v>
      </c>
      <c r="E158" s="42">
        <v>1053493</v>
      </c>
      <c r="F158" s="42">
        <v>768221</v>
      </c>
      <c r="G158" s="44">
        <v>42</v>
      </c>
      <c r="H158" s="42">
        <v>147408</v>
      </c>
      <c r="I158" s="42">
        <v>34224</v>
      </c>
      <c r="J158" s="44">
        <v>18062</v>
      </c>
      <c r="K158" s="32">
        <f>SUM(B158:J158)</f>
        <v>19416102</v>
      </c>
    </row>
    <row r="159" spans="1:11" s="57" customFormat="1" ht="15.75" customHeight="1">
      <c r="A159" s="48" t="s">
        <v>2</v>
      </c>
      <c r="B159" s="42">
        <v>30525516</v>
      </c>
      <c r="C159" s="42">
        <v>5211887</v>
      </c>
      <c r="D159" s="42">
        <v>386126</v>
      </c>
      <c r="E159" s="42">
        <v>2187792</v>
      </c>
      <c r="F159" s="42">
        <v>1595367</v>
      </c>
      <c r="G159" s="44">
        <v>87</v>
      </c>
      <c r="H159" s="42">
        <v>306122</v>
      </c>
      <c r="I159" s="42">
        <v>71074</v>
      </c>
      <c r="J159" s="44">
        <v>37509</v>
      </c>
      <c r="K159" s="32">
        <f aca="true" t="shared" si="41" ref="K159:K174">SUM(B159:J159)</f>
        <v>40321480</v>
      </c>
    </row>
    <row r="160" spans="1:11" s="57" customFormat="1" ht="15.75" customHeight="1">
      <c r="A160" s="48" t="s">
        <v>3</v>
      </c>
      <c r="B160" s="42">
        <v>19856416</v>
      </c>
      <c r="C160" s="42">
        <v>3390259</v>
      </c>
      <c r="D160" s="42">
        <v>251169</v>
      </c>
      <c r="E160" s="42">
        <v>1423128</v>
      </c>
      <c r="F160" s="42">
        <v>1037764</v>
      </c>
      <c r="G160" s="44">
        <v>57</v>
      </c>
      <c r="H160" s="42">
        <v>199128</v>
      </c>
      <c r="I160" s="42">
        <v>46233</v>
      </c>
      <c r="J160" s="44">
        <v>24399</v>
      </c>
      <c r="K160" s="32">
        <f t="shared" si="41"/>
        <v>26228553</v>
      </c>
    </row>
    <row r="161" spans="1:13" s="58" customFormat="1" ht="15.75" customHeight="1">
      <c r="A161" s="48" t="s">
        <v>4</v>
      </c>
      <c r="B161" s="42">
        <v>101757476</v>
      </c>
      <c r="C161" s="42">
        <v>17373942</v>
      </c>
      <c r="D161" s="42">
        <v>1287158</v>
      </c>
      <c r="E161" s="42">
        <v>7293051</v>
      </c>
      <c r="F161" s="42">
        <v>5318192</v>
      </c>
      <c r="G161" s="44">
        <v>291</v>
      </c>
      <c r="H161" s="42">
        <v>1020466</v>
      </c>
      <c r="I161" s="42">
        <v>236927</v>
      </c>
      <c r="J161" s="44">
        <v>125037</v>
      </c>
      <c r="K161" s="32">
        <f t="shared" si="41"/>
        <v>134412540</v>
      </c>
      <c r="L161" s="83"/>
      <c r="M161" s="83"/>
    </row>
    <row r="162" spans="1:13" s="59" customFormat="1" ht="15.75" customHeight="1">
      <c r="A162" s="48" t="s">
        <v>5</v>
      </c>
      <c r="B162" s="42">
        <v>28515518</v>
      </c>
      <c r="C162" s="42">
        <v>4868703</v>
      </c>
      <c r="D162" s="42">
        <v>360701</v>
      </c>
      <c r="E162" s="42">
        <v>2043733</v>
      </c>
      <c r="F162" s="42">
        <v>1490318</v>
      </c>
      <c r="G162" s="44">
        <v>81</v>
      </c>
      <c r="H162" s="42">
        <v>285965</v>
      </c>
      <c r="I162" s="42">
        <v>66394</v>
      </c>
      <c r="J162" s="44">
        <v>35039</v>
      </c>
      <c r="K162" s="32">
        <f>SUM(B162:J162)</f>
        <v>37666452</v>
      </c>
      <c r="L162" s="85"/>
      <c r="M162" s="85"/>
    </row>
    <row r="163" spans="1:13" s="59" customFormat="1" ht="15.75" customHeight="1">
      <c r="A163" s="48" t="s">
        <v>6</v>
      </c>
      <c r="B163" s="42">
        <v>24405225</v>
      </c>
      <c r="C163" s="42">
        <v>4166917</v>
      </c>
      <c r="D163" s="42">
        <v>308708</v>
      </c>
      <c r="E163" s="42">
        <v>1749145</v>
      </c>
      <c r="F163" s="42">
        <v>1275500</v>
      </c>
      <c r="G163" s="44">
        <v>70</v>
      </c>
      <c r="H163" s="42">
        <v>244746</v>
      </c>
      <c r="I163" s="42">
        <v>56824</v>
      </c>
      <c r="J163" s="44">
        <v>29989</v>
      </c>
      <c r="K163" s="32">
        <f t="shared" si="41"/>
        <v>32237124</v>
      </c>
      <c r="L163" s="85"/>
      <c r="M163" s="85"/>
    </row>
    <row r="164" spans="1:13" s="53" customFormat="1" ht="15.75" customHeight="1">
      <c r="A164" s="48" t="s">
        <v>7</v>
      </c>
      <c r="B164" s="42">
        <v>12884311</v>
      </c>
      <c r="C164" s="42">
        <v>2199851</v>
      </c>
      <c r="D164" s="42">
        <v>162977</v>
      </c>
      <c r="E164" s="42">
        <v>923430</v>
      </c>
      <c r="F164" s="42">
        <v>673378</v>
      </c>
      <c r="G164" s="44">
        <v>37</v>
      </c>
      <c r="H164" s="42">
        <v>129209</v>
      </c>
      <c r="I164" s="42">
        <v>29999</v>
      </c>
      <c r="J164" s="44">
        <v>15832</v>
      </c>
      <c r="K164" s="32">
        <f t="shared" si="41"/>
        <v>17019024</v>
      </c>
      <c r="L164" s="86"/>
      <c r="M164" s="86"/>
    </row>
    <row r="165" spans="1:13" s="53" customFormat="1" ht="15.75" customHeight="1">
      <c r="A165" s="48" t="s">
        <v>8</v>
      </c>
      <c r="B165" s="42">
        <v>28934098</v>
      </c>
      <c r="C165" s="42">
        <v>4940171</v>
      </c>
      <c r="D165" s="42">
        <v>365995</v>
      </c>
      <c r="E165" s="42">
        <v>2073733</v>
      </c>
      <c r="F165" s="42">
        <v>1512194</v>
      </c>
      <c r="G165" s="44">
        <v>83</v>
      </c>
      <c r="H165" s="42">
        <v>290163</v>
      </c>
      <c r="I165" s="42">
        <v>67369</v>
      </c>
      <c r="J165" s="44">
        <v>35554</v>
      </c>
      <c r="K165" s="32">
        <f t="shared" si="41"/>
        <v>38219360</v>
      </c>
      <c r="L165" s="86"/>
      <c r="M165" s="86"/>
    </row>
    <row r="166" spans="1:13" s="53" customFormat="1" ht="15.75" customHeight="1">
      <c r="A166" s="48" t="s">
        <v>9</v>
      </c>
      <c r="B166" s="42">
        <v>12579024</v>
      </c>
      <c r="C166" s="42">
        <v>2147727</v>
      </c>
      <c r="D166" s="42">
        <v>159116</v>
      </c>
      <c r="E166" s="42">
        <v>901550</v>
      </c>
      <c r="F166" s="42">
        <v>657423</v>
      </c>
      <c r="G166" s="44">
        <v>36</v>
      </c>
      <c r="H166" s="42">
        <v>126148</v>
      </c>
      <c r="I166" s="42">
        <v>29288</v>
      </c>
      <c r="J166" s="44">
        <v>15457</v>
      </c>
      <c r="K166" s="32">
        <f t="shared" si="41"/>
        <v>16615769</v>
      </c>
      <c r="L166" s="86"/>
      <c r="M166" s="86"/>
    </row>
    <row r="167" spans="1:13" s="53" customFormat="1" ht="15.75" customHeight="1">
      <c r="A167" s="48" t="s">
        <v>10</v>
      </c>
      <c r="B167" s="42">
        <v>15102319</v>
      </c>
      <c r="C167" s="42">
        <v>2578551</v>
      </c>
      <c r="D167" s="42">
        <v>191033</v>
      </c>
      <c r="E167" s="42">
        <v>1082397</v>
      </c>
      <c r="F167" s="42">
        <v>789299</v>
      </c>
      <c r="G167" s="44">
        <v>43</v>
      </c>
      <c r="H167" s="42">
        <v>151452</v>
      </c>
      <c r="I167" s="42">
        <v>35163</v>
      </c>
      <c r="J167" s="44">
        <v>18557</v>
      </c>
      <c r="K167" s="32">
        <f t="shared" si="41"/>
        <v>19948814</v>
      </c>
      <c r="L167" s="86"/>
      <c r="M167" s="86"/>
    </row>
    <row r="168" spans="1:13" s="53" customFormat="1" ht="15.75" customHeight="1">
      <c r="A168" s="48" t="s">
        <v>11</v>
      </c>
      <c r="B168" s="42">
        <v>12466737</v>
      </c>
      <c r="C168" s="42">
        <v>2128555</v>
      </c>
      <c r="D168" s="42">
        <v>157695</v>
      </c>
      <c r="E168" s="42">
        <v>893502</v>
      </c>
      <c r="F168" s="42">
        <v>651554</v>
      </c>
      <c r="G168" s="44">
        <v>36</v>
      </c>
      <c r="H168" s="42">
        <v>125022</v>
      </c>
      <c r="I168" s="42">
        <v>29027</v>
      </c>
      <c r="J168" s="44">
        <v>15319</v>
      </c>
      <c r="K168" s="32">
        <f t="shared" si="41"/>
        <v>16467447</v>
      </c>
      <c r="L168" s="86"/>
      <c r="M168" s="86"/>
    </row>
    <row r="169" spans="1:13" s="53" customFormat="1" ht="15.75" customHeight="1">
      <c r="A169" s="48" t="s">
        <v>12</v>
      </c>
      <c r="B169" s="42">
        <v>24819949</v>
      </c>
      <c r="C169" s="42">
        <v>4237726</v>
      </c>
      <c r="D169" s="42">
        <v>313954</v>
      </c>
      <c r="E169" s="42">
        <v>1778868</v>
      </c>
      <c r="F169" s="42">
        <v>1297175</v>
      </c>
      <c r="G169" s="44">
        <v>71</v>
      </c>
      <c r="H169" s="42">
        <v>248905</v>
      </c>
      <c r="I169" s="42">
        <v>57790</v>
      </c>
      <c r="J169" s="44">
        <v>30498</v>
      </c>
      <c r="K169" s="32">
        <f t="shared" si="41"/>
        <v>32784936</v>
      </c>
      <c r="L169" s="86"/>
      <c r="M169" s="86"/>
    </row>
    <row r="170" spans="1:13" s="53" customFormat="1" ht="15.75" customHeight="1">
      <c r="A170" s="48" t="s">
        <v>13</v>
      </c>
      <c r="B170" s="42">
        <v>17837981</v>
      </c>
      <c r="C170" s="42">
        <v>3045634</v>
      </c>
      <c r="D170" s="42">
        <v>225638</v>
      </c>
      <c r="E170" s="42">
        <v>1278464</v>
      </c>
      <c r="F170" s="42">
        <v>932274</v>
      </c>
      <c r="G170" s="44">
        <v>51</v>
      </c>
      <c r="H170" s="42">
        <v>178887</v>
      </c>
      <c r="I170" s="42">
        <v>41533</v>
      </c>
      <c r="J170" s="44">
        <v>21919</v>
      </c>
      <c r="K170" s="32">
        <f t="shared" si="41"/>
        <v>23562381</v>
      </c>
      <c r="L170" s="86"/>
      <c r="M170" s="86"/>
    </row>
    <row r="171" spans="1:13" s="53" customFormat="1" ht="15.75" customHeight="1">
      <c r="A171" s="48" t="s">
        <v>14</v>
      </c>
      <c r="B171" s="42">
        <v>19371836</v>
      </c>
      <c r="C171" s="42">
        <v>3307523</v>
      </c>
      <c r="D171" s="42">
        <v>245040</v>
      </c>
      <c r="E171" s="42">
        <v>1388397</v>
      </c>
      <c r="F171" s="42">
        <v>1012438</v>
      </c>
      <c r="G171" s="44">
        <v>55</v>
      </c>
      <c r="H171" s="42">
        <v>194269</v>
      </c>
      <c r="I171" s="42">
        <v>45104</v>
      </c>
      <c r="J171" s="44">
        <v>23804</v>
      </c>
      <c r="K171" s="32">
        <f t="shared" si="41"/>
        <v>25588466</v>
      </c>
      <c r="L171" s="86"/>
      <c r="M171" s="86"/>
    </row>
    <row r="172" spans="1:13" s="53" customFormat="1" ht="15.75" customHeight="1">
      <c r="A172" s="48" t="s">
        <v>15</v>
      </c>
      <c r="B172" s="42">
        <v>12525932</v>
      </c>
      <c r="C172" s="42">
        <v>2138662</v>
      </c>
      <c r="D172" s="42">
        <v>158444</v>
      </c>
      <c r="E172" s="42">
        <v>897745</v>
      </c>
      <c r="F172" s="42">
        <v>654648</v>
      </c>
      <c r="G172" s="44">
        <v>36</v>
      </c>
      <c r="H172" s="42">
        <v>125615</v>
      </c>
      <c r="I172" s="42">
        <v>29165</v>
      </c>
      <c r="J172" s="44">
        <v>15392</v>
      </c>
      <c r="K172" s="32">
        <f t="shared" si="41"/>
        <v>16545639</v>
      </c>
      <c r="L172" s="86"/>
      <c r="M172" s="86"/>
    </row>
    <row r="173" spans="1:13" s="53" customFormat="1" ht="15.75" customHeight="1">
      <c r="A173" s="48" t="s">
        <v>16</v>
      </c>
      <c r="B173" s="42">
        <v>13950045</v>
      </c>
      <c r="C173" s="42">
        <v>2381813</v>
      </c>
      <c r="D173" s="42">
        <v>176458</v>
      </c>
      <c r="E173" s="42">
        <v>999813</v>
      </c>
      <c r="F173" s="42">
        <v>729077</v>
      </c>
      <c r="G173" s="44">
        <v>40</v>
      </c>
      <c r="H173" s="42">
        <v>139897</v>
      </c>
      <c r="I173" s="42">
        <v>32481</v>
      </c>
      <c r="J173" s="44">
        <v>17142</v>
      </c>
      <c r="K173" s="32">
        <f t="shared" si="41"/>
        <v>18426766</v>
      </c>
      <c r="L173" s="86"/>
      <c r="M173" s="86"/>
    </row>
    <row r="174" spans="1:13" s="53" customFormat="1" ht="15.75" customHeight="1">
      <c r="A174" s="54" t="s">
        <v>17</v>
      </c>
      <c r="B174" s="43">
        <v>16798498</v>
      </c>
      <c r="C174" s="43">
        <v>2868153</v>
      </c>
      <c r="D174" s="43">
        <v>212490</v>
      </c>
      <c r="E174" s="43">
        <v>1203965</v>
      </c>
      <c r="F174" s="43">
        <v>877945</v>
      </c>
      <c r="G174" s="45">
        <v>47</v>
      </c>
      <c r="H174" s="43">
        <v>168461</v>
      </c>
      <c r="I174" s="43">
        <v>39113</v>
      </c>
      <c r="J174" s="45">
        <v>20641</v>
      </c>
      <c r="K174" s="32">
        <f t="shared" si="41"/>
        <v>22189313</v>
      </c>
      <c r="L174" s="86"/>
      <c r="M174" s="86"/>
    </row>
    <row r="175" spans="1:13" s="53" customFormat="1" ht="15.75" customHeight="1">
      <c r="A175" s="55" t="s">
        <v>46</v>
      </c>
      <c r="B175" s="76">
        <f aca="true" t="shared" si="42" ref="B175:K175">SUM(B158:B174)</f>
        <v>407029908</v>
      </c>
      <c r="C175" s="76">
        <f t="shared" si="42"/>
        <v>69495767</v>
      </c>
      <c r="D175" s="76">
        <f t="shared" si="42"/>
        <v>5148634</v>
      </c>
      <c r="E175" s="76">
        <f t="shared" si="42"/>
        <v>29172206</v>
      </c>
      <c r="F175" s="76">
        <f t="shared" si="42"/>
        <v>21272767</v>
      </c>
      <c r="G175" s="76">
        <f t="shared" si="42"/>
        <v>1163</v>
      </c>
      <c r="H175" s="76">
        <f t="shared" si="42"/>
        <v>4081863</v>
      </c>
      <c r="I175" s="76">
        <f t="shared" si="42"/>
        <v>947708</v>
      </c>
      <c r="J175" s="76">
        <f>SUM(J158:J174)</f>
        <v>500150</v>
      </c>
      <c r="K175" s="76">
        <f t="shared" si="42"/>
        <v>537650166</v>
      </c>
      <c r="L175" s="86"/>
      <c r="M175" s="86"/>
    </row>
    <row r="176" spans="1:18" ht="12.75">
      <c r="A176" s="81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7"/>
      <c r="M176" s="87"/>
      <c r="N176" s="1"/>
      <c r="O176" s="1"/>
      <c r="Q176" s="1"/>
      <c r="R176" s="1"/>
    </row>
    <row r="177" spans="1:18" ht="12.75">
      <c r="A177" s="81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7"/>
      <c r="M177" s="87"/>
      <c r="N177" s="1"/>
      <c r="O177" s="1"/>
      <c r="Q177" s="1"/>
      <c r="R177" s="1"/>
    </row>
    <row r="178" spans="1:18" ht="12.75">
      <c r="A178" s="81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7"/>
      <c r="M178" s="87"/>
      <c r="N178" s="1"/>
      <c r="O178" s="1"/>
      <c r="Q178" s="1"/>
      <c r="R178" s="1"/>
    </row>
    <row r="179" spans="1:18" ht="69" customHeight="1">
      <c r="A179" s="30" t="s">
        <v>39</v>
      </c>
      <c r="B179" s="29" t="s">
        <v>27</v>
      </c>
      <c r="C179" s="29" t="s">
        <v>28</v>
      </c>
      <c r="D179" s="29" t="s">
        <v>29</v>
      </c>
      <c r="E179" s="29" t="s">
        <v>30</v>
      </c>
      <c r="F179" s="30" t="s">
        <v>34</v>
      </c>
      <c r="G179" s="30" t="s">
        <v>26</v>
      </c>
      <c r="H179" s="28" t="s">
        <v>43</v>
      </c>
      <c r="I179" s="67" t="s">
        <v>68</v>
      </c>
      <c r="J179" s="28" t="s">
        <v>35</v>
      </c>
      <c r="K179" s="28" t="s">
        <v>44</v>
      </c>
      <c r="L179" s="87"/>
      <c r="M179" s="87"/>
      <c r="N179" s="1"/>
      <c r="O179" s="1"/>
      <c r="Q179" s="1"/>
      <c r="R179" s="1"/>
    </row>
    <row r="180" spans="1:18" s="53" customFormat="1" ht="15.75" customHeight="1">
      <c r="A180" s="48" t="s">
        <v>1</v>
      </c>
      <c r="B180" s="44">
        <v>0</v>
      </c>
      <c r="C180" s="44">
        <v>0</v>
      </c>
      <c r="D180" s="44">
        <v>125222</v>
      </c>
      <c r="E180" s="44">
        <v>200928</v>
      </c>
      <c r="F180" s="31">
        <v>1921440</v>
      </c>
      <c r="G180" s="31">
        <v>1651782</v>
      </c>
      <c r="H180" s="31">
        <f>K158+B180+C180+D180+E180+F180+G180</f>
        <v>23315474</v>
      </c>
      <c r="I180" s="44">
        <v>-131787</v>
      </c>
      <c r="J180" s="44">
        <v>0</v>
      </c>
      <c r="K180" s="31">
        <f>H180+I180+J180</f>
        <v>23183687</v>
      </c>
      <c r="L180" s="86"/>
      <c r="M180" s="86"/>
      <c r="N180" s="52"/>
      <c r="O180" s="52"/>
      <c r="P180" s="52"/>
      <c r="Q180" s="52"/>
      <c r="R180" s="52"/>
    </row>
    <row r="181" spans="1:18" s="53" customFormat="1" ht="15.75" customHeight="1">
      <c r="A181" s="48" t="s">
        <v>2</v>
      </c>
      <c r="B181" s="44">
        <v>0</v>
      </c>
      <c r="C181" s="44">
        <v>0</v>
      </c>
      <c r="D181" s="44">
        <v>272131</v>
      </c>
      <c r="E181" s="44">
        <v>835069</v>
      </c>
      <c r="F181" s="31">
        <v>746878</v>
      </c>
      <c r="G181" s="31">
        <v>2671347</v>
      </c>
      <c r="H181" s="31">
        <f aca="true" t="shared" si="43" ref="H181:H196">K159+B181+C181+D181+E181+F181+G181</f>
        <v>44846905</v>
      </c>
      <c r="I181" s="44">
        <v>-273681</v>
      </c>
      <c r="J181" s="44">
        <v>0</v>
      </c>
      <c r="K181" s="31">
        <f aca="true" t="shared" si="44" ref="K181:K196">H181+I181+J181</f>
        <v>44573224</v>
      </c>
      <c r="L181" s="86"/>
      <c r="M181" s="86"/>
      <c r="N181" s="52"/>
      <c r="O181" s="52"/>
      <c r="P181" s="52"/>
      <c r="Q181" s="52"/>
      <c r="R181" s="52"/>
    </row>
    <row r="182" spans="1:18" s="53" customFormat="1" ht="15.75" customHeight="1">
      <c r="A182" s="48" t="s">
        <v>3</v>
      </c>
      <c r="B182" s="44">
        <v>0</v>
      </c>
      <c r="C182" s="44">
        <v>0</v>
      </c>
      <c r="D182" s="44">
        <v>164525</v>
      </c>
      <c r="E182" s="44">
        <v>369869</v>
      </c>
      <c r="F182" s="31">
        <v>937434</v>
      </c>
      <c r="G182" s="31">
        <v>3851082</v>
      </c>
      <c r="H182" s="31">
        <f t="shared" si="43"/>
        <v>31551463</v>
      </c>
      <c r="I182" s="44">
        <v>-178026</v>
      </c>
      <c r="J182" s="44">
        <v>0</v>
      </c>
      <c r="K182" s="31">
        <f t="shared" si="44"/>
        <v>31373437</v>
      </c>
      <c r="L182" s="86"/>
      <c r="M182" s="86"/>
      <c r="N182" s="52"/>
      <c r="O182" s="52"/>
      <c r="P182" s="52"/>
      <c r="Q182" s="52"/>
      <c r="R182" s="52"/>
    </row>
    <row r="183" spans="1:18" s="53" customFormat="1" ht="15.75" customHeight="1">
      <c r="A183" s="48" t="s">
        <v>4</v>
      </c>
      <c r="B183" s="44">
        <v>0</v>
      </c>
      <c r="C183" s="44">
        <v>0</v>
      </c>
      <c r="D183" s="44">
        <v>883795</v>
      </c>
      <c r="E183" s="44">
        <v>2347002</v>
      </c>
      <c r="F183" s="31">
        <v>4612656</v>
      </c>
      <c r="G183" s="31">
        <v>11505985</v>
      </c>
      <c r="H183" s="31">
        <f t="shared" si="43"/>
        <v>153761978</v>
      </c>
      <c r="I183" s="44">
        <v>-912324</v>
      </c>
      <c r="J183" s="44">
        <v>0</v>
      </c>
      <c r="K183" s="31">
        <f t="shared" si="44"/>
        <v>152849654</v>
      </c>
      <c r="L183" s="86"/>
      <c r="M183" s="86"/>
      <c r="N183" s="52"/>
      <c r="O183" s="52"/>
      <c r="P183" s="52"/>
      <c r="Q183" s="52"/>
      <c r="R183" s="52"/>
    </row>
    <row r="184" spans="1:18" s="53" customFormat="1" ht="15.75" customHeight="1">
      <c r="A184" s="48" t="s">
        <v>5</v>
      </c>
      <c r="B184" s="44">
        <v>0</v>
      </c>
      <c r="C184" s="44">
        <v>0</v>
      </c>
      <c r="D184" s="44">
        <v>261101</v>
      </c>
      <c r="E184" s="44">
        <v>737729</v>
      </c>
      <c r="F184" s="31">
        <v>627241</v>
      </c>
      <c r="G184" s="31">
        <v>90961</v>
      </c>
      <c r="H184" s="31">
        <f t="shared" si="43"/>
        <v>39383484</v>
      </c>
      <c r="I184" s="44">
        <v>-255661</v>
      </c>
      <c r="J184" s="44">
        <v>0</v>
      </c>
      <c r="K184" s="31">
        <f t="shared" si="44"/>
        <v>39127823</v>
      </c>
      <c r="L184" s="86"/>
      <c r="M184" s="86"/>
      <c r="N184" s="52"/>
      <c r="O184" s="52"/>
      <c r="P184" s="52"/>
      <c r="Q184" s="52"/>
      <c r="R184" s="52"/>
    </row>
    <row r="185" spans="1:18" s="53" customFormat="1" ht="15.75" customHeight="1">
      <c r="A185" s="48" t="s">
        <v>6</v>
      </c>
      <c r="B185" s="44">
        <v>0</v>
      </c>
      <c r="C185" s="44">
        <v>0</v>
      </c>
      <c r="D185" s="44">
        <v>190197</v>
      </c>
      <c r="E185" s="44">
        <v>471239</v>
      </c>
      <c r="F185" s="31">
        <v>1269593</v>
      </c>
      <c r="G185" s="31">
        <v>1321044</v>
      </c>
      <c r="H185" s="31">
        <f t="shared" si="43"/>
        <v>35489197</v>
      </c>
      <c r="I185" s="44">
        <v>-218809</v>
      </c>
      <c r="J185" s="44">
        <v>0</v>
      </c>
      <c r="K185" s="31">
        <f t="shared" si="44"/>
        <v>35270388</v>
      </c>
      <c r="L185" s="86"/>
      <c r="M185" s="86"/>
      <c r="N185" s="52"/>
      <c r="O185" s="52"/>
      <c r="P185" s="52"/>
      <c r="Q185" s="52"/>
      <c r="R185" s="52"/>
    </row>
    <row r="186" spans="1:18" s="53" customFormat="1" ht="15.75" customHeight="1">
      <c r="A186" s="48" t="s">
        <v>7</v>
      </c>
      <c r="B186" s="44">
        <v>0</v>
      </c>
      <c r="C186" s="44">
        <v>0</v>
      </c>
      <c r="D186" s="44">
        <v>114139</v>
      </c>
      <c r="E186" s="44">
        <v>110486</v>
      </c>
      <c r="F186" s="31">
        <v>991206</v>
      </c>
      <c r="G186" s="31">
        <v>1804080</v>
      </c>
      <c r="H186" s="31">
        <f t="shared" si="43"/>
        <v>20038935</v>
      </c>
      <c r="I186" s="44">
        <v>-115517</v>
      </c>
      <c r="J186" s="44">
        <v>0</v>
      </c>
      <c r="K186" s="31">
        <f t="shared" si="44"/>
        <v>19923418</v>
      </c>
      <c r="L186" s="86"/>
      <c r="M186" s="86"/>
      <c r="N186" s="52"/>
      <c r="O186" s="52"/>
      <c r="P186" s="52"/>
      <c r="Q186" s="52"/>
      <c r="R186" s="52"/>
    </row>
    <row r="187" spans="1:18" s="53" customFormat="1" ht="15.75" customHeight="1">
      <c r="A187" s="48" t="s">
        <v>8</v>
      </c>
      <c r="B187" s="44">
        <v>0</v>
      </c>
      <c r="C187" s="44">
        <v>0</v>
      </c>
      <c r="D187" s="44">
        <v>240820</v>
      </c>
      <c r="E187" s="44">
        <v>655358</v>
      </c>
      <c r="F187" s="31">
        <v>614652</v>
      </c>
      <c r="G187" s="31">
        <v>2255285</v>
      </c>
      <c r="H187" s="31">
        <f t="shared" si="43"/>
        <v>41985475</v>
      </c>
      <c r="I187" s="44">
        <v>-259414</v>
      </c>
      <c r="J187" s="44">
        <v>0</v>
      </c>
      <c r="K187" s="31">
        <f t="shared" si="44"/>
        <v>41726061</v>
      </c>
      <c r="L187" s="86"/>
      <c r="M187" s="86"/>
      <c r="N187" s="52"/>
      <c r="O187" s="52"/>
      <c r="P187" s="52"/>
      <c r="Q187" s="52"/>
      <c r="R187" s="52"/>
    </row>
    <row r="188" spans="1:18" s="53" customFormat="1" ht="15.75" customHeight="1">
      <c r="A188" s="48" t="s">
        <v>9</v>
      </c>
      <c r="B188" s="44">
        <v>0</v>
      </c>
      <c r="C188" s="44">
        <v>0</v>
      </c>
      <c r="D188" s="44">
        <v>109193</v>
      </c>
      <c r="E188" s="44">
        <v>129602</v>
      </c>
      <c r="F188" s="31">
        <v>530418</v>
      </c>
      <c r="G188" s="31">
        <v>1001846</v>
      </c>
      <c r="H188" s="31">
        <f t="shared" si="43"/>
        <v>18386828</v>
      </c>
      <c r="I188" s="44">
        <v>-112779</v>
      </c>
      <c r="J188" s="44">
        <v>0</v>
      </c>
      <c r="K188" s="31">
        <f t="shared" si="44"/>
        <v>18274049</v>
      </c>
      <c r="L188" s="86"/>
      <c r="M188" s="86"/>
      <c r="N188" s="52"/>
      <c r="O188" s="52"/>
      <c r="P188" s="52"/>
      <c r="Q188" s="52"/>
      <c r="R188" s="52"/>
    </row>
    <row r="189" spans="1:18" s="53" customFormat="1" ht="15.75" customHeight="1">
      <c r="A189" s="48" t="s">
        <v>10</v>
      </c>
      <c r="B189" s="44">
        <v>0</v>
      </c>
      <c r="C189" s="44">
        <v>0</v>
      </c>
      <c r="D189" s="44">
        <v>134762</v>
      </c>
      <c r="E189" s="44">
        <v>313062</v>
      </c>
      <c r="F189" s="31">
        <v>403187</v>
      </c>
      <c r="G189" s="31">
        <v>1321208</v>
      </c>
      <c r="H189" s="31">
        <f t="shared" si="43"/>
        <v>22121033</v>
      </c>
      <c r="I189" s="44">
        <v>-135403</v>
      </c>
      <c r="J189" s="44">
        <v>0</v>
      </c>
      <c r="K189" s="31">
        <f t="shared" si="44"/>
        <v>21985630</v>
      </c>
      <c r="L189" s="86"/>
      <c r="M189" s="86"/>
      <c r="N189" s="52"/>
      <c r="O189" s="52"/>
      <c r="P189" s="52"/>
      <c r="Q189" s="52"/>
      <c r="R189" s="52"/>
    </row>
    <row r="190" spans="1:18" s="53" customFormat="1" ht="15.75" customHeight="1">
      <c r="A190" s="48" t="s">
        <v>11</v>
      </c>
      <c r="B190" s="44">
        <v>0</v>
      </c>
      <c r="C190" s="44">
        <v>0</v>
      </c>
      <c r="D190" s="44">
        <v>108580</v>
      </c>
      <c r="E190" s="44">
        <v>105738</v>
      </c>
      <c r="F190" s="31">
        <v>165735</v>
      </c>
      <c r="G190" s="31">
        <v>1197891</v>
      </c>
      <c r="H190" s="31">
        <f t="shared" si="43"/>
        <v>18045391</v>
      </c>
      <c r="I190" s="44">
        <v>-111773</v>
      </c>
      <c r="J190" s="44">
        <v>0</v>
      </c>
      <c r="K190" s="31">
        <f t="shared" si="44"/>
        <v>17933618</v>
      </c>
      <c r="L190" s="86"/>
      <c r="M190" s="86"/>
      <c r="N190" s="52"/>
      <c r="O190" s="52"/>
      <c r="P190" s="52"/>
      <c r="Q190" s="52"/>
      <c r="R190" s="52"/>
    </row>
    <row r="191" spans="1:18" s="53" customFormat="1" ht="15.75" customHeight="1">
      <c r="A191" s="48" t="s">
        <v>12</v>
      </c>
      <c r="B191" s="44">
        <v>0</v>
      </c>
      <c r="C191" s="44">
        <v>0</v>
      </c>
      <c r="D191" s="44">
        <v>216585</v>
      </c>
      <c r="E191" s="44">
        <v>544519</v>
      </c>
      <c r="F191" s="31">
        <v>572979</v>
      </c>
      <c r="G191" s="31">
        <v>1042432</v>
      </c>
      <c r="H191" s="31">
        <f t="shared" si="43"/>
        <v>35161451</v>
      </c>
      <c r="I191" s="44">
        <v>-222528</v>
      </c>
      <c r="J191" s="44">
        <v>0</v>
      </c>
      <c r="K191" s="31">
        <f t="shared" si="44"/>
        <v>34938923</v>
      </c>
      <c r="L191" s="86"/>
      <c r="M191" s="86"/>
      <c r="N191" s="52"/>
      <c r="O191" s="52"/>
      <c r="P191" s="52"/>
      <c r="Q191" s="52"/>
      <c r="R191" s="52"/>
    </row>
    <row r="192" spans="1:18" s="53" customFormat="1" ht="15.75" customHeight="1">
      <c r="A192" s="48" t="s">
        <v>13</v>
      </c>
      <c r="B192" s="44">
        <v>0</v>
      </c>
      <c r="C192" s="44">
        <v>0</v>
      </c>
      <c r="D192" s="44">
        <v>173405</v>
      </c>
      <c r="E192" s="44">
        <v>516019</v>
      </c>
      <c r="F192" s="31">
        <v>678347</v>
      </c>
      <c r="G192" s="31">
        <v>0</v>
      </c>
      <c r="H192" s="31">
        <f t="shared" si="43"/>
        <v>24930152</v>
      </c>
      <c r="I192" s="44">
        <v>-159930</v>
      </c>
      <c r="J192" s="44">
        <v>0</v>
      </c>
      <c r="K192" s="31">
        <f t="shared" si="44"/>
        <v>24770222</v>
      </c>
      <c r="L192" s="86"/>
      <c r="M192" s="86"/>
      <c r="N192" s="52"/>
      <c r="O192" s="52"/>
      <c r="P192" s="52"/>
      <c r="Q192" s="52"/>
      <c r="R192" s="52"/>
    </row>
    <row r="193" spans="1:18" s="53" customFormat="1" ht="15.75" customHeight="1">
      <c r="A193" s="48" t="s">
        <v>14</v>
      </c>
      <c r="B193" s="44">
        <v>0</v>
      </c>
      <c r="C193" s="44">
        <v>0</v>
      </c>
      <c r="D193" s="44">
        <v>160491</v>
      </c>
      <c r="E193" s="44">
        <v>332137</v>
      </c>
      <c r="F193" s="31">
        <v>520219</v>
      </c>
      <c r="G193" s="31">
        <v>2647887</v>
      </c>
      <c r="H193" s="31">
        <f t="shared" si="43"/>
        <v>29249200</v>
      </c>
      <c r="I193" s="44">
        <v>-173682</v>
      </c>
      <c r="J193" s="44">
        <v>0</v>
      </c>
      <c r="K193" s="31">
        <f t="shared" si="44"/>
        <v>29075518</v>
      </c>
      <c r="L193" s="86"/>
      <c r="M193" s="86"/>
      <c r="N193" s="52"/>
      <c r="O193" s="52"/>
      <c r="P193" s="52"/>
      <c r="Q193" s="52"/>
      <c r="R193" s="52"/>
    </row>
    <row r="194" spans="1:18" s="53" customFormat="1" ht="15.75" customHeight="1">
      <c r="A194" s="48" t="s">
        <v>15</v>
      </c>
      <c r="B194" s="44">
        <v>0</v>
      </c>
      <c r="C194" s="44">
        <v>0</v>
      </c>
      <c r="D194" s="44">
        <v>108336</v>
      </c>
      <c r="E194" s="44">
        <v>164470</v>
      </c>
      <c r="F194" s="31">
        <v>460219</v>
      </c>
      <c r="G194" s="31">
        <v>519500</v>
      </c>
      <c r="H194" s="31">
        <f t="shared" si="43"/>
        <v>17798164</v>
      </c>
      <c r="I194" s="44">
        <v>-112303</v>
      </c>
      <c r="J194" s="44">
        <v>0</v>
      </c>
      <c r="K194" s="31">
        <f t="shared" si="44"/>
        <v>17685861</v>
      </c>
      <c r="L194" s="86"/>
      <c r="M194" s="86"/>
      <c r="N194" s="52"/>
      <c r="O194" s="52"/>
      <c r="P194" s="52"/>
      <c r="Q194" s="52"/>
      <c r="R194" s="52"/>
    </row>
    <row r="195" spans="1:18" s="53" customFormat="1" ht="15.75" customHeight="1">
      <c r="A195" s="48" t="s">
        <v>16</v>
      </c>
      <c r="B195" s="44">
        <v>0</v>
      </c>
      <c r="C195" s="44">
        <v>0</v>
      </c>
      <c r="D195" s="44">
        <v>123230</v>
      </c>
      <c r="E195" s="44">
        <v>201594</v>
      </c>
      <c r="F195" s="31">
        <v>1446445</v>
      </c>
      <c r="G195" s="31">
        <v>1443534</v>
      </c>
      <c r="H195" s="31">
        <f t="shared" si="43"/>
        <v>21641569</v>
      </c>
      <c r="I195" s="44">
        <v>-125072</v>
      </c>
      <c r="J195" s="44">
        <v>0</v>
      </c>
      <c r="K195" s="31">
        <f t="shared" si="44"/>
        <v>21516497</v>
      </c>
      <c r="L195" s="86"/>
      <c r="M195" s="86"/>
      <c r="N195" s="52"/>
      <c r="O195" s="52"/>
      <c r="P195" s="52"/>
      <c r="Q195" s="52"/>
      <c r="R195" s="52"/>
    </row>
    <row r="196" spans="1:18" s="53" customFormat="1" ht="15.75" customHeight="1">
      <c r="A196" s="54" t="s">
        <v>17</v>
      </c>
      <c r="B196" s="45">
        <v>0</v>
      </c>
      <c r="C196" s="45">
        <v>0</v>
      </c>
      <c r="D196" s="45">
        <v>148666</v>
      </c>
      <c r="E196" s="45">
        <v>213927</v>
      </c>
      <c r="F196" s="33">
        <v>433965</v>
      </c>
      <c r="G196" s="31">
        <v>2303025</v>
      </c>
      <c r="H196" s="31">
        <f t="shared" si="43"/>
        <v>25288896</v>
      </c>
      <c r="I196" s="45">
        <v>-150610</v>
      </c>
      <c r="J196" s="45">
        <v>0</v>
      </c>
      <c r="K196" s="31">
        <f t="shared" si="44"/>
        <v>25138286</v>
      </c>
      <c r="L196" s="86"/>
      <c r="M196" s="86"/>
      <c r="N196" s="52"/>
      <c r="O196" s="52"/>
      <c r="P196" s="52"/>
      <c r="Q196" s="52"/>
      <c r="R196" s="52"/>
    </row>
    <row r="197" spans="1:18" s="53" customFormat="1" ht="15.75" customHeight="1">
      <c r="A197" s="55" t="s">
        <v>46</v>
      </c>
      <c r="B197" s="76">
        <f>SUM(B180:B196)</f>
        <v>0</v>
      </c>
      <c r="C197" s="76">
        <f>SUM(C180:C196)</f>
        <v>0</v>
      </c>
      <c r="D197" s="76">
        <f>SUM(D180:D196)</f>
        <v>3535178</v>
      </c>
      <c r="E197" s="76">
        <f>SUM(E180:E196)</f>
        <v>8248748</v>
      </c>
      <c r="F197" s="77">
        <f aca="true" t="shared" si="45" ref="F197:K197">SUM(F180:F196)</f>
        <v>16932614</v>
      </c>
      <c r="G197" s="77">
        <f t="shared" si="45"/>
        <v>36628889</v>
      </c>
      <c r="H197" s="77">
        <f t="shared" si="45"/>
        <v>602995595</v>
      </c>
      <c r="I197" s="76">
        <f t="shared" si="45"/>
        <v>-3649299</v>
      </c>
      <c r="J197" s="76">
        <f t="shared" si="45"/>
        <v>0</v>
      </c>
      <c r="K197" s="77">
        <f t="shared" si="45"/>
        <v>599346296</v>
      </c>
      <c r="L197" s="86"/>
      <c r="M197" s="86"/>
      <c r="N197" s="86"/>
      <c r="O197" s="52"/>
      <c r="P197" s="86"/>
      <c r="Q197" s="52"/>
      <c r="R197" s="52"/>
    </row>
    <row r="198" spans="1:18" s="53" customFormat="1" ht="18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O198" s="51"/>
      <c r="Q198" s="51"/>
      <c r="R198" s="51"/>
    </row>
    <row r="199" spans="1:18" s="53" customFormat="1" ht="24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O199" s="51"/>
      <c r="Q199" s="51"/>
      <c r="R199" s="51"/>
    </row>
    <row r="200" spans="1:18" s="2" customFormat="1" ht="28.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3"/>
      <c r="M200" s="3"/>
      <c r="N200" s="3"/>
      <c r="O200" s="37"/>
      <c r="Q200" s="37"/>
      <c r="R200" s="37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6"/>
      <c r="B218" s="6"/>
      <c r="C218" s="6"/>
      <c r="D218" s="6"/>
      <c r="E218" s="10"/>
      <c r="F218" s="10"/>
      <c r="G218" s="10"/>
      <c r="H218" s="10"/>
      <c r="I218" s="10"/>
      <c r="J218" s="10"/>
      <c r="K218" s="10"/>
    </row>
    <row r="219" spans="1:11" ht="12.75">
      <c r="A219" s="6"/>
      <c r="B219" s="6"/>
      <c r="C219" s="6"/>
      <c r="D219" s="6"/>
      <c r="E219" s="10"/>
      <c r="F219" s="10"/>
      <c r="G219" s="10"/>
      <c r="H219" s="10"/>
      <c r="I219" s="10"/>
      <c r="J219" s="10"/>
      <c r="K219" s="10"/>
    </row>
    <row r="220" spans="1:11" ht="12.75">
      <c r="A220" s="6"/>
      <c r="B220" s="6"/>
      <c r="C220" s="6"/>
      <c r="D220" s="6"/>
      <c r="E220" s="10"/>
      <c r="F220" s="10"/>
      <c r="G220" s="10"/>
      <c r="H220" s="10"/>
      <c r="I220" s="10"/>
      <c r="J220" s="10"/>
      <c r="K220" s="10"/>
    </row>
    <row r="221" spans="1:1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.75">
      <c r="A224" s="93" t="s">
        <v>20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1:11" ht="15.75">
      <c r="A225" s="94" t="s">
        <v>53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1:11" ht="21" customHeight="1">
      <c r="A226"/>
      <c r="B226"/>
      <c r="C226"/>
      <c r="D226"/>
      <c r="E226"/>
      <c r="F226"/>
      <c r="G226"/>
      <c r="H226"/>
      <c r="I226"/>
      <c r="J226"/>
      <c r="K226"/>
    </row>
    <row r="227" spans="1:13" s="84" customFormat="1" ht="79.5" customHeight="1">
      <c r="A227" s="30" t="s">
        <v>39</v>
      </c>
      <c r="B227" s="30" t="s">
        <v>0</v>
      </c>
      <c r="C227" s="30" t="s">
        <v>33</v>
      </c>
      <c r="D227" s="30" t="s">
        <v>22</v>
      </c>
      <c r="E227" s="30" t="s">
        <v>18</v>
      </c>
      <c r="F227" s="30" t="s">
        <v>19</v>
      </c>
      <c r="G227" s="30" t="s">
        <v>25</v>
      </c>
      <c r="H227" s="30" t="s">
        <v>21</v>
      </c>
      <c r="I227" s="30" t="s">
        <v>23</v>
      </c>
      <c r="J227" s="40" t="s">
        <v>41</v>
      </c>
      <c r="K227" s="30" t="s">
        <v>46</v>
      </c>
      <c r="L227" s="83"/>
      <c r="M227" s="83"/>
    </row>
    <row r="228" spans="1:11" s="57" customFormat="1" ht="15.75" customHeight="1">
      <c r="A228" s="48" t="s">
        <v>1</v>
      </c>
      <c r="B228" s="42">
        <v>13562530</v>
      </c>
      <c r="C228" s="42">
        <v>2330940</v>
      </c>
      <c r="D228" s="42">
        <v>181022</v>
      </c>
      <c r="E228" s="42">
        <v>1040122</v>
      </c>
      <c r="F228" s="42">
        <v>756759</v>
      </c>
      <c r="G228" s="44">
        <v>0</v>
      </c>
      <c r="H228" s="42">
        <v>168990</v>
      </c>
      <c r="I228" s="42">
        <v>33790</v>
      </c>
      <c r="J228" s="44">
        <v>8707</v>
      </c>
      <c r="K228" s="32">
        <f>SUM(B228:J228)</f>
        <v>18082860</v>
      </c>
    </row>
    <row r="229" spans="1:11" s="57" customFormat="1" ht="15.75" customHeight="1">
      <c r="A229" s="48" t="s">
        <v>2</v>
      </c>
      <c r="B229" s="42">
        <v>28972324</v>
      </c>
      <c r="C229" s="42">
        <v>4979361</v>
      </c>
      <c r="D229" s="42">
        <v>386701</v>
      </c>
      <c r="E229" s="42">
        <v>2221912</v>
      </c>
      <c r="F229" s="42">
        <v>1616591</v>
      </c>
      <c r="G229" s="44">
        <v>0</v>
      </c>
      <c r="H229" s="42">
        <v>360997</v>
      </c>
      <c r="I229" s="42">
        <v>72183</v>
      </c>
      <c r="J229" s="44">
        <v>18601</v>
      </c>
      <c r="K229" s="32">
        <f aca="true" t="shared" si="46" ref="K229:K244">SUM(B229:J229)</f>
        <v>38628670</v>
      </c>
    </row>
    <row r="230" spans="1:11" s="57" customFormat="1" ht="15.75" customHeight="1">
      <c r="A230" s="48" t="s">
        <v>3</v>
      </c>
      <c r="B230" s="42">
        <v>17738252</v>
      </c>
      <c r="C230" s="42">
        <v>3048605</v>
      </c>
      <c r="D230" s="42">
        <v>236757</v>
      </c>
      <c r="E230" s="42">
        <v>1360361</v>
      </c>
      <c r="F230" s="42">
        <v>989755</v>
      </c>
      <c r="G230" s="44">
        <v>0</v>
      </c>
      <c r="H230" s="42">
        <v>221020</v>
      </c>
      <c r="I230" s="42">
        <v>44194</v>
      </c>
      <c r="J230" s="44">
        <v>11388</v>
      </c>
      <c r="K230" s="32">
        <f t="shared" si="46"/>
        <v>23650332</v>
      </c>
    </row>
    <row r="231" spans="1:13" s="58" customFormat="1" ht="15.75" customHeight="1">
      <c r="A231" s="48" t="s">
        <v>4</v>
      </c>
      <c r="B231" s="42">
        <v>95096779</v>
      </c>
      <c r="C231" s="42">
        <v>16343915</v>
      </c>
      <c r="D231" s="42">
        <v>1269280</v>
      </c>
      <c r="E231" s="42">
        <v>7293051</v>
      </c>
      <c r="F231" s="42">
        <v>5306186</v>
      </c>
      <c r="G231" s="44">
        <v>0</v>
      </c>
      <c r="H231" s="42">
        <v>1184911</v>
      </c>
      <c r="I231" s="42">
        <v>236927</v>
      </c>
      <c r="J231" s="44">
        <v>61053</v>
      </c>
      <c r="K231" s="32">
        <f t="shared" si="46"/>
        <v>126792102</v>
      </c>
      <c r="L231" s="83"/>
      <c r="M231" s="83"/>
    </row>
    <row r="232" spans="1:13" s="59" customFormat="1" ht="15.75" customHeight="1">
      <c r="A232" s="48" t="s">
        <v>5</v>
      </c>
      <c r="B232" s="42">
        <v>27739139</v>
      </c>
      <c r="C232" s="42">
        <v>4767418</v>
      </c>
      <c r="D232" s="42">
        <v>370241</v>
      </c>
      <c r="E232" s="42">
        <v>2127338</v>
      </c>
      <c r="F232" s="42">
        <v>1547781</v>
      </c>
      <c r="G232" s="44">
        <v>0</v>
      </c>
      <c r="H232" s="42">
        <v>345631</v>
      </c>
      <c r="I232" s="42">
        <v>69110</v>
      </c>
      <c r="J232" s="44">
        <v>17809</v>
      </c>
      <c r="K232" s="32">
        <f>SUM(B232:J232)</f>
        <v>36984467</v>
      </c>
      <c r="L232" s="85"/>
      <c r="M232" s="85"/>
    </row>
    <row r="233" spans="1:13" s="59" customFormat="1" ht="15.75" customHeight="1">
      <c r="A233" s="48" t="s">
        <v>6</v>
      </c>
      <c r="B233" s="42">
        <v>21473521</v>
      </c>
      <c r="C233" s="42">
        <v>3690571</v>
      </c>
      <c r="D233" s="42">
        <v>286612</v>
      </c>
      <c r="E233" s="42">
        <v>1646822</v>
      </c>
      <c r="F233" s="42">
        <v>1198174</v>
      </c>
      <c r="G233" s="44">
        <v>0</v>
      </c>
      <c r="H233" s="42">
        <v>267561</v>
      </c>
      <c r="I233" s="42">
        <v>53500</v>
      </c>
      <c r="J233" s="44">
        <v>13786</v>
      </c>
      <c r="K233" s="32">
        <f t="shared" si="46"/>
        <v>28630547</v>
      </c>
      <c r="L233" s="85"/>
      <c r="M233" s="85"/>
    </row>
    <row r="234" spans="1:13" s="53" customFormat="1" ht="15.75" customHeight="1">
      <c r="A234" s="48" t="s">
        <v>7</v>
      </c>
      <c r="B234" s="42">
        <v>12466745</v>
      </c>
      <c r="C234" s="42">
        <v>2142611</v>
      </c>
      <c r="D234" s="42">
        <v>166397</v>
      </c>
      <c r="E234" s="42">
        <v>956085</v>
      </c>
      <c r="F234" s="42">
        <v>695616</v>
      </c>
      <c r="G234" s="44">
        <v>0</v>
      </c>
      <c r="H234" s="42">
        <v>155336</v>
      </c>
      <c r="I234" s="42">
        <v>31060</v>
      </c>
      <c r="J234" s="44">
        <v>8004</v>
      </c>
      <c r="K234" s="32">
        <f t="shared" si="46"/>
        <v>16621854</v>
      </c>
      <c r="L234" s="86"/>
      <c r="M234" s="86"/>
    </row>
    <row r="235" spans="1:13" s="53" customFormat="1" ht="15.75" customHeight="1">
      <c r="A235" s="48" t="s">
        <v>8</v>
      </c>
      <c r="B235" s="42">
        <v>26747142</v>
      </c>
      <c r="C235" s="42">
        <v>4596928</v>
      </c>
      <c r="D235" s="42">
        <v>357001</v>
      </c>
      <c r="E235" s="42">
        <v>2051261</v>
      </c>
      <c r="F235" s="42">
        <v>1492430</v>
      </c>
      <c r="G235" s="44">
        <v>0</v>
      </c>
      <c r="H235" s="42">
        <v>333271</v>
      </c>
      <c r="I235" s="42">
        <v>66639</v>
      </c>
      <c r="J235" s="44">
        <v>17172</v>
      </c>
      <c r="K235" s="32">
        <f t="shared" si="46"/>
        <v>35661844</v>
      </c>
      <c r="L235" s="86"/>
      <c r="M235" s="86"/>
    </row>
    <row r="236" spans="1:13" s="53" customFormat="1" ht="15.75" customHeight="1">
      <c r="A236" s="48" t="s">
        <v>9</v>
      </c>
      <c r="B236" s="42">
        <v>11786847</v>
      </c>
      <c r="C236" s="42">
        <v>2025760</v>
      </c>
      <c r="D236" s="42">
        <v>157322</v>
      </c>
      <c r="E236" s="42">
        <v>903943</v>
      </c>
      <c r="F236" s="42">
        <v>657680</v>
      </c>
      <c r="G236" s="44">
        <v>0</v>
      </c>
      <c r="H236" s="42">
        <v>146865</v>
      </c>
      <c r="I236" s="42">
        <v>29366</v>
      </c>
      <c r="J236" s="44">
        <v>7567</v>
      </c>
      <c r="K236" s="32">
        <f>SUM(B236:J236)</f>
        <v>15715350</v>
      </c>
      <c r="L236" s="86"/>
      <c r="M236" s="86"/>
    </row>
    <row r="237" spans="1:13" s="53" customFormat="1" ht="15.75" customHeight="1">
      <c r="A237" s="48" t="s">
        <v>10</v>
      </c>
      <c r="B237" s="42">
        <v>14308751</v>
      </c>
      <c r="C237" s="42">
        <v>2459189</v>
      </c>
      <c r="D237" s="42">
        <v>190982</v>
      </c>
      <c r="E237" s="42">
        <v>1097350</v>
      </c>
      <c r="F237" s="42">
        <v>798396</v>
      </c>
      <c r="G237" s="44">
        <v>0</v>
      </c>
      <c r="H237" s="42">
        <v>178288</v>
      </c>
      <c r="I237" s="42">
        <v>35649</v>
      </c>
      <c r="J237" s="44">
        <v>9186</v>
      </c>
      <c r="K237" s="32">
        <f t="shared" si="46"/>
        <v>19077791</v>
      </c>
      <c r="L237" s="86"/>
      <c r="M237" s="86"/>
    </row>
    <row r="238" spans="1:13" s="53" customFormat="1" ht="15.75" customHeight="1">
      <c r="A238" s="48" t="s">
        <v>11</v>
      </c>
      <c r="B238" s="42">
        <v>11746669</v>
      </c>
      <c r="C238" s="42">
        <v>2018855</v>
      </c>
      <c r="D238" s="42">
        <v>156786</v>
      </c>
      <c r="E238" s="42">
        <v>900862</v>
      </c>
      <c r="F238" s="42">
        <v>655438</v>
      </c>
      <c r="G238" s="44">
        <v>0</v>
      </c>
      <c r="H238" s="42">
        <v>146364</v>
      </c>
      <c r="I238" s="42">
        <v>29266</v>
      </c>
      <c r="J238" s="44">
        <v>7542</v>
      </c>
      <c r="K238" s="32">
        <f t="shared" si="46"/>
        <v>15661782</v>
      </c>
      <c r="L238" s="86"/>
      <c r="M238" s="86"/>
    </row>
    <row r="239" spans="1:13" s="53" customFormat="1" ht="15.75" customHeight="1">
      <c r="A239" s="48" t="s">
        <v>12</v>
      </c>
      <c r="B239" s="42">
        <v>23196994</v>
      </c>
      <c r="C239" s="42">
        <v>3986778</v>
      </c>
      <c r="D239" s="42">
        <v>309616</v>
      </c>
      <c r="E239" s="42">
        <v>1778997</v>
      </c>
      <c r="F239" s="42">
        <v>1294340</v>
      </c>
      <c r="G239" s="44">
        <v>0</v>
      </c>
      <c r="H239" s="42">
        <v>289036</v>
      </c>
      <c r="I239" s="42">
        <v>57794</v>
      </c>
      <c r="J239" s="44">
        <v>14893</v>
      </c>
      <c r="K239" s="32">
        <f t="shared" si="46"/>
        <v>30928448</v>
      </c>
      <c r="L239" s="86"/>
      <c r="M239" s="86"/>
    </row>
    <row r="240" spans="1:13" s="53" customFormat="1" ht="15.75" customHeight="1">
      <c r="A240" s="48" t="s">
        <v>13</v>
      </c>
      <c r="B240" s="42">
        <v>17504391</v>
      </c>
      <c r="C240" s="42">
        <v>3008412</v>
      </c>
      <c r="D240" s="42">
        <v>233635</v>
      </c>
      <c r="E240" s="42">
        <v>1342426</v>
      </c>
      <c r="F240" s="42">
        <v>976706</v>
      </c>
      <c r="G240" s="44">
        <v>0</v>
      </c>
      <c r="H240" s="42">
        <v>218106</v>
      </c>
      <c r="I240" s="42">
        <v>43611</v>
      </c>
      <c r="J240" s="44">
        <v>11238</v>
      </c>
      <c r="K240" s="32">
        <f t="shared" si="46"/>
        <v>23338525</v>
      </c>
      <c r="L240" s="86"/>
      <c r="M240" s="86"/>
    </row>
    <row r="241" spans="1:13" s="53" customFormat="1" ht="15.75" customHeight="1">
      <c r="A241" s="48" t="s">
        <v>14</v>
      </c>
      <c r="B241" s="42">
        <v>17527757</v>
      </c>
      <c r="C241" s="42">
        <v>3012428</v>
      </c>
      <c r="D241" s="42">
        <v>233947</v>
      </c>
      <c r="E241" s="42">
        <v>1344218</v>
      </c>
      <c r="F241" s="42">
        <v>978009</v>
      </c>
      <c r="G241" s="44">
        <v>0</v>
      </c>
      <c r="H241" s="42">
        <v>218397</v>
      </c>
      <c r="I241" s="42">
        <v>43669</v>
      </c>
      <c r="J241" s="44">
        <v>11253</v>
      </c>
      <c r="K241" s="32">
        <f t="shared" si="46"/>
        <v>23369678</v>
      </c>
      <c r="L241" s="86"/>
      <c r="M241" s="86"/>
    </row>
    <row r="242" spans="1:13" s="53" customFormat="1" ht="15.75" customHeight="1">
      <c r="A242" s="48" t="s">
        <v>15</v>
      </c>
      <c r="B242" s="42">
        <v>11811802</v>
      </c>
      <c r="C242" s="42">
        <v>2030049</v>
      </c>
      <c r="D242" s="42">
        <v>157655</v>
      </c>
      <c r="E242" s="42">
        <v>905857</v>
      </c>
      <c r="F242" s="42">
        <v>659072</v>
      </c>
      <c r="G242" s="44">
        <v>0</v>
      </c>
      <c r="H242" s="42">
        <v>147176</v>
      </c>
      <c r="I242" s="42">
        <v>29428</v>
      </c>
      <c r="J242" s="44">
        <v>7583</v>
      </c>
      <c r="K242" s="32">
        <f>SUM(B242:J242)</f>
        <v>15748622</v>
      </c>
      <c r="L242" s="86"/>
      <c r="M242" s="86"/>
    </row>
    <row r="243" spans="1:13" s="53" customFormat="1" ht="15.75" customHeight="1">
      <c r="A243" s="48" t="s">
        <v>16</v>
      </c>
      <c r="B243" s="42">
        <v>12846013</v>
      </c>
      <c r="C243" s="42">
        <v>2207795</v>
      </c>
      <c r="D243" s="42">
        <v>171459</v>
      </c>
      <c r="E243" s="42">
        <v>985172</v>
      </c>
      <c r="F243" s="42">
        <v>716779</v>
      </c>
      <c r="G243" s="44">
        <v>0</v>
      </c>
      <c r="H243" s="42">
        <v>160062</v>
      </c>
      <c r="I243" s="42">
        <v>32005</v>
      </c>
      <c r="J243" s="44">
        <v>8247</v>
      </c>
      <c r="K243" s="32">
        <f t="shared" si="46"/>
        <v>17127532</v>
      </c>
      <c r="L243" s="86"/>
      <c r="M243" s="86"/>
    </row>
    <row r="244" spans="1:13" s="53" customFormat="1" ht="15.75" customHeight="1">
      <c r="A244" s="54" t="s">
        <v>17</v>
      </c>
      <c r="B244" s="43">
        <v>15861459</v>
      </c>
      <c r="C244" s="43">
        <v>2726045</v>
      </c>
      <c r="D244" s="43">
        <v>211707</v>
      </c>
      <c r="E244" s="43">
        <v>1216428</v>
      </c>
      <c r="F244" s="43">
        <v>885032</v>
      </c>
      <c r="G244" s="45">
        <v>0</v>
      </c>
      <c r="H244" s="43">
        <v>197632</v>
      </c>
      <c r="I244" s="43">
        <v>39517</v>
      </c>
      <c r="J244" s="45">
        <v>10184</v>
      </c>
      <c r="K244" s="32">
        <f t="shared" si="46"/>
        <v>21148004</v>
      </c>
      <c r="L244" s="86"/>
      <c r="M244" s="86"/>
    </row>
    <row r="245" spans="1:13" s="53" customFormat="1" ht="15.75" customHeight="1">
      <c r="A245" s="55" t="s">
        <v>46</v>
      </c>
      <c r="B245" s="76">
        <f aca="true" t="shared" si="47" ref="B245:K245">SUM(B228:B244)</f>
        <v>380387115</v>
      </c>
      <c r="C245" s="76">
        <f t="shared" si="47"/>
        <v>65375660</v>
      </c>
      <c r="D245" s="76">
        <f t="shared" si="47"/>
        <v>5077120</v>
      </c>
      <c r="E245" s="76">
        <f t="shared" si="47"/>
        <v>29172205</v>
      </c>
      <c r="F245" s="76">
        <f t="shared" si="47"/>
        <v>21224744</v>
      </c>
      <c r="G245" s="76">
        <f t="shared" si="47"/>
        <v>0</v>
      </c>
      <c r="H245" s="76">
        <f t="shared" si="47"/>
        <v>4739643</v>
      </c>
      <c r="I245" s="76">
        <f t="shared" si="47"/>
        <v>947708</v>
      </c>
      <c r="J245" s="76">
        <f t="shared" si="47"/>
        <v>244213</v>
      </c>
      <c r="K245" s="76">
        <f t="shared" si="47"/>
        <v>507168408</v>
      </c>
      <c r="L245" s="86"/>
      <c r="M245" s="86"/>
    </row>
    <row r="246" spans="1:18" ht="12.75">
      <c r="A246" s="81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7"/>
      <c r="M246" s="87"/>
      <c r="N246" s="1"/>
      <c r="O246" s="1"/>
      <c r="Q246" s="1"/>
      <c r="R246" s="1"/>
    </row>
    <row r="247" spans="1:18" ht="12.75">
      <c r="A247" s="81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7"/>
      <c r="M247" s="87"/>
      <c r="N247" s="1"/>
      <c r="O247" s="1"/>
      <c r="Q247" s="1"/>
      <c r="R247" s="1"/>
    </row>
    <row r="248" spans="1:18" ht="12.75">
      <c r="A248" s="81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7"/>
      <c r="M248" s="87"/>
      <c r="N248" s="1"/>
      <c r="O248" s="1"/>
      <c r="Q248" s="1"/>
      <c r="R248" s="1"/>
    </row>
    <row r="249" spans="1:18" ht="69" customHeight="1">
      <c r="A249" s="30" t="s">
        <v>39</v>
      </c>
      <c r="B249" s="29" t="s">
        <v>27</v>
      </c>
      <c r="C249" s="29" t="s">
        <v>28</v>
      </c>
      <c r="D249" s="29" t="s">
        <v>29</v>
      </c>
      <c r="E249" s="29" t="s">
        <v>30</v>
      </c>
      <c r="F249" s="30" t="s">
        <v>34</v>
      </c>
      <c r="G249" s="30" t="s">
        <v>26</v>
      </c>
      <c r="H249" s="28" t="s">
        <v>43</v>
      </c>
      <c r="I249" s="67" t="s">
        <v>69</v>
      </c>
      <c r="J249" s="28" t="s">
        <v>35</v>
      </c>
      <c r="K249" s="28" t="s">
        <v>44</v>
      </c>
      <c r="L249" s="87"/>
      <c r="M249" s="87"/>
      <c r="N249" s="1"/>
      <c r="O249" s="1"/>
      <c r="Q249" s="1"/>
      <c r="R249" s="1"/>
    </row>
    <row r="250" spans="1:18" s="53" customFormat="1" ht="15.75" customHeight="1">
      <c r="A250" s="48" t="s">
        <v>1</v>
      </c>
      <c r="B250" s="44">
        <v>0</v>
      </c>
      <c r="C250" s="44">
        <v>0</v>
      </c>
      <c r="D250" s="44">
        <v>160896</v>
      </c>
      <c r="E250" s="44">
        <v>253229</v>
      </c>
      <c r="F250" s="31">
        <v>1594645</v>
      </c>
      <c r="G250" s="31">
        <v>0</v>
      </c>
      <c r="H250" s="31">
        <f>K228+B250+C250+D250+E250+F250+G250</f>
        <v>20091630</v>
      </c>
      <c r="I250" s="44">
        <v>-136760</v>
      </c>
      <c r="J250" s="44">
        <v>0</v>
      </c>
      <c r="K250" s="31">
        <f>H250+I250+J250</f>
        <v>19954870</v>
      </c>
      <c r="L250" s="86"/>
      <c r="M250" s="86"/>
      <c r="N250" s="52"/>
      <c r="O250" s="52"/>
      <c r="P250" s="52"/>
      <c r="Q250" s="52"/>
      <c r="R250" s="52"/>
    </row>
    <row r="251" spans="1:18" s="53" customFormat="1" ht="15.75" customHeight="1">
      <c r="A251" s="48" t="s">
        <v>2</v>
      </c>
      <c r="B251" s="44">
        <v>0</v>
      </c>
      <c r="C251" s="44">
        <v>0</v>
      </c>
      <c r="D251" s="44">
        <v>334134</v>
      </c>
      <c r="E251" s="44">
        <v>1052434</v>
      </c>
      <c r="F251" s="31">
        <v>619850</v>
      </c>
      <c r="G251" s="31">
        <v>0</v>
      </c>
      <c r="H251" s="31">
        <f aca="true" t="shared" si="48" ref="H251:H265">K229+B251+C251+D251+E251+F251+G251</f>
        <v>40635088</v>
      </c>
      <c r="I251" s="44">
        <v>-292148</v>
      </c>
      <c r="J251" s="44">
        <v>0</v>
      </c>
      <c r="K251" s="31">
        <f aca="true" t="shared" si="49" ref="K251:K266">H251+I251+J251</f>
        <v>40342940</v>
      </c>
      <c r="L251" s="86"/>
      <c r="M251" s="86"/>
      <c r="N251" s="52"/>
      <c r="O251" s="52"/>
      <c r="P251" s="52"/>
      <c r="Q251" s="52"/>
      <c r="R251" s="52"/>
    </row>
    <row r="252" spans="1:18" s="53" customFormat="1" ht="15.75" customHeight="1">
      <c r="A252" s="48" t="s">
        <v>3</v>
      </c>
      <c r="B252" s="44">
        <v>0</v>
      </c>
      <c r="C252" s="44">
        <v>0</v>
      </c>
      <c r="D252" s="44">
        <v>217349</v>
      </c>
      <c r="E252" s="44">
        <v>466144</v>
      </c>
      <c r="F252" s="31">
        <v>777997</v>
      </c>
      <c r="G252" s="31">
        <v>0</v>
      </c>
      <c r="H252" s="31">
        <f t="shared" si="48"/>
        <v>25111822</v>
      </c>
      <c r="I252" s="44">
        <v>-178867</v>
      </c>
      <c r="J252" s="44">
        <v>0</v>
      </c>
      <c r="K252" s="31">
        <f t="shared" si="49"/>
        <v>24932955</v>
      </c>
      <c r="L252" s="86"/>
      <c r="M252" s="86"/>
      <c r="N252" s="52"/>
      <c r="O252" s="52"/>
      <c r="P252" s="52"/>
      <c r="Q252" s="52"/>
      <c r="R252" s="52"/>
    </row>
    <row r="253" spans="1:18" s="53" customFormat="1" ht="15.75" customHeight="1">
      <c r="A253" s="48" t="s">
        <v>4</v>
      </c>
      <c r="B253" s="44">
        <v>0</v>
      </c>
      <c r="C253" s="44">
        <v>0</v>
      </c>
      <c r="D253" s="44">
        <v>1113843</v>
      </c>
      <c r="E253" s="44">
        <v>2957917</v>
      </c>
      <c r="F253" s="31">
        <v>3828143</v>
      </c>
      <c r="G253" s="31">
        <v>15477569</v>
      </c>
      <c r="H253" s="31">
        <f t="shared" si="48"/>
        <v>150169574</v>
      </c>
      <c r="I253" s="44">
        <v>-958925</v>
      </c>
      <c r="J253" s="44">
        <v>0</v>
      </c>
      <c r="K253" s="31">
        <f t="shared" si="49"/>
        <v>149210649</v>
      </c>
      <c r="L253" s="86"/>
      <c r="M253" s="86"/>
      <c r="N253" s="52"/>
      <c r="O253" s="52"/>
      <c r="P253" s="52"/>
      <c r="Q253" s="52"/>
      <c r="R253" s="52"/>
    </row>
    <row r="254" spans="1:18" s="53" customFormat="1" ht="15.75" customHeight="1">
      <c r="A254" s="48" t="s">
        <v>5</v>
      </c>
      <c r="B254" s="44">
        <v>0</v>
      </c>
      <c r="C254" s="44">
        <v>0</v>
      </c>
      <c r="D254" s="44">
        <v>312132</v>
      </c>
      <c r="E254" s="44">
        <v>929757</v>
      </c>
      <c r="F254" s="31">
        <v>520561</v>
      </c>
      <c r="G254" s="31">
        <v>0</v>
      </c>
      <c r="H254" s="31">
        <f t="shared" si="48"/>
        <v>38746917</v>
      </c>
      <c r="I254" s="44">
        <v>-279713</v>
      </c>
      <c r="J254" s="44">
        <v>0</v>
      </c>
      <c r="K254" s="31">
        <f t="shared" si="49"/>
        <v>38467204</v>
      </c>
      <c r="L254" s="86"/>
      <c r="M254" s="86"/>
      <c r="N254" s="52"/>
      <c r="O254" s="52"/>
      <c r="P254" s="52"/>
      <c r="Q254" s="52"/>
      <c r="R254" s="52"/>
    </row>
    <row r="255" spans="1:18" s="53" customFormat="1" ht="15.75" customHeight="1">
      <c r="A255" s="48" t="s">
        <v>6</v>
      </c>
      <c r="B255" s="44">
        <v>0</v>
      </c>
      <c r="C255" s="44">
        <v>0</v>
      </c>
      <c r="D255" s="44">
        <v>267141</v>
      </c>
      <c r="E255" s="44">
        <v>593901</v>
      </c>
      <c r="F255" s="31">
        <v>1053663</v>
      </c>
      <c r="G255" s="31">
        <v>1224744</v>
      </c>
      <c r="H255" s="31">
        <f t="shared" si="48"/>
        <v>31769996</v>
      </c>
      <c r="I255" s="44">
        <v>-216532</v>
      </c>
      <c r="J255" s="44">
        <v>0</v>
      </c>
      <c r="K255" s="31">
        <f t="shared" si="49"/>
        <v>31553464</v>
      </c>
      <c r="L255" s="86"/>
      <c r="M255" s="86"/>
      <c r="N255" s="52"/>
      <c r="O255" s="52"/>
      <c r="P255" s="52"/>
      <c r="Q255" s="52"/>
      <c r="R255" s="52"/>
    </row>
    <row r="256" spans="1:18" s="53" customFormat="1" ht="15.75" customHeight="1">
      <c r="A256" s="48" t="s">
        <v>7</v>
      </c>
      <c r="B256" s="44">
        <v>0</v>
      </c>
      <c r="C256" s="44">
        <v>0</v>
      </c>
      <c r="D256" s="44">
        <v>141032</v>
      </c>
      <c r="E256" s="44">
        <v>139245</v>
      </c>
      <c r="F256" s="31">
        <v>822623</v>
      </c>
      <c r="G256" s="31">
        <v>0</v>
      </c>
      <c r="H256" s="31">
        <f t="shared" si="48"/>
        <v>17724754</v>
      </c>
      <c r="I256" s="44">
        <v>-125711</v>
      </c>
      <c r="J256" s="44">
        <v>0</v>
      </c>
      <c r="K256" s="31">
        <f t="shared" si="49"/>
        <v>17599043</v>
      </c>
      <c r="L256" s="86"/>
      <c r="M256" s="86"/>
      <c r="N256" s="52"/>
      <c r="O256" s="52"/>
      <c r="P256" s="52"/>
      <c r="Q256" s="52"/>
      <c r="R256" s="52"/>
    </row>
    <row r="257" spans="1:18" s="53" customFormat="1" ht="15.75" customHeight="1">
      <c r="A257" s="48" t="s">
        <v>8</v>
      </c>
      <c r="B257" s="44">
        <v>0</v>
      </c>
      <c r="C257" s="44">
        <v>0</v>
      </c>
      <c r="D257" s="44">
        <v>316714</v>
      </c>
      <c r="E257" s="44">
        <v>825945</v>
      </c>
      <c r="F257" s="31">
        <v>510113</v>
      </c>
      <c r="G257" s="31">
        <v>0</v>
      </c>
      <c r="H257" s="31">
        <f t="shared" si="48"/>
        <v>37314616</v>
      </c>
      <c r="I257" s="44">
        <v>-269710</v>
      </c>
      <c r="J257" s="44">
        <v>0</v>
      </c>
      <c r="K257" s="31">
        <f t="shared" si="49"/>
        <v>37044906</v>
      </c>
      <c r="L257" s="86"/>
      <c r="M257" s="86"/>
      <c r="N257" s="52"/>
      <c r="O257" s="52"/>
      <c r="P257" s="52"/>
      <c r="Q257" s="52"/>
      <c r="R257" s="52"/>
    </row>
    <row r="258" spans="1:18" s="53" customFormat="1" ht="15.75" customHeight="1">
      <c r="A258" s="48" t="s">
        <v>9</v>
      </c>
      <c r="B258" s="44">
        <v>0</v>
      </c>
      <c r="C258" s="44">
        <v>0</v>
      </c>
      <c r="D258" s="44">
        <v>137691</v>
      </c>
      <c r="E258" s="44">
        <v>163337</v>
      </c>
      <c r="F258" s="31">
        <v>440206</v>
      </c>
      <c r="G258" s="31">
        <v>2176015</v>
      </c>
      <c r="H258" s="31">
        <f t="shared" si="48"/>
        <v>18632599</v>
      </c>
      <c r="I258" s="44">
        <v>-118855</v>
      </c>
      <c r="J258" s="44">
        <v>0</v>
      </c>
      <c r="K258" s="31">
        <f t="shared" si="49"/>
        <v>18513744</v>
      </c>
      <c r="L258" s="86"/>
      <c r="M258" s="86"/>
      <c r="N258" s="52"/>
      <c r="O258" s="52"/>
      <c r="P258" s="52"/>
      <c r="Q258" s="52"/>
      <c r="R258" s="52"/>
    </row>
    <row r="259" spans="1:18" s="53" customFormat="1" ht="15.75" customHeight="1">
      <c r="A259" s="48" t="s">
        <v>10</v>
      </c>
      <c r="B259" s="44">
        <v>0</v>
      </c>
      <c r="C259" s="44">
        <v>0</v>
      </c>
      <c r="D259" s="44">
        <v>165311</v>
      </c>
      <c r="E259" s="44">
        <v>394551</v>
      </c>
      <c r="F259" s="31">
        <v>334613</v>
      </c>
      <c r="G259" s="31">
        <v>0</v>
      </c>
      <c r="H259" s="31">
        <f t="shared" si="48"/>
        <v>19972266</v>
      </c>
      <c r="I259" s="44">
        <v>-144285</v>
      </c>
      <c r="J259" s="44">
        <v>0</v>
      </c>
      <c r="K259" s="31">
        <f t="shared" si="49"/>
        <v>19827981</v>
      </c>
      <c r="L259" s="86"/>
      <c r="M259" s="86"/>
      <c r="N259" s="52"/>
      <c r="O259" s="52"/>
      <c r="P259" s="52"/>
      <c r="Q259" s="52"/>
      <c r="R259" s="52"/>
    </row>
    <row r="260" spans="1:18" s="53" customFormat="1" ht="15.75" customHeight="1">
      <c r="A260" s="48" t="s">
        <v>11</v>
      </c>
      <c r="B260" s="44">
        <v>0</v>
      </c>
      <c r="C260" s="44">
        <v>0</v>
      </c>
      <c r="D260" s="44">
        <v>136462</v>
      </c>
      <c r="E260" s="44">
        <v>133261</v>
      </c>
      <c r="F260" s="31">
        <v>137547</v>
      </c>
      <c r="G260" s="31">
        <v>1207040</v>
      </c>
      <c r="H260" s="31">
        <f t="shared" si="48"/>
        <v>17276092</v>
      </c>
      <c r="I260" s="44">
        <v>-118450</v>
      </c>
      <c r="J260" s="44">
        <v>0</v>
      </c>
      <c r="K260" s="31">
        <f t="shared" si="49"/>
        <v>17157642</v>
      </c>
      <c r="L260" s="86"/>
      <c r="M260" s="86"/>
      <c r="N260" s="52"/>
      <c r="O260" s="52"/>
      <c r="P260" s="52"/>
      <c r="Q260" s="52"/>
      <c r="R260" s="52"/>
    </row>
    <row r="261" spans="1:18" s="53" customFormat="1" ht="15.75" customHeight="1">
      <c r="A261" s="48" t="s">
        <v>12</v>
      </c>
      <c r="B261" s="44">
        <v>0</v>
      </c>
      <c r="C261" s="44">
        <v>0</v>
      </c>
      <c r="D261" s="44">
        <v>271680</v>
      </c>
      <c r="E261" s="44">
        <v>686255</v>
      </c>
      <c r="F261" s="31">
        <v>475528</v>
      </c>
      <c r="G261" s="31">
        <v>0</v>
      </c>
      <c r="H261" s="31">
        <f t="shared" si="48"/>
        <v>32361911</v>
      </c>
      <c r="I261" s="44">
        <v>-233911</v>
      </c>
      <c r="J261" s="44">
        <v>0</v>
      </c>
      <c r="K261" s="31">
        <f t="shared" si="49"/>
        <v>32128000</v>
      </c>
      <c r="L261" s="86"/>
      <c r="M261" s="86"/>
      <c r="N261" s="52"/>
      <c r="O261" s="52"/>
      <c r="P261" s="52"/>
      <c r="Q261" s="52"/>
      <c r="R261" s="52"/>
    </row>
    <row r="262" spans="1:18" s="53" customFormat="1" ht="15.75" customHeight="1">
      <c r="A262" s="48" t="s">
        <v>13</v>
      </c>
      <c r="B262" s="44">
        <v>0</v>
      </c>
      <c r="C262" s="44">
        <v>0</v>
      </c>
      <c r="D262" s="44">
        <v>195256</v>
      </c>
      <c r="E262" s="44">
        <v>650337</v>
      </c>
      <c r="F262" s="31">
        <v>562975</v>
      </c>
      <c r="G262" s="31">
        <v>0</v>
      </c>
      <c r="H262" s="31">
        <f t="shared" si="48"/>
        <v>24747093</v>
      </c>
      <c r="I262" s="44">
        <v>-176509</v>
      </c>
      <c r="J262" s="44">
        <v>0</v>
      </c>
      <c r="K262" s="31">
        <f t="shared" si="49"/>
        <v>24570584</v>
      </c>
      <c r="L262" s="86"/>
      <c r="M262" s="86"/>
      <c r="N262" s="52"/>
      <c r="O262" s="52"/>
      <c r="P262" s="52"/>
      <c r="Q262" s="52"/>
      <c r="R262" s="52"/>
    </row>
    <row r="263" spans="1:18" s="53" customFormat="1" ht="15.75" customHeight="1">
      <c r="A263" s="48" t="s">
        <v>14</v>
      </c>
      <c r="B263" s="44">
        <v>0</v>
      </c>
      <c r="C263" s="44">
        <v>0</v>
      </c>
      <c r="D263" s="44">
        <v>212045</v>
      </c>
      <c r="E263" s="44">
        <v>418591</v>
      </c>
      <c r="F263" s="31">
        <v>431741</v>
      </c>
      <c r="G263" s="31">
        <v>5004585</v>
      </c>
      <c r="H263" s="31">
        <f t="shared" si="48"/>
        <v>29436640</v>
      </c>
      <c r="I263" s="44">
        <v>-176744</v>
      </c>
      <c r="J263" s="44">
        <v>0</v>
      </c>
      <c r="K263" s="31">
        <f t="shared" si="49"/>
        <v>29259896</v>
      </c>
      <c r="L263" s="86"/>
      <c r="M263" s="86"/>
      <c r="N263" s="52"/>
      <c r="O263" s="52"/>
      <c r="P263" s="52"/>
      <c r="Q263" s="52"/>
      <c r="R263" s="52"/>
    </row>
    <row r="264" spans="1:18" s="53" customFormat="1" ht="15.75" customHeight="1">
      <c r="A264" s="48" t="s">
        <v>15</v>
      </c>
      <c r="B264" s="44">
        <v>0</v>
      </c>
      <c r="C264" s="44">
        <v>0</v>
      </c>
      <c r="D264" s="44">
        <v>137110</v>
      </c>
      <c r="E264" s="44">
        <v>207281</v>
      </c>
      <c r="F264" s="31">
        <v>381946</v>
      </c>
      <c r="G264" s="31">
        <v>0</v>
      </c>
      <c r="H264" s="31">
        <f t="shared" si="48"/>
        <v>16474959</v>
      </c>
      <c r="I264" s="44">
        <v>-119106</v>
      </c>
      <c r="J264" s="44">
        <v>0</v>
      </c>
      <c r="K264" s="31">
        <f t="shared" si="49"/>
        <v>16355853</v>
      </c>
      <c r="L264" s="86"/>
      <c r="M264" s="86"/>
      <c r="N264" s="52"/>
      <c r="O264" s="52"/>
      <c r="P264" s="52"/>
      <c r="Q264" s="52"/>
      <c r="R264" s="52"/>
    </row>
    <row r="265" spans="1:18" s="53" customFormat="1" ht="15.75" customHeight="1">
      <c r="A265" s="48" t="s">
        <v>16</v>
      </c>
      <c r="B265" s="44">
        <v>0</v>
      </c>
      <c r="C265" s="44">
        <v>0</v>
      </c>
      <c r="D265" s="44">
        <v>152698</v>
      </c>
      <c r="E265" s="44">
        <v>254068</v>
      </c>
      <c r="F265" s="31">
        <v>1200436</v>
      </c>
      <c r="G265" s="31">
        <v>3187098</v>
      </c>
      <c r="H265" s="31">
        <f t="shared" si="48"/>
        <v>21921832</v>
      </c>
      <c r="I265" s="44">
        <v>-129535</v>
      </c>
      <c r="J265" s="44">
        <v>0</v>
      </c>
      <c r="K265" s="31">
        <f t="shared" si="49"/>
        <v>21792297</v>
      </c>
      <c r="L265" s="86"/>
      <c r="M265" s="86"/>
      <c r="N265" s="52"/>
      <c r="O265" s="52"/>
      <c r="P265" s="52"/>
      <c r="Q265" s="52"/>
      <c r="R265" s="52"/>
    </row>
    <row r="266" spans="1:18" s="53" customFormat="1" ht="15.75" customHeight="1">
      <c r="A266" s="54" t="s">
        <v>17</v>
      </c>
      <c r="B266" s="45">
        <v>0</v>
      </c>
      <c r="C266" s="45">
        <v>0</v>
      </c>
      <c r="D266" s="45">
        <v>183877</v>
      </c>
      <c r="E266" s="45">
        <v>269611</v>
      </c>
      <c r="F266" s="33">
        <v>360157</v>
      </c>
      <c r="G266" s="31">
        <v>0</v>
      </c>
      <c r="H266" s="31">
        <f>K244+B266+C266+D266+E266+F266+G266</f>
        <v>21961649</v>
      </c>
      <c r="I266" s="45">
        <v>-159942</v>
      </c>
      <c r="J266" s="45">
        <v>0</v>
      </c>
      <c r="K266" s="31">
        <f t="shared" si="49"/>
        <v>21801707</v>
      </c>
      <c r="L266" s="86"/>
      <c r="M266" s="86"/>
      <c r="N266" s="52"/>
      <c r="O266" s="52"/>
      <c r="P266" s="52"/>
      <c r="Q266" s="52"/>
      <c r="R266" s="52"/>
    </row>
    <row r="267" spans="1:18" s="53" customFormat="1" ht="15.75" customHeight="1">
      <c r="A267" s="55" t="s">
        <v>46</v>
      </c>
      <c r="B267" s="76">
        <f>SUM(B250:B266)</f>
        <v>0</v>
      </c>
      <c r="C267" s="76">
        <f>SUM(C250:C266)</f>
        <v>0</v>
      </c>
      <c r="D267" s="76">
        <f>SUM(D250:D266)</f>
        <v>4455371</v>
      </c>
      <c r="E267" s="76">
        <f>SUM(E250:E266)</f>
        <v>10395864</v>
      </c>
      <c r="F267" s="77">
        <f aca="true" t="shared" si="50" ref="F267:K267">SUM(F250:F266)</f>
        <v>14052744</v>
      </c>
      <c r="G267" s="77">
        <f t="shared" si="50"/>
        <v>28277051</v>
      </c>
      <c r="H267" s="77">
        <f t="shared" si="50"/>
        <v>564349438</v>
      </c>
      <c r="I267" s="76">
        <f t="shared" si="50"/>
        <v>-3835703</v>
      </c>
      <c r="J267" s="76">
        <f t="shared" si="50"/>
        <v>0</v>
      </c>
      <c r="K267" s="77">
        <f t="shared" si="50"/>
        <v>560513735</v>
      </c>
      <c r="L267" s="86"/>
      <c r="M267" s="86"/>
      <c r="N267" s="86"/>
      <c r="O267" s="86"/>
      <c r="P267" s="86"/>
      <c r="Q267" s="52"/>
      <c r="R267" s="52"/>
    </row>
    <row r="268" spans="8:18" s="53" customFormat="1" ht="18" customHeight="1">
      <c r="H268" s="65"/>
      <c r="I268" s="66"/>
      <c r="J268" s="66"/>
      <c r="K268" s="66"/>
      <c r="O268" s="51"/>
      <c r="Q268" s="51"/>
      <c r="R268" s="51"/>
    </row>
    <row r="269" spans="1:18" s="53" customFormat="1" ht="30" customHeight="1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O269" s="51"/>
      <c r="Q269" s="51"/>
      <c r="R269" s="51"/>
    </row>
    <row r="270" spans="1:11" ht="18" customHeight="1">
      <c r="A270" s="12"/>
      <c r="B270" s="12"/>
      <c r="C270" s="12"/>
      <c r="D270" s="12"/>
      <c r="E270" s="12"/>
      <c r="F270" s="12"/>
      <c r="G270" s="12"/>
      <c r="H270" s="12"/>
      <c r="I270" s="1"/>
      <c r="J270" s="1"/>
      <c r="K270" s="10"/>
    </row>
    <row r="271" spans="1:11" ht="18" customHeight="1">
      <c r="A271" s="95" t="s">
        <v>32</v>
      </c>
      <c r="B271" s="95"/>
      <c r="C271" s="95"/>
      <c r="D271" s="95"/>
      <c r="E271" s="95"/>
      <c r="F271" s="95"/>
      <c r="G271" s="95"/>
      <c r="H271" s="95"/>
      <c r="I271" s="95"/>
      <c r="J271" s="95"/>
      <c r="K271" s="95"/>
    </row>
    <row r="272" spans="1:11" ht="18" customHeight="1">
      <c r="A272" s="69"/>
      <c r="B272" s="69"/>
      <c r="C272" s="69"/>
      <c r="D272" s="69"/>
      <c r="E272" s="69"/>
      <c r="F272" s="68"/>
      <c r="G272" s="69"/>
      <c r="H272" s="69"/>
      <c r="I272" s="69"/>
      <c r="J272" s="69"/>
      <c r="K272" s="69"/>
    </row>
    <row r="273" spans="1:11" ht="18" customHeight="1">
      <c r="A273" s="69"/>
      <c r="B273" s="69"/>
      <c r="C273" s="69"/>
      <c r="D273" s="69"/>
      <c r="E273" s="69"/>
      <c r="F273" s="68"/>
      <c r="G273" s="69"/>
      <c r="H273" s="69"/>
      <c r="I273" s="69"/>
      <c r="J273" s="69"/>
      <c r="K273" s="69"/>
    </row>
    <row r="274" spans="1:11" ht="18" customHeight="1">
      <c r="A274" s="70"/>
      <c r="B274" s="70"/>
      <c r="C274" s="70"/>
      <c r="D274" s="70"/>
      <c r="E274" s="70"/>
      <c r="F274" s="71"/>
      <c r="G274" s="70"/>
      <c r="H274" s="70"/>
      <c r="I274" s="70"/>
      <c r="J274" s="70"/>
      <c r="K274" s="70"/>
    </row>
    <row r="275" spans="1:11" ht="18" customHeight="1">
      <c r="A275" s="96" t="s">
        <v>42</v>
      </c>
      <c r="B275" s="96"/>
      <c r="C275" s="96"/>
      <c r="D275" s="96"/>
      <c r="E275" s="96"/>
      <c r="F275" s="96"/>
      <c r="G275" s="96"/>
      <c r="H275" s="96"/>
      <c r="I275" s="96"/>
      <c r="J275" s="96"/>
      <c r="K275" s="96"/>
    </row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</sheetData>
  <sheetProtection/>
  <mergeCells count="18">
    <mergeCell ref="A55:K55"/>
    <mergeCell ref="A9:K9"/>
    <mergeCell ref="A10:K10"/>
    <mergeCell ref="A80:K80"/>
    <mergeCell ref="A81:K81"/>
    <mergeCell ref="A154:K154"/>
    <mergeCell ref="A126:K126"/>
    <mergeCell ref="A54:K54"/>
    <mergeCell ref="A125:K125"/>
    <mergeCell ref="A199:K199"/>
    <mergeCell ref="A224:K224"/>
    <mergeCell ref="A225:K225"/>
    <mergeCell ref="A271:K271"/>
    <mergeCell ref="A275:K275"/>
    <mergeCell ref="A155:K155"/>
    <mergeCell ref="A200:K200"/>
    <mergeCell ref="A269:K269"/>
    <mergeCell ref="A198:K198"/>
  </mergeCells>
  <printOptions horizontalCentered="1"/>
  <pageMargins left="0.19" right="0.1968503937007874" top="0.5118110236220472" bottom="0.59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1"/>
  <sheetViews>
    <sheetView zoomScalePageLayoutView="0" workbookViewId="0" topLeftCell="A1">
      <selection activeCell="A8" sqref="A8:E8"/>
    </sheetView>
  </sheetViews>
  <sheetFormatPr defaultColWidth="11.421875" defaultRowHeight="12.75"/>
  <cols>
    <col min="1" max="2" width="16.28125" style="2" customWidth="1"/>
    <col min="3" max="3" width="14.7109375" style="2" customWidth="1"/>
    <col min="4" max="5" width="14.57421875" style="2" customWidth="1"/>
    <col min="7" max="7" width="14.8515625" style="0" bestFit="1" customWidth="1"/>
  </cols>
  <sheetData>
    <row r="1" ht="12.75"/>
    <row r="2" ht="12.75"/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15.75">
      <c r="A7" s="93" t="s">
        <v>24</v>
      </c>
      <c r="B7" s="93"/>
      <c r="C7" s="93"/>
      <c r="D7" s="93"/>
      <c r="E7" s="93"/>
    </row>
    <row r="8" spans="1:5" ht="29.25" customHeight="1">
      <c r="A8" s="107" t="s">
        <v>54</v>
      </c>
      <c r="B8" s="107"/>
      <c r="C8" s="107"/>
      <c r="D8" s="107"/>
      <c r="E8" s="107"/>
    </row>
    <row r="9" spans="1:5" ht="12.75">
      <c r="A9" s="101" t="s">
        <v>39</v>
      </c>
      <c r="B9" s="108" t="s">
        <v>47</v>
      </c>
      <c r="C9" s="109"/>
      <c r="D9" s="110"/>
      <c r="E9" s="101" t="s">
        <v>37</v>
      </c>
    </row>
    <row r="10" spans="1:5" ht="38.25">
      <c r="A10" s="102"/>
      <c r="B10" s="78" t="s">
        <v>0</v>
      </c>
      <c r="C10" s="78" t="s">
        <v>48</v>
      </c>
      <c r="D10" s="78" t="s">
        <v>66</v>
      </c>
      <c r="E10" s="102"/>
    </row>
    <row r="11" spans="1:7" ht="12.75">
      <c r="A11" s="16" t="s">
        <v>1</v>
      </c>
      <c r="B11" s="89">
        <f aca="true" t="shared" si="0" ref="B11:E27">B34+B66+B89</f>
        <v>2334667</v>
      </c>
      <c r="C11" s="89">
        <f t="shared" si="0"/>
        <v>522569</v>
      </c>
      <c r="D11" s="89">
        <f t="shared" si="0"/>
        <v>-42009</v>
      </c>
      <c r="E11" s="89">
        <f t="shared" si="0"/>
        <v>2815227</v>
      </c>
      <c r="F11" s="35"/>
      <c r="G11" s="36"/>
    </row>
    <row r="12" spans="1:7" ht="12.75">
      <c r="A12" s="16" t="s">
        <v>2</v>
      </c>
      <c r="B12" s="89">
        <f t="shared" si="0"/>
        <v>5148656</v>
      </c>
      <c r="C12" s="89">
        <f t="shared" si="0"/>
        <v>1165467</v>
      </c>
      <c r="D12" s="89">
        <f t="shared" si="0"/>
        <v>-91574</v>
      </c>
      <c r="E12" s="89">
        <f t="shared" si="0"/>
        <v>6222549</v>
      </c>
      <c r="F12" s="35"/>
      <c r="G12" s="36"/>
    </row>
    <row r="13" spans="1:7" ht="12.75">
      <c r="A13" s="16" t="s">
        <v>3</v>
      </c>
      <c r="B13" s="89">
        <f t="shared" si="0"/>
        <v>3048337</v>
      </c>
      <c r="C13" s="89">
        <f t="shared" si="0"/>
        <v>677678</v>
      </c>
      <c r="D13" s="89">
        <f t="shared" si="0"/>
        <v>-55087</v>
      </c>
      <c r="E13" s="89">
        <f t="shared" si="0"/>
        <v>3670928</v>
      </c>
      <c r="F13" s="35"/>
      <c r="G13" s="36"/>
    </row>
    <row r="14" spans="1:7" ht="12.75">
      <c r="A14" s="16" t="s">
        <v>4</v>
      </c>
      <c r="B14" s="89">
        <f t="shared" si="0"/>
        <v>16499109</v>
      </c>
      <c r="C14" s="89">
        <f t="shared" si="0"/>
        <v>3708059</v>
      </c>
      <c r="D14" s="89">
        <f t="shared" si="0"/>
        <v>-296886</v>
      </c>
      <c r="E14" s="89">
        <f t="shared" si="0"/>
        <v>19910282</v>
      </c>
      <c r="F14" s="35"/>
      <c r="G14" s="36"/>
    </row>
    <row r="15" spans="1:7" ht="12.75">
      <c r="A15" s="16" t="s">
        <v>5</v>
      </c>
      <c r="B15" s="89">
        <f t="shared" si="0"/>
        <v>4788348</v>
      </c>
      <c r="C15" s="89">
        <f t="shared" si="0"/>
        <v>1084024</v>
      </c>
      <c r="D15" s="89">
        <f t="shared" si="0"/>
        <v>-88015</v>
      </c>
      <c r="E15" s="89">
        <f t="shared" si="0"/>
        <v>5784357</v>
      </c>
      <c r="F15" s="35"/>
      <c r="G15" s="36"/>
    </row>
    <row r="16" spans="1:7" ht="12.75">
      <c r="A16" s="16" t="s">
        <v>6</v>
      </c>
      <c r="B16" s="89">
        <f t="shared" si="0"/>
        <v>3600441</v>
      </c>
      <c r="C16" s="89">
        <f t="shared" si="0"/>
        <v>793058</v>
      </c>
      <c r="D16" s="89">
        <f t="shared" si="0"/>
        <v>-63396</v>
      </c>
      <c r="E16" s="89">
        <f t="shared" si="0"/>
        <v>4330103</v>
      </c>
      <c r="F16" s="35"/>
      <c r="G16" s="36"/>
    </row>
    <row r="17" spans="1:7" ht="12.75">
      <c r="A17" s="16" t="s">
        <v>7</v>
      </c>
      <c r="B17" s="89">
        <f t="shared" si="0"/>
        <v>2098104</v>
      </c>
      <c r="C17" s="89">
        <f t="shared" si="0"/>
        <v>472157</v>
      </c>
      <c r="D17" s="89">
        <f t="shared" si="0"/>
        <v>-38392</v>
      </c>
      <c r="E17" s="89">
        <f t="shared" si="0"/>
        <v>2531869</v>
      </c>
      <c r="F17" s="35"/>
      <c r="G17" s="36"/>
    </row>
    <row r="18" spans="1:7" ht="12.75">
      <c r="A18" s="16" t="s">
        <v>8</v>
      </c>
      <c r="B18" s="89">
        <f t="shared" si="0"/>
        <v>4477335</v>
      </c>
      <c r="C18" s="89">
        <f t="shared" si="0"/>
        <v>996906</v>
      </c>
      <c r="D18" s="89">
        <f t="shared" si="0"/>
        <v>-80658</v>
      </c>
      <c r="E18" s="89">
        <f t="shared" si="0"/>
        <v>5393583</v>
      </c>
      <c r="F18" s="35"/>
      <c r="G18" s="36"/>
    </row>
    <row r="19" spans="1:7" ht="12.75">
      <c r="A19" s="16" t="s">
        <v>9</v>
      </c>
      <c r="B19" s="89">
        <f t="shared" si="0"/>
        <v>2045232</v>
      </c>
      <c r="C19" s="89">
        <f t="shared" si="0"/>
        <v>459855</v>
      </c>
      <c r="D19" s="89">
        <f t="shared" si="0"/>
        <v>-36678</v>
      </c>
      <c r="E19" s="89">
        <f t="shared" si="0"/>
        <v>2468409</v>
      </c>
      <c r="F19" s="35"/>
      <c r="G19" s="36"/>
    </row>
    <row r="20" spans="1:7" ht="12.75">
      <c r="A20" s="16" t="s">
        <v>10</v>
      </c>
      <c r="B20" s="89">
        <f t="shared" si="0"/>
        <v>2496501</v>
      </c>
      <c r="C20" s="89">
        <f t="shared" si="0"/>
        <v>563316</v>
      </c>
      <c r="D20" s="89">
        <f t="shared" si="0"/>
        <v>-45351</v>
      </c>
      <c r="E20" s="89">
        <f t="shared" si="0"/>
        <v>3014466</v>
      </c>
      <c r="F20" s="35"/>
      <c r="G20" s="36"/>
    </row>
    <row r="21" spans="1:7" ht="12.75">
      <c r="A21" s="16" t="s">
        <v>11</v>
      </c>
      <c r="B21" s="89">
        <f t="shared" si="0"/>
        <v>2040027</v>
      </c>
      <c r="C21" s="89">
        <f t="shared" si="0"/>
        <v>459217</v>
      </c>
      <c r="D21" s="89">
        <f t="shared" si="0"/>
        <v>-36482</v>
      </c>
      <c r="E21" s="89">
        <f t="shared" si="0"/>
        <v>2462762</v>
      </c>
      <c r="F21" s="35"/>
      <c r="G21" s="36"/>
    </row>
    <row r="22" spans="1:7" ht="12.75">
      <c r="A22" s="16" t="s">
        <v>12</v>
      </c>
      <c r="B22" s="89">
        <f t="shared" si="0"/>
        <v>4107373</v>
      </c>
      <c r="C22" s="89">
        <f t="shared" si="0"/>
        <v>926337</v>
      </c>
      <c r="D22" s="89">
        <f t="shared" si="0"/>
        <v>-72778</v>
      </c>
      <c r="E22" s="89">
        <f t="shared" si="0"/>
        <v>4960932</v>
      </c>
      <c r="F22" s="35"/>
      <c r="G22" s="36"/>
    </row>
    <row r="23" spans="1:7" ht="12.75">
      <c r="A23" s="16" t="s">
        <v>13</v>
      </c>
      <c r="B23" s="89">
        <f t="shared" si="0"/>
        <v>3104544</v>
      </c>
      <c r="C23" s="89">
        <f t="shared" si="0"/>
        <v>708019</v>
      </c>
      <c r="D23" s="89">
        <f t="shared" si="0"/>
        <v>-58670</v>
      </c>
      <c r="E23" s="89">
        <f t="shared" si="0"/>
        <v>3753893</v>
      </c>
      <c r="F23" s="35"/>
      <c r="G23" s="36"/>
    </row>
    <row r="24" spans="1:7" ht="12.75">
      <c r="A24" s="16" t="s">
        <v>14</v>
      </c>
      <c r="B24" s="89">
        <f t="shared" si="0"/>
        <v>3121024</v>
      </c>
      <c r="C24" s="89">
        <f t="shared" si="0"/>
        <v>699691</v>
      </c>
      <c r="D24" s="89">
        <f t="shared" si="0"/>
        <v>-53736</v>
      </c>
      <c r="E24" s="89">
        <f t="shared" si="0"/>
        <v>3766979</v>
      </c>
      <c r="F24" s="35"/>
      <c r="G24" s="36"/>
    </row>
    <row r="25" spans="1:7" ht="12.75">
      <c r="A25" s="16" t="s">
        <v>15</v>
      </c>
      <c r="B25" s="89">
        <f t="shared" si="0"/>
        <v>2054743</v>
      </c>
      <c r="C25" s="89">
        <f t="shared" si="0"/>
        <v>462620</v>
      </c>
      <c r="D25" s="89">
        <f t="shared" si="0"/>
        <v>-36382</v>
      </c>
      <c r="E25" s="89">
        <f t="shared" si="0"/>
        <v>2480981</v>
      </c>
      <c r="F25" s="35"/>
      <c r="G25" s="36"/>
    </row>
    <row r="26" spans="1:7" ht="12.75">
      <c r="A26" s="16" t="s">
        <v>16</v>
      </c>
      <c r="B26" s="89">
        <f t="shared" si="0"/>
        <v>2271376</v>
      </c>
      <c r="C26" s="89">
        <f t="shared" si="0"/>
        <v>511095</v>
      </c>
      <c r="D26" s="89">
        <f t="shared" si="0"/>
        <v>-41442</v>
      </c>
      <c r="E26" s="89">
        <f t="shared" si="0"/>
        <v>2741029</v>
      </c>
      <c r="F26" s="35"/>
      <c r="G26" s="36"/>
    </row>
    <row r="27" spans="1:7" ht="12.75">
      <c r="A27" s="17" t="s">
        <v>17</v>
      </c>
      <c r="B27" s="89">
        <f t="shared" si="0"/>
        <v>2760625</v>
      </c>
      <c r="C27" s="89">
        <f t="shared" si="0"/>
        <v>622164</v>
      </c>
      <c r="D27" s="89">
        <f t="shared" si="0"/>
        <v>-50003</v>
      </c>
      <c r="E27" s="89">
        <f t="shared" si="0"/>
        <v>3332786</v>
      </c>
      <c r="F27" s="35"/>
      <c r="G27" s="36"/>
    </row>
    <row r="28" spans="1:7" ht="12.75">
      <c r="A28" s="18" t="s">
        <v>37</v>
      </c>
      <c r="B28" s="90">
        <f>SUM(B11:B27)</f>
        <v>65996442</v>
      </c>
      <c r="C28" s="90">
        <f>SUM(C11:C27)</f>
        <v>14832232</v>
      </c>
      <c r="D28" s="90">
        <f>SUM(D11:D27)</f>
        <v>-1187539</v>
      </c>
      <c r="E28" s="90">
        <f>SUM(E11:E27)</f>
        <v>79641135</v>
      </c>
      <c r="G28" s="35"/>
    </row>
    <row r="29" spans="1:7" ht="12.75">
      <c r="A29" s="6"/>
      <c r="B29" s="6"/>
      <c r="C29" s="6"/>
      <c r="D29" s="6"/>
      <c r="E29" s="88"/>
      <c r="G29" s="35"/>
    </row>
    <row r="30" spans="1:5" ht="12.75">
      <c r="A30" s="6"/>
      <c r="B30" s="6"/>
      <c r="C30" s="6"/>
      <c r="D30" s="6"/>
      <c r="E30" s="6"/>
    </row>
    <row r="31" spans="1:5" ht="27.75" customHeight="1">
      <c r="A31" s="106" t="s">
        <v>55</v>
      </c>
      <c r="B31" s="106"/>
      <c r="C31" s="106"/>
      <c r="D31" s="106"/>
      <c r="E31" s="106"/>
    </row>
    <row r="32" spans="1:5" ht="12.75">
      <c r="A32" s="101" t="s">
        <v>39</v>
      </c>
      <c r="B32" s="103" t="s">
        <v>56</v>
      </c>
      <c r="C32" s="104"/>
      <c r="D32" s="104"/>
      <c r="E32" s="105"/>
    </row>
    <row r="33" spans="1:5" ht="38.25">
      <c r="A33" s="102"/>
      <c r="B33" s="78" t="s">
        <v>0</v>
      </c>
      <c r="C33" s="78" t="s">
        <v>48</v>
      </c>
      <c r="D33" s="78" t="s">
        <v>66</v>
      </c>
      <c r="E33" s="15" t="s">
        <v>37</v>
      </c>
    </row>
    <row r="34" spans="1:5" ht="12.75">
      <c r="A34" s="16" t="s">
        <v>1</v>
      </c>
      <c r="B34" s="89">
        <v>1169083</v>
      </c>
      <c r="C34" s="89">
        <v>306456</v>
      </c>
      <c r="D34" s="89">
        <v>0</v>
      </c>
      <c r="E34" s="89">
        <f aca="true" t="shared" si="1" ref="E34:E50">SUM(B34:D34)</f>
        <v>1475539</v>
      </c>
    </row>
    <row r="35" spans="1:5" ht="12.75">
      <c r="A35" s="16" t="s">
        <v>2</v>
      </c>
      <c r="B35" s="89">
        <v>2654105</v>
      </c>
      <c r="C35" s="89">
        <v>695730</v>
      </c>
      <c r="D35" s="89">
        <v>0</v>
      </c>
      <c r="E35" s="89">
        <f t="shared" si="1"/>
        <v>3349835</v>
      </c>
    </row>
    <row r="36" spans="1:5" ht="12.75">
      <c r="A36" s="16" t="s">
        <v>3</v>
      </c>
      <c r="B36" s="89">
        <v>1502162</v>
      </c>
      <c r="C36" s="89">
        <v>393767</v>
      </c>
      <c r="D36" s="89">
        <v>0</v>
      </c>
      <c r="E36" s="89">
        <f t="shared" si="1"/>
        <v>1895929</v>
      </c>
    </row>
    <row r="37" spans="1:5" ht="12.75">
      <c r="A37" s="16" t="s">
        <v>4</v>
      </c>
      <c r="B37" s="89">
        <v>8326514</v>
      </c>
      <c r="C37" s="89">
        <v>2182659</v>
      </c>
      <c r="D37" s="89">
        <v>0</v>
      </c>
      <c r="E37" s="89">
        <f t="shared" si="1"/>
        <v>10509173</v>
      </c>
    </row>
    <row r="38" spans="1:5" ht="12.75">
      <c r="A38" s="16" t="s">
        <v>5</v>
      </c>
      <c r="B38" s="89">
        <v>2415876</v>
      </c>
      <c r="C38" s="89">
        <v>633282</v>
      </c>
      <c r="D38" s="89">
        <v>0</v>
      </c>
      <c r="E38" s="89">
        <f t="shared" si="1"/>
        <v>3049158</v>
      </c>
    </row>
    <row r="39" spans="1:5" ht="12.75">
      <c r="A39" s="16" t="s">
        <v>6</v>
      </c>
      <c r="B39" s="89">
        <v>1773651</v>
      </c>
      <c r="C39" s="89">
        <v>464933</v>
      </c>
      <c r="D39" s="89">
        <v>0</v>
      </c>
      <c r="E39" s="89">
        <f t="shared" si="1"/>
        <v>2238584</v>
      </c>
    </row>
    <row r="40" spans="1:5" ht="12.75">
      <c r="A40" s="16" t="s">
        <v>7</v>
      </c>
      <c r="B40" s="89">
        <v>1049625</v>
      </c>
      <c r="C40" s="89">
        <v>275142</v>
      </c>
      <c r="D40" s="89">
        <v>0</v>
      </c>
      <c r="E40" s="89">
        <f t="shared" si="1"/>
        <v>1324767</v>
      </c>
    </row>
    <row r="41" spans="1:5" ht="12.75">
      <c r="A41" s="16" t="s">
        <v>8</v>
      </c>
      <c r="B41" s="89">
        <v>2217687</v>
      </c>
      <c r="C41" s="89">
        <v>581330</v>
      </c>
      <c r="D41" s="89">
        <v>0</v>
      </c>
      <c r="E41" s="89">
        <f t="shared" si="1"/>
        <v>2799017</v>
      </c>
    </row>
    <row r="42" spans="1:5" ht="12.75">
      <c r="A42" s="16" t="s">
        <v>9</v>
      </c>
      <c r="B42" s="89">
        <v>1035321</v>
      </c>
      <c r="C42" s="89">
        <v>271392</v>
      </c>
      <c r="D42" s="89">
        <v>0</v>
      </c>
      <c r="E42" s="89">
        <f t="shared" si="1"/>
        <v>1306713</v>
      </c>
    </row>
    <row r="43" spans="1:5" ht="12.75">
      <c r="A43" s="16" t="s">
        <v>10</v>
      </c>
      <c r="B43" s="89">
        <v>1261560</v>
      </c>
      <c r="C43" s="89">
        <v>330697</v>
      </c>
      <c r="D43" s="89">
        <v>0</v>
      </c>
      <c r="E43" s="89">
        <f t="shared" si="1"/>
        <v>1592257</v>
      </c>
    </row>
    <row r="44" spans="1:5" ht="12.75">
      <c r="A44" s="16" t="s">
        <v>11</v>
      </c>
      <c r="B44" s="89">
        <v>1036914</v>
      </c>
      <c r="C44" s="89">
        <v>271810</v>
      </c>
      <c r="D44" s="89">
        <v>0</v>
      </c>
      <c r="E44" s="89">
        <f t="shared" si="1"/>
        <v>1308724</v>
      </c>
    </row>
    <row r="45" spans="1:5" ht="12.75">
      <c r="A45" s="16" t="s">
        <v>12</v>
      </c>
      <c r="B45" s="89">
        <v>2107751</v>
      </c>
      <c r="C45" s="89">
        <v>552512</v>
      </c>
      <c r="D45" s="89">
        <v>0</v>
      </c>
      <c r="E45" s="89">
        <f t="shared" si="1"/>
        <v>2660263</v>
      </c>
    </row>
    <row r="46" spans="1:5" ht="12.75">
      <c r="A46" s="16" t="s">
        <v>13</v>
      </c>
      <c r="B46" s="89">
        <v>1558760</v>
      </c>
      <c r="C46" s="89">
        <v>408603</v>
      </c>
      <c r="D46" s="89">
        <v>0</v>
      </c>
      <c r="E46" s="89">
        <f t="shared" si="1"/>
        <v>1967363</v>
      </c>
    </row>
    <row r="47" spans="1:5" ht="12.75">
      <c r="A47" s="16" t="s">
        <v>14</v>
      </c>
      <c r="B47" s="89">
        <v>1612694</v>
      </c>
      <c r="C47" s="89">
        <v>422741</v>
      </c>
      <c r="D47" s="89">
        <v>0</v>
      </c>
      <c r="E47" s="89">
        <f t="shared" si="1"/>
        <v>2035435</v>
      </c>
    </row>
    <row r="48" spans="1:5" ht="12.75">
      <c r="A48" s="16" t="s">
        <v>15</v>
      </c>
      <c r="B48" s="89">
        <v>1051515</v>
      </c>
      <c r="C48" s="89">
        <v>275638</v>
      </c>
      <c r="D48" s="89">
        <v>0</v>
      </c>
      <c r="E48" s="89">
        <f t="shared" si="1"/>
        <v>1327153</v>
      </c>
    </row>
    <row r="49" spans="1:5" ht="12.75">
      <c r="A49" s="16" t="s">
        <v>16</v>
      </c>
      <c r="B49" s="89">
        <v>1138315</v>
      </c>
      <c r="C49" s="89">
        <v>298391</v>
      </c>
      <c r="D49" s="89">
        <v>0</v>
      </c>
      <c r="E49" s="89">
        <f t="shared" si="1"/>
        <v>1436706</v>
      </c>
    </row>
    <row r="50" spans="1:5" ht="12.75">
      <c r="A50" s="17" t="s">
        <v>17</v>
      </c>
      <c r="B50" s="89">
        <v>1394524</v>
      </c>
      <c r="C50" s="89">
        <v>365552</v>
      </c>
      <c r="D50" s="89">
        <v>0</v>
      </c>
      <c r="E50" s="91">
        <f t="shared" si="1"/>
        <v>1760076</v>
      </c>
    </row>
    <row r="51" spans="1:7" ht="12.75">
      <c r="A51" s="18" t="s">
        <v>37</v>
      </c>
      <c r="B51" s="90">
        <f>SUM(B34:B50)</f>
        <v>33306057</v>
      </c>
      <c r="C51" s="90">
        <f>SUM(C34:C50)</f>
        <v>8730635</v>
      </c>
      <c r="D51" s="90">
        <f>SUM(D34:D50)</f>
        <v>0</v>
      </c>
      <c r="E51" s="90">
        <f>SUM(E34:E50)</f>
        <v>42036692</v>
      </c>
      <c r="G51" s="35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29.25" customHeight="1">
      <c r="A63" s="106" t="s">
        <v>57</v>
      </c>
      <c r="B63" s="106"/>
      <c r="C63" s="106"/>
      <c r="D63" s="106"/>
      <c r="E63" s="106"/>
    </row>
    <row r="64" spans="1:5" ht="12.75">
      <c r="A64" s="101" t="s">
        <v>39</v>
      </c>
      <c r="B64" s="103" t="s">
        <v>64</v>
      </c>
      <c r="C64" s="104"/>
      <c r="D64" s="104"/>
      <c r="E64" s="105"/>
    </row>
    <row r="65" spans="1:5" ht="38.25">
      <c r="A65" s="102"/>
      <c r="B65" s="78" t="s">
        <v>0</v>
      </c>
      <c r="C65" s="78" t="s">
        <v>48</v>
      </c>
      <c r="D65" s="78" t="s">
        <v>66</v>
      </c>
      <c r="E65" s="15" t="s">
        <v>37</v>
      </c>
    </row>
    <row r="66" spans="1:5" ht="12.75">
      <c r="A66" s="16" t="s">
        <v>1</v>
      </c>
      <c r="B66" s="89">
        <v>766750</v>
      </c>
      <c r="C66" s="89">
        <v>216978</v>
      </c>
      <c r="D66" s="89">
        <v>-44908</v>
      </c>
      <c r="E66" s="89">
        <f aca="true" t="shared" si="2" ref="E66:E82">SUM(B66:D66)</f>
        <v>938820</v>
      </c>
    </row>
    <row r="67" spans="1:5" ht="12.75">
      <c r="A67" s="16" t="s">
        <v>2</v>
      </c>
      <c r="B67" s="89">
        <v>1666292</v>
      </c>
      <c r="C67" s="89">
        <v>471533</v>
      </c>
      <c r="D67" s="89">
        <v>-97593</v>
      </c>
      <c r="E67" s="89">
        <f t="shared" si="2"/>
        <v>2040232</v>
      </c>
    </row>
    <row r="68" spans="1:5" ht="12.75">
      <c r="A68" s="16" t="s">
        <v>3</v>
      </c>
      <c r="B68" s="89">
        <v>1007404</v>
      </c>
      <c r="C68" s="89">
        <v>285079</v>
      </c>
      <c r="D68" s="89">
        <v>-59003</v>
      </c>
      <c r="E68" s="89">
        <f t="shared" si="2"/>
        <v>1233480</v>
      </c>
    </row>
    <row r="69" spans="1:5" ht="12.75">
      <c r="A69" s="16" t="s">
        <v>4</v>
      </c>
      <c r="B69" s="89">
        <v>5411575</v>
      </c>
      <c r="C69" s="89">
        <v>1531388</v>
      </c>
      <c r="D69" s="89">
        <v>-316952</v>
      </c>
      <c r="E69" s="89">
        <f t="shared" si="2"/>
        <v>6626011</v>
      </c>
    </row>
    <row r="70" spans="1:5" ht="12.75">
      <c r="A70" s="16" t="s">
        <v>5</v>
      </c>
      <c r="B70" s="89">
        <v>1598751</v>
      </c>
      <c r="C70" s="89">
        <v>452420</v>
      </c>
      <c r="D70" s="89">
        <v>-93638</v>
      </c>
      <c r="E70" s="89">
        <f t="shared" si="2"/>
        <v>1957533</v>
      </c>
    </row>
    <row r="71" spans="1:5" ht="12.75">
      <c r="A71" s="16" t="s">
        <v>6</v>
      </c>
      <c r="B71" s="89">
        <v>1164595</v>
      </c>
      <c r="C71" s="89">
        <v>329561</v>
      </c>
      <c r="D71" s="89">
        <v>-68209</v>
      </c>
      <c r="E71" s="89">
        <f t="shared" si="2"/>
        <v>1425947</v>
      </c>
    </row>
    <row r="72" spans="1:5" ht="12.75">
      <c r="A72" s="16" t="s">
        <v>7</v>
      </c>
      <c r="B72" s="89">
        <v>698885</v>
      </c>
      <c r="C72" s="89">
        <v>197773</v>
      </c>
      <c r="D72" s="89">
        <v>-40933</v>
      </c>
      <c r="E72" s="89">
        <f t="shared" si="2"/>
        <v>855725</v>
      </c>
    </row>
    <row r="73" spans="1:5" ht="12.75">
      <c r="A73" s="16" t="s">
        <v>8</v>
      </c>
      <c r="B73" s="89">
        <v>1474569</v>
      </c>
      <c r="C73" s="89">
        <v>417279</v>
      </c>
      <c r="D73" s="89">
        <v>-86364</v>
      </c>
      <c r="E73" s="89">
        <f t="shared" si="2"/>
        <v>1805484</v>
      </c>
    </row>
    <row r="74" spans="1:5" ht="12.75">
      <c r="A74" s="16" t="s">
        <v>9</v>
      </c>
      <c r="B74" s="89">
        <v>668600</v>
      </c>
      <c r="C74" s="89">
        <v>189203</v>
      </c>
      <c r="D74" s="89">
        <v>-39159</v>
      </c>
      <c r="E74" s="89">
        <f t="shared" si="2"/>
        <v>818644</v>
      </c>
    </row>
    <row r="75" spans="1:5" ht="12.75">
      <c r="A75" s="16" t="s">
        <v>10</v>
      </c>
      <c r="B75" s="89">
        <v>825165</v>
      </c>
      <c r="C75" s="89">
        <v>233508</v>
      </c>
      <c r="D75" s="89">
        <v>-48329</v>
      </c>
      <c r="E75" s="89">
        <f t="shared" si="2"/>
        <v>1010344</v>
      </c>
    </row>
    <row r="76" spans="1:5" ht="12.75">
      <c r="A76" s="16" t="s">
        <v>11</v>
      </c>
      <c r="B76" s="89">
        <v>664848</v>
      </c>
      <c r="C76" s="89">
        <v>188141</v>
      </c>
      <c r="D76" s="89">
        <v>-38940</v>
      </c>
      <c r="E76" s="89">
        <f t="shared" si="2"/>
        <v>814049</v>
      </c>
    </row>
    <row r="77" spans="1:5" ht="12.75">
      <c r="A77" s="16" t="s">
        <v>12</v>
      </c>
      <c r="B77" s="89">
        <v>1326174</v>
      </c>
      <c r="C77" s="89">
        <v>375285</v>
      </c>
      <c r="D77" s="89">
        <v>-77673</v>
      </c>
      <c r="E77" s="89">
        <f t="shared" si="2"/>
        <v>1623786</v>
      </c>
    </row>
    <row r="78" spans="1:5" ht="12.75">
      <c r="A78" s="16" t="s">
        <v>13</v>
      </c>
      <c r="B78" s="89">
        <v>1061780</v>
      </c>
      <c r="C78" s="89">
        <v>300466</v>
      </c>
      <c r="D78" s="89">
        <v>-62188</v>
      </c>
      <c r="E78" s="89">
        <f t="shared" si="2"/>
        <v>1300058</v>
      </c>
    </row>
    <row r="79" spans="1:5" ht="12.75">
      <c r="A79" s="16" t="s">
        <v>14</v>
      </c>
      <c r="B79" s="89">
        <v>982707</v>
      </c>
      <c r="C79" s="89">
        <v>278090</v>
      </c>
      <c r="D79" s="89">
        <v>-57556</v>
      </c>
      <c r="E79" s="89">
        <f t="shared" si="2"/>
        <v>1203241</v>
      </c>
    </row>
    <row r="80" spans="1:5" ht="12.75">
      <c r="A80" s="16" t="s">
        <v>15</v>
      </c>
      <c r="B80" s="89">
        <v>663357</v>
      </c>
      <c r="C80" s="89">
        <v>187719</v>
      </c>
      <c r="D80" s="89">
        <v>-38852</v>
      </c>
      <c r="E80" s="89">
        <f t="shared" si="2"/>
        <v>812224</v>
      </c>
    </row>
    <row r="81" spans="1:5" ht="12.75">
      <c r="A81" s="16" t="s">
        <v>16</v>
      </c>
      <c r="B81" s="89">
        <v>754550</v>
      </c>
      <c r="C81" s="89">
        <v>213525</v>
      </c>
      <c r="D81" s="89">
        <v>-44193</v>
      </c>
      <c r="E81" s="89">
        <f t="shared" si="2"/>
        <v>923882</v>
      </c>
    </row>
    <row r="82" spans="1:5" ht="12.75">
      <c r="A82" s="17" t="s">
        <v>17</v>
      </c>
      <c r="B82" s="89">
        <v>910302</v>
      </c>
      <c r="C82" s="89">
        <v>257600</v>
      </c>
      <c r="D82" s="89">
        <v>-53316</v>
      </c>
      <c r="E82" s="91">
        <f t="shared" si="2"/>
        <v>1114586</v>
      </c>
    </row>
    <row r="83" spans="1:5" ht="12.75">
      <c r="A83" s="18" t="s">
        <v>37</v>
      </c>
      <c r="B83" s="90">
        <f>SUM(B66:B82)</f>
        <v>21646304</v>
      </c>
      <c r="C83" s="90">
        <f>SUM(C66:C82)</f>
        <v>6125548</v>
      </c>
      <c r="D83" s="90">
        <f>SUM(D66:D82)</f>
        <v>-1267806</v>
      </c>
      <c r="E83" s="90">
        <f>SUM(E66:E82)</f>
        <v>26504046</v>
      </c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30" customHeight="1">
      <c r="A86" s="106" t="s">
        <v>58</v>
      </c>
      <c r="B86" s="106"/>
      <c r="C86" s="106"/>
      <c r="D86" s="106"/>
      <c r="E86" s="106"/>
    </row>
    <row r="87" spans="1:5" ht="12.75" customHeight="1">
      <c r="A87" s="101" t="s">
        <v>39</v>
      </c>
      <c r="B87" s="103" t="s">
        <v>65</v>
      </c>
      <c r="C87" s="104"/>
      <c r="D87" s="104"/>
      <c r="E87" s="105"/>
    </row>
    <row r="88" spans="1:5" ht="38.25">
      <c r="A88" s="102"/>
      <c r="B88" s="78" t="s">
        <v>0</v>
      </c>
      <c r="C88" s="78" t="s">
        <v>48</v>
      </c>
      <c r="D88" s="78" t="s">
        <v>66</v>
      </c>
      <c r="E88" s="15" t="s">
        <v>37</v>
      </c>
    </row>
    <row r="89" spans="1:5" ht="12.75">
      <c r="A89" s="16" t="s">
        <v>1</v>
      </c>
      <c r="B89" s="89">
        <v>398834</v>
      </c>
      <c r="C89" s="89">
        <v>-865</v>
      </c>
      <c r="D89" s="89">
        <v>2899</v>
      </c>
      <c r="E89" s="89">
        <f aca="true" t="shared" si="3" ref="E89:E105">SUM(B89:D89)</f>
        <v>400868</v>
      </c>
    </row>
    <row r="90" spans="1:5" ht="12.75">
      <c r="A90" s="16" t="s">
        <v>2</v>
      </c>
      <c r="B90" s="89">
        <v>828259</v>
      </c>
      <c r="C90" s="89">
        <v>-1796</v>
      </c>
      <c r="D90" s="89">
        <v>6019</v>
      </c>
      <c r="E90" s="89">
        <f t="shared" si="3"/>
        <v>832482</v>
      </c>
    </row>
    <row r="91" spans="1:5" ht="12.75">
      <c r="A91" s="16" t="s">
        <v>3</v>
      </c>
      <c r="B91" s="89">
        <v>538771</v>
      </c>
      <c r="C91" s="89">
        <v>-1168</v>
      </c>
      <c r="D91" s="89">
        <v>3916</v>
      </c>
      <c r="E91" s="89">
        <f t="shared" si="3"/>
        <v>541519</v>
      </c>
    </row>
    <row r="92" spans="1:5" ht="12.75">
      <c r="A92" s="16" t="s">
        <v>4</v>
      </c>
      <c r="B92" s="89">
        <v>2761020</v>
      </c>
      <c r="C92" s="89">
        <v>-5988</v>
      </c>
      <c r="D92" s="89">
        <v>20066</v>
      </c>
      <c r="E92" s="89">
        <f t="shared" si="3"/>
        <v>2775098</v>
      </c>
    </row>
    <row r="93" spans="1:5" ht="12.75">
      <c r="A93" s="16" t="s">
        <v>5</v>
      </c>
      <c r="B93" s="89">
        <v>773721</v>
      </c>
      <c r="C93" s="89">
        <v>-1678</v>
      </c>
      <c r="D93" s="89">
        <v>5623</v>
      </c>
      <c r="E93" s="89">
        <f t="shared" si="3"/>
        <v>777666</v>
      </c>
    </row>
    <row r="94" spans="1:5" ht="12.75">
      <c r="A94" s="16" t="s">
        <v>6</v>
      </c>
      <c r="B94" s="89">
        <v>662195</v>
      </c>
      <c r="C94" s="89">
        <v>-1436</v>
      </c>
      <c r="D94" s="89">
        <v>4813</v>
      </c>
      <c r="E94" s="89">
        <f t="shared" si="3"/>
        <v>665572</v>
      </c>
    </row>
    <row r="95" spans="1:5" ht="12.75">
      <c r="A95" s="16" t="s">
        <v>7</v>
      </c>
      <c r="B95" s="89">
        <v>349594</v>
      </c>
      <c r="C95" s="89">
        <v>-758</v>
      </c>
      <c r="D95" s="89">
        <v>2541</v>
      </c>
      <c r="E95" s="89">
        <f t="shared" si="3"/>
        <v>351377</v>
      </c>
    </row>
    <row r="96" spans="1:5" ht="12.75">
      <c r="A96" s="16" t="s">
        <v>8</v>
      </c>
      <c r="B96" s="89">
        <v>785079</v>
      </c>
      <c r="C96" s="89">
        <v>-1703</v>
      </c>
      <c r="D96" s="89">
        <v>5706</v>
      </c>
      <c r="E96" s="89">
        <f t="shared" si="3"/>
        <v>789082</v>
      </c>
    </row>
    <row r="97" spans="1:5" ht="12.75">
      <c r="A97" s="16" t="s">
        <v>9</v>
      </c>
      <c r="B97" s="89">
        <v>341311</v>
      </c>
      <c r="C97" s="89">
        <v>-740</v>
      </c>
      <c r="D97" s="89">
        <v>2481</v>
      </c>
      <c r="E97" s="89">
        <f t="shared" si="3"/>
        <v>343052</v>
      </c>
    </row>
    <row r="98" spans="1:5" ht="12.75">
      <c r="A98" s="16" t="s">
        <v>10</v>
      </c>
      <c r="B98" s="89">
        <v>409776</v>
      </c>
      <c r="C98" s="89">
        <v>-889</v>
      </c>
      <c r="D98" s="89">
        <v>2978</v>
      </c>
      <c r="E98" s="89">
        <f t="shared" si="3"/>
        <v>411865</v>
      </c>
    </row>
    <row r="99" spans="1:5" ht="12.75">
      <c r="A99" s="16" t="s">
        <v>11</v>
      </c>
      <c r="B99" s="89">
        <v>338265</v>
      </c>
      <c r="C99" s="89">
        <v>-734</v>
      </c>
      <c r="D99" s="89">
        <v>2458</v>
      </c>
      <c r="E99" s="89">
        <f t="shared" si="3"/>
        <v>339989</v>
      </c>
    </row>
    <row r="100" spans="1:5" ht="12.75">
      <c r="A100" s="16" t="s">
        <v>12</v>
      </c>
      <c r="B100" s="89">
        <v>673448</v>
      </c>
      <c r="C100" s="89">
        <v>-1460</v>
      </c>
      <c r="D100" s="89">
        <v>4895</v>
      </c>
      <c r="E100" s="89">
        <f t="shared" si="3"/>
        <v>676883</v>
      </c>
    </row>
    <row r="101" spans="1:5" ht="12.75">
      <c r="A101" s="16" t="s">
        <v>13</v>
      </c>
      <c r="B101" s="89">
        <v>484004</v>
      </c>
      <c r="C101" s="89">
        <v>-1050</v>
      </c>
      <c r="D101" s="89">
        <v>3518</v>
      </c>
      <c r="E101" s="89">
        <f t="shared" si="3"/>
        <v>486472</v>
      </c>
    </row>
    <row r="102" spans="1:5" ht="12.75">
      <c r="A102" s="16" t="s">
        <v>14</v>
      </c>
      <c r="B102" s="89">
        <v>525623</v>
      </c>
      <c r="C102" s="89">
        <v>-1140</v>
      </c>
      <c r="D102" s="89">
        <v>3820</v>
      </c>
      <c r="E102" s="89">
        <f t="shared" si="3"/>
        <v>528303</v>
      </c>
    </row>
    <row r="103" spans="1:5" ht="12.75">
      <c r="A103" s="16" t="s">
        <v>15</v>
      </c>
      <c r="B103" s="89">
        <v>339871</v>
      </c>
      <c r="C103" s="89">
        <v>-737</v>
      </c>
      <c r="D103" s="89">
        <v>2470</v>
      </c>
      <c r="E103" s="89">
        <f t="shared" si="3"/>
        <v>341604</v>
      </c>
    </row>
    <row r="104" spans="1:5" ht="12.75">
      <c r="A104" s="16" t="s">
        <v>16</v>
      </c>
      <c r="B104" s="89">
        <v>378511</v>
      </c>
      <c r="C104" s="89">
        <v>-821</v>
      </c>
      <c r="D104" s="89">
        <v>2751</v>
      </c>
      <c r="E104" s="89">
        <f t="shared" si="3"/>
        <v>380441</v>
      </c>
    </row>
    <row r="105" spans="1:5" ht="12.75">
      <c r="A105" s="17" t="s">
        <v>17</v>
      </c>
      <c r="B105" s="89">
        <v>455799</v>
      </c>
      <c r="C105" s="89">
        <v>-988</v>
      </c>
      <c r="D105" s="89">
        <v>3313</v>
      </c>
      <c r="E105" s="91">
        <f t="shared" si="3"/>
        <v>458124</v>
      </c>
    </row>
    <row r="106" spans="1:5" ht="12.75">
      <c r="A106" s="18" t="s">
        <v>37</v>
      </c>
      <c r="B106" s="90">
        <f>SUM(B89:B105)</f>
        <v>11044081</v>
      </c>
      <c r="C106" s="90">
        <f>SUM(C89:C105)</f>
        <v>-23951</v>
      </c>
      <c r="D106" s="90">
        <f>SUM(D89:D105)</f>
        <v>80267</v>
      </c>
      <c r="E106" s="90">
        <f>SUM(E89:E105)</f>
        <v>11100397</v>
      </c>
    </row>
    <row r="107" spans="1:5" ht="12.75">
      <c r="A107" s="6"/>
      <c r="B107" s="6"/>
      <c r="C107" s="6"/>
      <c r="D107" s="6"/>
      <c r="E107" s="6"/>
    </row>
    <row r="108" spans="1:5" ht="15.75" customHeight="1">
      <c r="A108" s="100" t="s">
        <v>32</v>
      </c>
      <c r="B108" s="100"/>
      <c r="C108" s="100"/>
      <c r="D108" s="100"/>
      <c r="E108" s="100"/>
    </row>
    <row r="109" spans="1:5" ht="15.75">
      <c r="A109" s="79"/>
      <c r="B109" s="79"/>
      <c r="C109" s="79"/>
      <c r="D109" s="79"/>
      <c r="E109" s="79"/>
    </row>
    <row r="110" spans="1:5" ht="15.75">
      <c r="A110" s="80"/>
      <c r="B110" s="80"/>
      <c r="C110" s="80"/>
      <c r="D110" s="80"/>
      <c r="E110" s="80"/>
    </row>
    <row r="111" spans="1:5" ht="15.75" customHeight="1">
      <c r="A111" s="93" t="s">
        <v>42</v>
      </c>
      <c r="B111" s="93"/>
      <c r="C111" s="93"/>
      <c r="D111" s="93"/>
      <c r="E111" s="93"/>
    </row>
  </sheetData>
  <sheetProtection/>
  <mergeCells count="16">
    <mergeCell ref="A7:E7"/>
    <mergeCell ref="A8:E8"/>
    <mergeCell ref="A9:A10"/>
    <mergeCell ref="B9:D9"/>
    <mergeCell ref="E9:E10"/>
    <mergeCell ref="A86:E86"/>
    <mergeCell ref="A108:E108"/>
    <mergeCell ref="A111:E111"/>
    <mergeCell ref="A87:A88"/>
    <mergeCell ref="B87:E87"/>
    <mergeCell ref="A31:E31"/>
    <mergeCell ref="A32:A33"/>
    <mergeCell ref="B32:E32"/>
    <mergeCell ref="A63:E63"/>
    <mergeCell ref="A64:A65"/>
    <mergeCell ref="B64:E64"/>
  </mergeCells>
  <printOptions horizontalCentered="1"/>
  <pageMargins left="0.7086614173228347" right="0.7086614173228347" top="0.35" bottom="0.3937007874015748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2"/>
  <sheetViews>
    <sheetView zoomScale="90" zoomScaleNormal="90" zoomScalePageLayoutView="0" workbookViewId="0" topLeftCell="A1">
      <selection activeCell="A7" sqref="A7:E7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7.851562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6" spans="1:5" ht="15.75">
      <c r="A6" s="93" t="s">
        <v>24</v>
      </c>
      <c r="B6" s="93"/>
      <c r="C6" s="93"/>
      <c r="D6" s="93"/>
      <c r="E6" s="93"/>
    </row>
    <row r="7" spans="1:5" ht="33" customHeight="1">
      <c r="A7" s="111" t="s">
        <v>59</v>
      </c>
      <c r="B7" s="111"/>
      <c r="C7" s="111"/>
      <c r="D7" s="111"/>
      <c r="E7" s="111"/>
    </row>
    <row r="9" spans="1:5" ht="12.75">
      <c r="A9" s="101" t="s">
        <v>39</v>
      </c>
      <c r="B9" s="114" t="s">
        <v>45</v>
      </c>
      <c r="C9" s="115"/>
      <c r="D9" s="116"/>
      <c r="E9" s="112" t="s">
        <v>37</v>
      </c>
    </row>
    <row r="10" spans="1:5" ht="12.75">
      <c r="A10" s="102"/>
      <c r="B10" s="34" t="s">
        <v>60</v>
      </c>
      <c r="C10" s="34" t="s">
        <v>61</v>
      </c>
      <c r="D10" s="34" t="s">
        <v>62</v>
      </c>
      <c r="E10" s="113"/>
    </row>
    <row r="11" spans="1:12" ht="15" customHeight="1">
      <c r="A11" s="16" t="s">
        <v>1</v>
      </c>
      <c r="B11" s="22">
        <v>230474</v>
      </c>
      <c r="C11" s="22">
        <v>249216</v>
      </c>
      <c r="D11" s="22">
        <v>277519</v>
      </c>
      <c r="E11" s="22">
        <f>SUM(B11:D11)</f>
        <v>757209</v>
      </c>
      <c r="F11" s="36"/>
      <c r="G11" s="36"/>
      <c r="H11" s="36"/>
      <c r="I11" s="36"/>
      <c r="J11" s="36"/>
      <c r="K11" s="36"/>
      <c r="L11" s="36"/>
    </row>
    <row r="12" spans="1:12" ht="15" customHeight="1">
      <c r="A12" s="16" t="s">
        <v>2</v>
      </c>
      <c r="B12" s="22">
        <v>329238</v>
      </c>
      <c r="C12" s="22">
        <v>340586</v>
      </c>
      <c r="D12" s="22">
        <v>416143.99999999994</v>
      </c>
      <c r="E12" s="22">
        <f aca="true" t="shared" si="0" ref="E12:E27">SUM(B12:D12)</f>
        <v>1085968</v>
      </c>
      <c r="F12" s="36"/>
      <c r="G12" s="36"/>
      <c r="H12" s="36"/>
      <c r="I12" s="36"/>
      <c r="J12" s="36"/>
      <c r="K12" s="36"/>
      <c r="L12" s="36"/>
    </row>
    <row r="13" spans="1:12" ht="15" customHeight="1">
      <c r="A13" s="16" t="s">
        <v>3</v>
      </c>
      <c r="B13" s="22">
        <v>669603</v>
      </c>
      <c r="C13" s="22">
        <v>1306827</v>
      </c>
      <c r="D13" s="22">
        <v>593235</v>
      </c>
      <c r="E13" s="22">
        <f t="shared" si="0"/>
        <v>2569665</v>
      </c>
      <c r="F13" s="36"/>
      <c r="G13" s="36"/>
      <c r="H13" s="36"/>
      <c r="I13" s="36"/>
      <c r="J13" s="36"/>
      <c r="K13" s="36"/>
      <c r="L13" s="36"/>
    </row>
    <row r="14" spans="1:12" ht="15" customHeight="1">
      <c r="A14" s="16" t="s">
        <v>4</v>
      </c>
      <c r="B14" s="22">
        <v>9617839</v>
      </c>
      <c r="C14" s="22">
        <v>12623082</v>
      </c>
      <c r="D14" s="22">
        <v>10377028</v>
      </c>
      <c r="E14" s="22">
        <f t="shared" si="0"/>
        <v>32617949</v>
      </c>
      <c r="F14" s="36"/>
      <c r="G14" s="36"/>
      <c r="H14" s="36"/>
      <c r="I14" s="36"/>
      <c r="J14" s="36"/>
      <c r="K14" s="36"/>
      <c r="L14" s="36"/>
    </row>
    <row r="15" spans="1:12" ht="15" customHeight="1">
      <c r="A15" s="16" t="s">
        <v>5</v>
      </c>
      <c r="B15" s="22">
        <v>1207656</v>
      </c>
      <c r="C15" s="22">
        <v>1130310.0000000002</v>
      </c>
      <c r="D15" s="22">
        <v>830621</v>
      </c>
      <c r="E15" s="22">
        <f t="shared" si="0"/>
        <v>3168587</v>
      </c>
      <c r="F15" s="36"/>
      <c r="G15" s="36"/>
      <c r="H15" s="36"/>
      <c r="I15" s="36"/>
      <c r="J15" s="36"/>
      <c r="K15" s="36"/>
      <c r="L15" s="36"/>
    </row>
    <row r="16" spans="1:12" ht="15" customHeight="1">
      <c r="A16" s="16" t="s">
        <v>6</v>
      </c>
      <c r="B16" s="22">
        <v>562035.9999999999</v>
      </c>
      <c r="C16" s="22">
        <v>2564627</v>
      </c>
      <c r="D16" s="22">
        <v>1463278.9999999998</v>
      </c>
      <c r="E16" s="22">
        <f t="shared" si="0"/>
        <v>4589942</v>
      </c>
      <c r="F16" s="36"/>
      <c r="G16" s="36"/>
      <c r="H16" s="36"/>
      <c r="I16" s="36"/>
      <c r="J16" s="36"/>
      <c r="K16" s="36"/>
      <c r="L16" s="36"/>
    </row>
    <row r="17" spans="1:12" ht="15" customHeight="1">
      <c r="A17" s="16" t="s">
        <v>7</v>
      </c>
      <c r="B17" s="22">
        <v>103566</v>
      </c>
      <c r="C17" s="22">
        <v>132618</v>
      </c>
      <c r="D17" s="22">
        <v>90982</v>
      </c>
      <c r="E17" s="22">
        <f t="shared" si="0"/>
        <v>327166</v>
      </c>
      <c r="F17" s="36"/>
      <c r="G17" s="36"/>
      <c r="H17" s="36"/>
      <c r="I17" s="36"/>
      <c r="J17" s="36"/>
      <c r="K17" s="36"/>
      <c r="L17" s="36"/>
    </row>
    <row r="18" spans="1:12" ht="15" customHeight="1">
      <c r="A18" s="16" t="s">
        <v>8</v>
      </c>
      <c r="B18" s="22">
        <v>444859</v>
      </c>
      <c r="C18" s="22">
        <v>682708.0000000001</v>
      </c>
      <c r="D18" s="22">
        <v>403693</v>
      </c>
      <c r="E18" s="22">
        <f t="shared" si="0"/>
        <v>1531260</v>
      </c>
      <c r="F18" s="36"/>
      <c r="G18" s="36"/>
      <c r="H18" s="36"/>
      <c r="I18" s="36"/>
      <c r="J18" s="36"/>
      <c r="K18" s="36"/>
      <c r="L18" s="36"/>
    </row>
    <row r="19" spans="1:12" ht="15" customHeight="1">
      <c r="A19" s="16" t="s">
        <v>9</v>
      </c>
      <c r="B19" s="22">
        <v>156416</v>
      </c>
      <c r="C19" s="22">
        <v>141783</v>
      </c>
      <c r="D19" s="22">
        <v>142822</v>
      </c>
      <c r="E19" s="22">
        <f t="shared" si="0"/>
        <v>441021</v>
      </c>
      <c r="F19" s="36"/>
      <c r="G19" s="36"/>
      <c r="H19" s="36"/>
      <c r="I19" s="36"/>
      <c r="J19" s="36"/>
      <c r="K19" s="36"/>
      <c r="L19" s="36"/>
    </row>
    <row r="20" spans="1:12" ht="15" customHeight="1">
      <c r="A20" s="16" t="s">
        <v>10</v>
      </c>
      <c r="B20" s="22">
        <v>196345</v>
      </c>
      <c r="C20" s="22">
        <v>155630</v>
      </c>
      <c r="D20" s="22">
        <v>172722.99999999997</v>
      </c>
      <c r="E20" s="22">
        <f t="shared" si="0"/>
        <v>524698</v>
      </c>
      <c r="F20" s="36"/>
      <c r="G20" s="36"/>
      <c r="H20" s="36"/>
      <c r="I20" s="36"/>
      <c r="J20" s="36"/>
      <c r="K20" s="36"/>
      <c r="L20" s="36"/>
    </row>
    <row r="21" spans="1:12" ht="15" customHeight="1">
      <c r="A21" s="16" t="s">
        <v>11</v>
      </c>
      <c r="B21" s="22">
        <v>46819</v>
      </c>
      <c r="C21" s="22">
        <v>54140</v>
      </c>
      <c r="D21" s="22">
        <v>57087.00000000001</v>
      </c>
      <c r="E21" s="22">
        <f t="shared" si="0"/>
        <v>158046</v>
      </c>
      <c r="F21" s="36"/>
      <c r="G21" s="36"/>
      <c r="H21" s="36"/>
      <c r="I21" s="36"/>
      <c r="J21" s="36"/>
      <c r="K21" s="36"/>
      <c r="L21" s="36"/>
    </row>
    <row r="22" spans="1:12" ht="15" customHeight="1">
      <c r="A22" s="16" t="s">
        <v>12</v>
      </c>
      <c r="B22" s="22">
        <v>543522</v>
      </c>
      <c r="C22" s="22">
        <v>573713</v>
      </c>
      <c r="D22" s="22">
        <v>564389</v>
      </c>
      <c r="E22" s="22">
        <f t="shared" si="0"/>
        <v>1681624</v>
      </c>
      <c r="F22" s="36"/>
      <c r="G22" s="36"/>
      <c r="H22" s="36"/>
      <c r="I22" s="36"/>
      <c r="J22" s="36"/>
      <c r="K22" s="36"/>
      <c r="L22" s="36"/>
    </row>
    <row r="23" spans="1:12" ht="15" customHeight="1">
      <c r="A23" s="16" t="s">
        <v>13</v>
      </c>
      <c r="B23" s="22">
        <v>485010</v>
      </c>
      <c r="C23" s="22">
        <v>510454</v>
      </c>
      <c r="D23" s="22">
        <v>486188</v>
      </c>
      <c r="E23" s="22">
        <f t="shared" si="0"/>
        <v>1481652</v>
      </c>
      <c r="F23" s="36"/>
      <c r="G23" s="36"/>
      <c r="H23" s="36"/>
      <c r="I23" s="36"/>
      <c r="J23" s="36"/>
      <c r="K23" s="36"/>
      <c r="L23" s="36"/>
    </row>
    <row r="24" spans="1:12" ht="15" customHeight="1">
      <c r="A24" s="16" t="s">
        <v>14</v>
      </c>
      <c r="B24" s="22">
        <v>304177</v>
      </c>
      <c r="C24" s="22">
        <v>217765</v>
      </c>
      <c r="D24" s="22">
        <v>206653</v>
      </c>
      <c r="E24" s="22">
        <f t="shared" si="0"/>
        <v>728595</v>
      </c>
      <c r="F24" s="36"/>
      <c r="G24" s="36"/>
      <c r="H24" s="36"/>
      <c r="I24" s="36"/>
      <c r="J24" s="36"/>
      <c r="K24" s="36"/>
      <c r="L24" s="36"/>
    </row>
    <row r="25" spans="1:12" ht="15" customHeight="1">
      <c r="A25" s="16" t="s">
        <v>15</v>
      </c>
      <c r="B25" s="22">
        <v>45364.99999999999</v>
      </c>
      <c r="C25" s="22">
        <v>129632.99999999999</v>
      </c>
      <c r="D25" s="22">
        <v>139114</v>
      </c>
      <c r="E25" s="22">
        <f t="shared" si="0"/>
        <v>314112</v>
      </c>
      <c r="F25" s="36"/>
      <c r="G25" s="36"/>
      <c r="H25" s="36"/>
      <c r="I25" s="36"/>
      <c r="J25" s="36"/>
      <c r="K25" s="36"/>
      <c r="L25" s="36"/>
    </row>
    <row r="26" spans="1:12" ht="15" customHeight="1">
      <c r="A26" s="16" t="s">
        <v>16</v>
      </c>
      <c r="B26" s="22">
        <v>219681.00000000003</v>
      </c>
      <c r="C26" s="22">
        <v>240342</v>
      </c>
      <c r="D26" s="22">
        <v>174120</v>
      </c>
      <c r="E26" s="22">
        <f t="shared" si="0"/>
        <v>634143</v>
      </c>
      <c r="F26" s="36"/>
      <c r="G26" s="36"/>
      <c r="H26" s="36"/>
      <c r="I26" s="36"/>
      <c r="J26" s="36"/>
      <c r="K26" s="36"/>
      <c r="L26" s="36"/>
    </row>
    <row r="27" spans="1:12" ht="15" customHeight="1">
      <c r="A27" s="17" t="s">
        <v>17</v>
      </c>
      <c r="B27" s="23">
        <v>177919</v>
      </c>
      <c r="C27" s="23">
        <v>149229</v>
      </c>
      <c r="D27" s="23">
        <v>197413</v>
      </c>
      <c r="E27" s="23">
        <f t="shared" si="0"/>
        <v>524561</v>
      </c>
      <c r="F27" s="36"/>
      <c r="G27" s="36"/>
      <c r="H27" s="36"/>
      <c r="I27" s="36"/>
      <c r="J27" s="36"/>
      <c r="K27" s="36"/>
      <c r="L27" s="36"/>
    </row>
    <row r="28" spans="1:12" ht="15" customHeight="1">
      <c r="A28" s="18" t="s">
        <v>37</v>
      </c>
      <c r="B28" s="24">
        <f>SUM(B11:B27)</f>
        <v>15340525</v>
      </c>
      <c r="C28" s="24">
        <f>SUM(C11:C27)</f>
        <v>21202663</v>
      </c>
      <c r="D28" s="24">
        <f>SUM(D11:D27)</f>
        <v>16593010</v>
      </c>
      <c r="E28" s="24">
        <f>SUM(E11:E27)</f>
        <v>53136198</v>
      </c>
      <c r="F28" s="36"/>
      <c r="G28" s="36"/>
      <c r="H28" s="36"/>
      <c r="I28" s="36"/>
      <c r="J28" s="36"/>
      <c r="K28" s="36"/>
      <c r="L28" s="36"/>
    </row>
    <row r="29" spans="1:12" ht="12.75">
      <c r="A29" s="2"/>
      <c r="B29" s="14"/>
      <c r="C29" s="14"/>
      <c r="D29" s="14"/>
      <c r="E29" s="14"/>
      <c r="G29" s="36"/>
      <c r="H29" s="36"/>
      <c r="I29" s="36"/>
      <c r="J29" s="36"/>
      <c r="K29" s="36"/>
      <c r="L29" s="36"/>
    </row>
    <row r="30" spans="1:12" ht="12.75">
      <c r="A30" s="2"/>
      <c r="B30" s="14"/>
      <c r="C30" s="14"/>
      <c r="D30" s="14"/>
      <c r="E30" s="14"/>
      <c r="G30" s="36"/>
      <c r="H30" s="36"/>
      <c r="I30" s="36"/>
      <c r="J30" s="36"/>
      <c r="K30" s="36"/>
      <c r="L30" s="36"/>
    </row>
    <row r="31" spans="7:12" ht="12.75">
      <c r="G31" s="36"/>
      <c r="H31" s="36"/>
      <c r="I31" s="36"/>
      <c r="J31" s="36"/>
      <c r="K31" s="36"/>
      <c r="L31" s="36"/>
    </row>
    <row r="32" spans="1:5" ht="15.75">
      <c r="A32" s="93" t="s">
        <v>24</v>
      </c>
      <c r="B32" s="93"/>
      <c r="C32" s="93"/>
      <c r="D32" s="93"/>
      <c r="E32" s="93"/>
    </row>
    <row r="33" spans="1:5" ht="32.25" customHeight="1">
      <c r="A33" s="111" t="s">
        <v>63</v>
      </c>
      <c r="B33" s="111"/>
      <c r="C33" s="111"/>
      <c r="D33" s="111"/>
      <c r="E33" s="111"/>
    </row>
    <row r="35" spans="1:5" ht="12.75">
      <c r="A35" s="101" t="s">
        <v>39</v>
      </c>
      <c r="B35" s="114" t="s">
        <v>45</v>
      </c>
      <c r="C35" s="115"/>
      <c r="D35" s="116"/>
      <c r="E35" s="112" t="s">
        <v>37</v>
      </c>
    </row>
    <row r="36" spans="1:5" ht="12.75">
      <c r="A36" s="102"/>
      <c r="B36" s="34" t="s">
        <v>60</v>
      </c>
      <c r="C36" s="34" t="s">
        <v>61</v>
      </c>
      <c r="D36" s="34" t="s">
        <v>62</v>
      </c>
      <c r="E36" s="113"/>
    </row>
    <row r="37" spans="1:11" ht="15" customHeight="1">
      <c r="A37" s="16" t="s">
        <v>1</v>
      </c>
      <c r="B37" s="22">
        <v>463872</v>
      </c>
      <c r="C37" s="22">
        <v>1016140</v>
      </c>
      <c r="D37" s="22">
        <v>456740</v>
      </c>
      <c r="E37" s="22">
        <f>SUM(B37:D37)</f>
        <v>1936752</v>
      </c>
      <c r="F37" s="36"/>
      <c r="G37" s="36"/>
      <c r="H37" s="35"/>
      <c r="J37" s="35"/>
      <c r="K37" s="35"/>
    </row>
    <row r="38" spans="1:11" ht="15" customHeight="1">
      <c r="A38" s="16" t="s">
        <v>2</v>
      </c>
      <c r="B38" s="22">
        <v>4068733</v>
      </c>
      <c r="C38" s="22">
        <v>4124616</v>
      </c>
      <c r="D38" s="22">
        <v>3928256</v>
      </c>
      <c r="E38" s="22">
        <f aca="true" t="shared" si="1" ref="E38:E53">SUM(B38:D38)</f>
        <v>12121605</v>
      </c>
      <c r="F38" s="36"/>
      <c r="G38" s="36"/>
      <c r="H38" s="35"/>
      <c r="J38" s="35"/>
      <c r="K38" s="35"/>
    </row>
    <row r="39" spans="1:11" ht="15" customHeight="1">
      <c r="A39" s="16" t="s">
        <v>3</v>
      </c>
      <c r="B39" s="22">
        <v>643824</v>
      </c>
      <c r="C39" s="22">
        <v>1052132</v>
      </c>
      <c r="D39" s="22">
        <v>947777</v>
      </c>
      <c r="E39" s="22">
        <f t="shared" si="1"/>
        <v>2643733</v>
      </c>
      <c r="F39" s="36"/>
      <c r="G39" s="36"/>
      <c r="H39" s="35"/>
      <c r="J39" s="35"/>
      <c r="K39" s="35"/>
    </row>
    <row r="40" spans="1:11" ht="15" customHeight="1">
      <c r="A40" s="16" t="s">
        <v>4</v>
      </c>
      <c r="B40" s="22">
        <v>23327816</v>
      </c>
      <c r="C40" s="22">
        <v>27746025</v>
      </c>
      <c r="D40" s="22">
        <v>28394766</v>
      </c>
      <c r="E40" s="22">
        <f t="shared" si="1"/>
        <v>79468607</v>
      </c>
      <c r="F40" s="36"/>
      <c r="G40" s="36"/>
      <c r="H40" s="35"/>
      <c r="J40" s="35"/>
      <c r="K40" s="35"/>
    </row>
    <row r="41" spans="1:11" ht="15" customHeight="1">
      <c r="A41" s="16" t="s">
        <v>5</v>
      </c>
      <c r="B41" s="22">
        <v>3843434</v>
      </c>
      <c r="C41" s="22">
        <v>3477926</v>
      </c>
      <c r="D41" s="22">
        <v>4876447</v>
      </c>
      <c r="E41" s="22">
        <f t="shared" si="1"/>
        <v>12197807</v>
      </c>
      <c r="F41" s="36"/>
      <c r="G41" s="36"/>
      <c r="H41" s="35"/>
      <c r="J41" s="35"/>
      <c r="K41" s="35"/>
    </row>
    <row r="42" spans="1:11" ht="15" customHeight="1">
      <c r="A42" s="16" t="s">
        <v>6</v>
      </c>
      <c r="B42" s="22">
        <v>2611125</v>
      </c>
      <c r="C42" s="22">
        <v>2823121</v>
      </c>
      <c r="D42" s="22">
        <v>2545804</v>
      </c>
      <c r="E42" s="22">
        <f t="shared" si="1"/>
        <v>7980050</v>
      </c>
      <c r="F42" s="36"/>
      <c r="G42" s="36"/>
      <c r="H42" s="35"/>
      <c r="J42" s="35"/>
      <c r="K42" s="35"/>
    </row>
    <row r="43" spans="1:11" ht="15" customHeight="1">
      <c r="A43" s="16" t="s">
        <v>7</v>
      </c>
      <c r="B43" s="22">
        <v>883850</v>
      </c>
      <c r="C43" s="22">
        <v>745937</v>
      </c>
      <c r="D43" s="22">
        <v>1174640</v>
      </c>
      <c r="E43" s="22">
        <f t="shared" si="1"/>
        <v>2804427</v>
      </c>
      <c r="F43" s="36"/>
      <c r="G43" s="36"/>
      <c r="H43" s="35"/>
      <c r="J43" s="35"/>
      <c r="K43" s="35"/>
    </row>
    <row r="44" spans="1:11" ht="15" customHeight="1">
      <c r="A44" s="16" t="s">
        <v>8</v>
      </c>
      <c r="B44" s="22">
        <v>2991064</v>
      </c>
      <c r="C44" s="22">
        <v>5047555</v>
      </c>
      <c r="D44" s="22">
        <v>4523562</v>
      </c>
      <c r="E44" s="22">
        <f t="shared" si="1"/>
        <v>12562181</v>
      </c>
      <c r="F44" s="36"/>
      <c r="G44" s="36"/>
      <c r="H44" s="35"/>
      <c r="J44" s="35"/>
      <c r="K44" s="35"/>
    </row>
    <row r="45" spans="1:11" ht="15" customHeight="1">
      <c r="A45" s="16" t="s">
        <v>9</v>
      </c>
      <c r="B45" s="22">
        <v>229502</v>
      </c>
      <c r="C45" s="22">
        <v>392965</v>
      </c>
      <c r="D45" s="22">
        <v>229885</v>
      </c>
      <c r="E45" s="22">
        <f t="shared" si="1"/>
        <v>852352</v>
      </c>
      <c r="F45" s="36"/>
      <c r="G45" s="36"/>
      <c r="H45" s="35"/>
      <c r="J45" s="35"/>
      <c r="K45" s="35"/>
    </row>
    <row r="46" spans="1:11" ht="15" customHeight="1">
      <c r="A46" s="16" t="s">
        <v>10</v>
      </c>
      <c r="B46" s="22">
        <v>1014502</v>
      </c>
      <c r="C46" s="22">
        <v>885733</v>
      </c>
      <c r="D46" s="22">
        <v>850417</v>
      </c>
      <c r="E46" s="22">
        <f t="shared" si="1"/>
        <v>2750652</v>
      </c>
      <c r="F46" s="36"/>
      <c r="G46" s="36"/>
      <c r="H46" s="35"/>
      <c r="J46" s="35"/>
      <c r="K46" s="35"/>
    </row>
    <row r="47" spans="1:11" ht="15" customHeight="1">
      <c r="A47" s="16" t="s">
        <v>11</v>
      </c>
      <c r="B47" s="22">
        <v>385484</v>
      </c>
      <c r="C47" s="22">
        <v>434383</v>
      </c>
      <c r="D47" s="22">
        <v>361571</v>
      </c>
      <c r="E47" s="22">
        <f t="shared" si="1"/>
        <v>1181438</v>
      </c>
      <c r="F47" s="36"/>
      <c r="G47" s="36"/>
      <c r="H47" s="35"/>
      <c r="J47" s="35"/>
      <c r="K47" s="35"/>
    </row>
    <row r="48" spans="1:11" ht="15" customHeight="1">
      <c r="A48" s="16" t="s">
        <v>12</v>
      </c>
      <c r="B48" s="22">
        <v>1856738</v>
      </c>
      <c r="C48" s="22">
        <v>2350757</v>
      </c>
      <c r="D48" s="22">
        <v>1871524</v>
      </c>
      <c r="E48" s="22">
        <f t="shared" si="1"/>
        <v>6079019</v>
      </c>
      <c r="F48" s="36"/>
      <c r="G48" s="36"/>
      <c r="H48" s="35"/>
      <c r="J48" s="35"/>
      <c r="K48" s="35"/>
    </row>
    <row r="49" spans="1:11" ht="15" customHeight="1">
      <c r="A49" s="16" t="s">
        <v>13</v>
      </c>
      <c r="B49" s="22">
        <v>4034413</v>
      </c>
      <c r="C49" s="22">
        <v>2394082</v>
      </c>
      <c r="D49" s="22">
        <v>3153390</v>
      </c>
      <c r="E49" s="22">
        <f t="shared" si="1"/>
        <v>9581885</v>
      </c>
      <c r="F49" s="36"/>
      <c r="G49" s="36"/>
      <c r="H49" s="35"/>
      <c r="J49" s="35"/>
      <c r="K49" s="35"/>
    </row>
    <row r="50" spans="1:11" ht="15" customHeight="1">
      <c r="A50" s="16" t="s">
        <v>14</v>
      </c>
      <c r="B50" s="22">
        <v>2505305</v>
      </c>
      <c r="C50" s="22">
        <v>4613426</v>
      </c>
      <c r="D50" s="22">
        <v>3369686</v>
      </c>
      <c r="E50" s="22">
        <f t="shared" si="1"/>
        <v>10488417</v>
      </c>
      <c r="F50" s="36"/>
      <c r="G50" s="36"/>
      <c r="H50" s="35"/>
      <c r="J50" s="35"/>
      <c r="K50" s="35"/>
    </row>
    <row r="51" spans="1:11" ht="15" customHeight="1">
      <c r="A51" s="16" t="s">
        <v>15</v>
      </c>
      <c r="B51" s="22">
        <v>332027</v>
      </c>
      <c r="C51" s="22">
        <v>328374</v>
      </c>
      <c r="D51" s="22">
        <v>252683</v>
      </c>
      <c r="E51" s="22">
        <f t="shared" si="1"/>
        <v>913084</v>
      </c>
      <c r="F51" s="36"/>
      <c r="G51" s="36"/>
      <c r="H51" s="35"/>
      <c r="J51" s="35"/>
      <c r="K51" s="35"/>
    </row>
    <row r="52" spans="1:11" ht="15" customHeight="1">
      <c r="A52" s="16" t="s">
        <v>16</v>
      </c>
      <c r="B52" s="22">
        <v>974941</v>
      </c>
      <c r="C52" s="22">
        <v>957960</v>
      </c>
      <c r="D52" s="22">
        <v>579246</v>
      </c>
      <c r="E52" s="22">
        <f t="shared" si="1"/>
        <v>2512147</v>
      </c>
      <c r="F52" s="36"/>
      <c r="G52" s="36"/>
      <c r="H52" s="35"/>
      <c r="J52" s="35"/>
      <c r="K52" s="35"/>
    </row>
    <row r="53" spans="1:11" ht="15" customHeight="1">
      <c r="A53" s="17" t="s">
        <v>17</v>
      </c>
      <c r="B53" s="23">
        <v>922659</v>
      </c>
      <c r="C53" s="23">
        <v>862860</v>
      </c>
      <c r="D53" s="23">
        <v>700666</v>
      </c>
      <c r="E53" s="23">
        <f t="shared" si="1"/>
        <v>2486185</v>
      </c>
      <c r="F53" s="36"/>
      <c r="G53" s="36"/>
      <c r="H53" s="35"/>
      <c r="J53" s="35"/>
      <c r="K53" s="35"/>
    </row>
    <row r="54" spans="1:11" ht="15" customHeight="1">
      <c r="A54" s="18" t="s">
        <v>37</v>
      </c>
      <c r="B54" s="24">
        <f>SUM(B37:B53)</f>
        <v>51089289</v>
      </c>
      <c r="C54" s="24">
        <f>SUM(C37:C53)</f>
        <v>59253992</v>
      </c>
      <c r="D54" s="24">
        <f>SUM(D37:D53)</f>
        <v>58217060</v>
      </c>
      <c r="E54" s="24">
        <f>SUM(E37:E53)</f>
        <v>168560341</v>
      </c>
      <c r="G54" s="35"/>
      <c r="H54" s="35"/>
      <c r="K54" s="35"/>
    </row>
    <row r="55" spans="1:5" ht="12.75">
      <c r="A55" s="2"/>
      <c r="B55" s="14"/>
      <c r="C55" s="14"/>
      <c r="D55" s="14"/>
      <c r="E55" s="14"/>
    </row>
    <row r="56" spans="1:5" ht="12.75">
      <c r="A56" s="99"/>
      <c r="B56" s="99"/>
      <c r="C56" s="99"/>
      <c r="D56" s="99"/>
      <c r="E56" s="99"/>
    </row>
    <row r="57" spans="1:5" s="72" customFormat="1" ht="18">
      <c r="A57" s="100" t="s">
        <v>32</v>
      </c>
      <c r="B57" s="100"/>
      <c r="C57" s="100"/>
      <c r="D57" s="100"/>
      <c r="E57" s="100"/>
    </row>
    <row r="58" spans="1:5" s="72" customFormat="1" ht="18">
      <c r="A58" s="73"/>
      <c r="B58" s="73"/>
      <c r="C58" s="73"/>
      <c r="D58" s="73"/>
      <c r="E58" s="73"/>
    </row>
    <row r="59" spans="1:5" s="72" customFormat="1" ht="18">
      <c r="A59" s="73"/>
      <c r="B59" s="73"/>
      <c r="C59" s="73"/>
      <c r="D59" s="73"/>
      <c r="E59" s="73"/>
    </row>
    <row r="60" spans="1:5" s="72" customFormat="1" ht="18">
      <c r="A60" s="74"/>
      <c r="B60" s="74"/>
      <c r="C60" s="74"/>
      <c r="D60" s="74"/>
      <c r="E60" s="74"/>
    </row>
    <row r="61" spans="1:5" s="72" customFormat="1" ht="18">
      <c r="A61" s="93" t="s">
        <v>42</v>
      </c>
      <c r="B61" s="93"/>
      <c r="C61" s="93"/>
      <c r="D61" s="93"/>
      <c r="E61" s="93"/>
    </row>
    <row r="62" spans="1:5" ht="15">
      <c r="A62" s="75"/>
      <c r="B62" s="75"/>
      <c r="C62" s="75"/>
      <c r="D62" s="75"/>
      <c r="E62" s="75"/>
    </row>
  </sheetData>
  <sheetProtection/>
  <mergeCells count="13">
    <mergeCell ref="E35:E36"/>
    <mergeCell ref="A56:E56"/>
    <mergeCell ref="A57:E57"/>
    <mergeCell ref="A6:E6"/>
    <mergeCell ref="A7:E7"/>
    <mergeCell ref="A9:A10"/>
    <mergeCell ref="E9:E10"/>
    <mergeCell ref="A32:E32"/>
    <mergeCell ref="A61:E61"/>
    <mergeCell ref="B9:D9"/>
    <mergeCell ref="B35:D35"/>
    <mergeCell ref="A33:E33"/>
    <mergeCell ref="A35:A36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9 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2023-12-27T17:30:33Z</cp:lastPrinted>
  <dcterms:created xsi:type="dcterms:W3CDTF">2005-08-12T18:32:02Z</dcterms:created>
  <dcterms:modified xsi:type="dcterms:W3CDTF">2023-12-27T18:01:07Z</dcterms:modified>
  <cp:category/>
  <cp:version/>
  <cp:contentType/>
  <cp:contentStatus/>
</cp:coreProperties>
</file>