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FMP" sheetId="1" r:id="rId1"/>
    <sheet name="FEIEF" sheetId="2" r:id="rId2"/>
    <sheet name="Recaudación pagada " sheetId="3" r:id="rId3"/>
  </sheets>
  <definedNames>
    <definedName name="_xlnm.Print_Area" localSheetId="1">'FEIEF'!$A$1:$E$57</definedName>
    <definedName name="_xlnm.Print_Area" localSheetId="0">'FMP'!$A$1:$K$273</definedName>
    <definedName name="_xlnm.Print_Area" localSheetId="2">'Recaudación pagada '!$A$1:$E$62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<sst xmlns="http://schemas.openxmlformats.org/spreadsheetml/2006/main" count="349" uniqueCount="66">
  <si>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</si>
  <si>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</si>
  <si>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</si>
  <si>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</si>
  <si>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</si>
  <si>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</si>
  <si>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</si>
  <si>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</si>
  <si>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</si>
  <si>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</si>
  <si>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</si>
  <si>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</si>
  <si>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</si>
  <si>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</si>
  <si>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</si>
  <si>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</si>
  <si>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</si>
  <si>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</si>
  <si>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</si>
  <si>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</si>
  <si>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</si>
  <si>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</si>
  <si>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</si>
  <si>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</si>
  <si>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</si>
  <si>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</si>
  <si>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</si>
  <si>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</si>
  <si>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</si>
  <si>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</si>
  <si>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</si>
  <si>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</si>
  <si>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</si>
  <si>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Fondo de Fomento Municipal         (70% del 100% FFM)</t>
  </si>
  <si>
    <t>Fondo por Coordinación en Predial                     (30% del 100% FFM)</t>
  </si>
  <si>
    <t>N/A</t>
  </si>
  <si>
    <t>Total Participaciones</t>
  </si>
  <si>
    <t>Total</t>
  </si>
  <si>
    <t>Subtotal</t>
  </si>
  <si>
    <t>Municipios</t>
  </si>
  <si>
    <t>30% 
Fondo de compensación</t>
  </si>
  <si>
    <t>Total Participaciones
Ministradas</t>
  </si>
  <si>
    <t>Incentivo del ISR
Por la Enajenación de Bienes Inmuebles</t>
  </si>
  <si>
    <t>M.A. Juan Francisco Cabrera Gutiérrez</t>
  </si>
  <si>
    <t>Subtotal Participaciones Municipales</t>
  </si>
  <si>
    <t>Total Participaciones Ministradas</t>
  </si>
  <si>
    <t>Fondo de Fomento Municipal</t>
  </si>
  <si>
    <t>Distribución</t>
  </si>
  <si>
    <t>PARTICIPACIONES FEDERALES MINISTRADAS A LOS MUNICIPIOS EN EL I TRIMESTRE DEL EJERCICIO FISCAL 2023</t>
  </si>
  <si>
    <t>PARTICIPACIONES FEDERALES MINISTRADAS A LOS MUNICIPIOS EN EL MES DE ENERO DEL EJERCICIO FISCAL 2023</t>
  </si>
  <si>
    <t>PARTICIPACIONES FEDERALES MINISTRADAS A LOS MUNICIPIOS EN EL MES DE FEBRERO DEL EJERCICIO FISCAL 2023</t>
  </si>
  <si>
    <t>PARTICIPACIONES FEDERALES MINISTRADAS A LOS MUNICIPIOS EN EL MES DE MARZO DEL EJERCICIO FISCAL 2023</t>
  </si>
  <si>
    <t>RECURSOS DEL FEIEF MINISTRADOS A LOS MUNICIPIOS EN I TRIMESTRE DEL EJERCICIO FISCAL 2023</t>
  </si>
  <si>
    <t>RECAUDACIÓN PREDIAL PARA CALCULO DE PARTICIPACIONES A LOS MUNICIPIOS EN EL I TRIMESTRE DEL EJERCICIO FISCAL 2023</t>
  </si>
  <si>
    <t>Enero</t>
  </si>
  <si>
    <t>Febrero</t>
  </si>
  <si>
    <t>Marzo</t>
  </si>
  <si>
    <t>2023</t>
  </si>
  <si>
    <t>RECAUDACIÓN OTROS IMPUESTOS PARA CALCULO DE PARTICIPACIONES A LOS MUNICIPIOS EN EL I TRIMESTRE DEL EJERCICIO FISCAL 2023</t>
  </si>
  <si>
    <t>Compensación Fideicomiso FEIEF
(Enero)</t>
  </si>
  <si>
    <t>Compensación Fideicomiso FEIEF
(Febrero)</t>
  </si>
  <si>
    <t>Compensación por Faltante Inicial FEIEF
(Enero -marzo)</t>
  </si>
  <si>
    <t>Compensación Fideicomiso FEIEF
(Marzo)</t>
  </si>
  <si>
    <t>RECURSOS DEL FEIEF MINISTRADOS A LOS MUNICIPIOS EN EL MES DE MARZO DEL EJERCICIO FISCAL 2023</t>
  </si>
  <si>
    <t>Distribución Cierre 2022</t>
  </si>
  <si>
    <t>FEIEF
Cierre 2022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</si>
</sst>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  <numFmt numFmtId="187" formatCode="0.00_ ;\-0.00\ "/>
    <numFmt numFmtId="188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8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3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0" xfId="49" applyNumberFormat="1" applyFont="1" applyFill="1" applyBorder="1" applyAlignment="1">
      <alignment vertical="center"/>
    </xf>
    <xf numFmtId="43" fontId="3" fillId="33" borderId="10" xfId="57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3" fontId="0" fillId="0" borderId="0" xfId="53" applyNumberFormat="1" applyFont="1" applyFill="1" applyBorder="1" applyAlignment="1">
      <alignment vertical="center"/>
    </xf>
    <xf numFmtId="43" fontId="0" fillId="0" borderId="0" xfId="53" applyNumberFormat="1" applyFont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9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43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3" applyNumberFormat="1" applyFont="1" applyFill="1" applyBorder="1" applyAlignment="1">
      <alignment vertical="center"/>
    </xf>
    <xf numFmtId="43" fontId="4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Border="1" applyAlignment="1">
      <alignment vertical="center"/>
    </xf>
    <xf numFmtId="43" fontId="0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3" fontId="0" fillId="0" borderId="0" xfId="49" applyFont="1" applyAlignment="1">
      <alignment horizontal="center" vertical="center" wrapText="1"/>
    </xf>
    <xf numFmtId="43" fontId="4" fillId="0" borderId="11" xfId="51" applyNumberFormat="1" applyFont="1" applyFill="1" applyBorder="1" applyAlignment="1">
      <alignment vertical="center"/>
    </xf>
    <xf numFmtId="43" fontId="4" fillId="0" borderId="12" xfId="51" applyNumberFormat="1" applyFont="1" applyFill="1" applyBorder="1" applyAlignment="1">
      <alignment vertical="center"/>
    </xf>
    <xf numFmtId="4" fontId="4" fillId="0" borderId="11" xfId="51" applyNumberFormat="1" applyFont="1" applyFill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</xf>
    <xf numFmtId="43" fontId="49" fillId="0" borderId="0" xfId="0" applyNumberFormat="1" applyFont="1" applyFill="1" applyAlignment="1">
      <alignment horizontal="center"/>
    </xf>
    <xf numFmtId="43" fontId="4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49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4" fillId="0" borderId="11" xfId="49" applyNumberFormat="1" applyFont="1" applyFill="1" applyBorder="1" applyAlignment="1">
      <alignment vertical="center"/>
    </xf>
    <xf numFmtId="43" fontId="4" fillId="0" borderId="0" xfId="53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vertical="center"/>
    </xf>
    <xf numFmtId="43" fontId="4" fillId="0" borderId="0" xfId="53" applyFont="1" applyFill="1" applyBorder="1" applyAlignment="1">
      <alignment vertical="center"/>
    </xf>
    <xf numFmtId="43" fontId="4" fillId="0" borderId="0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1" xfId="49" applyNumberFormat="1" applyFont="1" applyFill="1" applyBorder="1" applyAlignment="1">
      <alignment vertical="center"/>
    </xf>
    <xf numFmtId="186" fontId="4" fillId="0" borderId="12" xfId="49" applyNumberFormat="1" applyFont="1" applyFill="1" applyBorder="1" applyAlignment="1">
      <alignment vertical="center"/>
    </xf>
    <xf numFmtId="43" fontId="4" fillId="0" borderId="12" xfId="49" applyNumberFormat="1" applyFont="1" applyFill="1" applyBorder="1" applyAlignment="1">
      <alignment vertical="center"/>
    </xf>
    <xf numFmtId="4" fontId="7" fillId="0" borderId="10" xfId="49" applyNumberFormat="1" applyFont="1" applyFill="1" applyBorder="1" applyAlignment="1">
      <alignment vertical="center"/>
    </xf>
    <xf numFmtId="43" fontId="7" fillId="0" borderId="0" xfId="49" applyFont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53" applyNumberFormat="1" applyFont="1" applyAlignment="1">
      <alignment/>
    </xf>
    <xf numFmtId="43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3" fontId="9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6" fontId="3" fillId="0" borderId="10" xfId="49" applyNumberFormat="1" applyFont="1" applyFill="1" applyBorder="1" applyAlignment="1">
      <alignment vertic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" fontId="7" fillId="0" borderId="10" xfId="53" applyNumberFormat="1" applyFont="1" applyFill="1" applyBorder="1" applyAlignment="1">
      <alignment vertical="center"/>
    </xf>
    <xf numFmtId="186" fontId="7" fillId="0" borderId="10" xfId="53" applyNumberFormat="1" applyFont="1" applyFill="1" applyBorder="1" applyAlignment="1">
      <alignment vertical="center"/>
    </xf>
    <xf numFmtId="186" fontId="0" fillId="0" borderId="11" xfId="53" applyNumberFormat="1" applyFont="1" applyFill="1" applyBorder="1" applyAlignment="1">
      <alignment vertical="center"/>
    </xf>
    <xf numFmtId="187" fontId="0" fillId="0" borderId="11" xfId="53" applyNumberFormat="1" applyFont="1" applyFill="1" applyBorder="1" applyAlignment="1">
      <alignment vertical="center"/>
    </xf>
    <xf numFmtId="187" fontId="3" fillId="0" borderId="10" xfId="49" applyNumberFormat="1" applyFont="1" applyFill="1" applyBorder="1" applyAlignment="1">
      <alignment vertical="center"/>
    </xf>
    <xf numFmtId="187" fontId="0" fillId="0" borderId="12" xfId="53" applyNumberFormat="1" applyFont="1" applyFill="1" applyBorder="1" applyAlignment="1">
      <alignment vertical="center"/>
    </xf>
    <xf numFmtId="187" fontId="3" fillId="0" borderId="10" xfId="5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173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17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2" fontId="8" fillId="0" borderId="13" xfId="0" applyNumberFormat="1" applyFont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vertical="center" wrapText="1"/>
      <protection/>
    </xf>
    <xf numFmtId="172" fontId="8" fillId="0" borderId="0" xfId="0" applyNumberFormat="1" applyFont="1" applyAlignment="1" applyProtection="1">
      <alignment horizontal="center" wrapText="1"/>
      <protection/>
    </xf>
    <xf numFmtId="17" fontId="3" fillId="33" borderId="14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7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19050</xdr:rowOff>
    </xdr:from>
    <xdr:to>
      <xdr:col>1</xdr:col>
      <xdr:colOff>533400</xdr:colOff>
      <xdr:row>78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9235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85725</xdr:rowOff>
    </xdr:from>
    <xdr:to>
      <xdr:col>1</xdr:col>
      <xdr:colOff>533400</xdr:colOff>
      <xdr:row>150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22800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38100</xdr:rowOff>
    </xdr:from>
    <xdr:to>
      <xdr:col>1</xdr:col>
      <xdr:colOff>533400</xdr:colOff>
      <xdr:row>219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3895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314325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77"/>
  <sheetViews>
    <sheetView tabSelected="1" zoomScale="90" zoomScaleNormal="90" zoomScalePageLayoutView="0" workbookViewId="0" topLeftCell="A1">
      <selection activeCell="A10" sqref="A10:K10"/>
    </sheetView>
  </sheetViews>
  <sheetFormatPr defaultColWidth="11.421875" defaultRowHeight="12.75"/>
  <cols>
    <col min="1" max="1" width="15.57421875" style="2" customWidth="1"/>
    <col min="2" max="2" width="15.8515625" style="2" customWidth="1"/>
    <col min="3" max="3" width="15.00390625" style="2" customWidth="1"/>
    <col min="4" max="4" width="13.421875" style="2" customWidth="1"/>
    <col min="5" max="5" width="14.57421875" style="2" customWidth="1"/>
    <col min="6" max="6" width="14.7109375" style="2" customWidth="1"/>
    <col min="7" max="7" width="14.57421875" style="2" customWidth="1"/>
    <col min="8" max="8" width="16.57421875" style="2" customWidth="1"/>
    <col min="9" max="9" width="14.421875" style="2" customWidth="1"/>
    <col min="10" max="10" width="13.28125" style="2" customWidth="1"/>
    <col min="11" max="11" width="17.00390625" style="2" customWidth="1"/>
    <col min="12" max="12" width="2.8515625" style="3" customWidth="1"/>
    <col min="13" max="13" width="7.421875" style="3" customWidth="1"/>
    <col min="14" max="14" width="18.28125" style="31" customWidth="1"/>
    <col min="15" max="15" width="15.7109375" style="1" customWidth="1"/>
    <col min="16" max="16" width="15.00390625" style="31" bestFit="1" customWidth="1"/>
    <col min="17" max="17" width="16.421875" style="31" customWidth="1"/>
    <col min="18" max="18" width="15.00390625" style="1" customWidth="1"/>
    <col min="19" max="19" width="13.00390625" style="1" bestFit="1" customWidth="1"/>
    <col min="20" max="21" width="12.421875" style="1" customWidth="1"/>
    <col min="22" max="22" width="13.7109375" style="1" customWidth="1"/>
    <col min="23" max="23" width="11.421875" style="1" customWidth="1"/>
    <col min="24" max="24" width="15.8515625" style="1" customWidth="1"/>
    <col min="25" max="16384" width="11.421875" style="1" customWidth="1"/>
  </cols>
  <sheetData>
    <row r="2" ht="12.75"/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100" t="s">
        <v>24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5.75">
      <c r="A10" s="101" t="s">
        <v>48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ht="11.25" customHeight="1"/>
    <row r="12" spans="1:11" ht="89.25" customHeight="1">
      <c r="A12" s="17" t="s">
        <v>39</v>
      </c>
      <c r="B12" s="17" t="s">
        <v>0</v>
      </c>
      <c r="C12" s="17" t="s">
        <v>31</v>
      </c>
      <c r="D12" s="17" t="s">
        <v>22</v>
      </c>
      <c r="E12" s="17" t="s">
        <v>18</v>
      </c>
      <c r="F12" s="17" t="s">
        <v>19</v>
      </c>
      <c r="G12" s="17" t="s">
        <v>25</v>
      </c>
      <c r="H12" s="17" t="s">
        <v>21</v>
      </c>
      <c r="I12" s="17" t="s">
        <v>23</v>
      </c>
      <c r="J12" s="46" t="s">
        <v>42</v>
      </c>
      <c r="K12" s="17" t="s">
        <v>38</v>
      </c>
    </row>
    <row r="13" spans="1:18" s="59" customFormat="1" ht="15.75" customHeight="1">
      <c r="A13" s="54" t="s">
        <v>1</v>
      </c>
      <c r="B13" s="62">
        <f>B83+B156+B224</f>
        <v>43053114</v>
      </c>
      <c r="C13" s="62">
        <f aca="true" t="shared" si="0" ref="C13:K13">C83+C156+C224</f>
        <v>7810351</v>
      </c>
      <c r="D13" s="62">
        <f t="shared" si="0"/>
        <v>622827</v>
      </c>
      <c r="E13" s="62">
        <f t="shared" si="0"/>
        <v>3433380</v>
      </c>
      <c r="F13" s="62">
        <f t="shared" si="0"/>
        <v>2774300</v>
      </c>
      <c r="G13" s="70">
        <f t="shared" si="0"/>
        <v>32</v>
      </c>
      <c r="H13" s="62">
        <f t="shared" si="0"/>
        <v>481663</v>
      </c>
      <c r="I13" s="62">
        <f t="shared" si="0"/>
        <v>100813</v>
      </c>
      <c r="J13" s="62">
        <f t="shared" si="0"/>
        <v>105046</v>
      </c>
      <c r="K13" s="62">
        <f t="shared" si="0"/>
        <v>58381526</v>
      </c>
      <c r="L13" s="55"/>
      <c r="M13" s="56"/>
      <c r="N13" s="57"/>
      <c r="O13" s="57"/>
      <c r="P13" s="57"/>
      <c r="Q13" s="57"/>
      <c r="R13" s="57"/>
    </row>
    <row r="14" spans="1:18" s="59" customFormat="1" ht="15.75" customHeight="1">
      <c r="A14" s="54" t="s">
        <v>2</v>
      </c>
      <c r="B14" s="62">
        <f aca="true" t="shared" si="1" ref="B14:K14">B84+B157+B225</f>
        <v>103833107</v>
      </c>
      <c r="C14" s="62">
        <f t="shared" si="1"/>
        <v>18827977</v>
      </c>
      <c r="D14" s="62">
        <f t="shared" si="1"/>
        <v>1520410</v>
      </c>
      <c r="E14" s="62">
        <f t="shared" si="1"/>
        <v>8200201</v>
      </c>
      <c r="F14" s="62">
        <f t="shared" si="1"/>
        <v>6664922</v>
      </c>
      <c r="G14" s="70">
        <f t="shared" si="1"/>
        <v>78</v>
      </c>
      <c r="H14" s="62">
        <f t="shared" si="1"/>
        <v>1161705</v>
      </c>
      <c r="I14" s="62">
        <f t="shared" si="1"/>
        <v>242039</v>
      </c>
      <c r="J14" s="62">
        <f t="shared" si="1"/>
        <v>258135</v>
      </c>
      <c r="K14" s="62">
        <f t="shared" si="1"/>
        <v>140708574</v>
      </c>
      <c r="L14" s="55"/>
      <c r="M14" s="56"/>
      <c r="N14" s="57"/>
      <c r="O14" s="57"/>
      <c r="P14" s="57"/>
      <c r="Q14" s="57"/>
      <c r="R14" s="57"/>
    </row>
    <row r="15" spans="1:18" s="59" customFormat="1" ht="15.75" customHeight="1">
      <c r="A15" s="54" t="s">
        <v>3</v>
      </c>
      <c r="B15" s="62">
        <f aca="true" t="shared" si="2" ref="B15:K15">B85+B158+B226</f>
        <v>51904941</v>
      </c>
      <c r="C15" s="62">
        <f t="shared" si="2"/>
        <v>9425908</v>
      </c>
      <c r="D15" s="62">
        <f t="shared" si="2"/>
        <v>729193</v>
      </c>
      <c r="E15" s="62">
        <f t="shared" si="2"/>
        <v>4222284</v>
      </c>
      <c r="F15" s="62">
        <f t="shared" si="2"/>
        <v>3372595</v>
      </c>
      <c r="G15" s="70">
        <f t="shared" si="2"/>
        <v>41</v>
      </c>
      <c r="H15" s="62">
        <f t="shared" si="2"/>
        <v>581950</v>
      </c>
      <c r="I15" s="62">
        <f t="shared" si="2"/>
        <v>123084</v>
      </c>
      <c r="J15" s="62">
        <f t="shared" si="2"/>
        <v>121049</v>
      </c>
      <c r="K15" s="62">
        <f t="shared" si="2"/>
        <v>70481045</v>
      </c>
      <c r="L15" s="55"/>
      <c r="M15" s="56"/>
      <c r="N15" s="57"/>
      <c r="O15" s="57"/>
      <c r="P15" s="57"/>
      <c r="Q15" s="57"/>
      <c r="R15" s="57"/>
    </row>
    <row r="16" spans="1:18" s="59" customFormat="1" ht="15.75" customHeight="1">
      <c r="A16" s="54" t="s">
        <v>4</v>
      </c>
      <c r="B16" s="62">
        <f aca="true" t="shared" si="3" ref="B16:K16">B86+B159+B227</f>
        <v>298834045</v>
      </c>
      <c r="C16" s="62">
        <f t="shared" si="3"/>
        <v>54225245</v>
      </c>
      <c r="D16" s="62">
        <f t="shared" si="3"/>
        <v>4292239</v>
      </c>
      <c r="E16" s="62">
        <f t="shared" si="3"/>
        <v>23931515</v>
      </c>
      <c r="F16" s="62">
        <f t="shared" si="3"/>
        <v>19291976</v>
      </c>
      <c r="G16" s="70">
        <f t="shared" si="3"/>
        <v>229</v>
      </c>
      <c r="H16" s="62">
        <f t="shared" si="3"/>
        <v>3346982</v>
      </c>
      <c r="I16" s="62">
        <f t="shared" si="3"/>
        <v>702304</v>
      </c>
      <c r="J16" s="62">
        <f t="shared" si="3"/>
        <v>721292</v>
      </c>
      <c r="K16" s="62">
        <f t="shared" si="3"/>
        <v>405345827</v>
      </c>
      <c r="L16" s="55"/>
      <c r="M16" s="56"/>
      <c r="N16" s="57"/>
      <c r="O16" s="57"/>
      <c r="P16" s="57"/>
      <c r="Q16" s="57"/>
      <c r="R16" s="57"/>
    </row>
    <row r="17" spans="1:18" s="59" customFormat="1" ht="15.75" customHeight="1">
      <c r="A17" s="54" t="s">
        <v>5</v>
      </c>
      <c r="B17" s="62">
        <f aca="true" t="shared" si="4" ref="B17:K17">B87+B160+B228</f>
        <v>88174392</v>
      </c>
      <c r="C17" s="62">
        <f t="shared" si="4"/>
        <v>16003659</v>
      </c>
      <c r="D17" s="62">
        <f t="shared" si="4"/>
        <v>1258957</v>
      </c>
      <c r="E17" s="62">
        <f t="shared" si="4"/>
        <v>7103687</v>
      </c>
      <c r="F17" s="62">
        <f t="shared" si="4"/>
        <v>5705250</v>
      </c>
      <c r="G17" s="70">
        <f t="shared" si="4"/>
        <v>67</v>
      </c>
      <c r="H17" s="62">
        <f t="shared" si="4"/>
        <v>986507</v>
      </c>
      <c r="I17" s="62">
        <f t="shared" si="4"/>
        <v>207479</v>
      </c>
      <c r="J17" s="62">
        <f t="shared" si="4"/>
        <v>210794</v>
      </c>
      <c r="K17" s="62">
        <f t="shared" si="4"/>
        <v>119650792</v>
      </c>
      <c r="L17" s="55"/>
      <c r="M17" s="56"/>
      <c r="N17" s="57"/>
      <c r="O17" s="57"/>
      <c r="P17" s="57"/>
      <c r="Q17" s="57"/>
      <c r="R17" s="57"/>
    </row>
    <row r="18" spans="1:18" s="59" customFormat="1" ht="15.75" customHeight="1">
      <c r="A18" s="54" t="s">
        <v>6</v>
      </c>
      <c r="B18" s="62">
        <f aca="true" t="shared" si="5" ref="B18:K18">B88+B161+B229</f>
        <v>64265015</v>
      </c>
      <c r="C18" s="62">
        <f t="shared" si="5"/>
        <v>11669395</v>
      </c>
      <c r="D18" s="62">
        <f t="shared" si="5"/>
        <v>905255</v>
      </c>
      <c r="E18" s="62">
        <f t="shared" si="5"/>
        <v>5218249</v>
      </c>
      <c r="F18" s="62">
        <f t="shared" si="5"/>
        <v>4172542</v>
      </c>
      <c r="G18" s="70">
        <f t="shared" si="5"/>
        <v>51</v>
      </c>
      <c r="H18" s="62">
        <f t="shared" si="5"/>
        <v>720413</v>
      </c>
      <c r="I18" s="62">
        <f t="shared" si="5"/>
        <v>152225</v>
      </c>
      <c r="J18" s="62">
        <f t="shared" si="5"/>
        <v>150500</v>
      </c>
      <c r="K18" s="62">
        <f t="shared" si="5"/>
        <v>87253645</v>
      </c>
      <c r="L18" s="55"/>
      <c r="M18" s="56"/>
      <c r="N18" s="57"/>
      <c r="O18" s="57"/>
      <c r="P18" s="57"/>
      <c r="Q18" s="57"/>
      <c r="R18" s="57"/>
    </row>
    <row r="19" spans="1:18" s="59" customFormat="1" ht="15.75" customHeight="1">
      <c r="A19" s="54" t="s">
        <v>7</v>
      </c>
      <c r="B19" s="62">
        <f aca="true" t="shared" si="6" ref="B19:K19">B89+B162+B230</f>
        <v>39557346</v>
      </c>
      <c r="C19" s="62">
        <f t="shared" si="6"/>
        <v>7175824</v>
      </c>
      <c r="D19" s="62">
        <f t="shared" si="6"/>
        <v>573133</v>
      </c>
      <c r="E19" s="62">
        <f t="shared" si="6"/>
        <v>3152356</v>
      </c>
      <c r="F19" s="62">
        <f t="shared" si="6"/>
        <v>2548174</v>
      </c>
      <c r="G19" s="70">
        <f t="shared" si="6"/>
        <v>29</v>
      </c>
      <c r="H19" s="62">
        <f t="shared" si="6"/>
        <v>442383</v>
      </c>
      <c r="I19" s="62">
        <f t="shared" si="6"/>
        <v>92542</v>
      </c>
      <c r="J19" s="62">
        <f t="shared" si="6"/>
        <v>96736</v>
      </c>
      <c r="K19" s="62">
        <f t="shared" si="6"/>
        <v>53638523</v>
      </c>
      <c r="L19" s="55"/>
      <c r="M19" s="56"/>
      <c r="N19" s="57"/>
      <c r="O19" s="57"/>
      <c r="P19" s="57"/>
      <c r="Q19" s="57"/>
      <c r="R19" s="57"/>
    </row>
    <row r="20" spans="1:18" s="59" customFormat="1" ht="15.75" customHeight="1">
      <c r="A20" s="54" t="s">
        <v>8</v>
      </c>
      <c r="B20" s="62">
        <f aca="true" t="shared" si="7" ref="B20:K20">B90+B163+B231</f>
        <v>81430307</v>
      </c>
      <c r="C20" s="62">
        <f t="shared" si="7"/>
        <v>14789193</v>
      </c>
      <c r="D20" s="62">
        <f t="shared" si="7"/>
        <v>1141032</v>
      </c>
      <c r="E20" s="62">
        <f t="shared" si="7"/>
        <v>6639984</v>
      </c>
      <c r="F20" s="62">
        <f t="shared" si="7"/>
        <v>5295946</v>
      </c>
      <c r="G20" s="70">
        <f t="shared" si="7"/>
        <v>64</v>
      </c>
      <c r="H20" s="62">
        <f t="shared" si="7"/>
        <v>912648</v>
      </c>
      <c r="I20" s="62">
        <f t="shared" si="7"/>
        <v>193213</v>
      </c>
      <c r="J20" s="62">
        <f t="shared" si="7"/>
        <v>189113</v>
      </c>
      <c r="K20" s="62">
        <f t="shared" si="7"/>
        <v>110591500</v>
      </c>
      <c r="L20" s="55"/>
      <c r="M20" s="56"/>
      <c r="N20" s="57"/>
      <c r="O20" s="57"/>
      <c r="P20" s="57"/>
      <c r="Q20" s="57"/>
      <c r="R20" s="57"/>
    </row>
    <row r="21" spans="1:18" s="59" customFormat="1" ht="15.75" customHeight="1">
      <c r="A21" s="54" t="s">
        <v>9</v>
      </c>
      <c r="B21" s="62">
        <f aca="true" t="shared" si="8" ref="B21:K21">B91+B164+B232</f>
        <v>35818206</v>
      </c>
      <c r="C21" s="62">
        <f t="shared" si="8"/>
        <v>6500322</v>
      </c>
      <c r="D21" s="62">
        <f t="shared" si="8"/>
        <v>512970</v>
      </c>
      <c r="E21" s="62">
        <f t="shared" si="8"/>
        <v>2880034</v>
      </c>
      <c r="F21" s="62">
        <f t="shared" si="8"/>
        <v>2315664</v>
      </c>
      <c r="G21" s="70">
        <f t="shared" si="8"/>
        <v>26</v>
      </c>
      <c r="H21" s="62">
        <f t="shared" si="8"/>
        <v>400613</v>
      </c>
      <c r="I21" s="62">
        <f t="shared" si="8"/>
        <v>84165</v>
      </c>
      <c r="J21" s="62">
        <f t="shared" si="8"/>
        <v>86029</v>
      </c>
      <c r="K21" s="62">
        <f t="shared" si="8"/>
        <v>48598029</v>
      </c>
      <c r="L21" s="55"/>
      <c r="M21" s="56"/>
      <c r="N21" s="57"/>
      <c r="O21" s="57"/>
      <c r="P21" s="57"/>
      <c r="Q21" s="57"/>
      <c r="R21" s="57"/>
    </row>
    <row r="22" spans="1:18" s="59" customFormat="1" ht="15.75" customHeight="1">
      <c r="A22" s="54" t="s">
        <v>10</v>
      </c>
      <c r="B22" s="62">
        <f aca="true" t="shared" si="9" ref="B22:K22">B92+B165+B233</f>
        <v>46426784</v>
      </c>
      <c r="C22" s="62">
        <f t="shared" si="9"/>
        <v>8422175</v>
      </c>
      <c r="D22" s="62">
        <f t="shared" si="9"/>
        <v>672216</v>
      </c>
      <c r="E22" s="62">
        <f t="shared" si="9"/>
        <v>3701827</v>
      </c>
      <c r="F22" s="62">
        <f t="shared" si="9"/>
        <v>2991336</v>
      </c>
      <c r="G22" s="70">
        <f t="shared" si="9"/>
        <v>34</v>
      </c>
      <c r="H22" s="62">
        <f t="shared" si="9"/>
        <v>519195</v>
      </c>
      <c r="I22" s="62">
        <f t="shared" si="9"/>
        <v>108639</v>
      </c>
      <c r="J22" s="62">
        <f t="shared" si="9"/>
        <v>113417</v>
      </c>
      <c r="K22" s="62">
        <f t="shared" si="9"/>
        <v>62955623</v>
      </c>
      <c r="L22" s="55"/>
      <c r="M22" s="56"/>
      <c r="N22" s="57"/>
      <c r="O22" s="57"/>
      <c r="P22" s="57"/>
      <c r="Q22" s="57"/>
      <c r="R22" s="57"/>
    </row>
    <row r="23" spans="1:18" s="59" customFormat="1" ht="15.75" customHeight="1">
      <c r="A23" s="54" t="s">
        <v>11</v>
      </c>
      <c r="B23" s="62">
        <f aca="true" t="shared" si="10" ref="B23:K23">B93+B166+B234</f>
        <v>35192076</v>
      </c>
      <c r="C23" s="62">
        <f t="shared" si="10"/>
        <v>6392594</v>
      </c>
      <c r="D23" s="62">
        <f t="shared" si="10"/>
        <v>491881</v>
      </c>
      <c r="E23" s="62">
        <f t="shared" si="10"/>
        <v>2888542</v>
      </c>
      <c r="F23" s="62">
        <f t="shared" si="10"/>
        <v>2293755</v>
      </c>
      <c r="G23" s="70">
        <f t="shared" si="10"/>
        <v>26</v>
      </c>
      <c r="H23" s="62">
        <f t="shared" si="10"/>
        <v>392949</v>
      </c>
      <c r="I23" s="62">
        <f t="shared" si="10"/>
        <v>83303</v>
      </c>
      <c r="J23" s="62">
        <f t="shared" si="10"/>
        <v>81314</v>
      </c>
      <c r="K23" s="62">
        <f t="shared" si="10"/>
        <v>47816440</v>
      </c>
      <c r="L23" s="55"/>
      <c r="M23" s="56"/>
      <c r="N23" s="57"/>
      <c r="O23" s="57"/>
      <c r="P23" s="57"/>
      <c r="Q23" s="57"/>
      <c r="R23" s="57"/>
    </row>
    <row r="24" spans="1:18" s="59" customFormat="1" ht="15.75" customHeight="1">
      <c r="A24" s="54" t="s">
        <v>12</v>
      </c>
      <c r="B24" s="62">
        <f aca="true" t="shared" si="11" ref="B24:K24">B94+B167+B235</f>
        <v>73097103</v>
      </c>
      <c r="C24" s="62">
        <f t="shared" si="11"/>
        <v>13269141</v>
      </c>
      <c r="D24" s="62">
        <f t="shared" si="11"/>
        <v>1037521</v>
      </c>
      <c r="E24" s="62">
        <f t="shared" si="11"/>
        <v>5892434</v>
      </c>
      <c r="F24" s="62">
        <f t="shared" si="11"/>
        <v>4732794</v>
      </c>
      <c r="G24" s="70">
        <f t="shared" si="11"/>
        <v>58</v>
      </c>
      <c r="H24" s="62">
        <f t="shared" si="11"/>
        <v>820377</v>
      </c>
      <c r="I24" s="62">
        <f t="shared" si="11"/>
        <v>172850</v>
      </c>
      <c r="J24" s="62">
        <f t="shared" si="11"/>
        <v>173295</v>
      </c>
      <c r="K24" s="62">
        <f t="shared" si="11"/>
        <v>99195573</v>
      </c>
      <c r="L24" s="55"/>
      <c r="M24" s="56"/>
      <c r="N24" s="57"/>
      <c r="O24" s="57"/>
      <c r="P24" s="57"/>
      <c r="Q24" s="57"/>
      <c r="R24" s="57"/>
    </row>
    <row r="25" spans="1:18" s="59" customFormat="1" ht="15.75" customHeight="1">
      <c r="A25" s="54" t="s">
        <v>13</v>
      </c>
      <c r="B25" s="62">
        <f aca="true" t="shared" si="12" ref="B25:K25">B95+B168+B236</f>
        <v>59286007</v>
      </c>
      <c r="C25" s="62">
        <f t="shared" si="12"/>
        <v>10764973</v>
      </c>
      <c r="D25" s="62">
        <f t="shared" si="12"/>
        <v>837827</v>
      </c>
      <c r="E25" s="62">
        <f t="shared" si="12"/>
        <v>4827469</v>
      </c>
      <c r="F25" s="62">
        <f t="shared" si="12"/>
        <v>3851494</v>
      </c>
      <c r="G25" s="70">
        <f t="shared" si="12"/>
        <v>44</v>
      </c>
      <c r="H25" s="62">
        <f t="shared" si="12"/>
        <v>661833</v>
      </c>
      <c r="I25" s="62">
        <f t="shared" si="12"/>
        <v>139753</v>
      </c>
      <c r="J25" s="62">
        <f t="shared" si="12"/>
        <v>139378</v>
      </c>
      <c r="K25" s="62">
        <f t="shared" si="12"/>
        <v>80508778</v>
      </c>
      <c r="L25" s="55"/>
      <c r="M25" s="56"/>
      <c r="N25" s="57"/>
      <c r="O25" s="57"/>
      <c r="P25" s="57"/>
      <c r="Q25" s="57"/>
      <c r="R25" s="57"/>
    </row>
    <row r="26" spans="1:18" s="59" customFormat="1" ht="15.75" customHeight="1">
      <c r="A26" s="54" t="s">
        <v>14</v>
      </c>
      <c r="B26" s="62">
        <f aca="true" t="shared" si="13" ref="B26:K26">B96+B169+B237</f>
        <v>60408752</v>
      </c>
      <c r="C26" s="62">
        <f t="shared" si="13"/>
        <v>10956475</v>
      </c>
      <c r="D26" s="62">
        <f t="shared" si="13"/>
        <v>879113</v>
      </c>
      <c r="E26" s="62">
        <f t="shared" si="13"/>
        <v>4795926</v>
      </c>
      <c r="F26" s="62">
        <f t="shared" si="13"/>
        <v>3885600</v>
      </c>
      <c r="G26" s="70">
        <f t="shared" si="13"/>
        <v>45</v>
      </c>
      <c r="H26" s="62">
        <f t="shared" si="13"/>
        <v>675705</v>
      </c>
      <c r="I26" s="62">
        <f t="shared" si="13"/>
        <v>141115</v>
      </c>
      <c r="J26" s="62">
        <f t="shared" si="13"/>
        <v>148747</v>
      </c>
      <c r="K26" s="62">
        <f t="shared" si="13"/>
        <v>81891478</v>
      </c>
      <c r="L26" s="55"/>
      <c r="M26" s="56"/>
      <c r="N26" s="57"/>
      <c r="O26" s="57"/>
      <c r="P26" s="57"/>
      <c r="Q26" s="57"/>
      <c r="R26" s="57"/>
    </row>
    <row r="27" spans="1:18" s="59" customFormat="1" ht="15.75" customHeight="1">
      <c r="A27" s="54" t="s">
        <v>15</v>
      </c>
      <c r="B27" s="62">
        <f aca="true" t="shared" si="14" ref="B27:K27">B97+B170+B238</f>
        <v>34198270</v>
      </c>
      <c r="C27" s="62">
        <f t="shared" si="14"/>
        <v>6209647</v>
      </c>
      <c r="D27" s="62">
        <f t="shared" si="14"/>
        <v>482603</v>
      </c>
      <c r="E27" s="62">
        <f t="shared" si="14"/>
        <v>2779850</v>
      </c>
      <c r="F27" s="62">
        <f t="shared" si="14"/>
        <v>2220784</v>
      </c>
      <c r="G27" s="70">
        <f t="shared" si="14"/>
        <v>26</v>
      </c>
      <c r="H27" s="62">
        <f t="shared" si="14"/>
        <v>382620</v>
      </c>
      <c r="I27" s="62">
        <f t="shared" si="14"/>
        <v>80815</v>
      </c>
      <c r="J27" s="62">
        <f t="shared" si="14"/>
        <v>80271</v>
      </c>
      <c r="K27" s="62">
        <f t="shared" si="14"/>
        <v>46434886</v>
      </c>
      <c r="L27" s="55"/>
      <c r="M27" s="56"/>
      <c r="N27" s="57"/>
      <c r="O27" s="57"/>
      <c r="P27" s="57"/>
      <c r="Q27" s="57"/>
      <c r="R27" s="57"/>
    </row>
    <row r="28" spans="1:18" s="59" customFormat="1" ht="15.75" customHeight="1">
      <c r="A28" s="54" t="s">
        <v>16</v>
      </c>
      <c r="B28" s="62">
        <f aca="true" t="shared" si="15" ref="B28:K28">B98+B171+B239</f>
        <v>42747163</v>
      </c>
      <c r="C28" s="62">
        <f t="shared" si="15"/>
        <v>7755350</v>
      </c>
      <c r="D28" s="62">
        <f t="shared" si="15"/>
        <v>616704</v>
      </c>
      <c r="E28" s="62">
        <f t="shared" si="15"/>
        <v>3408560</v>
      </c>
      <c r="F28" s="62">
        <f t="shared" si="15"/>
        <v>2755114</v>
      </c>
      <c r="G28" s="70">
        <f t="shared" si="15"/>
        <v>33</v>
      </c>
      <c r="H28" s="62">
        <f t="shared" si="15"/>
        <v>479094</v>
      </c>
      <c r="I28" s="62">
        <f t="shared" si="15"/>
        <v>100357</v>
      </c>
      <c r="J28" s="62">
        <f t="shared" si="15"/>
        <v>103908</v>
      </c>
      <c r="K28" s="62">
        <f t="shared" si="15"/>
        <v>57966283</v>
      </c>
      <c r="L28" s="55"/>
      <c r="M28" s="56"/>
      <c r="N28" s="57"/>
      <c r="O28" s="57"/>
      <c r="P28" s="57"/>
      <c r="Q28" s="57"/>
      <c r="R28" s="57"/>
    </row>
    <row r="29" spans="1:18" s="59" customFormat="1" ht="15.75" customHeight="1">
      <c r="A29" s="60" t="s">
        <v>17</v>
      </c>
      <c r="B29" s="72">
        <f aca="true" t="shared" si="16" ref="B29:K29">B99+B172+B240</f>
        <v>50734953</v>
      </c>
      <c r="C29" s="72">
        <f t="shared" si="16"/>
        <v>9202447</v>
      </c>
      <c r="D29" s="72">
        <f t="shared" si="16"/>
        <v>737710</v>
      </c>
      <c r="E29" s="72">
        <f t="shared" si="16"/>
        <v>4036931</v>
      </c>
      <c r="F29" s="72">
        <f t="shared" si="16"/>
        <v>3265753</v>
      </c>
      <c r="G29" s="71">
        <f t="shared" si="16"/>
        <v>36</v>
      </c>
      <c r="H29" s="72">
        <f t="shared" si="16"/>
        <v>566812</v>
      </c>
      <c r="I29" s="72">
        <f t="shared" si="16"/>
        <v>118427</v>
      </c>
      <c r="J29" s="72">
        <f t="shared" si="16"/>
        <v>124716</v>
      </c>
      <c r="K29" s="72">
        <f t="shared" si="16"/>
        <v>68787785</v>
      </c>
      <c r="L29" s="55"/>
      <c r="M29" s="56"/>
      <c r="N29" s="57"/>
      <c r="O29" s="57"/>
      <c r="P29" s="57"/>
      <c r="Q29" s="57"/>
      <c r="R29" s="57"/>
    </row>
    <row r="30" spans="1:17" s="59" customFormat="1" ht="15.75" customHeight="1">
      <c r="A30" s="61" t="s">
        <v>37</v>
      </c>
      <c r="B30" s="73">
        <f>SUM(B13:B29)</f>
        <v>1208961581</v>
      </c>
      <c r="C30" s="73">
        <f aca="true" t="shared" si="17" ref="C30:K30">SUM(C13:C29)</f>
        <v>219400676</v>
      </c>
      <c r="D30" s="73">
        <f t="shared" si="17"/>
        <v>17311591</v>
      </c>
      <c r="E30" s="73">
        <f t="shared" si="17"/>
        <v>97113229</v>
      </c>
      <c r="F30" s="73">
        <f t="shared" si="17"/>
        <v>78137999</v>
      </c>
      <c r="G30" s="73">
        <f t="shared" si="17"/>
        <v>919</v>
      </c>
      <c r="H30" s="73">
        <f t="shared" si="17"/>
        <v>13533449</v>
      </c>
      <c r="I30" s="73">
        <f t="shared" si="17"/>
        <v>2843123</v>
      </c>
      <c r="J30" s="73">
        <f t="shared" si="17"/>
        <v>2903740</v>
      </c>
      <c r="K30" s="73">
        <f t="shared" si="17"/>
        <v>1640206307</v>
      </c>
      <c r="L30" s="55"/>
      <c r="M30" s="56"/>
      <c r="N30" s="57"/>
      <c r="O30" s="74"/>
      <c r="P30" s="74"/>
      <c r="Q30" s="74"/>
    </row>
    <row r="31" spans="1:11" ht="12.75">
      <c r="A31" s="6"/>
      <c r="B31" s="6"/>
      <c r="C31" s="6"/>
      <c r="D31" s="6"/>
      <c r="E31" s="6"/>
      <c r="F31" s="6"/>
      <c r="G31" s="13">
        <f>G30+H30+I30</f>
        <v>16377491</v>
      </c>
      <c r="H31" s="6"/>
      <c r="I31" s="6"/>
      <c r="J31" s="6"/>
      <c r="K31" s="52">
        <f>G30+H30+I30+J30</f>
        <v>19281231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21"/>
    </row>
    <row r="34" spans="1:22" ht="79.5" customHeight="1">
      <c r="A34" s="17" t="s">
        <v>39</v>
      </c>
      <c r="B34" s="11" t="s">
        <v>27</v>
      </c>
      <c r="C34" s="11" t="s">
        <v>28</v>
      </c>
      <c r="D34" s="11" t="s">
        <v>29</v>
      </c>
      <c r="E34" s="11" t="s">
        <v>30</v>
      </c>
      <c r="F34" s="22" t="s">
        <v>34</v>
      </c>
      <c r="G34" s="22" t="s">
        <v>26</v>
      </c>
      <c r="H34" s="23" t="s">
        <v>36</v>
      </c>
      <c r="I34" s="77" t="s">
        <v>61</v>
      </c>
      <c r="J34" s="32" t="s">
        <v>65</v>
      </c>
      <c r="K34" s="23" t="s">
        <v>41</v>
      </c>
      <c r="S34" s="47"/>
      <c r="T34" s="47"/>
      <c r="U34" s="47"/>
      <c r="V34" s="47"/>
    </row>
    <row r="35" spans="1:25" s="59" customFormat="1" ht="15.75" customHeight="1">
      <c r="A35" s="54" t="s">
        <v>1</v>
      </c>
      <c r="B35" s="70">
        <f>B105+B178+B246</f>
        <v>0</v>
      </c>
      <c r="C35" s="70">
        <f aca="true" t="shared" si="18" ref="C35:K35">C105+C178+C246</f>
        <v>0</v>
      </c>
      <c r="D35" s="70">
        <f t="shared" si="18"/>
        <v>355601</v>
      </c>
      <c r="E35" s="62">
        <f t="shared" si="18"/>
        <v>561793</v>
      </c>
      <c r="F35" s="62">
        <f t="shared" si="18"/>
        <v>2457201</v>
      </c>
      <c r="G35" s="48">
        <f t="shared" si="18"/>
        <v>3261453</v>
      </c>
      <c r="H35" s="62">
        <f t="shared" si="18"/>
        <v>65017574</v>
      </c>
      <c r="I35" s="50">
        <f t="shared" si="18"/>
        <v>-180986</v>
      </c>
      <c r="J35" s="70">
        <f t="shared" si="18"/>
        <v>-8</v>
      </c>
      <c r="K35" s="62">
        <f t="shared" si="18"/>
        <v>64836580</v>
      </c>
      <c r="L35" s="55"/>
      <c r="M35" s="56"/>
      <c r="N35" s="57"/>
      <c r="O35" s="57"/>
      <c r="P35" s="57"/>
      <c r="Q35" s="57"/>
      <c r="R35" s="58"/>
      <c r="S35" s="57"/>
      <c r="T35" s="57"/>
      <c r="U35" s="57"/>
      <c r="V35" s="57"/>
      <c r="W35" s="58"/>
      <c r="X35" s="58"/>
      <c r="Y35" s="58"/>
    </row>
    <row r="36" spans="1:25" s="59" customFormat="1" ht="15.75" customHeight="1">
      <c r="A36" s="54" t="s">
        <v>2</v>
      </c>
      <c r="B36" s="70">
        <f aca="true" t="shared" si="19" ref="B36:K36">B106+B179+B247</f>
        <v>0</v>
      </c>
      <c r="C36" s="70">
        <f t="shared" si="19"/>
        <v>0</v>
      </c>
      <c r="D36" s="70">
        <f t="shared" si="19"/>
        <v>827855</v>
      </c>
      <c r="E36" s="62">
        <f t="shared" si="19"/>
        <v>2334846</v>
      </c>
      <c r="F36" s="62">
        <f t="shared" si="19"/>
        <v>0</v>
      </c>
      <c r="G36" s="48">
        <f t="shared" si="19"/>
        <v>16538514</v>
      </c>
      <c r="H36" s="62">
        <f t="shared" si="19"/>
        <v>160409789</v>
      </c>
      <c r="I36" s="50">
        <f t="shared" si="19"/>
        <v>-429986</v>
      </c>
      <c r="J36" s="70">
        <f t="shared" si="19"/>
        <v>-19</v>
      </c>
      <c r="K36" s="62">
        <f t="shared" si="19"/>
        <v>159979784</v>
      </c>
      <c r="L36" s="55"/>
      <c r="M36" s="56"/>
      <c r="N36" s="57"/>
      <c r="O36" s="57"/>
      <c r="P36" s="57"/>
      <c r="Q36" s="57"/>
      <c r="R36" s="58"/>
      <c r="S36" s="57"/>
      <c r="T36" s="57"/>
      <c r="U36" s="57"/>
      <c r="V36" s="57"/>
      <c r="W36" s="58"/>
      <c r="X36" s="58"/>
      <c r="Y36" s="58"/>
    </row>
    <row r="37" spans="1:25" s="59" customFormat="1" ht="15.75" customHeight="1">
      <c r="A37" s="54" t="s">
        <v>3</v>
      </c>
      <c r="B37" s="70">
        <f aca="true" t="shared" si="20" ref="B37:K37">B107+B180+B248</f>
        <v>0</v>
      </c>
      <c r="C37" s="70">
        <f t="shared" si="20"/>
        <v>0</v>
      </c>
      <c r="D37" s="70">
        <f t="shared" si="20"/>
        <v>431499</v>
      </c>
      <c r="E37" s="62">
        <f t="shared" si="20"/>
        <v>1034150</v>
      </c>
      <c r="F37" s="62">
        <f t="shared" si="20"/>
        <v>2121962</v>
      </c>
      <c r="G37" s="48">
        <f t="shared" si="20"/>
        <v>8704742</v>
      </c>
      <c r="H37" s="62">
        <f t="shared" si="20"/>
        <v>82773398</v>
      </c>
      <c r="I37" s="50">
        <f t="shared" si="20"/>
        <v>-224381</v>
      </c>
      <c r="J37" s="70">
        <f t="shared" si="20"/>
        <v>-11</v>
      </c>
      <c r="K37" s="62">
        <f t="shared" si="20"/>
        <v>82549006</v>
      </c>
      <c r="L37" s="55"/>
      <c r="M37" s="56"/>
      <c r="N37" s="57"/>
      <c r="O37" s="57"/>
      <c r="P37" s="57"/>
      <c r="Q37" s="57"/>
      <c r="R37" s="58"/>
      <c r="S37" s="57"/>
      <c r="T37" s="57"/>
      <c r="U37" s="57"/>
      <c r="V37" s="57"/>
      <c r="W37" s="58"/>
      <c r="X37" s="58"/>
      <c r="Y37" s="58"/>
    </row>
    <row r="38" spans="1:25" s="59" customFormat="1" ht="15.75" customHeight="1">
      <c r="A38" s="54" t="s">
        <v>4</v>
      </c>
      <c r="B38" s="70">
        <f aca="true" t="shared" si="21" ref="B38:K38">B108+B181+B249</f>
        <v>0</v>
      </c>
      <c r="C38" s="70">
        <f t="shared" si="21"/>
        <v>0</v>
      </c>
      <c r="D38" s="70">
        <f t="shared" si="21"/>
        <v>2441149</v>
      </c>
      <c r="E38" s="62">
        <f t="shared" si="21"/>
        <v>6562197</v>
      </c>
      <c r="F38" s="62">
        <f t="shared" si="21"/>
        <v>12800367</v>
      </c>
      <c r="G38" s="48">
        <f t="shared" si="21"/>
        <v>107679393</v>
      </c>
      <c r="H38" s="62">
        <f t="shared" si="21"/>
        <v>534828933</v>
      </c>
      <c r="I38" s="50">
        <f t="shared" si="21"/>
        <v>-1262783</v>
      </c>
      <c r="J38" s="70">
        <f t="shared" si="21"/>
        <v>-57</v>
      </c>
      <c r="K38" s="62">
        <f t="shared" si="21"/>
        <v>533566093</v>
      </c>
      <c r="L38" s="55"/>
      <c r="M38" s="56"/>
      <c r="N38" s="57"/>
      <c r="O38" s="57"/>
      <c r="P38" s="57"/>
      <c r="Q38" s="57"/>
      <c r="R38" s="58"/>
      <c r="S38" s="57"/>
      <c r="T38" s="57"/>
      <c r="U38" s="57"/>
      <c r="V38" s="57"/>
      <c r="W38" s="58"/>
      <c r="X38" s="58"/>
      <c r="Y38" s="58"/>
    </row>
    <row r="39" spans="1:25" s="59" customFormat="1" ht="15.75" customHeight="1">
      <c r="A39" s="54" t="s">
        <v>5</v>
      </c>
      <c r="B39" s="70">
        <f aca="true" t="shared" si="22" ref="B39:K39">B109+B182+B250</f>
        <v>0</v>
      </c>
      <c r="C39" s="70">
        <f t="shared" si="22"/>
        <v>0</v>
      </c>
      <c r="D39" s="70">
        <f t="shared" si="22"/>
        <v>712462</v>
      </c>
      <c r="E39" s="62">
        <f t="shared" si="22"/>
        <v>2062683</v>
      </c>
      <c r="F39" s="62">
        <f t="shared" si="22"/>
        <v>0</v>
      </c>
      <c r="G39" s="48">
        <f t="shared" si="22"/>
        <v>2883838</v>
      </c>
      <c r="H39" s="62">
        <f t="shared" si="22"/>
        <v>125309775</v>
      </c>
      <c r="I39" s="50">
        <f t="shared" si="22"/>
        <v>-376467</v>
      </c>
      <c r="J39" s="70">
        <f t="shared" si="22"/>
        <v>-17</v>
      </c>
      <c r="K39" s="62">
        <f t="shared" si="22"/>
        <v>124933291</v>
      </c>
      <c r="L39" s="55"/>
      <c r="M39" s="56"/>
      <c r="N39" s="57"/>
      <c r="O39" s="57"/>
      <c r="P39" s="57"/>
      <c r="Q39" s="57"/>
      <c r="R39" s="58"/>
      <c r="S39" s="57"/>
      <c r="T39" s="57"/>
      <c r="U39" s="57"/>
      <c r="V39" s="57"/>
      <c r="W39" s="58"/>
      <c r="X39" s="58"/>
      <c r="Y39" s="58"/>
    </row>
    <row r="40" spans="1:25" s="59" customFormat="1" ht="15.75" customHeight="1">
      <c r="A40" s="54" t="s">
        <v>6</v>
      </c>
      <c r="B40" s="70">
        <f aca="true" t="shared" si="23" ref="B40:K40">B110+B183+B251</f>
        <v>0</v>
      </c>
      <c r="C40" s="70">
        <f t="shared" si="23"/>
        <v>0</v>
      </c>
      <c r="D40" s="70">
        <f t="shared" si="23"/>
        <v>513270</v>
      </c>
      <c r="E40" s="62">
        <f t="shared" si="23"/>
        <v>1317581</v>
      </c>
      <c r="F40" s="62">
        <f t="shared" si="23"/>
        <v>3515012</v>
      </c>
      <c r="G40" s="48">
        <f t="shared" si="23"/>
        <v>8137189</v>
      </c>
      <c r="H40" s="62">
        <f t="shared" si="23"/>
        <v>100736697</v>
      </c>
      <c r="I40" s="50">
        <f t="shared" si="23"/>
        <v>-277094</v>
      </c>
      <c r="J40" s="70">
        <f t="shared" si="23"/>
        <v>-13</v>
      </c>
      <c r="K40" s="62">
        <f t="shared" si="23"/>
        <v>100459590</v>
      </c>
      <c r="L40" s="55"/>
      <c r="M40" s="56"/>
      <c r="N40" s="57"/>
      <c r="O40" s="57"/>
      <c r="P40" s="57"/>
      <c r="Q40" s="57"/>
      <c r="R40" s="58"/>
      <c r="S40" s="57"/>
      <c r="T40" s="57"/>
      <c r="U40" s="57"/>
      <c r="V40" s="57"/>
      <c r="W40" s="58"/>
      <c r="X40" s="58"/>
      <c r="Y40" s="58"/>
    </row>
    <row r="41" spans="1:25" s="59" customFormat="1" ht="15.75" customHeight="1">
      <c r="A41" s="54" t="s">
        <v>7</v>
      </c>
      <c r="B41" s="70">
        <f aca="true" t="shared" si="24" ref="B41:K41">B111+B184+B252</f>
        <v>0</v>
      </c>
      <c r="C41" s="70">
        <f t="shared" si="24"/>
        <v>0</v>
      </c>
      <c r="D41" s="70">
        <f t="shared" si="24"/>
        <v>328227</v>
      </c>
      <c r="E41" s="62">
        <f t="shared" si="24"/>
        <v>308917</v>
      </c>
      <c r="F41" s="62">
        <f t="shared" si="24"/>
        <v>1428803</v>
      </c>
      <c r="G41" s="48">
        <f t="shared" si="24"/>
        <v>3709017</v>
      </c>
      <c r="H41" s="62">
        <f t="shared" si="24"/>
        <v>59413487</v>
      </c>
      <c r="I41" s="50">
        <f t="shared" si="24"/>
        <v>-166181</v>
      </c>
      <c r="J41" s="70">
        <f t="shared" si="24"/>
        <v>-7</v>
      </c>
      <c r="K41" s="62">
        <f t="shared" si="24"/>
        <v>59247299</v>
      </c>
      <c r="L41" s="55"/>
      <c r="M41" s="56"/>
      <c r="N41" s="57"/>
      <c r="O41" s="57"/>
      <c r="P41" s="57"/>
      <c r="Q41" s="57"/>
      <c r="R41" s="58"/>
      <c r="S41" s="57"/>
      <c r="T41" s="57"/>
      <c r="U41" s="57"/>
      <c r="V41" s="57"/>
      <c r="W41" s="58"/>
      <c r="X41" s="58"/>
      <c r="Y41" s="58"/>
    </row>
    <row r="42" spans="1:25" s="59" customFormat="1" ht="15.75" customHeight="1">
      <c r="A42" s="54" t="s">
        <v>8</v>
      </c>
      <c r="B42" s="70">
        <f aca="true" t="shared" si="25" ref="B42:K42">B112+B185+B253</f>
        <v>0</v>
      </c>
      <c r="C42" s="70">
        <f t="shared" si="25"/>
        <v>0</v>
      </c>
      <c r="D42" s="70">
        <f t="shared" si="25"/>
        <v>656360</v>
      </c>
      <c r="E42" s="62">
        <f t="shared" si="25"/>
        <v>1832375</v>
      </c>
      <c r="F42" s="62">
        <f t="shared" si="25"/>
        <v>2284750</v>
      </c>
      <c r="G42" s="48">
        <f t="shared" si="25"/>
        <v>12836545</v>
      </c>
      <c r="H42" s="62">
        <f t="shared" si="25"/>
        <v>128201530</v>
      </c>
      <c r="I42" s="50">
        <f t="shared" si="25"/>
        <v>-353442</v>
      </c>
      <c r="J42" s="70">
        <f t="shared" si="25"/>
        <v>-16</v>
      </c>
      <c r="K42" s="62">
        <f t="shared" si="25"/>
        <v>127848072</v>
      </c>
      <c r="L42" s="55"/>
      <c r="M42" s="56"/>
      <c r="N42" s="57"/>
      <c r="O42" s="57"/>
      <c r="P42" s="57"/>
      <c r="Q42" s="57"/>
      <c r="R42" s="58"/>
      <c r="S42" s="57"/>
      <c r="T42" s="57"/>
      <c r="U42" s="57"/>
      <c r="V42" s="57"/>
      <c r="W42" s="58"/>
      <c r="X42" s="58"/>
      <c r="Y42" s="58"/>
    </row>
    <row r="43" spans="1:25" s="59" customFormat="1" ht="15.75" customHeight="1">
      <c r="A43" s="54" t="s">
        <v>9</v>
      </c>
      <c r="B43" s="70">
        <f aca="true" t="shared" si="26" ref="B43:K43">B113+B186+B254</f>
        <v>0</v>
      </c>
      <c r="C43" s="70">
        <f t="shared" si="26"/>
        <v>0</v>
      </c>
      <c r="D43" s="70">
        <f t="shared" si="26"/>
        <v>299997</v>
      </c>
      <c r="E43" s="62">
        <f t="shared" si="26"/>
        <v>362366</v>
      </c>
      <c r="F43" s="62">
        <f t="shared" si="26"/>
        <v>2644594</v>
      </c>
      <c r="G43" s="48">
        <f t="shared" si="26"/>
        <v>5430876</v>
      </c>
      <c r="H43" s="62">
        <f t="shared" si="26"/>
        <v>57335862</v>
      </c>
      <c r="I43" s="50">
        <f t="shared" si="26"/>
        <v>-152526</v>
      </c>
      <c r="J43" s="70">
        <f t="shared" si="26"/>
        <v>-7</v>
      </c>
      <c r="K43" s="62">
        <f t="shared" si="26"/>
        <v>57183329</v>
      </c>
      <c r="L43" s="55"/>
      <c r="M43" s="56"/>
      <c r="N43" s="57"/>
      <c r="O43" s="57"/>
      <c r="P43" s="57"/>
      <c r="Q43" s="57"/>
      <c r="R43" s="58"/>
      <c r="S43" s="57"/>
      <c r="T43" s="57"/>
      <c r="U43" s="57"/>
      <c r="V43" s="57"/>
      <c r="W43" s="58"/>
      <c r="X43" s="58"/>
      <c r="Y43" s="58"/>
    </row>
    <row r="44" spans="1:25" s="59" customFormat="1" ht="15.75" customHeight="1">
      <c r="A44" s="54" t="s">
        <v>10</v>
      </c>
      <c r="B44" s="70">
        <f aca="true" t="shared" si="27" ref="B44:K44">B114+B187+B255</f>
        <v>0</v>
      </c>
      <c r="C44" s="70">
        <f t="shared" si="27"/>
        <v>0</v>
      </c>
      <c r="D44" s="70">
        <f t="shared" si="27"/>
        <v>383533</v>
      </c>
      <c r="E44" s="62">
        <f t="shared" si="27"/>
        <v>875319</v>
      </c>
      <c r="F44" s="62">
        <f t="shared" si="27"/>
        <v>1274695</v>
      </c>
      <c r="G44" s="48">
        <f t="shared" si="27"/>
        <v>1709460</v>
      </c>
      <c r="H44" s="62">
        <f t="shared" si="27"/>
        <v>67198630</v>
      </c>
      <c r="I44" s="50">
        <f t="shared" si="27"/>
        <v>-195209</v>
      </c>
      <c r="J44" s="70">
        <f t="shared" si="27"/>
        <v>-9</v>
      </c>
      <c r="K44" s="62">
        <f t="shared" si="27"/>
        <v>67003412</v>
      </c>
      <c r="L44" s="55"/>
      <c r="M44" s="56"/>
      <c r="N44" s="57"/>
      <c r="O44" s="57"/>
      <c r="P44" s="57"/>
      <c r="Q44" s="57"/>
      <c r="R44" s="58"/>
      <c r="S44" s="57"/>
      <c r="T44" s="57"/>
      <c r="U44" s="57"/>
      <c r="V44" s="57"/>
      <c r="W44" s="58"/>
      <c r="X44" s="58"/>
      <c r="Y44" s="58"/>
    </row>
    <row r="45" spans="1:25" s="59" customFormat="1" ht="15.75" customHeight="1">
      <c r="A45" s="54" t="s">
        <v>11</v>
      </c>
      <c r="B45" s="70">
        <f aca="true" t="shared" si="28" ref="B45:K45">B115+B188+B256</f>
        <v>0</v>
      </c>
      <c r="C45" s="70">
        <f t="shared" si="28"/>
        <v>0</v>
      </c>
      <c r="D45" s="70">
        <f t="shared" si="28"/>
        <v>300873</v>
      </c>
      <c r="E45" s="62">
        <f t="shared" si="28"/>
        <v>295641</v>
      </c>
      <c r="F45" s="62">
        <f t="shared" si="28"/>
        <v>1954623</v>
      </c>
      <c r="G45" s="48">
        <f t="shared" si="28"/>
        <v>12870572</v>
      </c>
      <c r="H45" s="62">
        <f t="shared" si="28"/>
        <v>63238149</v>
      </c>
      <c r="I45" s="50">
        <f t="shared" si="28"/>
        <v>-154890</v>
      </c>
      <c r="J45" s="70">
        <f t="shared" si="28"/>
        <v>-6</v>
      </c>
      <c r="K45" s="62">
        <f t="shared" si="28"/>
        <v>63083253</v>
      </c>
      <c r="L45" s="55"/>
      <c r="M45" s="56"/>
      <c r="N45" s="57"/>
      <c r="O45" s="57"/>
      <c r="P45" s="57"/>
      <c r="Q45" s="57"/>
      <c r="R45" s="58"/>
      <c r="S45" s="57"/>
      <c r="T45" s="57"/>
      <c r="U45" s="57"/>
      <c r="V45" s="57"/>
      <c r="W45" s="58"/>
      <c r="X45" s="58"/>
      <c r="Y45" s="58"/>
    </row>
    <row r="46" spans="1:25" s="59" customFormat="1" ht="15.75" customHeight="1">
      <c r="A46" s="54" t="s">
        <v>12</v>
      </c>
      <c r="B46" s="70">
        <f aca="true" t="shared" si="29" ref="B46:K46">B116+B189+B257</f>
        <v>0</v>
      </c>
      <c r="C46" s="70">
        <f t="shared" si="29"/>
        <v>0</v>
      </c>
      <c r="D46" s="70">
        <f t="shared" si="29"/>
        <v>588332</v>
      </c>
      <c r="E46" s="62">
        <f t="shared" si="29"/>
        <v>1522470</v>
      </c>
      <c r="F46" s="62">
        <f t="shared" si="29"/>
        <v>3908350</v>
      </c>
      <c r="G46" s="48">
        <f t="shared" si="29"/>
        <v>12751698</v>
      </c>
      <c r="H46" s="62">
        <f t="shared" si="29"/>
        <v>117966423</v>
      </c>
      <c r="I46" s="50">
        <f t="shared" si="29"/>
        <v>-311307</v>
      </c>
      <c r="J46" s="70">
        <f t="shared" si="29"/>
        <v>-15</v>
      </c>
      <c r="K46" s="62">
        <f t="shared" si="29"/>
        <v>117655101</v>
      </c>
      <c r="L46" s="55"/>
      <c r="M46" s="56"/>
      <c r="N46" s="57"/>
      <c r="O46" s="57"/>
      <c r="P46" s="57"/>
      <c r="Q46" s="57"/>
      <c r="R46" s="58"/>
      <c r="S46" s="57"/>
      <c r="T46" s="57"/>
      <c r="U46" s="57"/>
      <c r="V46" s="57"/>
      <c r="W46" s="58"/>
      <c r="X46" s="58"/>
      <c r="Y46" s="58"/>
    </row>
    <row r="47" spans="1:25" s="59" customFormat="1" ht="15.75" customHeight="1">
      <c r="A47" s="54" t="s">
        <v>13</v>
      </c>
      <c r="B47" s="70">
        <f aca="true" t="shared" si="30" ref="B47:K47">B117+B190+B258</f>
        <v>0</v>
      </c>
      <c r="C47" s="70">
        <f t="shared" si="30"/>
        <v>0</v>
      </c>
      <c r="D47" s="70">
        <f t="shared" si="30"/>
        <v>489242</v>
      </c>
      <c r="E47" s="62">
        <f t="shared" si="30"/>
        <v>1442786</v>
      </c>
      <c r="F47" s="62">
        <f t="shared" si="30"/>
        <v>2284722</v>
      </c>
      <c r="G47" s="48">
        <f t="shared" si="30"/>
        <v>8811081</v>
      </c>
      <c r="H47" s="62">
        <f t="shared" si="30"/>
        <v>93536609</v>
      </c>
      <c r="I47" s="50">
        <f t="shared" si="30"/>
        <v>-257867</v>
      </c>
      <c r="J47" s="70">
        <f t="shared" si="30"/>
        <v>-11</v>
      </c>
      <c r="K47" s="62">
        <f t="shared" si="30"/>
        <v>93278731</v>
      </c>
      <c r="L47" s="55"/>
      <c r="M47" s="56"/>
      <c r="N47" s="57"/>
      <c r="O47" s="57"/>
      <c r="P47" s="57"/>
      <c r="Q47" s="57"/>
      <c r="R47" s="58"/>
      <c r="S47" s="57"/>
      <c r="T47" s="57"/>
      <c r="U47" s="57"/>
      <c r="V47" s="57"/>
      <c r="W47" s="58"/>
      <c r="X47" s="58"/>
      <c r="Y47" s="58"/>
    </row>
    <row r="48" spans="1:25" s="59" customFormat="1" ht="15.75" customHeight="1">
      <c r="A48" s="54" t="s">
        <v>14</v>
      </c>
      <c r="B48" s="70">
        <f aca="true" t="shared" si="31" ref="B48:K48">B118+B191+B259</f>
        <v>0</v>
      </c>
      <c r="C48" s="70">
        <f t="shared" si="31"/>
        <v>0</v>
      </c>
      <c r="D48" s="70">
        <f t="shared" si="31"/>
        <v>498091</v>
      </c>
      <c r="E48" s="62">
        <f t="shared" si="31"/>
        <v>928653</v>
      </c>
      <c r="F48" s="62">
        <f t="shared" si="31"/>
        <v>3014291</v>
      </c>
      <c r="G48" s="48">
        <f t="shared" si="31"/>
        <v>6137215</v>
      </c>
      <c r="H48" s="62">
        <f t="shared" si="31"/>
        <v>92469728</v>
      </c>
      <c r="I48" s="50">
        <f t="shared" si="31"/>
        <v>-252259</v>
      </c>
      <c r="J48" s="70">
        <f t="shared" si="31"/>
        <v>-11</v>
      </c>
      <c r="K48" s="62">
        <f t="shared" si="31"/>
        <v>92217458</v>
      </c>
      <c r="L48" s="55"/>
      <c r="M48" s="56"/>
      <c r="N48" s="57"/>
      <c r="O48" s="57"/>
      <c r="P48" s="57"/>
      <c r="Q48" s="57"/>
      <c r="R48" s="58"/>
      <c r="S48" s="57"/>
      <c r="T48" s="57"/>
      <c r="U48" s="57"/>
      <c r="V48" s="57"/>
      <c r="W48" s="58"/>
      <c r="X48" s="58"/>
      <c r="Y48" s="58"/>
    </row>
    <row r="49" spans="1:25" s="59" customFormat="1" ht="15.75" customHeight="1">
      <c r="A49" s="54" t="s">
        <v>15</v>
      </c>
      <c r="B49" s="70">
        <f aca="true" t="shared" si="32" ref="B49:K49">B119+B192+B260</f>
        <v>0</v>
      </c>
      <c r="C49" s="70">
        <f t="shared" si="32"/>
        <v>0</v>
      </c>
      <c r="D49" s="70">
        <f t="shared" si="32"/>
        <v>289408</v>
      </c>
      <c r="E49" s="62">
        <f t="shared" si="32"/>
        <v>459858</v>
      </c>
      <c r="F49" s="62">
        <f t="shared" si="32"/>
        <v>6411344</v>
      </c>
      <c r="G49" s="48">
        <f t="shared" si="32"/>
        <v>2841663</v>
      </c>
      <c r="H49" s="62">
        <f t="shared" si="32"/>
        <v>56437159</v>
      </c>
      <c r="I49" s="50">
        <f t="shared" si="32"/>
        <v>-148006</v>
      </c>
      <c r="J49" s="70">
        <f t="shared" si="32"/>
        <v>-7</v>
      </c>
      <c r="K49" s="62">
        <f t="shared" si="32"/>
        <v>56289146</v>
      </c>
      <c r="L49" s="55"/>
      <c r="M49" s="56"/>
      <c r="N49" s="57"/>
      <c r="O49" s="57"/>
      <c r="P49" s="57"/>
      <c r="Q49" s="57"/>
      <c r="R49" s="58"/>
      <c r="S49" s="57"/>
      <c r="T49" s="57"/>
      <c r="U49" s="57"/>
      <c r="V49" s="57"/>
      <c r="W49" s="58"/>
      <c r="X49" s="58"/>
      <c r="Y49" s="58"/>
    </row>
    <row r="50" spans="1:25" s="59" customFormat="1" ht="15.75" customHeight="1">
      <c r="A50" s="54" t="s">
        <v>16</v>
      </c>
      <c r="B50" s="70">
        <f aca="true" t="shared" si="33" ref="B50:K50">B120+B193+B261</f>
        <v>0</v>
      </c>
      <c r="C50" s="70">
        <f t="shared" si="33"/>
        <v>0</v>
      </c>
      <c r="D50" s="70">
        <f t="shared" si="33"/>
        <v>347255</v>
      </c>
      <c r="E50" s="62">
        <f t="shared" si="33"/>
        <v>563656</v>
      </c>
      <c r="F50" s="62">
        <f t="shared" si="33"/>
        <v>2160518</v>
      </c>
      <c r="G50" s="48">
        <f t="shared" si="33"/>
        <v>6387181</v>
      </c>
      <c r="H50" s="62">
        <f t="shared" si="33"/>
        <v>67424893</v>
      </c>
      <c r="I50" s="50">
        <f t="shared" si="33"/>
        <v>-179311</v>
      </c>
      <c r="J50" s="70">
        <f t="shared" si="33"/>
        <v>-8</v>
      </c>
      <c r="K50" s="62">
        <f t="shared" si="33"/>
        <v>67245574</v>
      </c>
      <c r="L50" s="55"/>
      <c r="M50" s="56"/>
      <c r="N50" s="57"/>
      <c r="O50" s="57"/>
      <c r="P50" s="57"/>
      <c r="Q50" s="57"/>
      <c r="R50" s="58"/>
      <c r="S50" s="57"/>
      <c r="T50" s="57"/>
      <c r="U50" s="57"/>
      <c r="V50" s="57"/>
      <c r="W50" s="58"/>
      <c r="X50" s="58"/>
      <c r="Y50" s="58"/>
    </row>
    <row r="51" spans="1:25" s="59" customFormat="1" ht="15.75" customHeight="1">
      <c r="A51" s="60" t="s">
        <v>17</v>
      </c>
      <c r="B51" s="71">
        <f aca="true" t="shared" si="34" ref="B51:K51">B121+B194+B262</f>
        <v>0</v>
      </c>
      <c r="C51" s="71">
        <f t="shared" si="34"/>
        <v>0</v>
      </c>
      <c r="D51" s="71">
        <f t="shared" si="34"/>
        <v>421172</v>
      </c>
      <c r="E51" s="72">
        <f t="shared" si="34"/>
        <v>598137</v>
      </c>
      <c r="F51" s="72">
        <f t="shared" si="34"/>
        <v>0</v>
      </c>
      <c r="G51" s="49">
        <f t="shared" si="34"/>
        <v>7035746</v>
      </c>
      <c r="H51" s="72">
        <f t="shared" si="34"/>
        <v>76842840</v>
      </c>
      <c r="I51" s="51">
        <f t="shared" si="34"/>
        <v>-212879</v>
      </c>
      <c r="J51" s="71">
        <f t="shared" si="34"/>
        <v>-9</v>
      </c>
      <c r="K51" s="72">
        <f t="shared" si="34"/>
        <v>76629952</v>
      </c>
      <c r="L51" s="55"/>
      <c r="M51" s="56"/>
      <c r="N51" s="57"/>
      <c r="O51" s="57"/>
      <c r="P51" s="57"/>
      <c r="Q51" s="57"/>
      <c r="R51" s="58"/>
      <c r="S51" s="57"/>
      <c r="T51" s="57"/>
      <c r="U51" s="57"/>
      <c r="V51" s="57"/>
      <c r="W51" s="58"/>
      <c r="X51" s="58"/>
      <c r="Y51" s="58"/>
    </row>
    <row r="52" spans="1:25" s="59" customFormat="1" ht="15.75" customHeight="1">
      <c r="A52" s="61" t="s">
        <v>37</v>
      </c>
      <c r="B52" s="73">
        <f aca="true" t="shared" si="35" ref="B52:K52">SUM(B35:B51)</f>
        <v>0</v>
      </c>
      <c r="C52" s="73">
        <f t="shared" si="35"/>
        <v>0</v>
      </c>
      <c r="D52" s="73">
        <f t="shared" si="35"/>
        <v>9884326</v>
      </c>
      <c r="E52" s="73">
        <f>SUM(E35:E51)</f>
        <v>23063428</v>
      </c>
      <c r="F52" s="73">
        <f t="shared" si="35"/>
        <v>48261232</v>
      </c>
      <c r="G52" s="73">
        <f t="shared" si="35"/>
        <v>227726183</v>
      </c>
      <c r="H52" s="73">
        <f t="shared" si="35"/>
        <v>1949141476</v>
      </c>
      <c r="I52" s="91">
        <f t="shared" si="35"/>
        <v>-5135574</v>
      </c>
      <c r="J52" s="73">
        <f t="shared" si="35"/>
        <v>-231</v>
      </c>
      <c r="K52" s="73">
        <f t="shared" si="35"/>
        <v>1944005671</v>
      </c>
      <c r="L52" s="55"/>
      <c r="M52" s="56"/>
      <c r="N52" s="57"/>
      <c r="O52" s="57"/>
      <c r="P52" s="57"/>
      <c r="Q52" s="57"/>
      <c r="R52" s="58"/>
      <c r="S52" s="57"/>
      <c r="T52" s="57"/>
      <c r="U52" s="74"/>
      <c r="V52" s="74"/>
      <c r="X52" s="58"/>
      <c r="Y52" s="58"/>
    </row>
    <row r="53" spans="7:11" ht="12.75">
      <c r="G53" s="14"/>
      <c r="K53" s="53">
        <f>K52-K31</f>
        <v>1924724440</v>
      </c>
    </row>
    <row r="54" spans="1:17" s="2" customFormat="1" ht="18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3"/>
      <c r="M54" s="3"/>
      <c r="N54" s="42"/>
      <c r="P54" s="42"/>
      <c r="Q54" s="42"/>
    </row>
    <row r="55" spans="1:11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</row>
    <row r="56" ht="12.75">
      <c r="D56" s="7"/>
    </row>
    <row r="57" ht="12.75">
      <c r="D57" s="7"/>
    </row>
    <row r="58" ht="12.75">
      <c r="D58" s="7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ht="12.75"/>
    <row r="77" ht="12.75"/>
    <row r="78" ht="12.75"/>
    <row r="79" spans="1:17" ht="15.75">
      <c r="A79" s="100" t="s">
        <v>20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N79" s="41"/>
      <c r="P79" s="41"/>
      <c r="Q79" s="41"/>
    </row>
    <row r="80" spans="1:17" ht="15.75">
      <c r="A80" s="101" t="s">
        <v>49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N80" s="41"/>
      <c r="P80" s="41"/>
      <c r="Q80" s="41"/>
    </row>
    <row r="81" spans="14:17" ht="12.75">
      <c r="N81" s="41"/>
      <c r="P81" s="41"/>
      <c r="Q81" s="41"/>
    </row>
    <row r="82" spans="1:17" s="27" customFormat="1" ht="87" customHeight="1">
      <c r="A82" s="17" t="s">
        <v>39</v>
      </c>
      <c r="B82" s="17" t="s">
        <v>0</v>
      </c>
      <c r="C82" s="17" t="s">
        <v>33</v>
      </c>
      <c r="D82" s="17" t="s">
        <v>22</v>
      </c>
      <c r="E82" s="17" t="s">
        <v>18</v>
      </c>
      <c r="F82" s="17" t="s">
        <v>19</v>
      </c>
      <c r="G82" s="17" t="s">
        <v>25</v>
      </c>
      <c r="H82" s="17" t="s">
        <v>21</v>
      </c>
      <c r="I82" s="17" t="s">
        <v>23</v>
      </c>
      <c r="J82" s="46" t="s">
        <v>42</v>
      </c>
      <c r="K82" s="17" t="s">
        <v>38</v>
      </c>
      <c r="L82" s="26"/>
      <c r="M82" s="26"/>
      <c r="N82" s="43"/>
      <c r="P82" s="43"/>
      <c r="Q82" s="43"/>
    </row>
    <row r="83" spans="1:17" s="65" customFormat="1" ht="15.75" customHeight="1">
      <c r="A83" s="54" t="s">
        <v>1</v>
      </c>
      <c r="B83" s="48">
        <v>13101354</v>
      </c>
      <c r="C83" s="48">
        <v>2403552</v>
      </c>
      <c r="D83" s="48">
        <v>137146</v>
      </c>
      <c r="E83" s="48">
        <v>1333817</v>
      </c>
      <c r="F83" s="48">
        <v>932782</v>
      </c>
      <c r="G83" s="50">
        <v>2</v>
      </c>
      <c r="H83" s="48">
        <v>139925</v>
      </c>
      <c r="I83" s="48">
        <v>32605</v>
      </c>
      <c r="J83" s="50">
        <v>17859</v>
      </c>
      <c r="K83" s="37">
        <f>SUM(B83:J83)</f>
        <v>18099042</v>
      </c>
      <c r="L83" s="63"/>
      <c r="M83" s="63"/>
      <c r="N83" s="64"/>
      <c r="P83" s="64"/>
      <c r="Q83" s="64"/>
    </row>
    <row r="84" spans="1:17" s="65" customFormat="1" ht="15.75" customHeight="1">
      <c r="A84" s="54" t="s">
        <v>2</v>
      </c>
      <c r="B84" s="48">
        <v>29751485</v>
      </c>
      <c r="C84" s="48">
        <v>5458157</v>
      </c>
      <c r="D84" s="48">
        <v>311441</v>
      </c>
      <c r="E84" s="48">
        <v>3028926</v>
      </c>
      <c r="F84" s="48">
        <v>2118226</v>
      </c>
      <c r="G84" s="50">
        <v>5</v>
      </c>
      <c r="H84" s="48">
        <v>317753</v>
      </c>
      <c r="I84" s="48">
        <v>74042</v>
      </c>
      <c r="J84" s="50">
        <v>40555</v>
      </c>
      <c r="K84" s="37">
        <f aca="true" t="shared" si="36" ref="K84:K99">SUM(B84:J84)</f>
        <v>41100590</v>
      </c>
      <c r="L84" s="63"/>
      <c r="M84" s="63"/>
      <c r="N84" s="64"/>
      <c r="P84" s="64"/>
      <c r="Q84" s="64"/>
    </row>
    <row r="85" spans="1:17" s="65" customFormat="1" ht="15.75" customHeight="1">
      <c r="A85" s="54" t="s">
        <v>3</v>
      </c>
      <c r="B85" s="48">
        <v>17204013</v>
      </c>
      <c r="C85" s="48">
        <v>3156220</v>
      </c>
      <c r="D85" s="48">
        <v>180093</v>
      </c>
      <c r="E85" s="48">
        <v>1751499</v>
      </c>
      <c r="F85" s="48">
        <v>1224880</v>
      </c>
      <c r="G85" s="50">
        <v>3</v>
      </c>
      <c r="H85" s="48">
        <v>183743</v>
      </c>
      <c r="I85" s="48">
        <v>42816</v>
      </c>
      <c r="J85" s="50">
        <v>23451</v>
      </c>
      <c r="K85" s="37">
        <f t="shared" si="36"/>
        <v>23766718</v>
      </c>
      <c r="L85" s="63"/>
      <c r="M85" s="63"/>
      <c r="N85" s="64"/>
      <c r="P85" s="64"/>
      <c r="Q85" s="64"/>
    </row>
    <row r="86" spans="1:17" s="67" customFormat="1" ht="15.75" customHeight="1">
      <c r="A86" s="54" t="s">
        <v>4</v>
      </c>
      <c r="B86" s="48">
        <v>91794883</v>
      </c>
      <c r="C86" s="48">
        <v>16840535</v>
      </c>
      <c r="D86" s="48">
        <v>960915</v>
      </c>
      <c r="E86" s="48">
        <v>9345412</v>
      </c>
      <c r="F86" s="48">
        <v>6535551</v>
      </c>
      <c r="G86" s="50">
        <v>15</v>
      </c>
      <c r="H86" s="48">
        <v>980390</v>
      </c>
      <c r="I86" s="48">
        <v>228450</v>
      </c>
      <c r="J86" s="50">
        <v>125127</v>
      </c>
      <c r="K86" s="37">
        <f t="shared" si="36"/>
        <v>126811278</v>
      </c>
      <c r="L86" s="63"/>
      <c r="M86" s="63"/>
      <c r="N86" s="66"/>
      <c r="P86" s="66"/>
      <c r="Q86" s="66"/>
    </row>
    <row r="87" spans="1:17" s="69" customFormat="1" ht="15.75" customHeight="1">
      <c r="A87" s="54" t="s">
        <v>5</v>
      </c>
      <c r="B87" s="48">
        <v>28454036</v>
      </c>
      <c r="C87" s="48">
        <v>5220129</v>
      </c>
      <c r="D87" s="48">
        <v>297859</v>
      </c>
      <c r="E87" s="48">
        <v>2896836</v>
      </c>
      <c r="F87" s="48">
        <v>2025851</v>
      </c>
      <c r="G87" s="50">
        <v>5</v>
      </c>
      <c r="H87" s="48">
        <v>303895</v>
      </c>
      <c r="I87" s="48">
        <v>70813</v>
      </c>
      <c r="J87" s="50">
        <v>38786</v>
      </c>
      <c r="K87" s="37">
        <f t="shared" si="36"/>
        <v>39308210</v>
      </c>
      <c r="L87" s="63"/>
      <c r="M87" s="63"/>
      <c r="N87" s="68"/>
      <c r="P87" s="68"/>
      <c r="Q87" s="68"/>
    </row>
    <row r="88" spans="1:17" s="69" customFormat="1" ht="15.75" customHeight="1">
      <c r="A88" s="54" t="s">
        <v>6</v>
      </c>
      <c r="B88" s="48">
        <v>21129259</v>
      </c>
      <c r="C88" s="48">
        <v>3876338</v>
      </c>
      <c r="D88" s="48">
        <v>221183</v>
      </c>
      <c r="E88" s="48">
        <v>2151118</v>
      </c>
      <c r="F88" s="48">
        <v>1504347</v>
      </c>
      <c r="G88" s="50">
        <v>4</v>
      </c>
      <c r="H88" s="48">
        <v>225665</v>
      </c>
      <c r="I88" s="48">
        <v>52584</v>
      </c>
      <c r="J88" s="50">
        <v>28802</v>
      </c>
      <c r="K88" s="37">
        <f t="shared" si="36"/>
        <v>29189300</v>
      </c>
      <c r="L88" s="63"/>
      <c r="M88" s="63"/>
      <c r="N88" s="68"/>
      <c r="P88" s="68"/>
      <c r="Q88" s="68"/>
    </row>
    <row r="89" spans="1:17" s="59" customFormat="1" ht="15.75" customHeight="1">
      <c r="A89" s="54" t="s">
        <v>7</v>
      </c>
      <c r="B89" s="48">
        <v>12052237</v>
      </c>
      <c r="C89" s="48">
        <v>2211083</v>
      </c>
      <c r="D89" s="48">
        <v>126164</v>
      </c>
      <c r="E89" s="48">
        <v>1227009</v>
      </c>
      <c r="F89" s="48">
        <v>858087</v>
      </c>
      <c r="G89" s="50">
        <v>2</v>
      </c>
      <c r="H89" s="48">
        <v>128721</v>
      </c>
      <c r="I89" s="48">
        <v>29994</v>
      </c>
      <c r="J89" s="50">
        <v>16429</v>
      </c>
      <c r="K89" s="37">
        <f t="shared" si="36"/>
        <v>16649726</v>
      </c>
      <c r="L89" s="63"/>
      <c r="M89" s="63"/>
      <c r="N89" s="57"/>
      <c r="P89" s="57"/>
      <c r="Q89" s="57"/>
    </row>
    <row r="90" spans="1:17" s="59" customFormat="1" ht="15.75" customHeight="1">
      <c r="A90" s="54" t="s">
        <v>8</v>
      </c>
      <c r="B90" s="48">
        <v>27480130</v>
      </c>
      <c r="C90" s="48">
        <v>5041459</v>
      </c>
      <c r="D90" s="48">
        <v>287664</v>
      </c>
      <c r="E90" s="48">
        <v>2797685</v>
      </c>
      <c r="F90" s="48">
        <v>1956512</v>
      </c>
      <c r="G90" s="50">
        <v>5</v>
      </c>
      <c r="H90" s="48">
        <v>293494</v>
      </c>
      <c r="I90" s="48">
        <v>68390</v>
      </c>
      <c r="J90" s="50">
        <v>37459</v>
      </c>
      <c r="K90" s="37">
        <f t="shared" si="36"/>
        <v>37962798</v>
      </c>
      <c r="L90" s="63"/>
      <c r="M90" s="63"/>
      <c r="N90" s="57"/>
      <c r="P90" s="57"/>
      <c r="Q90" s="57"/>
    </row>
    <row r="91" spans="1:17" s="59" customFormat="1" ht="15.75" customHeight="1">
      <c r="A91" s="54" t="s">
        <v>9</v>
      </c>
      <c r="B91" s="48">
        <v>11478726</v>
      </c>
      <c r="C91" s="48">
        <v>2105868</v>
      </c>
      <c r="D91" s="48">
        <v>120160</v>
      </c>
      <c r="E91" s="48">
        <v>1168621</v>
      </c>
      <c r="F91" s="48">
        <v>817255</v>
      </c>
      <c r="G91" s="50">
        <v>2</v>
      </c>
      <c r="H91" s="48">
        <v>122595</v>
      </c>
      <c r="I91" s="48">
        <v>28567</v>
      </c>
      <c r="J91" s="50">
        <v>15647</v>
      </c>
      <c r="K91" s="37">
        <f t="shared" si="36"/>
        <v>15857441</v>
      </c>
      <c r="L91" s="63"/>
      <c r="M91" s="63"/>
      <c r="N91" s="57"/>
      <c r="P91" s="57"/>
      <c r="Q91" s="57"/>
    </row>
    <row r="92" spans="1:17" s="59" customFormat="1" ht="15.75" customHeight="1">
      <c r="A92" s="54" t="s">
        <v>10</v>
      </c>
      <c r="B92" s="48">
        <v>14195622</v>
      </c>
      <c r="C92" s="48">
        <v>2604305</v>
      </c>
      <c r="D92" s="48">
        <v>148601</v>
      </c>
      <c r="E92" s="48">
        <v>1445221</v>
      </c>
      <c r="F92" s="48">
        <v>1010690</v>
      </c>
      <c r="G92" s="50">
        <v>2</v>
      </c>
      <c r="H92" s="48">
        <v>151612</v>
      </c>
      <c r="I92" s="48">
        <v>35329</v>
      </c>
      <c r="J92" s="50">
        <v>19350</v>
      </c>
      <c r="K92" s="37">
        <f t="shared" si="36"/>
        <v>19610732</v>
      </c>
      <c r="L92" s="63"/>
      <c r="M92" s="63"/>
      <c r="N92" s="57"/>
      <c r="P92" s="57"/>
      <c r="Q92" s="57"/>
    </row>
    <row r="93" spans="1:17" s="59" customFormat="1" ht="15.75" customHeight="1">
      <c r="A93" s="54" t="s">
        <v>11</v>
      </c>
      <c r="B93" s="48">
        <v>12869504</v>
      </c>
      <c r="C93" s="48">
        <v>2361017</v>
      </c>
      <c r="D93" s="48">
        <v>134719</v>
      </c>
      <c r="E93" s="48">
        <v>1310213</v>
      </c>
      <c r="F93" s="48">
        <v>916274</v>
      </c>
      <c r="G93" s="50">
        <v>2</v>
      </c>
      <c r="H93" s="48">
        <v>137449</v>
      </c>
      <c r="I93" s="48">
        <v>32028</v>
      </c>
      <c r="J93" s="50">
        <v>17543</v>
      </c>
      <c r="K93" s="37">
        <f t="shared" si="36"/>
        <v>17778749</v>
      </c>
      <c r="L93" s="63"/>
      <c r="M93" s="63"/>
      <c r="N93" s="57"/>
      <c r="P93" s="57"/>
      <c r="Q93" s="57"/>
    </row>
    <row r="94" spans="1:17" s="59" customFormat="1" ht="15.75" customHeight="1">
      <c r="A94" s="54" t="s">
        <v>12</v>
      </c>
      <c r="B94" s="48">
        <v>22690012</v>
      </c>
      <c r="C94" s="48">
        <v>4162671</v>
      </c>
      <c r="D94" s="48">
        <v>237521</v>
      </c>
      <c r="E94" s="48">
        <v>2310014</v>
      </c>
      <c r="F94" s="48">
        <v>1615468</v>
      </c>
      <c r="G94" s="50">
        <v>4</v>
      </c>
      <c r="H94" s="48">
        <v>242334</v>
      </c>
      <c r="I94" s="48">
        <v>56469</v>
      </c>
      <c r="J94" s="50">
        <v>30929</v>
      </c>
      <c r="K94" s="37">
        <f t="shared" si="36"/>
        <v>31345422</v>
      </c>
      <c r="L94" s="63"/>
      <c r="M94" s="63"/>
      <c r="N94" s="57"/>
      <c r="P94" s="57"/>
      <c r="Q94" s="57"/>
    </row>
    <row r="95" spans="1:17" s="59" customFormat="1" ht="15.75" customHeight="1">
      <c r="A95" s="54" t="s">
        <v>13</v>
      </c>
      <c r="B95" s="48">
        <v>20855594</v>
      </c>
      <c r="C95" s="48">
        <v>3826132</v>
      </c>
      <c r="D95" s="48">
        <v>218318</v>
      </c>
      <c r="E95" s="48">
        <v>2123257</v>
      </c>
      <c r="F95" s="48">
        <v>1484863</v>
      </c>
      <c r="G95" s="50">
        <v>4</v>
      </c>
      <c r="H95" s="48">
        <v>222742</v>
      </c>
      <c r="I95" s="48">
        <v>51903</v>
      </c>
      <c r="J95" s="50">
        <v>28429</v>
      </c>
      <c r="K95" s="37">
        <f t="shared" si="36"/>
        <v>28811242</v>
      </c>
      <c r="L95" s="63"/>
      <c r="M95" s="63"/>
      <c r="N95" s="57"/>
      <c r="P95" s="57"/>
      <c r="Q95" s="57"/>
    </row>
    <row r="96" spans="1:17" s="59" customFormat="1" ht="15.75" customHeight="1">
      <c r="A96" s="54" t="s">
        <v>14</v>
      </c>
      <c r="B96" s="48">
        <v>17942184</v>
      </c>
      <c r="C96" s="48">
        <v>3291643</v>
      </c>
      <c r="D96" s="48">
        <v>187820</v>
      </c>
      <c r="E96" s="48">
        <v>1826650</v>
      </c>
      <c r="F96" s="48">
        <v>1277436</v>
      </c>
      <c r="G96" s="50">
        <v>3</v>
      </c>
      <c r="H96" s="48">
        <v>191627</v>
      </c>
      <c r="I96" s="48">
        <v>44653</v>
      </c>
      <c r="J96" s="50">
        <v>24457</v>
      </c>
      <c r="K96" s="37">
        <f t="shared" si="36"/>
        <v>24786473</v>
      </c>
      <c r="L96" s="63"/>
      <c r="M96" s="63"/>
      <c r="N96" s="57"/>
      <c r="P96" s="57"/>
      <c r="Q96" s="57"/>
    </row>
    <row r="97" spans="1:17" s="59" customFormat="1" ht="15.75" customHeight="1">
      <c r="A97" s="54" t="s">
        <v>15</v>
      </c>
      <c r="B97" s="48">
        <v>11595928</v>
      </c>
      <c r="C97" s="48">
        <v>2127369</v>
      </c>
      <c r="D97" s="48">
        <v>121387</v>
      </c>
      <c r="E97" s="48">
        <v>1180553</v>
      </c>
      <c r="F97" s="48">
        <v>825599</v>
      </c>
      <c r="G97" s="50">
        <v>2</v>
      </c>
      <c r="H97" s="48">
        <v>123847</v>
      </c>
      <c r="I97" s="48">
        <v>28859</v>
      </c>
      <c r="J97" s="50">
        <v>15807</v>
      </c>
      <c r="K97" s="37">
        <f t="shared" si="36"/>
        <v>16019351</v>
      </c>
      <c r="L97" s="63"/>
      <c r="M97" s="63"/>
      <c r="N97" s="57"/>
      <c r="P97" s="57"/>
      <c r="Q97" s="57"/>
    </row>
    <row r="98" spans="1:17" s="59" customFormat="1" ht="15.75" customHeight="1">
      <c r="A98" s="54" t="s">
        <v>16</v>
      </c>
      <c r="B98" s="48">
        <v>12672591</v>
      </c>
      <c r="C98" s="48">
        <v>2324892</v>
      </c>
      <c r="D98" s="48">
        <v>132658</v>
      </c>
      <c r="E98" s="48">
        <v>1290165</v>
      </c>
      <c r="F98" s="48">
        <v>902255</v>
      </c>
      <c r="G98" s="50">
        <v>2</v>
      </c>
      <c r="H98" s="48">
        <v>135346</v>
      </c>
      <c r="I98" s="48">
        <v>31538</v>
      </c>
      <c r="J98" s="50">
        <v>17274</v>
      </c>
      <c r="K98" s="37">
        <f t="shared" si="36"/>
        <v>17506721</v>
      </c>
      <c r="L98" s="63"/>
      <c r="M98" s="63"/>
      <c r="N98" s="57"/>
      <c r="P98" s="57"/>
      <c r="Q98" s="57"/>
    </row>
    <row r="99" spans="1:17" s="59" customFormat="1" ht="15.75" customHeight="1">
      <c r="A99" s="60" t="s">
        <v>17</v>
      </c>
      <c r="B99" s="49">
        <v>15537376</v>
      </c>
      <c r="C99" s="49">
        <v>2850464</v>
      </c>
      <c r="D99" s="49">
        <v>162644</v>
      </c>
      <c r="E99" s="49">
        <v>1581822</v>
      </c>
      <c r="F99" s="49">
        <v>1106221</v>
      </c>
      <c r="G99" s="51">
        <v>2</v>
      </c>
      <c r="H99" s="49">
        <v>165944</v>
      </c>
      <c r="I99" s="49">
        <v>38668</v>
      </c>
      <c r="J99" s="51">
        <v>21176</v>
      </c>
      <c r="K99" s="37">
        <f t="shared" si="36"/>
        <v>21464317</v>
      </c>
      <c r="L99" s="63"/>
      <c r="M99" s="63"/>
      <c r="N99" s="57"/>
      <c r="P99" s="57"/>
      <c r="Q99" s="57"/>
    </row>
    <row r="100" spans="1:17" s="59" customFormat="1" ht="15.75" customHeight="1">
      <c r="A100" s="61" t="s">
        <v>37</v>
      </c>
      <c r="B100" s="73">
        <f aca="true" t="shared" si="37" ref="B100:K100">SUM(B83:B99)</f>
        <v>380804934</v>
      </c>
      <c r="C100" s="73">
        <f t="shared" si="37"/>
        <v>69861834</v>
      </c>
      <c r="D100" s="73">
        <f t="shared" si="37"/>
        <v>3986293</v>
      </c>
      <c r="E100" s="73">
        <f t="shared" si="37"/>
        <v>38768818</v>
      </c>
      <c r="F100" s="73">
        <f t="shared" si="37"/>
        <v>27112297</v>
      </c>
      <c r="G100" s="73">
        <f t="shared" si="37"/>
        <v>64</v>
      </c>
      <c r="H100" s="73">
        <f t="shared" si="37"/>
        <v>4067082</v>
      </c>
      <c r="I100" s="73">
        <f t="shared" si="37"/>
        <v>947708</v>
      </c>
      <c r="J100" s="73">
        <f t="shared" si="37"/>
        <v>519080</v>
      </c>
      <c r="K100" s="73">
        <f t="shared" si="37"/>
        <v>526068110</v>
      </c>
      <c r="L100" s="63"/>
      <c r="M100" s="63"/>
      <c r="N100" s="57"/>
      <c r="P100" s="57"/>
      <c r="Q100" s="57"/>
    </row>
    <row r="101" spans="2:13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6"/>
      <c r="M101" s="16"/>
    </row>
    <row r="102" spans="2:11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93.75" customHeight="1">
      <c r="A104" s="17" t="s">
        <v>39</v>
      </c>
      <c r="B104" s="33" t="s">
        <v>27</v>
      </c>
      <c r="C104" s="33" t="s">
        <v>28</v>
      </c>
      <c r="D104" s="33" t="s">
        <v>29</v>
      </c>
      <c r="E104" s="33" t="s">
        <v>30</v>
      </c>
      <c r="F104" s="35" t="s">
        <v>34</v>
      </c>
      <c r="G104" s="35" t="s">
        <v>26</v>
      </c>
      <c r="H104" s="32" t="s">
        <v>44</v>
      </c>
      <c r="I104" s="77" t="s">
        <v>59</v>
      </c>
      <c r="J104" s="32" t="s">
        <v>35</v>
      </c>
      <c r="K104" s="32" t="s">
        <v>45</v>
      </c>
    </row>
    <row r="105" spans="1:17" s="59" customFormat="1" ht="15.75" customHeight="1">
      <c r="A105" s="54" t="s">
        <v>1</v>
      </c>
      <c r="B105" s="50">
        <v>0</v>
      </c>
      <c r="C105" s="50">
        <v>0</v>
      </c>
      <c r="D105" s="36">
        <v>118656</v>
      </c>
      <c r="E105" s="36">
        <v>185709</v>
      </c>
      <c r="F105" s="36">
        <v>727718</v>
      </c>
      <c r="G105" s="36">
        <v>1745347</v>
      </c>
      <c r="H105" s="36">
        <f>K83+B105+C105+D105+E105+F105+G105</f>
        <v>20876472</v>
      </c>
      <c r="I105" s="50">
        <v>-81192</v>
      </c>
      <c r="J105" s="50">
        <v>0</v>
      </c>
      <c r="K105" s="36">
        <f>H105+I105+J105</f>
        <v>20795280</v>
      </c>
      <c r="L105" s="56"/>
      <c r="M105" s="56"/>
      <c r="N105" s="57"/>
      <c r="O105" s="58"/>
      <c r="P105" s="57"/>
      <c r="Q105" s="57"/>
    </row>
    <row r="106" spans="1:17" s="59" customFormat="1" ht="15.75" customHeight="1">
      <c r="A106" s="54" t="s">
        <v>2</v>
      </c>
      <c r="B106" s="50">
        <v>0</v>
      </c>
      <c r="C106" s="50">
        <v>0</v>
      </c>
      <c r="D106" s="36">
        <v>257859</v>
      </c>
      <c r="E106" s="36">
        <v>771816</v>
      </c>
      <c r="F106" s="36">
        <v>0</v>
      </c>
      <c r="G106" s="36">
        <v>13397632</v>
      </c>
      <c r="H106" s="36">
        <f aca="true" t="shared" si="38" ref="H106:H121">K84+B106+C106+D106+E106+F106+G106</f>
        <v>55527897</v>
      </c>
      <c r="I106" s="50">
        <v>-184377</v>
      </c>
      <c r="J106" s="50">
        <v>0</v>
      </c>
      <c r="K106" s="36">
        <f aca="true" t="shared" si="39" ref="K106:K121">H106+I106+J106</f>
        <v>55343520</v>
      </c>
      <c r="L106" s="56"/>
      <c r="M106" s="56"/>
      <c r="N106" s="57"/>
      <c r="O106" s="58"/>
      <c r="P106" s="57"/>
      <c r="Q106" s="57"/>
    </row>
    <row r="107" spans="1:17" s="59" customFormat="1" ht="15.75" customHeight="1">
      <c r="A107" s="54" t="s">
        <v>3</v>
      </c>
      <c r="B107" s="50">
        <v>0</v>
      </c>
      <c r="C107" s="50">
        <v>0</v>
      </c>
      <c r="D107" s="36">
        <v>151987</v>
      </c>
      <c r="E107" s="36">
        <v>341853</v>
      </c>
      <c r="F107" s="36">
        <v>628434</v>
      </c>
      <c r="G107" s="36">
        <v>5454355</v>
      </c>
      <c r="H107" s="36">
        <f t="shared" si="38"/>
        <v>30343347</v>
      </c>
      <c r="I107" s="50">
        <v>-106618</v>
      </c>
      <c r="J107" s="50">
        <v>0</v>
      </c>
      <c r="K107" s="36">
        <f t="shared" si="39"/>
        <v>30236729</v>
      </c>
      <c r="L107" s="56"/>
      <c r="M107" s="56"/>
      <c r="N107" s="57"/>
      <c r="O107" s="58"/>
      <c r="P107" s="57"/>
      <c r="Q107" s="57"/>
    </row>
    <row r="108" spans="1:17" s="59" customFormat="1" ht="15.75" customHeight="1">
      <c r="A108" s="54" t="s">
        <v>4</v>
      </c>
      <c r="B108" s="50">
        <v>0</v>
      </c>
      <c r="C108" s="50">
        <v>0</v>
      </c>
      <c r="D108" s="36">
        <v>816850</v>
      </c>
      <c r="E108" s="36">
        <v>2169226</v>
      </c>
      <c r="F108" s="36">
        <v>3790924</v>
      </c>
      <c r="G108" s="36">
        <v>82011642</v>
      </c>
      <c r="H108" s="36">
        <f t="shared" si="38"/>
        <v>215599920</v>
      </c>
      <c r="I108" s="50">
        <v>-568876</v>
      </c>
      <c r="J108" s="50">
        <v>0</v>
      </c>
      <c r="K108" s="36">
        <f t="shared" si="39"/>
        <v>215031044</v>
      </c>
      <c r="L108" s="56"/>
      <c r="M108" s="56"/>
      <c r="N108" s="57"/>
      <c r="O108" s="58"/>
      <c r="P108" s="57"/>
      <c r="Q108" s="57"/>
    </row>
    <row r="109" spans="1:17" s="59" customFormat="1" ht="15.75" customHeight="1">
      <c r="A109" s="54" t="s">
        <v>5</v>
      </c>
      <c r="B109" s="50">
        <v>0</v>
      </c>
      <c r="C109" s="50">
        <v>0</v>
      </c>
      <c r="D109" s="36">
        <v>226404</v>
      </c>
      <c r="E109" s="36">
        <v>681849</v>
      </c>
      <c r="F109" s="36">
        <v>0</v>
      </c>
      <c r="G109" s="36">
        <v>2382890</v>
      </c>
      <c r="H109" s="36">
        <f t="shared" si="38"/>
        <v>42599353</v>
      </c>
      <c r="I109" s="50">
        <v>-176337</v>
      </c>
      <c r="J109" s="50">
        <v>0</v>
      </c>
      <c r="K109" s="36">
        <f t="shared" si="39"/>
        <v>42423016</v>
      </c>
      <c r="L109" s="56"/>
      <c r="M109" s="56"/>
      <c r="N109" s="57"/>
      <c r="O109" s="58"/>
      <c r="P109" s="57"/>
      <c r="Q109" s="57"/>
    </row>
    <row r="110" spans="1:17" s="59" customFormat="1" ht="15.75" customHeight="1">
      <c r="A110" s="54" t="s">
        <v>6</v>
      </c>
      <c r="B110" s="50">
        <v>0</v>
      </c>
      <c r="C110" s="50">
        <v>0</v>
      </c>
      <c r="D110" s="36">
        <v>166656</v>
      </c>
      <c r="E110" s="36">
        <v>435545</v>
      </c>
      <c r="F110" s="36">
        <v>1040996</v>
      </c>
      <c r="G110" s="36">
        <v>5875791</v>
      </c>
      <c r="H110" s="36">
        <f t="shared" si="38"/>
        <v>36708288</v>
      </c>
      <c r="I110" s="50">
        <v>-130943</v>
      </c>
      <c r="J110" s="50">
        <v>0</v>
      </c>
      <c r="K110" s="36">
        <f t="shared" si="39"/>
        <v>36577345</v>
      </c>
      <c r="L110" s="56"/>
      <c r="M110" s="56"/>
      <c r="N110" s="57"/>
      <c r="O110" s="58"/>
      <c r="P110" s="57"/>
      <c r="Q110" s="57"/>
    </row>
    <row r="111" spans="1:17" s="59" customFormat="1" ht="15.75" customHeight="1">
      <c r="A111" s="54" t="s">
        <v>7</v>
      </c>
      <c r="B111" s="50">
        <v>0</v>
      </c>
      <c r="C111" s="50">
        <v>0</v>
      </c>
      <c r="D111" s="36">
        <v>109546</v>
      </c>
      <c r="E111" s="36">
        <v>102117</v>
      </c>
      <c r="F111" s="36">
        <v>423150</v>
      </c>
      <c r="G111" s="36">
        <v>107135</v>
      </c>
      <c r="H111" s="36">
        <f t="shared" si="38"/>
        <v>17391674</v>
      </c>
      <c r="I111" s="50">
        <v>-74691</v>
      </c>
      <c r="J111" s="50">
        <v>0</v>
      </c>
      <c r="K111" s="36">
        <f t="shared" si="39"/>
        <v>17316983</v>
      </c>
      <c r="L111" s="56"/>
      <c r="M111" s="56"/>
      <c r="N111" s="57"/>
      <c r="O111" s="58"/>
      <c r="P111" s="57"/>
      <c r="Q111" s="57"/>
    </row>
    <row r="112" spans="1:17" s="59" customFormat="1" ht="15.75" customHeight="1">
      <c r="A112" s="54" t="s">
        <v>8</v>
      </c>
      <c r="B112" s="50">
        <v>0</v>
      </c>
      <c r="C112" s="50">
        <v>0</v>
      </c>
      <c r="D112" s="36">
        <v>215668</v>
      </c>
      <c r="E112" s="36">
        <v>605717</v>
      </c>
      <c r="F112" s="36">
        <v>676645</v>
      </c>
      <c r="G112" s="36">
        <v>9190333</v>
      </c>
      <c r="H112" s="36">
        <f t="shared" si="38"/>
        <v>48651161</v>
      </c>
      <c r="I112" s="50">
        <v>-170301</v>
      </c>
      <c r="J112" s="50">
        <v>0</v>
      </c>
      <c r="K112" s="36">
        <f t="shared" si="39"/>
        <v>48480860</v>
      </c>
      <c r="L112" s="56"/>
      <c r="M112" s="56"/>
      <c r="N112" s="57"/>
      <c r="O112" s="58"/>
      <c r="P112" s="57"/>
      <c r="Q112" s="57"/>
    </row>
    <row r="113" spans="1:17" s="59" customFormat="1" ht="15.75" customHeight="1">
      <c r="A113" s="54" t="s">
        <v>9</v>
      </c>
      <c r="B113" s="50">
        <v>0</v>
      </c>
      <c r="C113" s="50">
        <v>0</v>
      </c>
      <c r="D113" s="36">
        <v>101893</v>
      </c>
      <c r="E113" s="36">
        <v>119785</v>
      </c>
      <c r="F113" s="36">
        <v>783216</v>
      </c>
      <c r="G113" s="36">
        <v>3640118</v>
      </c>
      <c r="H113" s="36">
        <f t="shared" si="38"/>
        <v>20502453</v>
      </c>
      <c r="I113" s="50">
        <v>-71136</v>
      </c>
      <c r="J113" s="50">
        <v>0</v>
      </c>
      <c r="K113" s="36">
        <f t="shared" si="39"/>
        <v>20431317</v>
      </c>
      <c r="L113" s="56"/>
      <c r="M113" s="56"/>
      <c r="N113" s="57"/>
      <c r="O113" s="58"/>
      <c r="P113" s="57"/>
      <c r="Q113" s="57"/>
    </row>
    <row r="114" spans="1:17" s="59" customFormat="1" ht="15.75" customHeight="1">
      <c r="A114" s="54" t="s">
        <v>10</v>
      </c>
      <c r="B114" s="50">
        <v>0</v>
      </c>
      <c r="C114" s="50">
        <v>0</v>
      </c>
      <c r="D114" s="36">
        <v>126785</v>
      </c>
      <c r="E114" s="36">
        <v>289349</v>
      </c>
      <c r="F114" s="36">
        <v>377510</v>
      </c>
      <c r="G114" s="36">
        <v>0</v>
      </c>
      <c r="H114" s="36">
        <f t="shared" si="38"/>
        <v>20404376</v>
      </c>
      <c r="I114" s="50">
        <v>-87974</v>
      </c>
      <c r="J114" s="50">
        <v>0</v>
      </c>
      <c r="K114" s="36">
        <f t="shared" si="39"/>
        <v>20316402</v>
      </c>
      <c r="L114" s="56"/>
      <c r="M114" s="56"/>
      <c r="N114" s="57"/>
      <c r="O114" s="58"/>
      <c r="P114" s="57"/>
      <c r="Q114" s="57"/>
    </row>
    <row r="115" spans="1:17" s="59" customFormat="1" ht="15.75" customHeight="1">
      <c r="A115" s="54" t="s">
        <v>11</v>
      </c>
      <c r="B115" s="50">
        <v>0</v>
      </c>
      <c r="C115" s="50">
        <v>0</v>
      </c>
      <c r="D115" s="36">
        <v>101525</v>
      </c>
      <c r="E115" s="36">
        <v>97728</v>
      </c>
      <c r="F115" s="36">
        <v>578876</v>
      </c>
      <c r="G115" s="36">
        <v>10924058</v>
      </c>
      <c r="H115" s="36">
        <f t="shared" si="38"/>
        <v>29480936</v>
      </c>
      <c r="I115" s="50">
        <v>-79755</v>
      </c>
      <c r="J115" s="50">
        <v>0</v>
      </c>
      <c r="K115" s="36">
        <f t="shared" si="39"/>
        <v>29401181</v>
      </c>
      <c r="L115" s="56"/>
      <c r="M115" s="56"/>
      <c r="N115" s="57"/>
      <c r="O115" s="58"/>
      <c r="P115" s="57"/>
      <c r="Q115" s="57"/>
    </row>
    <row r="116" spans="1:17" s="59" customFormat="1" ht="15.75" customHeight="1">
      <c r="A116" s="54" t="s">
        <v>12</v>
      </c>
      <c r="B116" s="50">
        <v>0</v>
      </c>
      <c r="C116" s="50">
        <v>0</v>
      </c>
      <c r="D116" s="36">
        <v>200294</v>
      </c>
      <c r="E116" s="36">
        <v>503274</v>
      </c>
      <c r="F116" s="36">
        <v>1157486</v>
      </c>
      <c r="G116" s="36">
        <v>11185305</v>
      </c>
      <c r="H116" s="36">
        <f t="shared" si="38"/>
        <v>44391781</v>
      </c>
      <c r="I116" s="50">
        <v>-140616</v>
      </c>
      <c r="J116" s="50">
        <v>0</v>
      </c>
      <c r="K116" s="36">
        <f t="shared" si="39"/>
        <v>44251165</v>
      </c>
      <c r="L116" s="56"/>
      <c r="M116" s="56"/>
      <c r="N116" s="57"/>
      <c r="O116" s="58"/>
      <c r="P116" s="57"/>
      <c r="Q116" s="57"/>
    </row>
    <row r="117" spans="1:17" s="59" customFormat="1" ht="15.75" customHeight="1">
      <c r="A117" s="54" t="s">
        <v>13</v>
      </c>
      <c r="B117" s="50">
        <v>0</v>
      </c>
      <c r="C117" s="50">
        <v>0</v>
      </c>
      <c r="D117" s="36">
        <v>153119</v>
      </c>
      <c r="E117" s="36">
        <v>476933</v>
      </c>
      <c r="F117" s="36">
        <v>676637</v>
      </c>
      <c r="G117" s="36">
        <v>6780275</v>
      </c>
      <c r="H117" s="36">
        <f t="shared" si="38"/>
        <v>36898206</v>
      </c>
      <c r="I117" s="50">
        <v>-129247</v>
      </c>
      <c r="J117" s="50">
        <v>0</v>
      </c>
      <c r="K117" s="36">
        <f t="shared" si="39"/>
        <v>36768959</v>
      </c>
      <c r="L117" s="56"/>
      <c r="M117" s="56"/>
      <c r="N117" s="57"/>
      <c r="O117" s="58"/>
      <c r="P117" s="57"/>
      <c r="Q117" s="57"/>
    </row>
    <row r="118" spans="1:17" s="59" customFormat="1" ht="15.75" customHeight="1">
      <c r="A118" s="54" t="s">
        <v>14</v>
      </c>
      <c r="B118" s="50">
        <v>0</v>
      </c>
      <c r="C118" s="50">
        <v>0</v>
      </c>
      <c r="D118" s="36">
        <v>165184</v>
      </c>
      <c r="E118" s="36">
        <v>306979</v>
      </c>
      <c r="F118" s="36">
        <v>892704</v>
      </c>
      <c r="G118" s="36">
        <v>1558314</v>
      </c>
      <c r="H118" s="36">
        <f t="shared" si="38"/>
        <v>27709654</v>
      </c>
      <c r="I118" s="50">
        <v>-111192</v>
      </c>
      <c r="J118" s="50">
        <v>0</v>
      </c>
      <c r="K118" s="36">
        <f t="shared" si="39"/>
        <v>27598462</v>
      </c>
      <c r="L118" s="56"/>
      <c r="M118" s="56"/>
      <c r="N118" s="57"/>
      <c r="O118" s="58"/>
      <c r="P118" s="57"/>
      <c r="Q118" s="57"/>
    </row>
    <row r="119" spans="1:17" s="59" customFormat="1" ht="15.75" customHeight="1">
      <c r="A119" s="54" t="s">
        <v>15</v>
      </c>
      <c r="B119" s="50">
        <v>0</v>
      </c>
      <c r="C119" s="50">
        <v>0</v>
      </c>
      <c r="D119" s="36">
        <v>100566</v>
      </c>
      <c r="E119" s="36">
        <v>152012</v>
      </c>
      <c r="F119" s="36">
        <v>1898766</v>
      </c>
      <c r="G119" s="36">
        <v>1860819</v>
      </c>
      <c r="H119" s="36">
        <f t="shared" si="38"/>
        <v>20031514</v>
      </c>
      <c r="I119" s="50">
        <v>-71863</v>
      </c>
      <c r="J119" s="50">
        <v>0</v>
      </c>
      <c r="K119" s="36">
        <f t="shared" si="39"/>
        <v>19959651</v>
      </c>
      <c r="L119" s="56"/>
      <c r="M119" s="56"/>
      <c r="N119" s="57"/>
      <c r="O119" s="58"/>
      <c r="P119" s="57"/>
      <c r="Q119" s="57"/>
    </row>
    <row r="120" spans="1:17" s="59" customFormat="1" ht="15.75" customHeight="1">
      <c r="A120" s="54" t="s">
        <v>16</v>
      </c>
      <c r="B120" s="50">
        <v>0</v>
      </c>
      <c r="C120" s="50">
        <v>0</v>
      </c>
      <c r="D120" s="36">
        <v>116993</v>
      </c>
      <c r="E120" s="36">
        <v>186324</v>
      </c>
      <c r="F120" s="36">
        <v>639853</v>
      </c>
      <c r="G120" s="36">
        <v>0</v>
      </c>
      <c r="H120" s="36">
        <f t="shared" si="38"/>
        <v>18449891</v>
      </c>
      <c r="I120" s="50">
        <v>-78535</v>
      </c>
      <c r="J120" s="50">
        <v>0</v>
      </c>
      <c r="K120" s="36">
        <f t="shared" si="39"/>
        <v>18371356</v>
      </c>
      <c r="L120" s="56"/>
      <c r="M120" s="56"/>
      <c r="N120" s="57"/>
      <c r="O120" s="58"/>
      <c r="P120" s="57"/>
      <c r="Q120" s="57"/>
    </row>
    <row r="121" spans="1:17" s="59" customFormat="1" ht="15.75" customHeight="1">
      <c r="A121" s="60" t="s">
        <v>17</v>
      </c>
      <c r="B121" s="51">
        <v>0</v>
      </c>
      <c r="C121" s="51">
        <v>0</v>
      </c>
      <c r="D121" s="36">
        <v>137417</v>
      </c>
      <c r="E121" s="36">
        <v>197722</v>
      </c>
      <c r="F121" s="38">
        <v>0</v>
      </c>
      <c r="G121" s="36">
        <v>3750221</v>
      </c>
      <c r="H121" s="36">
        <f t="shared" si="38"/>
        <v>25549677</v>
      </c>
      <c r="I121" s="51">
        <v>-96289</v>
      </c>
      <c r="J121" s="51">
        <v>0</v>
      </c>
      <c r="K121" s="36">
        <f t="shared" si="39"/>
        <v>25453388</v>
      </c>
      <c r="L121" s="56"/>
      <c r="M121" s="56"/>
      <c r="N121" s="57"/>
      <c r="O121" s="58"/>
      <c r="P121" s="57"/>
      <c r="Q121" s="57"/>
    </row>
    <row r="122" spans="1:17" s="59" customFormat="1" ht="15.75" customHeight="1">
      <c r="A122" s="61" t="s">
        <v>37</v>
      </c>
      <c r="B122" s="91">
        <f>SUM(B105:B121)</f>
        <v>0</v>
      </c>
      <c r="C122" s="91">
        <f>SUM(C105:C121)</f>
        <v>0</v>
      </c>
      <c r="D122" s="91">
        <f>SUM(D105:D121)</f>
        <v>3267402</v>
      </c>
      <c r="E122" s="91">
        <f>SUM(E105:E121)</f>
        <v>7623938</v>
      </c>
      <c r="F122" s="92">
        <f aca="true" t="shared" si="40" ref="F122:K122">SUM(F105:F121)</f>
        <v>14292915</v>
      </c>
      <c r="G122" s="92">
        <f t="shared" si="40"/>
        <v>159864235</v>
      </c>
      <c r="H122" s="92">
        <f t="shared" si="40"/>
        <v>711116600</v>
      </c>
      <c r="I122" s="91">
        <f t="shared" si="40"/>
        <v>-2359942</v>
      </c>
      <c r="J122" s="91">
        <f t="shared" si="40"/>
        <v>0</v>
      </c>
      <c r="K122" s="92">
        <f t="shared" si="40"/>
        <v>708756658</v>
      </c>
      <c r="L122" s="56"/>
      <c r="M122" s="56"/>
      <c r="N122" s="57"/>
      <c r="P122" s="57"/>
      <c r="Q122" s="57"/>
    </row>
    <row r="123" spans="8:17" s="59" customFormat="1" ht="4.5" customHeight="1">
      <c r="H123" s="75"/>
      <c r="I123" s="76"/>
      <c r="J123" s="76"/>
      <c r="K123" s="76"/>
      <c r="N123" s="57"/>
      <c r="P123" s="57"/>
      <c r="Q123" s="57"/>
    </row>
    <row r="124" spans="1:17" s="59" customFormat="1" ht="24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N124" s="57"/>
      <c r="P124" s="57"/>
      <c r="Q124" s="57"/>
    </row>
    <row r="125" spans="1:17" s="30" customFormat="1" ht="27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29"/>
      <c r="M125" s="29"/>
      <c r="N125" s="44"/>
      <c r="P125" s="44"/>
      <c r="Q125" s="44"/>
    </row>
    <row r="126" spans="1:17" s="4" customFormat="1" ht="1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5"/>
      <c r="M126" s="5"/>
      <c r="N126" s="45"/>
      <c r="P126" s="45"/>
      <c r="Q126" s="45"/>
    </row>
    <row r="127" spans="1:17" s="4" customFormat="1" ht="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5"/>
      <c r="M127" s="5"/>
      <c r="N127" s="45"/>
      <c r="P127" s="45"/>
      <c r="Q127" s="45"/>
    </row>
    <row r="128" spans="1:17" s="4" customFormat="1" ht="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5"/>
      <c r="M128" s="5"/>
      <c r="N128" s="45"/>
      <c r="P128" s="45"/>
      <c r="Q128" s="45"/>
    </row>
    <row r="129" spans="1:17" s="4" customFormat="1" ht="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5"/>
      <c r="M129" s="5"/>
      <c r="N129" s="45"/>
      <c r="P129" s="45"/>
      <c r="Q129" s="45"/>
    </row>
    <row r="130" spans="1:17" s="4" customFormat="1" ht="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5"/>
      <c r="M130" s="5"/>
      <c r="N130" s="45"/>
      <c r="P130" s="45"/>
      <c r="Q130" s="45"/>
    </row>
    <row r="131" spans="1:17" s="4" customFormat="1" ht="1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5"/>
      <c r="M131" s="5"/>
      <c r="N131" s="45"/>
      <c r="P131" s="45"/>
      <c r="Q131" s="45"/>
    </row>
    <row r="132" spans="1:17" s="4" customFormat="1" ht="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5"/>
      <c r="M132" s="5"/>
      <c r="N132" s="45"/>
      <c r="P132" s="45"/>
      <c r="Q132" s="45"/>
    </row>
    <row r="133" spans="1:17" s="4" customFormat="1" ht="1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5"/>
      <c r="M133" s="5"/>
      <c r="N133" s="45"/>
      <c r="P133" s="45"/>
      <c r="Q133" s="45"/>
    </row>
    <row r="134" spans="1:17" s="4" customFormat="1" ht="1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5"/>
      <c r="M134" s="5"/>
      <c r="N134" s="45"/>
      <c r="P134" s="45"/>
      <c r="Q134" s="45"/>
    </row>
    <row r="135" spans="1:17" s="4" customFormat="1" ht="1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5"/>
      <c r="M135" s="5"/>
      <c r="N135" s="45"/>
      <c r="P135" s="45"/>
      <c r="Q135" s="45"/>
    </row>
    <row r="136" spans="1:17" s="4" customFormat="1" ht="1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5"/>
      <c r="M136" s="5"/>
      <c r="N136" s="45"/>
      <c r="P136" s="45"/>
      <c r="Q136" s="45"/>
    </row>
    <row r="137" spans="1:17" s="4" customFormat="1" ht="1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5"/>
      <c r="M137" s="5"/>
      <c r="N137" s="45"/>
      <c r="P137" s="45"/>
      <c r="Q137" s="45"/>
    </row>
    <row r="138" spans="1:17" s="4" customFormat="1" ht="1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5"/>
      <c r="M138" s="5"/>
      <c r="N138" s="45"/>
      <c r="P138" s="45"/>
      <c r="Q138" s="45"/>
    </row>
    <row r="139" spans="1:17" s="4" customFormat="1" ht="1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5"/>
      <c r="M139" s="5"/>
      <c r="N139" s="45"/>
      <c r="P139" s="45"/>
      <c r="Q139" s="45"/>
    </row>
    <row r="140" spans="1:17" s="4" customFormat="1" ht="1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5"/>
      <c r="M140" s="5"/>
      <c r="N140" s="45"/>
      <c r="P140" s="45"/>
      <c r="Q140" s="45"/>
    </row>
    <row r="141" spans="1:17" s="4" customFormat="1" ht="1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5"/>
      <c r="M141" s="5"/>
      <c r="N141" s="45"/>
      <c r="P141" s="45"/>
      <c r="Q141" s="45"/>
    </row>
    <row r="142" spans="1:17" s="4" customFormat="1" ht="1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5"/>
      <c r="M142" s="5"/>
      <c r="N142" s="45"/>
      <c r="P142" s="45"/>
      <c r="Q142" s="45"/>
    </row>
    <row r="143" spans="1:17" s="4" customFormat="1" ht="1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5"/>
      <c r="M143" s="5"/>
      <c r="N143" s="45"/>
      <c r="P143" s="45"/>
      <c r="Q143" s="45"/>
    </row>
    <row r="144" spans="1:17" s="4" customFormat="1" ht="12.75">
      <c r="A144" s="6"/>
      <c r="B144" s="6"/>
      <c r="C144" s="6"/>
      <c r="D144" s="6"/>
      <c r="E144" s="9"/>
      <c r="F144" s="9"/>
      <c r="G144" s="9"/>
      <c r="H144" s="9"/>
      <c r="I144" s="9"/>
      <c r="J144" s="9"/>
      <c r="K144" s="9"/>
      <c r="L144" s="5"/>
      <c r="M144" s="5"/>
      <c r="N144" s="45"/>
      <c r="P144" s="45"/>
      <c r="Q144" s="45"/>
    </row>
    <row r="145" spans="1:17" s="4" customFormat="1" ht="12.75">
      <c r="A145" s="6"/>
      <c r="B145" s="6"/>
      <c r="C145" s="6"/>
      <c r="D145" s="6"/>
      <c r="E145" s="9"/>
      <c r="F145" s="9"/>
      <c r="G145" s="9"/>
      <c r="H145" s="9"/>
      <c r="I145" s="9"/>
      <c r="J145" s="9"/>
      <c r="K145" s="9"/>
      <c r="L145" s="5"/>
      <c r="M145" s="5"/>
      <c r="N145" s="45"/>
      <c r="P145" s="45"/>
      <c r="Q145" s="45"/>
    </row>
    <row r="146" spans="1:17" s="4" customFormat="1" ht="12.75">
      <c r="A146" s="6"/>
      <c r="B146" s="6"/>
      <c r="C146" s="6"/>
      <c r="D146" s="6"/>
      <c r="E146" s="9"/>
      <c r="F146" s="9"/>
      <c r="G146" s="9"/>
      <c r="H146" s="9"/>
      <c r="I146" s="9"/>
      <c r="J146" s="9"/>
      <c r="K146" s="9"/>
      <c r="L146" s="5"/>
      <c r="M146" s="5"/>
      <c r="N146" s="45"/>
      <c r="P146" s="45"/>
      <c r="Q146" s="45"/>
    </row>
    <row r="147" spans="1:17" s="4" customFormat="1" ht="12.75">
      <c r="A147" s="6"/>
      <c r="B147" s="6"/>
      <c r="C147" s="6"/>
      <c r="D147" s="6"/>
      <c r="E147" s="9"/>
      <c r="F147" s="9"/>
      <c r="G147" s="9"/>
      <c r="H147" s="9"/>
      <c r="I147" s="9"/>
      <c r="J147" s="9"/>
      <c r="K147" s="9"/>
      <c r="L147" s="5"/>
      <c r="M147" s="5"/>
      <c r="N147" s="45"/>
      <c r="P147" s="45"/>
      <c r="Q147" s="45"/>
    </row>
    <row r="148" spans="1:17" s="4" customFormat="1" ht="12.75">
      <c r="A148" s="6"/>
      <c r="B148" s="6"/>
      <c r="C148" s="6"/>
      <c r="D148" s="6"/>
      <c r="E148" s="9"/>
      <c r="F148" s="9"/>
      <c r="G148" s="9"/>
      <c r="H148" s="9"/>
      <c r="I148" s="9"/>
      <c r="J148" s="9"/>
      <c r="K148" s="9"/>
      <c r="L148" s="5"/>
      <c r="M148" s="5"/>
      <c r="N148" s="45"/>
      <c r="P148" s="45"/>
      <c r="Q148" s="45"/>
    </row>
    <row r="149" spans="1:17" s="4" customFormat="1" ht="1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5"/>
      <c r="M149" s="5"/>
      <c r="N149" s="45"/>
      <c r="P149" s="45"/>
      <c r="Q149" s="45"/>
    </row>
    <row r="150" spans="1:17" s="4" customFormat="1" ht="12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5"/>
      <c r="M150" s="5"/>
      <c r="N150" s="45"/>
      <c r="P150" s="45"/>
      <c r="Q150" s="45"/>
    </row>
    <row r="151" spans="1:17" s="4" customFormat="1" ht="1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5"/>
      <c r="M151" s="5"/>
      <c r="N151" s="45"/>
      <c r="P151" s="45"/>
      <c r="Q151" s="45"/>
    </row>
    <row r="152" spans="1:17" ht="15.75">
      <c r="A152" s="100" t="s">
        <v>20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N152" s="41"/>
      <c r="P152" s="41"/>
      <c r="Q152" s="41"/>
    </row>
    <row r="153" spans="1:17" ht="15.75">
      <c r="A153" s="101" t="s">
        <v>50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N153" s="41"/>
      <c r="P153" s="41"/>
      <c r="Q153" s="41"/>
    </row>
    <row r="154" spans="14:17" ht="12.75">
      <c r="N154" s="41"/>
      <c r="P154" s="41"/>
      <c r="Q154" s="41"/>
    </row>
    <row r="155" spans="1:17" s="27" customFormat="1" ht="87" customHeight="1">
      <c r="A155" s="17" t="s">
        <v>39</v>
      </c>
      <c r="B155" s="17" t="s">
        <v>0</v>
      </c>
      <c r="C155" s="17" t="s">
        <v>33</v>
      </c>
      <c r="D155" s="17" t="s">
        <v>22</v>
      </c>
      <c r="E155" s="17" t="s">
        <v>18</v>
      </c>
      <c r="F155" s="17" t="s">
        <v>19</v>
      </c>
      <c r="G155" s="17" t="s">
        <v>25</v>
      </c>
      <c r="H155" s="17" t="s">
        <v>21</v>
      </c>
      <c r="I155" s="17" t="s">
        <v>23</v>
      </c>
      <c r="J155" s="46" t="s">
        <v>42</v>
      </c>
      <c r="K155" s="17" t="s">
        <v>38</v>
      </c>
      <c r="L155" s="26"/>
      <c r="M155" s="26"/>
      <c r="N155" s="43"/>
      <c r="P155" s="43"/>
      <c r="Q155" s="43"/>
    </row>
    <row r="156" spans="1:17" s="65" customFormat="1" ht="15.75" customHeight="1">
      <c r="A156" s="54" t="s">
        <v>1</v>
      </c>
      <c r="B156" s="48">
        <v>17638858</v>
      </c>
      <c r="C156" s="48">
        <v>3162263</v>
      </c>
      <c r="D156" s="48">
        <v>339199</v>
      </c>
      <c r="E156" s="48">
        <v>1086546</v>
      </c>
      <c r="F156" s="48">
        <v>1028910</v>
      </c>
      <c r="G156" s="50">
        <v>5</v>
      </c>
      <c r="H156" s="48">
        <v>192325</v>
      </c>
      <c r="I156" s="48">
        <v>35298</v>
      </c>
      <c r="J156" s="50">
        <v>64704</v>
      </c>
      <c r="K156" s="37">
        <f>SUM(B156:J156)</f>
        <v>23548108</v>
      </c>
      <c r="L156" s="63"/>
      <c r="M156" s="63"/>
      <c r="N156" s="64"/>
      <c r="P156" s="64"/>
      <c r="Q156" s="64"/>
    </row>
    <row r="157" spans="1:17" s="65" customFormat="1" ht="15.75" customHeight="1">
      <c r="A157" s="54" t="s">
        <v>2</v>
      </c>
      <c r="B157" s="48">
        <v>44677608</v>
      </c>
      <c r="C157" s="48">
        <v>8009722</v>
      </c>
      <c r="D157" s="48">
        <v>859160</v>
      </c>
      <c r="E157" s="48">
        <v>2752123</v>
      </c>
      <c r="F157" s="48">
        <v>2606135</v>
      </c>
      <c r="G157" s="50">
        <v>14</v>
      </c>
      <c r="H157" s="48">
        <v>487143</v>
      </c>
      <c r="I157" s="48">
        <v>89407</v>
      </c>
      <c r="J157" s="50">
        <v>163890</v>
      </c>
      <c r="K157" s="37">
        <f aca="true" t="shared" si="41" ref="K157:K172">SUM(B157:J157)</f>
        <v>59645202</v>
      </c>
      <c r="L157" s="63"/>
      <c r="M157" s="63"/>
      <c r="N157" s="64"/>
      <c r="P157" s="64"/>
      <c r="Q157" s="64"/>
    </row>
    <row r="158" spans="1:17" s="65" customFormat="1" ht="15.75" customHeight="1">
      <c r="A158" s="54" t="s">
        <v>3</v>
      </c>
      <c r="B158" s="48">
        <v>18582437</v>
      </c>
      <c r="C158" s="48">
        <v>3331426</v>
      </c>
      <c r="D158" s="48">
        <v>357344</v>
      </c>
      <c r="E158" s="48">
        <v>1144671</v>
      </c>
      <c r="F158" s="48">
        <v>1083951</v>
      </c>
      <c r="G158" s="50">
        <v>6</v>
      </c>
      <c r="H158" s="48">
        <v>202614</v>
      </c>
      <c r="I158" s="48">
        <v>37187</v>
      </c>
      <c r="J158" s="50">
        <v>68166</v>
      </c>
      <c r="K158" s="37">
        <f t="shared" si="41"/>
        <v>24807802</v>
      </c>
      <c r="L158" s="63"/>
      <c r="M158" s="63"/>
      <c r="N158" s="64"/>
      <c r="P158" s="64"/>
      <c r="Q158" s="64"/>
    </row>
    <row r="159" spans="1:17" s="67" customFormat="1" ht="15.75" customHeight="1">
      <c r="A159" s="54" t="s">
        <v>4</v>
      </c>
      <c r="B159" s="48">
        <v>118394463</v>
      </c>
      <c r="C159" s="48">
        <v>21225547</v>
      </c>
      <c r="D159" s="48">
        <v>2276750</v>
      </c>
      <c r="E159" s="48">
        <v>7293052</v>
      </c>
      <c r="F159" s="48">
        <v>6906188</v>
      </c>
      <c r="G159" s="50">
        <v>37</v>
      </c>
      <c r="H159" s="48">
        <v>1290915</v>
      </c>
      <c r="I159" s="48">
        <v>236927</v>
      </c>
      <c r="J159" s="50">
        <v>434304</v>
      </c>
      <c r="K159" s="37">
        <f t="shared" si="41"/>
        <v>158058183</v>
      </c>
      <c r="L159" s="63"/>
      <c r="M159" s="63"/>
      <c r="N159" s="66"/>
      <c r="P159" s="66"/>
      <c r="Q159" s="66"/>
    </row>
    <row r="160" spans="1:17" s="69" customFormat="1" ht="15.75" customHeight="1">
      <c r="A160" s="54" t="s">
        <v>5</v>
      </c>
      <c r="B160" s="48">
        <v>34175177</v>
      </c>
      <c r="C160" s="48">
        <v>6126865</v>
      </c>
      <c r="D160" s="48">
        <v>657196</v>
      </c>
      <c r="E160" s="48">
        <v>2105177</v>
      </c>
      <c r="F160" s="48">
        <v>1993507</v>
      </c>
      <c r="G160" s="50">
        <v>11</v>
      </c>
      <c r="H160" s="48">
        <v>372629</v>
      </c>
      <c r="I160" s="48">
        <v>68390</v>
      </c>
      <c r="J160" s="50">
        <v>125364</v>
      </c>
      <c r="K160" s="37">
        <f t="shared" si="41"/>
        <v>45624316</v>
      </c>
      <c r="L160" s="63"/>
      <c r="M160" s="63"/>
      <c r="N160" s="68"/>
      <c r="P160" s="68"/>
      <c r="Q160" s="68"/>
    </row>
    <row r="161" spans="1:17" s="69" customFormat="1" ht="15.75" customHeight="1">
      <c r="A161" s="54" t="s">
        <v>6</v>
      </c>
      <c r="B161" s="48">
        <v>23304073</v>
      </c>
      <c r="C161" s="48">
        <v>4177912</v>
      </c>
      <c r="D161" s="48">
        <v>448142</v>
      </c>
      <c r="E161" s="48">
        <v>1435522</v>
      </c>
      <c r="F161" s="48">
        <v>1359374</v>
      </c>
      <c r="G161" s="50">
        <v>7</v>
      </c>
      <c r="H161" s="48">
        <v>254096</v>
      </c>
      <c r="I161" s="48">
        <v>46635</v>
      </c>
      <c r="J161" s="50">
        <v>85486</v>
      </c>
      <c r="K161" s="37">
        <f t="shared" si="41"/>
        <v>31111247</v>
      </c>
      <c r="L161" s="63"/>
      <c r="M161" s="63"/>
      <c r="N161" s="68"/>
      <c r="P161" s="68"/>
      <c r="Q161" s="68"/>
    </row>
    <row r="162" spans="1:17" s="59" customFormat="1" ht="15.75" customHeight="1">
      <c r="A162" s="54" t="s">
        <v>7</v>
      </c>
      <c r="B162" s="48">
        <v>16329108</v>
      </c>
      <c r="C162" s="48">
        <v>2927453</v>
      </c>
      <c r="D162" s="48">
        <v>314012</v>
      </c>
      <c r="E162" s="48">
        <v>1005866</v>
      </c>
      <c r="F162" s="48">
        <v>952510</v>
      </c>
      <c r="G162" s="50">
        <v>5</v>
      </c>
      <c r="H162" s="48">
        <v>178045</v>
      </c>
      <c r="I162" s="48">
        <v>32677</v>
      </c>
      <c r="J162" s="50">
        <v>59900</v>
      </c>
      <c r="K162" s="37">
        <f t="shared" si="41"/>
        <v>21799576</v>
      </c>
      <c r="L162" s="63"/>
      <c r="M162" s="63"/>
      <c r="N162" s="57"/>
      <c r="P162" s="57"/>
      <c r="Q162" s="57"/>
    </row>
    <row r="163" spans="1:17" s="59" customFormat="1" ht="15.75" customHeight="1">
      <c r="A163" s="54" t="s">
        <v>8</v>
      </c>
      <c r="B163" s="48">
        <v>28845770</v>
      </c>
      <c r="C163" s="48">
        <v>5171418</v>
      </c>
      <c r="D163" s="48">
        <v>554710</v>
      </c>
      <c r="E163" s="48">
        <v>1776888</v>
      </c>
      <c r="F163" s="48">
        <v>1682632</v>
      </c>
      <c r="G163" s="50">
        <v>9</v>
      </c>
      <c r="H163" s="48">
        <v>314520</v>
      </c>
      <c r="I163" s="48">
        <v>57725</v>
      </c>
      <c r="J163" s="50">
        <v>105814</v>
      </c>
      <c r="K163" s="37">
        <f t="shared" si="41"/>
        <v>38509486</v>
      </c>
      <c r="L163" s="63"/>
      <c r="M163" s="63"/>
      <c r="N163" s="57"/>
      <c r="P163" s="57"/>
      <c r="Q163" s="57"/>
    </row>
    <row r="164" spans="1:17" s="59" customFormat="1" ht="15.75" customHeight="1">
      <c r="A164" s="54" t="s">
        <v>9</v>
      </c>
      <c r="B164" s="48">
        <v>14079357</v>
      </c>
      <c r="C164" s="48">
        <v>2524122</v>
      </c>
      <c r="D164" s="48">
        <v>270749</v>
      </c>
      <c r="E164" s="48">
        <v>867283</v>
      </c>
      <c r="F164" s="48">
        <v>821277</v>
      </c>
      <c r="G164" s="50">
        <v>4</v>
      </c>
      <c r="H164" s="48">
        <v>153514</v>
      </c>
      <c r="I164" s="48">
        <v>28175</v>
      </c>
      <c r="J164" s="50">
        <v>51647</v>
      </c>
      <c r="K164" s="37">
        <f t="shared" si="41"/>
        <v>18796128</v>
      </c>
      <c r="L164" s="63"/>
      <c r="M164" s="63"/>
      <c r="N164" s="57"/>
      <c r="P164" s="57"/>
      <c r="Q164" s="57"/>
    </row>
    <row r="165" spans="1:17" s="59" customFormat="1" ht="15.75" customHeight="1">
      <c r="A165" s="54" t="s">
        <v>10</v>
      </c>
      <c r="B165" s="48">
        <v>19113776</v>
      </c>
      <c r="C165" s="48">
        <v>3426684</v>
      </c>
      <c r="D165" s="48">
        <v>367562</v>
      </c>
      <c r="E165" s="48">
        <v>1177401</v>
      </c>
      <c r="F165" s="48">
        <v>1114945</v>
      </c>
      <c r="G165" s="50">
        <v>6</v>
      </c>
      <c r="H165" s="48">
        <v>208407</v>
      </c>
      <c r="I165" s="48">
        <v>38250</v>
      </c>
      <c r="J165" s="50">
        <v>70115</v>
      </c>
      <c r="K165" s="37">
        <f t="shared" si="41"/>
        <v>25517146</v>
      </c>
      <c r="L165" s="63"/>
      <c r="M165" s="63"/>
      <c r="N165" s="57"/>
      <c r="P165" s="57"/>
      <c r="Q165" s="57"/>
    </row>
    <row r="166" spans="1:17" s="59" customFormat="1" ht="15.75" customHeight="1">
      <c r="A166" s="54" t="s">
        <v>11</v>
      </c>
      <c r="B166" s="48">
        <v>12490174</v>
      </c>
      <c r="C166" s="48">
        <v>2239216</v>
      </c>
      <c r="D166" s="48">
        <v>240189</v>
      </c>
      <c r="E166" s="48">
        <v>769390</v>
      </c>
      <c r="F166" s="48">
        <v>728577</v>
      </c>
      <c r="G166" s="50">
        <v>4</v>
      </c>
      <c r="H166" s="48">
        <v>136187</v>
      </c>
      <c r="I166" s="48">
        <v>24995</v>
      </c>
      <c r="J166" s="50">
        <v>45817</v>
      </c>
      <c r="K166" s="37">
        <f t="shared" si="41"/>
        <v>16674549</v>
      </c>
      <c r="L166" s="63"/>
      <c r="M166" s="63"/>
      <c r="N166" s="57"/>
      <c r="P166" s="57"/>
      <c r="Q166" s="57"/>
    </row>
    <row r="167" spans="1:17" s="59" customFormat="1" ht="15.75" customHeight="1">
      <c r="A167" s="54" t="s">
        <v>12</v>
      </c>
      <c r="B167" s="48">
        <v>27316185</v>
      </c>
      <c r="C167" s="48">
        <v>4897197</v>
      </c>
      <c r="D167" s="48">
        <v>525296</v>
      </c>
      <c r="E167" s="48">
        <v>1682666</v>
      </c>
      <c r="F167" s="48">
        <v>1593408</v>
      </c>
      <c r="G167" s="50">
        <v>8</v>
      </c>
      <c r="H167" s="48">
        <v>297842</v>
      </c>
      <c r="I167" s="48">
        <v>54664</v>
      </c>
      <c r="J167" s="50">
        <v>100203</v>
      </c>
      <c r="K167" s="37">
        <f t="shared" si="41"/>
        <v>36467469</v>
      </c>
      <c r="L167" s="63"/>
      <c r="M167" s="63"/>
      <c r="N167" s="57"/>
      <c r="P167" s="57"/>
      <c r="Q167" s="57"/>
    </row>
    <row r="168" spans="1:17" s="59" customFormat="1" ht="15.75" customHeight="1">
      <c r="A168" s="54" t="s">
        <v>13</v>
      </c>
      <c r="B168" s="48">
        <v>22133338</v>
      </c>
      <c r="C168" s="48">
        <v>3968025</v>
      </c>
      <c r="D168" s="48">
        <v>425629</v>
      </c>
      <c r="E168" s="48">
        <v>1363405</v>
      </c>
      <c r="F168" s="48">
        <v>1291082</v>
      </c>
      <c r="G168" s="50">
        <v>7</v>
      </c>
      <c r="H168" s="48">
        <v>241331</v>
      </c>
      <c r="I168" s="48">
        <v>44292</v>
      </c>
      <c r="J168" s="50">
        <v>81191</v>
      </c>
      <c r="K168" s="37">
        <f t="shared" si="41"/>
        <v>29548300</v>
      </c>
      <c r="L168" s="63"/>
      <c r="M168" s="63"/>
      <c r="N168" s="57"/>
      <c r="P168" s="57"/>
      <c r="Q168" s="57"/>
    </row>
    <row r="169" spans="1:17" s="59" customFormat="1" ht="15.75" customHeight="1">
      <c r="A169" s="54" t="s">
        <v>14</v>
      </c>
      <c r="B169" s="48">
        <v>25374310</v>
      </c>
      <c r="C169" s="48">
        <v>4549061</v>
      </c>
      <c r="D169" s="48">
        <v>487953</v>
      </c>
      <c r="E169" s="48">
        <v>1563047</v>
      </c>
      <c r="F169" s="48">
        <v>1480135</v>
      </c>
      <c r="G169" s="50">
        <v>8</v>
      </c>
      <c r="H169" s="48">
        <v>276669</v>
      </c>
      <c r="I169" s="48">
        <v>50778</v>
      </c>
      <c r="J169" s="50">
        <v>93080</v>
      </c>
      <c r="K169" s="37">
        <f t="shared" si="41"/>
        <v>33875041</v>
      </c>
      <c r="L169" s="63"/>
      <c r="M169" s="63"/>
      <c r="N169" s="57"/>
      <c r="P169" s="57"/>
      <c r="Q169" s="57"/>
    </row>
    <row r="170" spans="1:17" s="59" customFormat="1" ht="15.75" customHeight="1">
      <c r="A170" s="54" t="s">
        <v>15</v>
      </c>
      <c r="B170" s="48">
        <v>12589322</v>
      </c>
      <c r="C170" s="48">
        <v>2256991</v>
      </c>
      <c r="D170" s="48">
        <v>242095</v>
      </c>
      <c r="E170" s="48">
        <v>775497</v>
      </c>
      <c r="F170" s="48">
        <v>734361</v>
      </c>
      <c r="G170" s="50">
        <v>4</v>
      </c>
      <c r="H170" s="48">
        <v>137268</v>
      </c>
      <c r="I170" s="48">
        <v>25193</v>
      </c>
      <c r="J170" s="50">
        <v>46181</v>
      </c>
      <c r="K170" s="37">
        <f t="shared" si="41"/>
        <v>16806912</v>
      </c>
      <c r="L170" s="63"/>
      <c r="M170" s="63"/>
      <c r="N170" s="57"/>
      <c r="P170" s="57"/>
      <c r="Q170" s="57"/>
    </row>
    <row r="171" spans="1:17" s="59" customFormat="1" ht="15.75" customHeight="1">
      <c r="A171" s="54" t="s">
        <v>16</v>
      </c>
      <c r="B171" s="48">
        <v>17216709</v>
      </c>
      <c r="C171" s="48">
        <v>3086580</v>
      </c>
      <c r="D171" s="48">
        <v>331081</v>
      </c>
      <c r="E171" s="48">
        <v>1060542</v>
      </c>
      <c r="F171" s="48">
        <v>1004285</v>
      </c>
      <c r="G171" s="50">
        <v>5</v>
      </c>
      <c r="H171" s="48">
        <v>187722</v>
      </c>
      <c r="I171" s="48">
        <v>34453</v>
      </c>
      <c r="J171" s="50">
        <v>63156</v>
      </c>
      <c r="K171" s="37">
        <f t="shared" si="41"/>
        <v>22984533</v>
      </c>
      <c r="L171" s="63"/>
      <c r="M171" s="63"/>
      <c r="N171" s="57"/>
      <c r="P171" s="57"/>
      <c r="Q171" s="57"/>
    </row>
    <row r="172" spans="1:17" s="59" customFormat="1" ht="15.75" customHeight="1">
      <c r="A172" s="60" t="s">
        <v>17</v>
      </c>
      <c r="B172" s="49">
        <v>21317191</v>
      </c>
      <c r="C172" s="49">
        <v>3821707</v>
      </c>
      <c r="D172" s="49">
        <v>409934</v>
      </c>
      <c r="E172" s="49">
        <v>1313130</v>
      </c>
      <c r="F172" s="49">
        <v>1243475</v>
      </c>
      <c r="G172" s="51">
        <v>7</v>
      </c>
      <c r="H172" s="49">
        <v>232432</v>
      </c>
      <c r="I172" s="49">
        <v>42661</v>
      </c>
      <c r="J172" s="51">
        <v>78197</v>
      </c>
      <c r="K172" s="37">
        <f t="shared" si="41"/>
        <v>28458734</v>
      </c>
      <c r="L172" s="63"/>
      <c r="M172" s="63"/>
      <c r="N172" s="57"/>
      <c r="P172" s="57"/>
      <c r="Q172" s="57"/>
    </row>
    <row r="173" spans="1:17" s="59" customFormat="1" ht="15.75" customHeight="1">
      <c r="A173" s="61" t="s">
        <v>37</v>
      </c>
      <c r="B173" s="73">
        <f aca="true" t="shared" si="42" ref="B173:K173">SUM(B156:B172)</f>
        <v>473577856</v>
      </c>
      <c r="C173" s="73">
        <f t="shared" si="42"/>
        <v>84902189</v>
      </c>
      <c r="D173" s="73">
        <f t="shared" si="42"/>
        <v>9107001</v>
      </c>
      <c r="E173" s="73">
        <f t="shared" si="42"/>
        <v>29172206</v>
      </c>
      <c r="F173" s="73">
        <f t="shared" si="42"/>
        <v>27624752</v>
      </c>
      <c r="G173" s="73">
        <f t="shared" si="42"/>
        <v>147</v>
      </c>
      <c r="H173" s="73">
        <f t="shared" si="42"/>
        <v>5163659</v>
      </c>
      <c r="I173" s="73">
        <f t="shared" si="42"/>
        <v>947707</v>
      </c>
      <c r="J173" s="73">
        <f t="shared" si="42"/>
        <v>1737215</v>
      </c>
      <c r="K173" s="73">
        <f t="shared" si="42"/>
        <v>632232732</v>
      </c>
      <c r="L173" s="63"/>
      <c r="M173" s="63"/>
      <c r="N173" s="57"/>
      <c r="P173" s="57"/>
      <c r="Q173" s="57"/>
    </row>
    <row r="174" spans="2:13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6"/>
      <c r="M174" s="16"/>
    </row>
    <row r="175" spans="2:11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2:11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93.75" customHeight="1">
      <c r="A177" s="17" t="s">
        <v>39</v>
      </c>
      <c r="B177" s="33" t="s">
        <v>27</v>
      </c>
      <c r="C177" s="33" t="s">
        <v>28</v>
      </c>
      <c r="D177" s="33" t="s">
        <v>29</v>
      </c>
      <c r="E177" s="33" t="s">
        <v>30</v>
      </c>
      <c r="F177" s="35" t="s">
        <v>34</v>
      </c>
      <c r="G177" s="35" t="s">
        <v>26</v>
      </c>
      <c r="H177" s="32" t="s">
        <v>44</v>
      </c>
      <c r="I177" s="77" t="s">
        <v>60</v>
      </c>
      <c r="J177" s="32" t="s">
        <v>35</v>
      </c>
      <c r="K177" s="32" t="s">
        <v>45</v>
      </c>
    </row>
    <row r="178" spans="1:17" s="59" customFormat="1" ht="15.75" customHeight="1">
      <c r="A178" s="54" t="s">
        <v>1</v>
      </c>
      <c r="B178" s="50">
        <v>0</v>
      </c>
      <c r="C178" s="50">
        <v>0</v>
      </c>
      <c r="D178" s="36">
        <v>115120</v>
      </c>
      <c r="E178" s="36">
        <v>190181</v>
      </c>
      <c r="F178" s="36">
        <v>1164619</v>
      </c>
      <c r="G178" s="36">
        <v>2018</v>
      </c>
      <c r="H178" s="36">
        <f>K156+B178+C178+D178+E178+F178+G178</f>
        <v>25020046</v>
      </c>
      <c r="I178" s="50">
        <v>-50369</v>
      </c>
      <c r="J178" s="50">
        <v>0</v>
      </c>
      <c r="K178" s="36">
        <f>H178+I178+J178</f>
        <v>24969677</v>
      </c>
      <c r="L178" s="56"/>
      <c r="M178" s="56"/>
      <c r="N178" s="57"/>
      <c r="O178" s="58"/>
      <c r="P178" s="57"/>
      <c r="Q178" s="57"/>
    </row>
    <row r="179" spans="1:17" s="59" customFormat="1" ht="15.75" customHeight="1">
      <c r="A179" s="54" t="s">
        <v>2</v>
      </c>
      <c r="B179" s="50">
        <v>0</v>
      </c>
      <c r="C179" s="50">
        <v>0</v>
      </c>
      <c r="D179" s="36">
        <v>261424</v>
      </c>
      <c r="E179" s="36">
        <v>790405</v>
      </c>
      <c r="F179" s="36">
        <v>0</v>
      </c>
      <c r="G179" s="36">
        <v>1510915</v>
      </c>
      <c r="H179" s="36">
        <f aca="true" t="shared" si="43" ref="H179:H194">K157+B179+C179+D179+E179+F179+G179</f>
        <v>62207946</v>
      </c>
      <c r="I179" s="50">
        <v>-127580</v>
      </c>
      <c r="J179" s="50">
        <v>0</v>
      </c>
      <c r="K179" s="36">
        <f aca="true" t="shared" si="44" ref="K179:K194">H179+I179+J179</f>
        <v>62080366</v>
      </c>
      <c r="L179" s="56"/>
      <c r="M179" s="56"/>
      <c r="N179" s="57"/>
      <c r="O179" s="58"/>
      <c r="P179" s="57"/>
      <c r="Q179" s="57"/>
    </row>
    <row r="180" spans="1:17" s="59" customFormat="1" ht="15.75" customHeight="1">
      <c r="A180" s="54" t="s">
        <v>3</v>
      </c>
      <c r="B180" s="50">
        <v>0</v>
      </c>
      <c r="C180" s="50">
        <v>0</v>
      </c>
      <c r="D180" s="36">
        <v>151170</v>
      </c>
      <c r="E180" s="36">
        <v>350086</v>
      </c>
      <c r="F180" s="36">
        <v>1005729</v>
      </c>
      <c r="G180" s="36">
        <v>1</v>
      </c>
      <c r="H180" s="36">
        <f t="shared" si="43"/>
        <v>26314788</v>
      </c>
      <c r="I180" s="50">
        <v>-53063</v>
      </c>
      <c r="J180" s="50">
        <v>0</v>
      </c>
      <c r="K180" s="36">
        <f t="shared" si="44"/>
        <v>26261725</v>
      </c>
      <c r="L180" s="56"/>
      <c r="M180" s="56"/>
      <c r="N180" s="57"/>
      <c r="O180" s="58"/>
      <c r="P180" s="57"/>
      <c r="Q180" s="57"/>
    </row>
    <row r="181" spans="1:17" s="59" customFormat="1" ht="15.75" customHeight="1">
      <c r="A181" s="54" t="s">
        <v>4</v>
      </c>
      <c r="B181" s="50">
        <v>0</v>
      </c>
      <c r="C181" s="50">
        <v>0</v>
      </c>
      <c r="D181" s="36">
        <v>806593</v>
      </c>
      <c r="E181" s="36">
        <v>2221472</v>
      </c>
      <c r="F181" s="36">
        <v>6066882</v>
      </c>
      <c r="G181" s="36">
        <v>11148655</v>
      </c>
      <c r="H181" s="36">
        <f t="shared" si="43"/>
        <v>178301785</v>
      </c>
      <c r="I181" s="50">
        <v>-338083</v>
      </c>
      <c r="J181" s="50">
        <v>0</v>
      </c>
      <c r="K181" s="36">
        <f t="shared" si="44"/>
        <v>177963702</v>
      </c>
      <c r="L181" s="56"/>
      <c r="M181" s="56"/>
      <c r="N181" s="57"/>
      <c r="O181" s="58"/>
      <c r="P181" s="57"/>
      <c r="Q181" s="57"/>
    </row>
    <row r="182" spans="1:17" s="59" customFormat="1" ht="15.75" customHeight="1">
      <c r="A182" s="54" t="s">
        <v>5</v>
      </c>
      <c r="B182" s="50">
        <v>0</v>
      </c>
      <c r="C182" s="50">
        <v>0</v>
      </c>
      <c r="D182" s="36">
        <v>250023</v>
      </c>
      <c r="E182" s="36">
        <v>698271</v>
      </c>
      <c r="F182" s="36">
        <v>0</v>
      </c>
      <c r="G182" s="36">
        <v>0</v>
      </c>
      <c r="H182" s="36">
        <f t="shared" si="43"/>
        <v>46572610</v>
      </c>
      <c r="I182" s="50">
        <v>-97590</v>
      </c>
      <c r="J182" s="50">
        <v>0</v>
      </c>
      <c r="K182" s="36">
        <f t="shared" si="44"/>
        <v>46475020</v>
      </c>
      <c r="L182" s="56"/>
      <c r="M182" s="56"/>
      <c r="N182" s="57"/>
      <c r="O182" s="58"/>
      <c r="P182" s="57"/>
      <c r="Q182" s="57"/>
    </row>
    <row r="183" spans="1:17" s="59" customFormat="1" ht="15.75" customHeight="1">
      <c r="A183" s="54" t="s">
        <v>6</v>
      </c>
      <c r="B183" s="50">
        <v>0</v>
      </c>
      <c r="C183" s="50">
        <v>0</v>
      </c>
      <c r="D183" s="36">
        <v>185661</v>
      </c>
      <c r="E183" s="36">
        <v>446035</v>
      </c>
      <c r="F183" s="36">
        <v>1665981</v>
      </c>
      <c r="G183" s="36">
        <v>1072312</v>
      </c>
      <c r="H183" s="36">
        <f t="shared" si="43"/>
        <v>34481236</v>
      </c>
      <c r="I183" s="50">
        <v>-66546</v>
      </c>
      <c r="J183" s="50">
        <v>0</v>
      </c>
      <c r="K183" s="36">
        <f t="shared" si="44"/>
        <v>34414690</v>
      </c>
      <c r="L183" s="56"/>
      <c r="M183" s="56"/>
      <c r="N183" s="57"/>
      <c r="O183" s="58"/>
      <c r="P183" s="57"/>
      <c r="Q183" s="57"/>
    </row>
    <row r="184" spans="1:17" s="59" customFormat="1" ht="15.75" customHeight="1">
      <c r="A184" s="54" t="s">
        <v>7</v>
      </c>
      <c r="B184" s="50">
        <v>0</v>
      </c>
      <c r="C184" s="50">
        <v>0</v>
      </c>
      <c r="D184" s="36">
        <v>105902</v>
      </c>
      <c r="E184" s="36">
        <v>104576</v>
      </c>
      <c r="F184" s="36">
        <v>677198</v>
      </c>
      <c r="G184" s="36">
        <v>1984384</v>
      </c>
      <c r="H184" s="36">
        <f t="shared" si="43"/>
        <v>24671636</v>
      </c>
      <c r="I184" s="50">
        <v>-46629</v>
      </c>
      <c r="J184" s="50">
        <v>0</v>
      </c>
      <c r="K184" s="36">
        <f t="shared" si="44"/>
        <v>24625007</v>
      </c>
      <c r="L184" s="56"/>
      <c r="M184" s="56"/>
      <c r="N184" s="57"/>
      <c r="O184" s="58"/>
      <c r="P184" s="57"/>
      <c r="Q184" s="57"/>
    </row>
    <row r="185" spans="1:17" s="59" customFormat="1" ht="15.75" customHeight="1">
      <c r="A185" s="54" t="s">
        <v>8</v>
      </c>
      <c r="B185" s="50">
        <v>0</v>
      </c>
      <c r="C185" s="50">
        <v>0</v>
      </c>
      <c r="D185" s="36">
        <v>241465</v>
      </c>
      <c r="E185" s="36">
        <v>620306</v>
      </c>
      <c r="F185" s="36">
        <v>1082884</v>
      </c>
      <c r="G185" s="36">
        <v>0</v>
      </c>
      <c r="H185" s="36">
        <f t="shared" si="43"/>
        <v>40454141</v>
      </c>
      <c r="I185" s="50">
        <v>-82371</v>
      </c>
      <c r="J185" s="50">
        <v>0</v>
      </c>
      <c r="K185" s="36">
        <f t="shared" si="44"/>
        <v>40371770</v>
      </c>
      <c r="L185" s="56"/>
      <c r="M185" s="56"/>
      <c r="N185" s="57"/>
      <c r="O185" s="58"/>
      <c r="P185" s="57"/>
      <c r="Q185" s="57"/>
    </row>
    <row r="186" spans="1:17" s="59" customFormat="1" ht="15.75" customHeight="1">
      <c r="A186" s="54" t="s">
        <v>9</v>
      </c>
      <c r="B186" s="50">
        <v>0</v>
      </c>
      <c r="C186" s="50">
        <v>0</v>
      </c>
      <c r="D186" s="36">
        <v>100863</v>
      </c>
      <c r="E186" s="36">
        <v>122670</v>
      </c>
      <c r="F186" s="36">
        <v>1253436</v>
      </c>
      <c r="G186" s="36">
        <v>0</v>
      </c>
      <c r="H186" s="36">
        <f t="shared" si="43"/>
        <v>20273097</v>
      </c>
      <c r="I186" s="50">
        <v>-40205</v>
      </c>
      <c r="J186" s="50">
        <v>0</v>
      </c>
      <c r="K186" s="36">
        <f t="shared" si="44"/>
        <v>20232892</v>
      </c>
      <c r="L186" s="56"/>
      <c r="M186" s="56"/>
      <c r="N186" s="57"/>
      <c r="O186" s="58"/>
      <c r="P186" s="57"/>
      <c r="Q186" s="57"/>
    </row>
    <row r="187" spans="1:17" s="59" customFormat="1" ht="15.75" customHeight="1">
      <c r="A187" s="54" t="s">
        <v>10</v>
      </c>
      <c r="B187" s="50">
        <v>0</v>
      </c>
      <c r="C187" s="50">
        <v>0</v>
      </c>
      <c r="D187" s="36">
        <v>124736</v>
      </c>
      <c r="E187" s="36">
        <v>296318</v>
      </c>
      <c r="F187" s="36">
        <v>604157</v>
      </c>
      <c r="G187" s="36">
        <v>0</v>
      </c>
      <c r="H187" s="36">
        <f t="shared" si="43"/>
        <v>26542357</v>
      </c>
      <c r="I187" s="50">
        <v>-54581</v>
      </c>
      <c r="J187" s="50">
        <v>0</v>
      </c>
      <c r="K187" s="36">
        <f t="shared" si="44"/>
        <v>26487776</v>
      </c>
      <c r="L187" s="56"/>
      <c r="M187" s="56"/>
      <c r="N187" s="57"/>
      <c r="O187" s="58"/>
      <c r="P187" s="57"/>
      <c r="Q187" s="57"/>
    </row>
    <row r="188" spans="1:17" s="59" customFormat="1" ht="15.75" customHeight="1">
      <c r="A188" s="54" t="s">
        <v>11</v>
      </c>
      <c r="B188" s="50">
        <v>0</v>
      </c>
      <c r="C188" s="50">
        <v>0</v>
      </c>
      <c r="D188" s="36">
        <v>113083</v>
      </c>
      <c r="E188" s="36">
        <v>100082</v>
      </c>
      <c r="F188" s="36">
        <v>926416</v>
      </c>
      <c r="G188" s="36">
        <v>953629</v>
      </c>
      <c r="H188" s="36">
        <f t="shared" si="43"/>
        <v>18767759</v>
      </c>
      <c r="I188" s="50">
        <v>-35667</v>
      </c>
      <c r="J188" s="50">
        <v>0</v>
      </c>
      <c r="K188" s="36">
        <f t="shared" si="44"/>
        <v>18732092</v>
      </c>
      <c r="L188" s="56"/>
      <c r="M188" s="56"/>
      <c r="N188" s="57"/>
      <c r="O188" s="58"/>
      <c r="P188" s="57"/>
      <c r="Q188" s="57"/>
    </row>
    <row r="189" spans="1:17" s="59" customFormat="1" ht="15.75" customHeight="1">
      <c r="A189" s="54" t="s">
        <v>12</v>
      </c>
      <c r="B189" s="50">
        <v>0</v>
      </c>
      <c r="C189" s="50">
        <v>0</v>
      </c>
      <c r="D189" s="36">
        <v>199375</v>
      </c>
      <c r="E189" s="36">
        <v>515395</v>
      </c>
      <c r="F189" s="36">
        <v>1852408</v>
      </c>
      <c r="G189" s="36">
        <v>0</v>
      </c>
      <c r="H189" s="36">
        <f t="shared" si="43"/>
        <v>39034647</v>
      </c>
      <c r="I189" s="50">
        <v>-78003</v>
      </c>
      <c r="J189" s="50">
        <v>0</v>
      </c>
      <c r="K189" s="36">
        <f t="shared" si="44"/>
        <v>38956644</v>
      </c>
      <c r="L189" s="56"/>
      <c r="M189" s="56"/>
      <c r="N189" s="57"/>
      <c r="O189" s="58"/>
      <c r="P189" s="57"/>
      <c r="Q189" s="57"/>
    </row>
    <row r="190" spans="1:17" s="59" customFormat="1" ht="15.75" customHeight="1">
      <c r="A190" s="54" t="s">
        <v>13</v>
      </c>
      <c r="B190" s="50">
        <v>0</v>
      </c>
      <c r="C190" s="50">
        <v>0</v>
      </c>
      <c r="D190" s="36">
        <v>183256</v>
      </c>
      <c r="E190" s="36">
        <v>488420</v>
      </c>
      <c r="F190" s="36">
        <v>1082871</v>
      </c>
      <c r="G190" s="36">
        <v>0</v>
      </c>
      <c r="H190" s="36">
        <f t="shared" si="43"/>
        <v>31302847</v>
      </c>
      <c r="I190" s="50">
        <v>-63203</v>
      </c>
      <c r="J190" s="50">
        <v>0</v>
      </c>
      <c r="K190" s="36">
        <f t="shared" si="44"/>
        <v>31239644</v>
      </c>
      <c r="L190" s="56"/>
      <c r="M190" s="56"/>
      <c r="N190" s="57"/>
      <c r="O190" s="58"/>
      <c r="P190" s="57"/>
      <c r="Q190" s="57"/>
    </row>
    <row r="191" spans="1:17" s="59" customFormat="1" ht="15.75" customHeight="1">
      <c r="A191" s="54" t="s">
        <v>14</v>
      </c>
      <c r="B191" s="50">
        <v>0</v>
      </c>
      <c r="C191" s="50">
        <v>0</v>
      </c>
      <c r="D191" s="36">
        <v>157656</v>
      </c>
      <c r="E191" s="36">
        <v>314373</v>
      </c>
      <c r="F191" s="36">
        <v>1428659</v>
      </c>
      <c r="G191" s="36">
        <v>0</v>
      </c>
      <c r="H191" s="36">
        <f t="shared" si="43"/>
        <v>35775729</v>
      </c>
      <c r="I191" s="50">
        <v>-72458</v>
      </c>
      <c r="J191" s="50">
        <v>0</v>
      </c>
      <c r="K191" s="36">
        <f t="shared" si="44"/>
        <v>35703271</v>
      </c>
      <c r="L191" s="56"/>
      <c r="M191" s="56"/>
      <c r="N191" s="57"/>
      <c r="O191" s="58"/>
      <c r="P191" s="57"/>
      <c r="Q191" s="57"/>
    </row>
    <row r="192" spans="1:17" s="59" customFormat="1" ht="15.75" customHeight="1">
      <c r="A192" s="54" t="s">
        <v>15</v>
      </c>
      <c r="B192" s="50">
        <v>0</v>
      </c>
      <c r="C192" s="50">
        <v>0</v>
      </c>
      <c r="D192" s="36">
        <v>101892</v>
      </c>
      <c r="E192" s="36">
        <v>155674</v>
      </c>
      <c r="F192" s="36">
        <v>3038732</v>
      </c>
      <c r="G192" s="36">
        <v>0</v>
      </c>
      <c r="H192" s="36">
        <f t="shared" si="43"/>
        <v>20103210</v>
      </c>
      <c r="I192" s="50">
        <v>-35950</v>
      </c>
      <c r="J192" s="50">
        <v>0</v>
      </c>
      <c r="K192" s="36">
        <f t="shared" si="44"/>
        <v>20067260</v>
      </c>
      <c r="L192" s="56"/>
      <c r="M192" s="56"/>
      <c r="N192" s="57"/>
      <c r="O192" s="58"/>
      <c r="P192" s="57"/>
      <c r="Q192" s="57"/>
    </row>
    <row r="193" spans="1:17" s="59" customFormat="1" ht="15.75" customHeight="1">
      <c r="A193" s="54" t="s">
        <v>16</v>
      </c>
      <c r="B193" s="50">
        <v>0</v>
      </c>
      <c r="C193" s="50">
        <v>0</v>
      </c>
      <c r="D193" s="36">
        <v>111353</v>
      </c>
      <c r="E193" s="36">
        <v>190812</v>
      </c>
      <c r="F193" s="36">
        <v>1024003</v>
      </c>
      <c r="G193" s="36">
        <v>5274258</v>
      </c>
      <c r="H193" s="36">
        <f t="shared" si="43"/>
        <v>29584959</v>
      </c>
      <c r="I193" s="50">
        <v>-49164</v>
      </c>
      <c r="J193" s="50">
        <v>0</v>
      </c>
      <c r="K193" s="36">
        <f t="shared" si="44"/>
        <v>29535795</v>
      </c>
      <c r="L193" s="56"/>
      <c r="M193" s="56"/>
      <c r="N193" s="57"/>
      <c r="O193" s="58"/>
      <c r="P193" s="57"/>
      <c r="Q193" s="57"/>
    </row>
    <row r="194" spans="1:17" s="59" customFormat="1" ht="15.75" customHeight="1">
      <c r="A194" s="60" t="s">
        <v>17</v>
      </c>
      <c r="B194" s="51">
        <v>0</v>
      </c>
      <c r="C194" s="51">
        <v>0</v>
      </c>
      <c r="D194" s="36">
        <v>136525</v>
      </c>
      <c r="E194" s="36">
        <v>202485</v>
      </c>
      <c r="F194" s="38">
        <v>0</v>
      </c>
      <c r="G194" s="36">
        <v>1615851</v>
      </c>
      <c r="H194" s="36">
        <f t="shared" si="43"/>
        <v>30413595</v>
      </c>
      <c r="I194" s="51">
        <v>-60873</v>
      </c>
      <c r="J194" s="51">
        <v>0</v>
      </c>
      <c r="K194" s="36">
        <f t="shared" si="44"/>
        <v>30352722</v>
      </c>
      <c r="L194" s="56"/>
      <c r="M194" s="56"/>
      <c r="N194" s="57"/>
      <c r="O194" s="58"/>
      <c r="P194" s="57"/>
      <c r="Q194" s="57"/>
    </row>
    <row r="195" spans="1:17" s="59" customFormat="1" ht="15.75" customHeight="1">
      <c r="A195" s="61" t="s">
        <v>37</v>
      </c>
      <c r="B195" s="91">
        <f>SUM(B178:B194)</f>
        <v>0</v>
      </c>
      <c r="C195" s="91">
        <f>SUM(C178:C194)</f>
        <v>0</v>
      </c>
      <c r="D195" s="91">
        <f>SUM(D178:D194)</f>
        <v>3346097</v>
      </c>
      <c r="E195" s="91">
        <f>SUM(E178:E194)</f>
        <v>7807561</v>
      </c>
      <c r="F195" s="92">
        <f aca="true" t="shared" si="45" ref="F195:K195">SUM(F178:F194)</f>
        <v>22873975</v>
      </c>
      <c r="G195" s="92">
        <f t="shared" si="45"/>
        <v>23562023</v>
      </c>
      <c r="H195" s="92">
        <f t="shared" si="45"/>
        <v>689822388</v>
      </c>
      <c r="I195" s="91">
        <f t="shared" si="45"/>
        <v>-1352335</v>
      </c>
      <c r="J195" s="91">
        <f t="shared" si="45"/>
        <v>0</v>
      </c>
      <c r="K195" s="92">
        <f t="shared" si="45"/>
        <v>688470053</v>
      </c>
      <c r="L195" s="56"/>
      <c r="M195" s="56"/>
      <c r="N195" s="57"/>
      <c r="P195" s="57"/>
      <c r="Q195" s="57"/>
    </row>
    <row r="196" spans="8:17" s="59" customFormat="1" ht="4.5" customHeight="1">
      <c r="H196" s="75"/>
      <c r="I196" s="76"/>
      <c r="J196" s="76"/>
      <c r="K196" s="76"/>
      <c r="N196" s="57"/>
      <c r="P196" s="57"/>
      <c r="Q196" s="57"/>
    </row>
    <row r="197" spans="1:17" s="59" customFormat="1" ht="24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N197" s="57"/>
      <c r="P197" s="57"/>
      <c r="Q197" s="57"/>
    </row>
    <row r="198" spans="1:17" s="2" customFormat="1" ht="28.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3"/>
      <c r="M198" s="3"/>
      <c r="N198" s="42"/>
      <c r="P198" s="42"/>
      <c r="Q198" s="42"/>
    </row>
    <row r="199" spans="1:1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6"/>
      <c r="B214" s="6"/>
      <c r="C214" s="6"/>
      <c r="D214" s="6"/>
      <c r="E214" s="10"/>
      <c r="F214" s="10"/>
      <c r="G214" s="10"/>
      <c r="H214" s="10"/>
      <c r="I214" s="10"/>
      <c r="J214" s="10"/>
      <c r="K214" s="10"/>
    </row>
    <row r="215" spans="1:11" ht="12.75">
      <c r="A215" s="6"/>
      <c r="B215" s="6"/>
      <c r="C215" s="6"/>
      <c r="D215" s="6"/>
      <c r="E215" s="10"/>
      <c r="F215" s="10"/>
      <c r="G215" s="10"/>
      <c r="H215" s="10"/>
      <c r="I215" s="10"/>
      <c r="J215" s="10"/>
      <c r="K215" s="10"/>
    </row>
    <row r="216" spans="1:11" ht="12.75">
      <c r="A216" s="6"/>
      <c r="B216" s="6"/>
      <c r="C216" s="6"/>
      <c r="D216" s="6"/>
      <c r="E216" s="10"/>
      <c r="F216" s="10"/>
      <c r="G216" s="10"/>
      <c r="H216" s="10"/>
      <c r="I216" s="10"/>
      <c r="J216" s="10"/>
      <c r="K216" s="10"/>
    </row>
    <row r="217" spans="1:1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>
      <c r="A220" s="100" t="s">
        <v>20</v>
      </c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</row>
    <row r="221" spans="1:11" ht="15.75">
      <c r="A221" s="101" t="s">
        <v>51</v>
      </c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</row>
    <row r="222" spans="1:11" ht="21" customHeight="1">
      <c r="A222"/>
      <c r="B222"/>
      <c r="C222"/>
      <c r="D222"/>
      <c r="E222"/>
      <c r="F222"/>
      <c r="G222"/>
      <c r="H222"/>
      <c r="I222"/>
      <c r="J222"/>
      <c r="K222"/>
    </row>
    <row r="223" spans="1:17" s="27" customFormat="1" ht="87" customHeight="1">
      <c r="A223" s="17" t="s">
        <v>39</v>
      </c>
      <c r="B223" s="17" t="s">
        <v>0</v>
      </c>
      <c r="C223" s="17" t="s">
        <v>33</v>
      </c>
      <c r="D223" s="17" t="s">
        <v>22</v>
      </c>
      <c r="E223" s="17" t="s">
        <v>18</v>
      </c>
      <c r="F223" s="17" t="s">
        <v>19</v>
      </c>
      <c r="G223" s="17" t="s">
        <v>25</v>
      </c>
      <c r="H223" s="17" t="s">
        <v>21</v>
      </c>
      <c r="I223" s="17" t="s">
        <v>23</v>
      </c>
      <c r="J223" s="46" t="s">
        <v>42</v>
      </c>
      <c r="K223" s="17" t="s">
        <v>38</v>
      </c>
      <c r="L223" s="26"/>
      <c r="M223" s="26"/>
      <c r="N223" s="43"/>
      <c r="P223" s="43"/>
      <c r="Q223" s="43"/>
    </row>
    <row r="224" spans="1:17" s="65" customFormat="1" ht="15.75" customHeight="1">
      <c r="A224" s="54" t="s">
        <v>1</v>
      </c>
      <c r="B224" s="48">
        <v>12312902</v>
      </c>
      <c r="C224" s="48">
        <v>2244536</v>
      </c>
      <c r="D224" s="48">
        <v>146482</v>
      </c>
      <c r="E224" s="48">
        <v>1013017</v>
      </c>
      <c r="F224" s="48">
        <v>812608</v>
      </c>
      <c r="G224" s="50">
        <v>25</v>
      </c>
      <c r="H224" s="48">
        <v>149413</v>
      </c>
      <c r="I224" s="48">
        <v>32910</v>
      </c>
      <c r="J224" s="50">
        <v>22483</v>
      </c>
      <c r="K224" s="37">
        <f>SUM(B224:J224)</f>
        <v>16734376</v>
      </c>
      <c r="L224" s="63"/>
      <c r="M224" s="63"/>
      <c r="N224" s="64"/>
      <c r="P224" s="64"/>
      <c r="Q224" s="64"/>
    </row>
    <row r="225" spans="1:17" s="65" customFormat="1" ht="15.75" customHeight="1">
      <c r="A225" s="54" t="s">
        <v>2</v>
      </c>
      <c r="B225" s="48">
        <v>29404014</v>
      </c>
      <c r="C225" s="48">
        <v>5360098</v>
      </c>
      <c r="D225" s="48">
        <v>349809</v>
      </c>
      <c r="E225" s="48">
        <v>2419152</v>
      </c>
      <c r="F225" s="48">
        <v>1940561</v>
      </c>
      <c r="G225" s="50">
        <v>59</v>
      </c>
      <c r="H225" s="48">
        <v>356809</v>
      </c>
      <c r="I225" s="48">
        <v>78590</v>
      </c>
      <c r="J225" s="50">
        <v>53690</v>
      </c>
      <c r="K225" s="37">
        <f aca="true" t="shared" si="46" ref="K225:K240">SUM(B225:J225)</f>
        <v>39962782</v>
      </c>
      <c r="L225" s="63"/>
      <c r="M225" s="63"/>
      <c r="N225" s="64"/>
      <c r="P225" s="64"/>
      <c r="Q225" s="64"/>
    </row>
    <row r="226" spans="1:17" s="65" customFormat="1" ht="15.75" customHeight="1">
      <c r="A226" s="54" t="s">
        <v>3</v>
      </c>
      <c r="B226" s="48">
        <v>16118491</v>
      </c>
      <c r="C226" s="48">
        <v>2938262</v>
      </c>
      <c r="D226" s="48">
        <v>191756</v>
      </c>
      <c r="E226" s="48">
        <v>1326114</v>
      </c>
      <c r="F226" s="48">
        <v>1063764</v>
      </c>
      <c r="G226" s="50">
        <v>32</v>
      </c>
      <c r="H226" s="48">
        <v>195593</v>
      </c>
      <c r="I226" s="48">
        <v>43081</v>
      </c>
      <c r="J226" s="50">
        <v>29432</v>
      </c>
      <c r="K226" s="37">
        <f t="shared" si="46"/>
        <v>21906525</v>
      </c>
      <c r="L226" s="63"/>
      <c r="M226" s="63"/>
      <c r="N226" s="64"/>
      <c r="P226" s="64"/>
      <c r="Q226" s="64"/>
    </row>
    <row r="227" spans="1:17" s="67" customFormat="1" ht="15.75" customHeight="1">
      <c r="A227" s="54" t="s">
        <v>4</v>
      </c>
      <c r="B227" s="48">
        <v>88644699</v>
      </c>
      <c r="C227" s="48">
        <v>16159163</v>
      </c>
      <c r="D227" s="48">
        <v>1054574</v>
      </c>
      <c r="E227" s="48">
        <v>7293051</v>
      </c>
      <c r="F227" s="48">
        <v>5850237</v>
      </c>
      <c r="G227" s="50">
        <v>177</v>
      </c>
      <c r="H227" s="48">
        <v>1075677</v>
      </c>
      <c r="I227" s="48">
        <v>236927</v>
      </c>
      <c r="J227" s="50">
        <v>161861</v>
      </c>
      <c r="K227" s="37">
        <f t="shared" si="46"/>
        <v>120476366</v>
      </c>
      <c r="L227" s="63"/>
      <c r="M227" s="63"/>
      <c r="N227" s="66"/>
      <c r="P227" s="66"/>
      <c r="Q227" s="66"/>
    </row>
    <row r="228" spans="1:17" s="69" customFormat="1" ht="15.75" customHeight="1">
      <c r="A228" s="54" t="s">
        <v>5</v>
      </c>
      <c r="B228" s="48">
        <v>25545179</v>
      </c>
      <c r="C228" s="48">
        <v>4656665</v>
      </c>
      <c r="D228" s="48">
        <v>303902</v>
      </c>
      <c r="E228" s="48">
        <v>2101674</v>
      </c>
      <c r="F228" s="48">
        <v>1685892</v>
      </c>
      <c r="G228" s="50">
        <v>51</v>
      </c>
      <c r="H228" s="48">
        <v>309983</v>
      </c>
      <c r="I228" s="48">
        <v>68276</v>
      </c>
      <c r="J228" s="50">
        <v>46644</v>
      </c>
      <c r="K228" s="37">
        <f t="shared" si="46"/>
        <v>34718266</v>
      </c>
      <c r="L228" s="63"/>
      <c r="M228" s="63"/>
      <c r="N228" s="68"/>
      <c r="P228" s="68"/>
      <c r="Q228" s="68"/>
    </row>
    <row r="229" spans="1:17" s="69" customFormat="1" ht="15.75" customHeight="1">
      <c r="A229" s="54" t="s">
        <v>6</v>
      </c>
      <c r="B229" s="48">
        <v>19831683</v>
      </c>
      <c r="C229" s="48">
        <v>3615145</v>
      </c>
      <c r="D229" s="48">
        <v>235930</v>
      </c>
      <c r="E229" s="48">
        <v>1631609</v>
      </c>
      <c r="F229" s="48">
        <v>1308821</v>
      </c>
      <c r="G229" s="50">
        <v>40</v>
      </c>
      <c r="H229" s="48">
        <v>240652</v>
      </c>
      <c r="I229" s="48">
        <v>53006</v>
      </c>
      <c r="J229" s="50">
        <v>36212</v>
      </c>
      <c r="K229" s="37">
        <f t="shared" si="46"/>
        <v>26953098</v>
      </c>
      <c r="L229" s="63"/>
      <c r="M229" s="63"/>
      <c r="N229" s="68"/>
      <c r="P229" s="68"/>
      <c r="Q229" s="68"/>
    </row>
    <row r="230" spans="1:17" s="59" customFormat="1" ht="15.75" customHeight="1">
      <c r="A230" s="54" t="s">
        <v>7</v>
      </c>
      <c r="B230" s="48">
        <v>11176001</v>
      </c>
      <c r="C230" s="48">
        <v>2037288</v>
      </c>
      <c r="D230" s="48">
        <v>132957</v>
      </c>
      <c r="E230" s="48">
        <v>919481</v>
      </c>
      <c r="F230" s="48">
        <v>737577</v>
      </c>
      <c r="G230" s="50">
        <v>22</v>
      </c>
      <c r="H230" s="48">
        <v>135617</v>
      </c>
      <c r="I230" s="48">
        <v>29871</v>
      </c>
      <c r="J230" s="50">
        <v>20407</v>
      </c>
      <c r="K230" s="37">
        <f t="shared" si="46"/>
        <v>15189221</v>
      </c>
      <c r="L230" s="63"/>
      <c r="M230" s="63"/>
      <c r="N230" s="57"/>
      <c r="P230" s="57"/>
      <c r="Q230" s="57"/>
    </row>
    <row r="231" spans="1:17" s="59" customFormat="1" ht="15.75" customHeight="1">
      <c r="A231" s="54" t="s">
        <v>8</v>
      </c>
      <c r="B231" s="48">
        <v>25104407</v>
      </c>
      <c r="C231" s="48">
        <v>4576316</v>
      </c>
      <c r="D231" s="48">
        <v>298658</v>
      </c>
      <c r="E231" s="48">
        <v>2065411</v>
      </c>
      <c r="F231" s="48">
        <v>1656802</v>
      </c>
      <c r="G231" s="50">
        <v>50</v>
      </c>
      <c r="H231" s="48">
        <v>304634</v>
      </c>
      <c r="I231" s="48">
        <v>67098</v>
      </c>
      <c r="J231" s="50">
        <v>45840</v>
      </c>
      <c r="K231" s="37">
        <f t="shared" si="46"/>
        <v>34119216</v>
      </c>
      <c r="L231" s="63"/>
      <c r="M231" s="63"/>
      <c r="N231" s="57"/>
      <c r="P231" s="57"/>
      <c r="Q231" s="57"/>
    </row>
    <row r="232" spans="1:17" s="59" customFormat="1" ht="15.75" customHeight="1">
      <c r="A232" s="54" t="s">
        <v>9</v>
      </c>
      <c r="B232" s="48">
        <v>10260123</v>
      </c>
      <c r="C232" s="48">
        <v>1870332</v>
      </c>
      <c r="D232" s="48">
        <v>122061</v>
      </c>
      <c r="E232" s="48">
        <v>844130</v>
      </c>
      <c r="F232" s="48">
        <v>677132</v>
      </c>
      <c r="G232" s="50">
        <v>20</v>
      </c>
      <c r="H232" s="48">
        <v>124504</v>
      </c>
      <c r="I232" s="48">
        <v>27423</v>
      </c>
      <c r="J232" s="50">
        <v>18735</v>
      </c>
      <c r="K232" s="37">
        <f t="shared" si="46"/>
        <v>13944460</v>
      </c>
      <c r="L232" s="63"/>
      <c r="M232" s="63"/>
      <c r="N232" s="57"/>
      <c r="P232" s="57"/>
      <c r="Q232" s="57"/>
    </row>
    <row r="233" spans="1:17" s="59" customFormat="1" ht="15.75" customHeight="1">
      <c r="A233" s="54" t="s">
        <v>10</v>
      </c>
      <c r="B233" s="48">
        <v>13117386</v>
      </c>
      <c r="C233" s="48">
        <v>2391186</v>
      </c>
      <c r="D233" s="48">
        <v>156053</v>
      </c>
      <c r="E233" s="48">
        <v>1079205</v>
      </c>
      <c r="F233" s="48">
        <v>865701</v>
      </c>
      <c r="G233" s="50">
        <v>26</v>
      </c>
      <c r="H233" s="48">
        <v>159176</v>
      </c>
      <c r="I233" s="48">
        <v>35060</v>
      </c>
      <c r="J233" s="50">
        <v>23952</v>
      </c>
      <c r="K233" s="37">
        <f t="shared" si="46"/>
        <v>17827745</v>
      </c>
      <c r="L233" s="63"/>
      <c r="M233" s="63"/>
      <c r="N233" s="57"/>
      <c r="P233" s="57"/>
      <c r="Q233" s="57"/>
    </row>
    <row r="234" spans="1:17" s="59" customFormat="1" ht="15.75" customHeight="1">
      <c r="A234" s="54" t="s">
        <v>11</v>
      </c>
      <c r="B234" s="48">
        <v>9832398</v>
      </c>
      <c r="C234" s="48">
        <v>1792361</v>
      </c>
      <c r="D234" s="48">
        <v>116973</v>
      </c>
      <c r="E234" s="48">
        <v>808939</v>
      </c>
      <c r="F234" s="48">
        <v>648904</v>
      </c>
      <c r="G234" s="50">
        <v>20</v>
      </c>
      <c r="H234" s="48">
        <v>119313</v>
      </c>
      <c r="I234" s="48">
        <v>26280</v>
      </c>
      <c r="J234" s="50">
        <v>17954</v>
      </c>
      <c r="K234" s="37">
        <f t="shared" si="46"/>
        <v>13363142</v>
      </c>
      <c r="L234" s="63"/>
      <c r="M234" s="63"/>
      <c r="N234" s="57"/>
      <c r="P234" s="57"/>
      <c r="Q234" s="57"/>
    </row>
    <row r="235" spans="1:17" s="59" customFormat="1" ht="15.75" customHeight="1">
      <c r="A235" s="54" t="s">
        <v>12</v>
      </c>
      <c r="B235" s="48">
        <v>23090906</v>
      </c>
      <c r="C235" s="48">
        <v>4209273</v>
      </c>
      <c r="D235" s="48">
        <v>274704</v>
      </c>
      <c r="E235" s="48">
        <v>1899754</v>
      </c>
      <c r="F235" s="48">
        <v>1523918</v>
      </c>
      <c r="G235" s="50">
        <v>46</v>
      </c>
      <c r="H235" s="48">
        <v>280201</v>
      </c>
      <c r="I235" s="48">
        <v>61717</v>
      </c>
      <c r="J235" s="50">
        <v>42163</v>
      </c>
      <c r="K235" s="37">
        <f t="shared" si="46"/>
        <v>31382682</v>
      </c>
      <c r="L235" s="63"/>
      <c r="M235" s="63"/>
      <c r="N235" s="57"/>
      <c r="P235" s="57"/>
      <c r="Q235" s="57"/>
    </row>
    <row r="236" spans="1:17" s="59" customFormat="1" ht="15.75" customHeight="1">
      <c r="A236" s="54" t="s">
        <v>13</v>
      </c>
      <c r="B236" s="48">
        <v>16297075</v>
      </c>
      <c r="C236" s="48">
        <v>2970816</v>
      </c>
      <c r="D236" s="48">
        <v>193880</v>
      </c>
      <c r="E236" s="48">
        <v>1340807</v>
      </c>
      <c r="F236" s="48">
        <v>1075549</v>
      </c>
      <c r="G236" s="50">
        <v>33</v>
      </c>
      <c r="H236" s="48">
        <v>197760</v>
      </c>
      <c r="I236" s="48">
        <v>43558</v>
      </c>
      <c r="J236" s="50">
        <v>29758</v>
      </c>
      <c r="K236" s="37">
        <f t="shared" si="46"/>
        <v>22149236</v>
      </c>
      <c r="L236" s="63"/>
      <c r="M236" s="63"/>
      <c r="N236" s="57"/>
      <c r="P236" s="57"/>
      <c r="Q236" s="57"/>
    </row>
    <row r="237" spans="1:17" s="59" customFormat="1" ht="15.75" customHeight="1">
      <c r="A237" s="54" t="s">
        <v>14</v>
      </c>
      <c r="B237" s="48">
        <v>17092258</v>
      </c>
      <c r="C237" s="48">
        <v>3115771</v>
      </c>
      <c r="D237" s="48">
        <v>203340</v>
      </c>
      <c r="E237" s="48">
        <v>1406229</v>
      </c>
      <c r="F237" s="48">
        <v>1128029</v>
      </c>
      <c r="G237" s="50">
        <v>34</v>
      </c>
      <c r="H237" s="48">
        <v>207409</v>
      </c>
      <c r="I237" s="48">
        <v>45684</v>
      </c>
      <c r="J237" s="50">
        <v>31210</v>
      </c>
      <c r="K237" s="37">
        <f t="shared" si="46"/>
        <v>23229964</v>
      </c>
      <c r="L237" s="63"/>
      <c r="M237" s="63"/>
      <c r="N237" s="57"/>
      <c r="P237" s="57"/>
      <c r="Q237" s="57"/>
    </row>
    <row r="238" spans="1:17" s="59" customFormat="1" ht="15.75" customHeight="1">
      <c r="A238" s="54" t="s">
        <v>15</v>
      </c>
      <c r="B238" s="48">
        <v>10013020</v>
      </c>
      <c r="C238" s="48">
        <v>1825287</v>
      </c>
      <c r="D238" s="48">
        <v>119121</v>
      </c>
      <c r="E238" s="48">
        <v>823800</v>
      </c>
      <c r="F238" s="48">
        <v>660824</v>
      </c>
      <c r="G238" s="50">
        <v>20</v>
      </c>
      <c r="H238" s="48">
        <v>121505</v>
      </c>
      <c r="I238" s="48">
        <v>26763</v>
      </c>
      <c r="J238" s="50">
        <v>18283</v>
      </c>
      <c r="K238" s="37">
        <f t="shared" si="46"/>
        <v>13608623</v>
      </c>
      <c r="L238" s="63"/>
      <c r="M238" s="63"/>
      <c r="N238" s="57"/>
      <c r="P238" s="57"/>
      <c r="Q238" s="57"/>
    </row>
    <row r="239" spans="1:17" s="59" customFormat="1" ht="15.75" customHeight="1">
      <c r="A239" s="54" t="s">
        <v>16</v>
      </c>
      <c r="B239" s="48">
        <v>12857863</v>
      </c>
      <c r="C239" s="48">
        <v>2343878</v>
      </c>
      <c r="D239" s="48">
        <v>152965</v>
      </c>
      <c r="E239" s="48">
        <v>1057853</v>
      </c>
      <c r="F239" s="48">
        <v>848574</v>
      </c>
      <c r="G239" s="50">
        <v>26</v>
      </c>
      <c r="H239" s="48">
        <v>156026</v>
      </c>
      <c r="I239" s="48">
        <v>34366</v>
      </c>
      <c r="J239" s="50">
        <v>23478</v>
      </c>
      <c r="K239" s="37">
        <f t="shared" si="46"/>
        <v>17475029</v>
      </c>
      <c r="L239" s="63"/>
      <c r="M239" s="63"/>
      <c r="N239" s="57"/>
      <c r="P239" s="57"/>
      <c r="Q239" s="57"/>
    </row>
    <row r="240" spans="1:17" s="59" customFormat="1" ht="15.75" customHeight="1">
      <c r="A240" s="60" t="s">
        <v>17</v>
      </c>
      <c r="B240" s="49">
        <v>13880386</v>
      </c>
      <c r="C240" s="49">
        <v>2530276</v>
      </c>
      <c r="D240" s="49">
        <v>165132</v>
      </c>
      <c r="E240" s="49">
        <v>1141979</v>
      </c>
      <c r="F240" s="49">
        <v>916057</v>
      </c>
      <c r="G240" s="51">
        <v>27</v>
      </c>
      <c r="H240" s="49">
        <v>168436</v>
      </c>
      <c r="I240" s="49">
        <v>37098</v>
      </c>
      <c r="J240" s="51">
        <v>25343</v>
      </c>
      <c r="K240" s="37">
        <f t="shared" si="46"/>
        <v>18864734</v>
      </c>
      <c r="L240" s="63"/>
      <c r="M240" s="63"/>
      <c r="N240" s="57"/>
      <c r="P240" s="57"/>
      <c r="Q240" s="57"/>
    </row>
    <row r="241" spans="1:17" s="59" customFormat="1" ht="15.75" customHeight="1">
      <c r="A241" s="61" t="s">
        <v>37</v>
      </c>
      <c r="B241" s="91">
        <f aca="true" t="shared" si="47" ref="B241:K241">SUM(B224:B240)</f>
        <v>354578791</v>
      </c>
      <c r="C241" s="91">
        <f t="shared" si="47"/>
        <v>64636653</v>
      </c>
      <c r="D241" s="91">
        <f t="shared" si="47"/>
        <v>4218297</v>
      </c>
      <c r="E241" s="91">
        <f t="shared" si="47"/>
        <v>29172205</v>
      </c>
      <c r="F241" s="91">
        <f t="shared" si="47"/>
        <v>23400950</v>
      </c>
      <c r="G241" s="91">
        <f t="shared" si="47"/>
        <v>708</v>
      </c>
      <c r="H241" s="91">
        <f t="shared" si="47"/>
        <v>4302708</v>
      </c>
      <c r="I241" s="91">
        <f t="shared" si="47"/>
        <v>947708</v>
      </c>
      <c r="J241" s="91">
        <f t="shared" si="47"/>
        <v>647445</v>
      </c>
      <c r="K241" s="91">
        <f t="shared" si="47"/>
        <v>481905465</v>
      </c>
      <c r="L241" s="63"/>
      <c r="M241" s="63"/>
      <c r="N241" s="57"/>
      <c r="P241" s="57"/>
      <c r="Q241" s="57"/>
    </row>
    <row r="242" spans="2:13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6"/>
      <c r="M242" s="16"/>
    </row>
    <row r="243" spans="2:11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2:11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93.75" customHeight="1">
      <c r="A245" s="17" t="s">
        <v>39</v>
      </c>
      <c r="B245" s="33" t="s">
        <v>40</v>
      </c>
      <c r="C245" s="33" t="s">
        <v>28</v>
      </c>
      <c r="D245" s="33" t="s">
        <v>29</v>
      </c>
      <c r="E245" s="33" t="s">
        <v>30</v>
      </c>
      <c r="F245" s="34" t="s">
        <v>34</v>
      </c>
      <c r="G245" s="35" t="s">
        <v>26</v>
      </c>
      <c r="H245" s="23" t="s">
        <v>36</v>
      </c>
      <c r="I245" s="77" t="s">
        <v>62</v>
      </c>
      <c r="J245" s="32" t="s">
        <v>65</v>
      </c>
      <c r="K245" s="23" t="s">
        <v>41</v>
      </c>
    </row>
    <row r="246" spans="1:17" s="59" customFormat="1" ht="15.75" customHeight="1">
      <c r="A246" s="54" t="s">
        <v>1</v>
      </c>
      <c r="B246" s="50">
        <v>0</v>
      </c>
      <c r="C246" s="50">
        <v>0</v>
      </c>
      <c r="D246" s="36">
        <v>121825</v>
      </c>
      <c r="E246" s="36">
        <v>185903</v>
      </c>
      <c r="F246" s="36">
        <v>564864</v>
      </c>
      <c r="G246" s="36">
        <v>1514088</v>
      </c>
      <c r="H246" s="36">
        <f>K224+B246+C246+D246+E246+F246+G246</f>
        <v>19121056</v>
      </c>
      <c r="I246" s="50">
        <v>-49425</v>
      </c>
      <c r="J246" s="50">
        <v>-8</v>
      </c>
      <c r="K246" s="36">
        <f>H246+I246+J246</f>
        <v>19071623</v>
      </c>
      <c r="L246" s="56"/>
      <c r="M246" s="56"/>
      <c r="N246" s="57"/>
      <c r="O246" s="58"/>
      <c r="P246" s="57"/>
      <c r="Q246" s="57"/>
    </row>
    <row r="247" spans="1:17" s="59" customFormat="1" ht="15.75" customHeight="1">
      <c r="A247" s="54" t="s">
        <v>2</v>
      </c>
      <c r="B247" s="50">
        <v>0</v>
      </c>
      <c r="C247" s="50">
        <v>0</v>
      </c>
      <c r="D247" s="36">
        <v>308572</v>
      </c>
      <c r="E247" s="36">
        <v>772625</v>
      </c>
      <c r="F247" s="36">
        <v>0</v>
      </c>
      <c r="G247" s="36">
        <v>1629967</v>
      </c>
      <c r="H247" s="36">
        <f aca="true" t="shared" si="48" ref="H247:H262">K225+B247+C247+D247+E247+F247+G247</f>
        <v>42673946</v>
      </c>
      <c r="I247" s="50">
        <v>-118029</v>
      </c>
      <c r="J247" s="50">
        <v>-19</v>
      </c>
      <c r="K247" s="36">
        <f aca="true" t="shared" si="49" ref="K247:K262">H247+I247+J247</f>
        <v>42555898</v>
      </c>
      <c r="L247" s="56"/>
      <c r="M247" s="56"/>
      <c r="N247" s="57"/>
      <c r="O247" s="58"/>
      <c r="P247" s="57"/>
      <c r="Q247" s="57"/>
    </row>
    <row r="248" spans="1:17" s="59" customFormat="1" ht="15.75" customHeight="1">
      <c r="A248" s="54" t="s">
        <v>3</v>
      </c>
      <c r="B248" s="50">
        <v>0</v>
      </c>
      <c r="C248" s="50">
        <v>0</v>
      </c>
      <c r="D248" s="36">
        <v>128342</v>
      </c>
      <c r="E248" s="36">
        <v>342211</v>
      </c>
      <c r="F248" s="36">
        <v>487799</v>
      </c>
      <c r="G248" s="36">
        <v>3250386</v>
      </c>
      <c r="H248" s="36">
        <f t="shared" si="48"/>
        <v>26115263</v>
      </c>
      <c r="I248" s="50">
        <v>-64700</v>
      </c>
      <c r="J248" s="50">
        <v>-11</v>
      </c>
      <c r="K248" s="36">
        <f t="shared" si="49"/>
        <v>26050552</v>
      </c>
      <c r="L248" s="56"/>
      <c r="M248" s="56"/>
      <c r="N248" s="57"/>
      <c r="O248" s="58"/>
      <c r="P248" s="57"/>
      <c r="Q248" s="57"/>
    </row>
    <row r="249" spans="1:17" s="59" customFormat="1" ht="15.75" customHeight="1">
      <c r="A249" s="54" t="s">
        <v>4</v>
      </c>
      <c r="B249" s="50">
        <v>0</v>
      </c>
      <c r="C249" s="50">
        <v>0</v>
      </c>
      <c r="D249" s="36">
        <v>817706</v>
      </c>
      <c r="E249" s="36">
        <v>2171499</v>
      </c>
      <c r="F249" s="36">
        <v>2942561</v>
      </c>
      <c r="G249" s="36">
        <v>14519096</v>
      </c>
      <c r="H249" s="36">
        <f t="shared" si="48"/>
        <v>140927228</v>
      </c>
      <c r="I249" s="50">
        <v>-355824</v>
      </c>
      <c r="J249" s="50">
        <v>-57</v>
      </c>
      <c r="K249" s="36">
        <f t="shared" si="49"/>
        <v>140571347</v>
      </c>
      <c r="L249" s="56"/>
      <c r="M249" s="56"/>
      <c r="N249" s="57"/>
      <c r="O249" s="58"/>
      <c r="P249" s="57"/>
      <c r="Q249" s="57"/>
    </row>
    <row r="250" spans="1:17" s="59" customFormat="1" ht="15.75" customHeight="1">
      <c r="A250" s="54" t="s">
        <v>5</v>
      </c>
      <c r="B250" s="50">
        <v>0</v>
      </c>
      <c r="C250" s="50">
        <v>0</v>
      </c>
      <c r="D250" s="36">
        <v>236035</v>
      </c>
      <c r="E250" s="36">
        <v>682563</v>
      </c>
      <c r="F250" s="36">
        <v>0</v>
      </c>
      <c r="G250" s="36">
        <v>500948</v>
      </c>
      <c r="H250" s="36">
        <f t="shared" si="48"/>
        <v>36137812</v>
      </c>
      <c r="I250" s="50">
        <v>-102540</v>
      </c>
      <c r="J250" s="50">
        <v>-17</v>
      </c>
      <c r="K250" s="36">
        <f t="shared" si="49"/>
        <v>36035255</v>
      </c>
      <c r="L250" s="56"/>
      <c r="M250" s="56"/>
      <c r="N250" s="57"/>
      <c r="O250" s="58"/>
      <c r="P250" s="57"/>
      <c r="Q250" s="57"/>
    </row>
    <row r="251" spans="1:17" s="59" customFormat="1" ht="15.75" customHeight="1">
      <c r="A251" s="54" t="s">
        <v>6</v>
      </c>
      <c r="B251" s="50">
        <v>0</v>
      </c>
      <c r="C251" s="50">
        <v>0</v>
      </c>
      <c r="D251" s="36">
        <v>160953</v>
      </c>
      <c r="E251" s="36">
        <v>436001</v>
      </c>
      <c r="F251" s="36">
        <v>808035</v>
      </c>
      <c r="G251" s="36">
        <v>1189086</v>
      </c>
      <c r="H251" s="36">
        <f t="shared" si="48"/>
        <v>29547173</v>
      </c>
      <c r="I251" s="50">
        <v>-79605</v>
      </c>
      <c r="J251" s="50">
        <v>-13</v>
      </c>
      <c r="K251" s="36">
        <f t="shared" si="49"/>
        <v>29467555</v>
      </c>
      <c r="L251" s="56"/>
      <c r="M251" s="56"/>
      <c r="N251" s="57"/>
      <c r="O251" s="58"/>
      <c r="P251" s="57"/>
      <c r="Q251" s="57"/>
    </row>
    <row r="252" spans="1:17" s="59" customFormat="1" ht="15.75" customHeight="1">
      <c r="A252" s="54" t="s">
        <v>7</v>
      </c>
      <c r="B252" s="50">
        <v>0</v>
      </c>
      <c r="C252" s="50">
        <v>0</v>
      </c>
      <c r="D252" s="36">
        <v>112779</v>
      </c>
      <c r="E252" s="36">
        <v>102224</v>
      </c>
      <c r="F252" s="36">
        <v>328455</v>
      </c>
      <c r="G252" s="36">
        <v>1617498</v>
      </c>
      <c r="H252" s="36">
        <f t="shared" si="48"/>
        <v>17350177</v>
      </c>
      <c r="I252" s="50">
        <v>-44861</v>
      </c>
      <c r="J252" s="50">
        <v>-7</v>
      </c>
      <c r="K252" s="36">
        <f t="shared" si="49"/>
        <v>17305309</v>
      </c>
      <c r="L252" s="56"/>
      <c r="M252" s="56"/>
      <c r="N252" s="57"/>
      <c r="O252" s="58"/>
      <c r="P252" s="57"/>
      <c r="Q252" s="57"/>
    </row>
    <row r="253" spans="1:17" s="59" customFormat="1" ht="15.75" customHeight="1">
      <c r="A253" s="54" t="s">
        <v>8</v>
      </c>
      <c r="B253" s="50">
        <v>0</v>
      </c>
      <c r="C253" s="50">
        <v>0</v>
      </c>
      <c r="D253" s="36">
        <v>199227</v>
      </c>
      <c r="E253" s="36">
        <v>606352</v>
      </c>
      <c r="F253" s="36">
        <v>525221</v>
      </c>
      <c r="G253" s="36">
        <v>3646212</v>
      </c>
      <c r="H253" s="36">
        <f t="shared" si="48"/>
        <v>39096228</v>
      </c>
      <c r="I253" s="50">
        <v>-100770</v>
      </c>
      <c r="J253" s="50">
        <v>-16</v>
      </c>
      <c r="K253" s="36">
        <f t="shared" si="49"/>
        <v>38995442</v>
      </c>
      <c r="L253" s="56"/>
      <c r="M253" s="56"/>
      <c r="N253" s="57"/>
      <c r="O253" s="58"/>
      <c r="P253" s="57"/>
      <c r="Q253" s="57"/>
    </row>
    <row r="254" spans="1:17" s="59" customFormat="1" ht="15.75" customHeight="1">
      <c r="A254" s="54" t="s">
        <v>9</v>
      </c>
      <c r="B254" s="50">
        <v>0</v>
      </c>
      <c r="C254" s="50">
        <v>0</v>
      </c>
      <c r="D254" s="36">
        <v>97241</v>
      </c>
      <c r="E254" s="36">
        <v>119911</v>
      </c>
      <c r="F254" s="36">
        <v>607942</v>
      </c>
      <c r="G254" s="36">
        <v>1790758</v>
      </c>
      <c r="H254" s="36">
        <f t="shared" si="48"/>
        <v>16560312</v>
      </c>
      <c r="I254" s="50">
        <v>-41185</v>
      </c>
      <c r="J254" s="50">
        <v>-7</v>
      </c>
      <c r="K254" s="36">
        <f t="shared" si="49"/>
        <v>16519120</v>
      </c>
      <c r="L254" s="56"/>
      <c r="M254" s="56"/>
      <c r="N254" s="57"/>
      <c r="O254" s="58"/>
      <c r="P254" s="57"/>
      <c r="Q254" s="57"/>
    </row>
    <row r="255" spans="1:17" s="59" customFormat="1" ht="15.75" customHeight="1">
      <c r="A255" s="54" t="s">
        <v>10</v>
      </c>
      <c r="B255" s="50">
        <v>0</v>
      </c>
      <c r="C255" s="50">
        <v>0</v>
      </c>
      <c r="D255" s="36">
        <v>132012</v>
      </c>
      <c r="E255" s="36">
        <v>289652</v>
      </c>
      <c r="F255" s="36">
        <v>293028</v>
      </c>
      <c r="G255" s="36">
        <v>1709460</v>
      </c>
      <c r="H255" s="36">
        <f t="shared" si="48"/>
        <v>20251897</v>
      </c>
      <c r="I255" s="50">
        <v>-52654</v>
      </c>
      <c r="J255" s="50">
        <v>-9</v>
      </c>
      <c r="K255" s="36">
        <f t="shared" si="49"/>
        <v>20199234</v>
      </c>
      <c r="L255" s="56"/>
      <c r="M255" s="56"/>
      <c r="N255" s="57"/>
      <c r="O255" s="58"/>
      <c r="P255" s="57"/>
      <c r="Q255" s="57"/>
    </row>
    <row r="256" spans="1:17" s="59" customFormat="1" ht="15.75" customHeight="1">
      <c r="A256" s="54" t="s">
        <v>11</v>
      </c>
      <c r="B256" s="50">
        <v>0</v>
      </c>
      <c r="C256" s="50">
        <v>0</v>
      </c>
      <c r="D256" s="36">
        <v>86265</v>
      </c>
      <c r="E256" s="36">
        <v>97831</v>
      </c>
      <c r="F256" s="36">
        <v>449331</v>
      </c>
      <c r="G256" s="36">
        <v>992885</v>
      </c>
      <c r="H256" s="36">
        <f t="shared" si="48"/>
        <v>14989454</v>
      </c>
      <c r="I256" s="50">
        <v>-39468</v>
      </c>
      <c r="J256" s="50">
        <v>-6</v>
      </c>
      <c r="K256" s="36">
        <f t="shared" si="49"/>
        <v>14949980</v>
      </c>
      <c r="L256" s="56"/>
      <c r="M256" s="56"/>
      <c r="N256" s="57"/>
      <c r="O256" s="58"/>
      <c r="P256" s="57"/>
      <c r="Q256" s="57"/>
    </row>
    <row r="257" spans="1:17" s="59" customFormat="1" ht="15.75" customHeight="1">
      <c r="A257" s="54" t="s">
        <v>12</v>
      </c>
      <c r="B257" s="50">
        <v>0</v>
      </c>
      <c r="C257" s="50">
        <v>0</v>
      </c>
      <c r="D257" s="36">
        <v>188663</v>
      </c>
      <c r="E257" s="36">
        <v>503801</v>
      </c>
      <c r="F257" s="36">
        <v>898456</v>
      </c>
      <c r="G257" s="36">
        <v>1566393</v>
      </c>
      <c r="H257" s="36">
        <f t="shared" si="48"/>
        <v>34539995</v>
      </c>
      <c r="I257" s="50">
        <v>-92688</v>
      </c>
      <c r="J257" s="50">
        <v>-15</v>
      </c>
      <c r="K257" s="36">
        <f t="shared" si="49"/>
        <v>34447292</v>
      </c>
      <c r="L257" s="56"/>
      <c r="M257" s="56"/>
      <c r="N257" s="57"/>
      <c r="O257" s="58"/>
      <c r="P257" s="57"/>
      <c r="Q257" s="57"/>
    </row>
    <row r="258" spans="1:17" s="59" customFormat="1" ht="15.75" customHeight="1">
      <c r="A258" s="54" t="s">
        <v>13</v>
      </c>
      <c r="B258" s="50">
        <v>0</v>
      </c>
      <c r="C258" s="50">
        <v>0</v>
      </c>
      <c r="D258" s="36">
        <v>152867</v>
      </c>
      <c r="E258" s="36">
        <v>477433</v>
      </c>
      <c r="F258" s="36">
        <v>525214</v>
      </c>
      <c r="G258" s="36">
        <v>2030806</v>
      </c>
      <c r="H258" s="36">
        <f t="shared" si="48"/>
        <v>25335556</v>
      </c>
      <c r="I258" s="50">
        <v>-65417</v>
      </c>
      <c r="J258" s="50">
        <v>-11</v>
      </c>
      <c r="K258" s="36">
        <f t="shared" si="49"/>
        <v>25270128</v>
      </c>
      <c r="L258" s="56"/>
      <c r="M258" s="56"/>
      <c r="N258" s="57"/>
      <c r="O258" s="58"/>
      <c r="P258" s="57"/>
      <c r="Q258" s="57"/>
    </row>
    <row r="259" spans="1:17" s="59" customFormat="1" ht="15.75" customHeight="1">
      <c r="A259" s="54" t="s">
        <v>14</v>
      </c>
      <c r="B259" s="50">
        <v>0</v>
      </c>
      <c r="C259" s="50">
        <v>0</v>
      </c>
      <c r="D259" s="36">
        <v>175251</v>
      </c>
      <c r="E259" s="36">
        <v>307301</v>
      </c>
      <c r="F259" s="36">
        <v>692928</v>
      </c>
      <c r="G259" s="36">
        <v>4578901</v>
      </c>
      <c r="H259" s="36">
        <f t="shared" si="48"/>
        <v>28984345</v>
      </c>
      <c r="I259" s="50">
        <v>-68609</v>
      </c>
      <c r="J259" s="50">
        <v>-11</v>
      </c>
      <c r="K259" s="36">
        <f t="shared" si="49"/>
        <v>28915725</v>
      </c>
      <c r="L259" s="56"/>
      <c r="M259" s="56"/>
      <c r="N259" s="57"/>
      <c r="O259" s="58"/>
      <c r="P259" s="57"/>
      <c r="Q259" s="57"/>
    </row>
    <row r="260" spans="1:17" s="59" customFormat="1" ht="15.75" customHeight="1">
      <c r="A260" s="54" t="s">
        <v>15</v>
      </c>
      <c r="B260" s="50">
        <v>0</v>
      </c>
      <c r="C260" s="50">
        <v>0</v>
      </c>
      <c r="D260" s="36">
        <v>86950</v>
      </c>
      <c r="E260" s="36">
        <v>152172</v>
      </c>
      <c r="F260" s="36">
        <v>1473846</v>
      </c>
      <c r="G260" s="36">
        <v>980844</v>
      </c>
      <c r="H260" s="36">
        <f t="shared" si="48"/>
        <v>16302435</v>
      </c>
      <c r="I260" s="50">
        <v>-40193</v>
      </c>
      <c r="J260" s="50">
        <v>-7</v>
      </c>
      <c r="K260" s="36">
        <f t="shared" si="49"/>
        <v>16262235</v>
      </c>
      <c r="L260" s="56"/>
      <c r="M260" s="56"/>
      <c r="N260" s="57"/>
      <c r="O260" s="58"/>
      <c r="P260" s="57"/>
      <c r="Q260" s="57"/>
    </row>
    <row r="261" spans="1:17" s="59" customFormat="1" ht="15.75" customHeight="1">
      <c r="A261" s="54" t="s">
        <v>16</v>
      </c>
      <c r="B261" s="50">
        <v>0</v>
      </c>
      <c r="C261" s="50">
        <v>0</v>
      </c>
      <c r="D261" s="36">
        <v>118909</v>
      </c>
      <c r="E261" s="36">
        <v>186520</v>
      </c>
      <c r="F261" s="36">
        <v>496662</v>
      </c>
      <c r="G261" s="36">
        <v>1112923</v>
      </c>
      <c r="H261" s="36">
        <f t="shared" si="48"/>
        <v>19390043</v>
      </c>
      <c r="I261" s="50">
        <v>-51612</v>
      </c>
      <c r="J261" s="50">
        <v>-8</v>
      </c>
      <c r="K261" s="36">
        <f t="shared" si="49"/>
        <v>19338423</v>
      </c>
      <c r="L261" s="56"/>
      <c r="M261" s="56"/>
      <c r="N261" s="57"/>
      <c r="O261" s="58"/>
      <c r="P261" s="57"/>
      <c r="Q261" s="57"/>
    </row>
    <row r="262" spans="1:17" s="59" customFormat="1" ht="15.75" customHeight="1">
      <c r="A262" s="60" t="s">
        <v>17</v>
      </c>
      <c r="B262" s="51">
        <v>0</v>
      </c>
      <c r="C262" s="51">
        <v>0</v>
      </c>
      <c r="D262" s="36">
        <v>147230</v>
      </c>
      <c r="E262" s="36">
        <v>197930</v>
      </c>
      <c r="F262" s="38">
        <v>0</v>
      </c>
      <c r="G262" s="36">
        <v>1669674</v>
      </c>
      <c r="H262" s="36">
        <f t="shared" si="48"/>
        <v>20879568</v>
      </c>
      <c r="I262" s="51">
        <v>-55717</v>
      </c>
      <c r="J262" s="51">
        <v>-9</v>
      </c>
      <c r="K262" s="36">
        <f t="shared" si="49"/>
        <v>20823842</v>
      </c>
      <c r="L262" s="56"/>
      <c r="M262" s="56"/>
      <c r="N262" s="57"/>
      <c r="O262" s="58"/>
      <c r="P262" s="57"/>
      <c r="Q262" s="57"/>
    </row>
    <row r="263" spans="1:17" s="59" customFormat="1" ht="18" customHeight="1">
      <c r="A263" s="61" t="s">
        <v>37</v>
      </c>
      <c r="B263" s="91">
        <f>SUM(B246:B262)</f>
        <v>0</v>
      </c>
      <c r="C263" s="91">
        <f>SUM(C246:C262)</f>
        <v>0</v>
      </c>
      <c r="D263" s="91">
        <f>SUM(D246:D262)</f>
        <v>3270827</v>
      </c>
      <c r="E263" s="91">
        <f>SUM(E246:E262)</f>
        <v>7631929</v>
      </c>
      <c r="F263" s="92">
        <f aca="true" t="shared" si="50" ref="F263:K263">SUM(F246:F262)</f>
        <v>11094342</v>
      </c>
      <c r="G263" s="92">
        <f t="shared" si="50"/>
        <v>44299925</v>
      </c>
      <c r="H263" s="92">
        <f t="shared" si="50"/>
        <v>548202488</v>
      </c>
      <c r="I263" s="91">
        <f t="shared" si="50"/>
        <v>-1423297</v>
      </c>
      <c r="J263" s="91">
        <f t="shared" si="50"/>
        <v>-231</v>
      </c>
      <c r="K263" s="92">
        <f t="shared" si="50"/>
        <v>546778960</v>
      </c>
      <c r="L263" s="56"/>
      <c r="M263" s="56"/>
      <c r="N263" s="57"/>
      <c r="P263" s="57"/>
      <c r="Q263" s="57"/>
    </row>
    <row r="264" spans="8:17" s="59" customFormat="1" ht="18" customHeight="1">
      <c r="H264" s="75"/>
      <c r="I264" s="76"/>
      <c r="J264" s="76"/>
      <c r="K264" s="76"/>
      <c r="N264" s="57"/>
      <c r="P264" s="57"/>
      <c r="Q264" s="57"/>
    </row>
    <row r="265" spans="1:17" s="59" customFormat="1" ht="18" customHeight="1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N265" s="57"/>
      <c r="P265" s="57"/>
      <c r="Q265" s="57"/>
    </row>
    <row r="266" spans="1:11" ht="18" customHeight="1">
      <c r="A266" s="15"/>
      <c r="B266" s="15"/>
      <c r="C266" s="15"/>
      <c r="D266" s="15"/>
      <c r="E266" s="15"/>
      <c r="F266" s="15"/>
      <c r="G266" s="15"/>
      <c r="H266" s="15"/>
      <c r="I266" s="1"/>
      <c r="J266" s="1"/>
      <c r="K266" s="10"/>
    </row>
    <row r="267" spans="1:11" ht="18" customHeight="1">
      <c r="A267" s="15"/>
      <c r="B267" s="15"/>
      <c r="C267" s="15"/>
      <c r="D267" s="15"/>
      <c r="E267" s="15"/>
      <c r="F267" s="15"/>
      <c r="G267" s="15"/>
      <c r="H267" s="15"/>
      <c r="I267" s="1"/>
      <c r="J267" s="1"/>
      <c r="K267" s="10"/>
    </row>
    <row r="268" spans="1:11" ht="18" customHeight="1">
      <c r="A268" s="12"/>
      <c r="B268" s="12"/>
      <c r="C268" s="12"/>
      <c r="D268" s="12"/>
      <c r="E268" s="12"/>
      <c r="F268" s="12"/>
      <c r="G268" s="12"/>
      <c r="H268" s="12"/>
      <c r="I268" s="1"/>
      <c r="J268" s="1"/>
      <c r="K268" s="10"/>
    </row>
    <row r="269" spans="1:11" ht="18" customHeight="1" hidden="1">
      <c r="A269" s="102" t="s">
        <v>32</v>
      </c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1:11" ht="18" customHeight="1" hidden="1">
      <c r="A270" s="80"/>
      <c r="B270" s="80"/>
      <c r="C270" s="80"/>
      <c r="D270" s="80"/>
      <c r="E270" s="80"/>
      <c r="F270" s="79"/>
      <c r="G270" s="80"/>
      <c r="H270" s="80"/>
      <c r="I270" s="80"/>
      <c r="J270" s="80"/>
      <c r="K270" s="80"/>
    </row>
    <row r="271" spans="1:11" ht="18" customHeight="1" hidden="1">
      <c r="A271" s="80"/>
      <c r="B271" s="80"/>
      <c r="C271" s="80"/>
      <c r="D271" s="80"/>
      <c r="E271" s="80"/>
      <c r="F271" s="79"/>
      <c r="G271" s="80"/>
      <c r="H271" s="80"/>
      <c r="I271" s="80"/>
      <c r="J271" s="80"/>
      <c r="K271" s="80"/>
    </row>
    <row r="272" spans="1:11" ht="18" customHeight="1" hidden="1">
      <c r="A272" s="81"/>
      <c r="B272" s="81"/>
      <c r="C272" s="81"/>
      <c r="D272" s="81"/>
      <c r="E272" s="81"/>
      <c r="F272" s="82"/>
      <c r="G272" s="81"/>
      <c r="H272" s="81"/>
      <c r="I272" s="81"/>
      <c r="J272" s="81"/>
      <c r="K272" s="81"/>
    </row>
    <row r="273" spans="1:11" ht="18" customHeight="1" hidden="1">
      <c r="A273" s="103" t="s">
        <v>43</v>
      </c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</row>
    <row r="274" ht="18" customHeight="1" hidden="1"/>
    <row r="275" spans="1:8" ht="18" customHeight="1">
      <c r="A275" s="104"/>
      <c r="B275" s="104"/>
      <c r="C275" s="104"/>
      <c r="D275" s="104"/>
      <c r="E275" s="104"/>
      <c r="F275" s="104"/>
      <c r="G275" s="104"/>
      <c r="H275" s="104"/>
    </row>
    <row r="276" spans="1:8" ht="18" customHeight="1">
      <c r="A276" s="99"/>
      <c r="B276" s="99"/>
      <c r="C276" s="99"/>
      <c r="D276" s="99"/>
      <c r="E276" s="99"/>
      <c r="F276" s="99"/>
      <c r="G276" s="99"/>
      <c r="H276" s="99"/>
    </row>
    <row r="277" spans="1:8" ht="18" customHeight="1">
      <c r="A277" s="99"/>
      <c r="B277" s="99"/>
      <c r="C277" s="99"/>
      <c r="D277" s="99"/>
      <c r="E277" s="99"/>
      <c r="F277" s="99"/>
      <c r="G277" s="99"/>
      <c r="H277" s="99"/>
    </row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sheetProtection/>
  <mergeCells count="19">
    <mergeCell ref="A153:K153"/>
    <mergeCell ref="A55:K55"/>
    <mergeCell ref="A9:K9"/>
    <mergeCell ref="A10:K10"/>
    <mergeCell ref="A79:K79"/>
    <mergeCell ref="A80:K80"/>
    <mergeCell ref="A152:K152"/>
    <mergeCell ref="A125:K125"/>
    <mergeCell ref="A54:K54"/>
    <mergeCell ref="A124:K124"/>
    <mergeCell ref="A197:K197"/>
    <mergeCell ref="A277:H277"/>
    <mergeCell ref="A220:K220"/>
    <mergeCell ref="A221:K221"/>
    <mergeCell ref="A269:K269"/>
    <mergeCell ref="A273:K273"/>
    <mergeCell ref="A275:H275"/>
    <mergeCell ref="A276:H276"/>
    <mergeCell ref="A265:K265"/>
  </mergeCells>
  <printOptions horizontalCentered="1"/>
  <pageMargins left="0.19" right="0.1968503937007874" top="0.5118110236220472" bottom="0.59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6.28125" style="2" customWidth="1"/>
    <col min="2" max="2" width="15.7109375" style="2" customWidth="1"/>
    <col min="3" max="3" width="14.7109375" style="2" customWidth="1"/>
    <col min="4" max="5" width="14.57421875" style="2" customWidth="1"/>
    <col min="6" max="6" width="13.00390625" style="0" bestFit="1" customWidth="1"/>
    <col min="7" max="7" width="15.42187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1" ht="12.75"/>
    <row r="2" ht="12.75"/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20.25" customHeight="1">
      <c r="A7" s="100" t="s">
        <v>24</v>
      </c>
      <c r="B7" s="100"/>
      <c r="C7" s="100"/>
      <c r="D7" s="100"/>
      <c r="E7" s="100"/>
    </row>
    <row r="8" spans="1:5" ht="31.5" customHeight="1">
      <c r="A8" s="106" t="s">
        <v>52</v>
      </c>
      <c r="B8" s="106"/>
      <c r="C8" s="106"/>
      <c r="D8" s="106"/>
      <c r="E8" s="106"/>
    </row>
    <row r="9" spans="1:5" ht="12.75">
      <c r="A9" s="107" t="s">
        <v>39</v>
      </c>
      <c r="B9" s="113" t="s">
        <v>47</v>
      </c>
      <c r="C9" s="114"/>
      <c r="D9" s="115"/>
      <c r="E9" s="107" t="s">
        <v>37</v>
      </c>
    </row>
    <row r="10" spans="1:5" ht="45.75" customHeight="1">
      <c r="A10" s="108"/>
      <c r="B10" s="84" t="s">
        <v>0</v>
      </c>
      <c r="C10" s="84" t="s">
        <v>46</v>
      </c>
      <c r="D10" s="84" t="s">
        <v>18</v>
      </c>
      <c r="E10" s="108"/>
    </row>
    <row r="11" spans="1:12" ht="15" customHeight="1">
      <c r="A11" s="18" t="s">
        <v>1</v>
      </c>
      <c r="B11" s="93">
        <f>B34</f>
        <v>0</v>
      </c>
      <c r="C11" s="93">
        <f>C34</f>
        <v>0</v>
      </c>
      <c r="D11" s="94">
        <f>D34</f>
        <v>-8</v>
      </c>
      <c r="E11" s="94">
        <f>E34</f>
        <v>-8</v>
      </c>
      <c r="F11" s="41"/>
      <c r="G11" s="41"/>
      <c r="H11" s="41"/>
      <c r="I11" s="41"/>
      <c r="J11" s="41"/>
      <c r="K11" s="41"/>
      <c r="L11" s="41"/>
    </row>
    <row r="12" spans="1:12" ht="15" customHeight="1">
      <c r="A12" s="18" t="s">
        <v>2</v>
      </c>
      <c r="B12" s="93">
        <f aca="true" t="shared" si="0" ref="B12:E27">B35</f>
        <v>0</v>
      </c>
      <c r="C12" s="93">
        <f t="shared" si="0"/>
        <v>0</v>
      </c>
      <c r="D12" s="94">
        <f t="shared" si="0"/>
        <v>-19</v>
      </c>
      <c r="E12" s="94">
        <f t="shared" si="0"/>
        <v>-19</v>
      </c>
      <c r="F12" s="41"/>
      <c r="G12" s="41"/>
      <c r="H12" s="41"/>
      <c r="I12" s="41"/>
      <c r="J12" s="41"/>
      <c r="K12" s="41"/>
      <c r="L12" s="41"/>
    </row>
    <row r="13" spans="1:12" ht="15" customHeight="1">
      <c r="A13" s="18" t="s">
        <v>3</v>
      </c>
      <c r="B13" s="93">
        <f t="shared" si="0"/>
        <v>0</v>
      </c>
      <c r="C13" s="93">
        <f t="shared" si="0"/>
        <v>0</v>
      </c>
      <c r="D13" s="94">
        <f t="shared" si="0"/>
        <v>-11</v>
      </c>
      <c r="E13" s="94">
        <f t="shared" si="0"/>
        <v>-11</v>
      </c>
      <c r="F13" s="41"/>
      <c r="G13" s="41"/>
      <c r="H13" s="41"/>
      <c r="I13" s="41"/>
      <c r="J13" s="41"/>
      <c r="K13" s="41"/>
      <c r="L13" s="41"/>
    </row>
    <row r="14" spans="1:12" ht="15" customHeight="1">
      <c r="A14" s="18" t="s">
        <v>4</v>
      </c>
      <c r="B14" s="93">
        <f t="shared" si="0"/>
        <v>0</v>
      </c>
      <c r="C14" s="93">
        <f t="shared" si="0"/>
        <v>0</v>
      </c>
      <c r="D14" s="94">
        <f t="shared" si="0"/>
        <v>-57</v>
      </c>
      <c r="E14" s="94">
        <f t="shared" si="0"/>
        <v>-57</v>
      </c>
      <c r="F14" s="41"/>
      <c r="G14" s="41"/>
      <c r="H14" s="41"/>
      <c r="I14" s="41"/>
      <c r="J14" s="41"/>
      <c r="K14" s="41"/>
      <c r="L14" s="41"/>
    </row>
    <row r="15" spans="1:12" ht="15" customHeight="1">
      <c r="A15" s="18" t="s">
        <v>5</v>
      </c>
      <c r="B15" s="93">
        <f t="shared" si="0"/>
        <v>0</v>
      </c>
      <c r="C15" s="93">
        <f t="shared" si="0"/>
        <v>0</v>
      </c>
      <c r="D15" s="94">
        <f t="shared" si="0"/>
        <v>-17</v>
      </c>
      <c r="E15" s="94">
        <f t="shared" si="0"/>
        <v>-17</v>
      </c>
      <c r="F15" s="41"/>
      <c r="G15" s="41"/>
      <c r="H15" s="41"/>
      <c r="I15" s="41"/>
      <c r="J15" s="41"/>
      <c r="K15" s="41"/>
      <c r="L15" s="41"/>
    </row>
    <row r="16" spans="1:12" ht="15" customHeight="1">
      <c r="A16" s="18" t="s">
        <v>6</v>
      </c>
      <c r="B16" s="93">
        <f t="shared" si="0"/>
        <v>0</v>
      </c>
      <c r="C16" s="93">
        <f t="shared" si="0"/>
        <v>0</v>
      </c>
      <c r="D16" s="94">
        <f t="shared" si="0"/>
        <v>-13</v>
      </c>
      <c r="E16" s="94">
        <f t="shared" si="0"/>
        <v>-13</v>
      </c>
      <c r="F16" s="41"/>
      <c r="G16" s="41"/>
      <c r="H16" s="41"/>
      <c r="I16" s="41"/>
      <c r="J16" s="41"/>
      <c r="K16" s="41"/>
      <c r="L16" s="41"/>
    </row>
    <row r="17" spans="1:12" ht="15" customHeight="1">
      <c r="A17" s="18" t="s">
        <v>7</v>
      </c>
      <c r="B17" s="93">
        <f t="shared" si="0"/>
        <v>0</v>
      </c>
      <c r="C17" s="93">
        <f t="shared" si="0"/>
        <v>0</v>
      </c>
      <c r="D17" s="94">
        <f t="shared" si="0"/>
        <v>-7</v>
      </c>
      <c r="E17" s="94">
        <f t="shared" si="0"/>
        <v>-7</v>
      </c>
      <c r="F17" s="41"/>
      <c r="G17" s="41"/>
      <c r="H17" s="41"/>
      <c r="I17" s="41"/>
      <c r="J17" s="41"/>
      <c r="K17" s="41"/>
      <c r="L17" s="41"/>
    </row>
    <row r="18" spans="1:12" ht="15" customHeight="1">
      <c r="A18" s="18" t="s">
        <v>8</v>
      </c>
      <c r="B18" s="93">
        <f t="shared" si="0"/>
        <v>0</v>
      </c>
      <c r="C18" s="93">
        <f t="shared" si="0"/>
        <v>0</v>
      </c>
      <c r="D18" s="94">
        <f t="shared" si="0"/>
        <v>-16</v>
      </c>
      <c r="E18" s="94">
        <f t="shared" si="0"/>
        <v>-16</v>
      </c>
      <c r="F18" s="41"/>
      <c r="G18" s="41"/>
      <c r="H18" s="41"/>
      <c r="I18" s="41"/>
      <c r="J18" s="41"/>
      <c r="K18" s="41"/>
      <c r="L18" s="41"/>
    </row>
    <row r="19" spans="1:12" ht="15" customHeight="1">
      <c r="A19" s="18" t="s">
        <v>9</v>
      </c>
      <c r="B19" s="93">
        <f t="shared" si="0"/>
        <v>0</v>
      </c>
      <c r="C19" s="93">
        <f t="shared" si="0"/>
        <v>0</v>
      </c>
      <c r="D19" s="94">
        <f t="shared" si="0"/>
        <v>-7</v>
      </c>
      <c r="E19" s="94">
        <f t="shared" si="0"/>
        <v>-7</v>
      </c>
      <c r="F19" s="41"/>
      <c r="G19" s="41"/>
      <c r="H19" s="41"/>
      <c r="I19" s="41"/>
      <c r="J19" s="41"/>
      <c r="K19" s="41"/>
      <c r="L19" s="41"/>
    </row>
    <row r="20" spans="1:12" ht="15" customHeight="1">
      <c r="A20" s="18" t="s">
        <v>10</v>
      </c>
      <c r="B20" s="93">
        <f t="shared" si="0"/>
        <v>0</v>
      </c>
      <c r="C20" s="93">
        <f t="shared" si="0"/>
        <v>0</v>
      </c>
      <c r="D20" s="94">
        <f t="shared" si="0"/>
        <v>-9</v>
      </c>
      <c r="E20" s="94">
        <f t="shared" si="0"/>
        <v>-9</v>
      </c>
      <c r="F20" s="41"/>
      <c r="G20" s="41"/>
      <c r="H20" s="41"/>
      <c r="I20" s="41"/>
      <c r="J20" s="41"/>
      <c r="K20" s="41"/>
      <c r="L20" s="41"/>
    </row>
    <row r="21" spans="1:12" ht="15" customHeight="1">
      <c r="A21" s="18" t="s">
        <v>11</v>
      </c>
      <c r="B21" s="93">
        <f t="shared" si="0"/>
        <v>0</v>
      </c>
      <c r="C21" s="93">
        <f t="shared" si="0"/>
        <v>0</v>
      </c>
      <c r="D21" s="94">
        <f t="shared" si="0"/>
        <v>-6</v>
      </c>
      <c r="E21" s="94">
        <f t="shared" si="0"/>
        <v>-6</v>
      </c>
      <c r="F21" s="41"/>
      <c r="G21" s="41"/>
      <c r="H21" s="41"/>
      <c r="I21" s="41"/>
      <c r="J21" s="41"/>
      <c r="K21" s="41"/>
      <c r="L21" s="41"/>
    </row>
    <row r="22" spans="1:12" ht="15" customHeight="1">
      <c r="A22" s="18" t="s">
        <v>12</v>
      </c>
      <c r="B22" s="93">
        <f t="shared" si="0"/>
        <v>0</v>
      </c>
      <c r="C22" s="93">
        <f t="shared" si="0"/>
        <v>0</v>
      </c>
      <c r="D22" s="94">
        <f t="shared" si="0"/>
        <v>-15</v>
      </c>
      <c r="E22" s="94">
        <f t="shared" si="0"/>
        <v>-15</v>
      </c>
      <c r="F22" s="41"/>
      <c r="G22" s="41"/>
      <c r="H22" s="41"/>
      <c r="I22" s="41"/>
      <c r="J22" s="41"/>
      <c r="K22" s="41"/>
      <c r="L22" s="41"/>
    </row>
    <row r="23" spans="1:12" ht="15" customHeight="1">
      <c r="A23" s="18" t="s">
        <v>13</v>
      </c>
      <c r="B23" s="93">
        <f t="shared" si="0"/>
        <v>0</v>
      </c>
      <c r="C23" s="93">
        <f t="shared" si="0"/>
        <v>0</v>
      </c>
      <c r="D23" s="94">
        <f t="shared" si="0"/>
        <v>-11</v>
      </c>
      <c r="E23" s="94">
        <f t="shared" si="0"/>
        <v>-11</v>
      </c>
      <c r="F23" s="41"/>
      <c r="G23" s="41"/>
      <c r="H23" s="41"/>
      <c r="I23" s="41"/>
      <c r="J23" s="41"/>
      <c r="K23" s="41"/>
      <c r="L23" s="41"/>
    </row>
    <row r="24" spans="1:12" ht="15" customHeight="1">
      <c r="A24" s="18" t="s">
        <v>14</v>
      </c>
      <c r="B24" s="93">
        <f t="shared" si="0"/>
        <v>0</v>
      </c>
      <c r="C24" s="93">
        <f t="shared" si="0"/>
        <v>0</v>
      </c>
      <c r="D24" s="94">
        <f t="shared" si="0"/>
        <v>-11</v>
      </c>
      <c r="E24" s="94">
        <f t="shared" si="0"/>
        <v>-11</v>
      </c>
      <c r="F24" s="41"/>
      <c r="G24" s="41"/>
      <c r="H24" s="41"/>
      <c r="I24" s="41"/>
      <c r="J24" s="41"/>
      <c r="K24" s="41"/>
      <c r="L24" s="41"/>
    </row>
    <row r="25" spans="1:12" ht="15" customHeight="1">
      <c r="A25" s="18" t="s">
        <v>15</v>
      </c>
      <c r="B25" s="93">
        <f t="shared" si="0"/>
        <v>0</v>
      </c>
      <c r="C25" s="93">
        <f t="shared" si="0"/>
        <v>0</v>
      </c>
      <c r="D25" s="94">
        <f t="shared" si="0"/>
        <v>-7</v>
      </c>
      <c r="E25" s="94">
        <f t="shared" si="0"/>
        <v>-7</v>
      </c>
      <c r="F25" s="41"/>
      <c r="G25" s="41"/>
      <c r="H25" s="41"/>
      <c r="I25" s="41"/>
      <c r="J25" s="41"/>
      <c r="K25" s="41"/>
      <c r="L25" s="41"/>
    </row>
    <row r="26" spans="1:12" ht="15" customHeight="1">
      <c r="A26" s="18" t="s">
        <v>16</v>
      </c>
      <c r="B26" s="93">
        <f t="shared" si="0"/>
        <v>0</v>
      </c>
      <c r="C26" s="93">
        <f t="shared" si="0"/>
        <v>0</v>
      </c>
      <c r="D26" s="94">
        <f t="shared" si="0"/>
        <v>-8</v>
      </c>
      <c r="E26" s="94">
        <f t="shared" si="0"/>
        <v>-8</v>
      </c>
      <c r="F26" s="41"/>
      <c r="G26" s="41"/>
      <c r="H26" s="41"/>
      <c r="I26" s="41"/>
      <c r="J26" s="41"/>
      <c r="K26" s="41"/>
      <c r="L26" s="41"/>
    </row>
    <row r="27" spans="1:12" ht="15" customHeight="1">
      <c r="A27" s="19" t="s">
        <v>17</v>
      </c>
      <c r="B27" s="93">
        <f t="shared" si="0"/>
        <v>0</v>
      </c>
      <c r="C27" s="93">
        <f t="shared" si="0"/>
        <v>0</v>
      </c>
      <c r="D27" s="94">
        <f t="shared" si="0"/>
        <v>-9</v>
      </c>
      <c r="E27" s="94">
        <f t="shared" si="0"/>
        <v>-9</v>
      </c>
      <c r="F27" s="41"/>
      <c r="G27" s="41"/>
      <c r="H27" s="41"/>
      <c r="I27" s="41"/>
      <c r="J27" s="41"/>
      <c r="K27" s="41"/>
      <c r="L27" s="41"/>
    </row>
    <row r="28" spans="1:12" ht="15" customHeight="1">
      <c r="A28" s="20" t="s">
        <v>37</v>
      </c>
      <c r="B28" s="85">
        <f>SUM(B11:B27)</f>
        <v>0</v>
      </c>
      <c r="C28" s="85">
        <f>SUM(C11:C27)</f>
        <v>0</v>
      </c>
      <c r="D28" s="95">
        <f>SUM(D11:D27)</f>
        <v>-231</v>
      </c>
      <c r="E28" s="95">
        <f>SUM(E11:E27)</f>
        <v>-231</v>
      </c>
      <c r="F28" s="41"/>
      <c r="G28" s="41"/>
      <c r="H28" s="41"/>
      <c r="I28" s="41"/>
      <c r="J28" s="41"/>
      <c r="K28" s="41"/>
      <c r="L28" s="41"/>
    </row>
    <row r="29" spans="1:12" ht="12.75">
      <c r="A29" s="6"/>
      <c r="B29" s="6"/>
      <c r="C29" s="6"/>
      <c r="D29" s="6"/>
      <c r="E29" s="6"/>
      <c r="G29" s="41"/>
      <c r="H29" s="41"/>
      <c r="I29" s="41"/>
      <c r="J29" s="41"/>
      <c r="K29" s="41"/>
      <c r="L29" s="41"/>
    </row>
    <row r="30" spans="1:12" ht="12.75" customHeight="1">
      <c r="A30" s="6"/>
      <c r="B30" s="6"/>
      <c r="C30" s="6"/>
      <c r="D30" s="6"/>
      <c r="E30" s="6"/>
      <c r="G30" s="41"/>
      <c r="H30" s="41"/>
      <c r="I30" s="41"/>
      <c r="J30" s="41"/>
      <c r="K30" s="41"/>
      <c r="L30" s="41"/>
    </row>
    <row r="31" spans="1:5" ht="30.75" customHeight="1">
      <c r="A31" s="116" t="s">
        <v>63</v>
      </c>
      <c r="B31" s="116"/>
      <c r="C31" s="116"/>
      <c r="D31" s="116"/>
      <c r="E31" s="116"/>
    </row>
    <row r="32" spans="1:5" ht="16.5" customHeight="1">
      <c r="A32" s="107" t="s">
        <v>39</v>
      </c>
      <c r="B32" s="109" t="s">
        <v>64</v>
      </c>
      <c r="C32" s="110"/>
      <c r="D32" s="110"/>
      <c r="E32" s="111"/>
    </row>
    <row r="33" spans="1:5" ht="46.5" customHeight="1">
      <c r="A33" s="108"/>
      <c r="B33" s="84" t="s">
        <v>0</v>
      </c>
      <c r="C33" s="84" t="s">
        <v>46</v>
      </c>
      <c r="D33" s="84" t="s">
        <v>18</v>
      </c>
      <c r="E33" s="17" t="s">
        <v>37</v>
      </c>
    </row>
    <row r="34" spans="1:5" ht="12.75">
      <c r="A34" s="18" t="s">
        <v>1</v>
      </c>
      <c r="B34" s="93">
        <f aca="true" t="shared" si="1" ref="B34:C50">B57</f>
        <v>0</v>
      </c>
      <c r="C34" s="93">
        <f t="shared" si="1"/>
        <v>0</v>
      </c>
      <c r="D34" s="94">
        <v>-8</v>
      </c>
      <c r="E34" s="94">
        <f aca="true" t="shared" si="2" ref="E34:E50">SUM(B34:D34)</f>
        <v>-8</v>
      </c>
    </row>
    <row r="35" spans="1:5" ht="12.75">
      <c r="A35" s="18" t="s">
        <v>2</v>
      </c>
      <c r="B35" s="93">
        <f t="shared" si="1"/>
        <v>0</v>
      </c>
      <c r="C35" s="93">
        <f t="shared" si="1"/>
        <v>0</v>
      </c>
      <c r="D35" s="94">
        <v>-19</v>
      </c>
      <c r="E35" s="94">
        <f t="shared" si="2"/>
        <v>-19</v>
      </c>
    </row>
    <row r="36" spans="1:11" ht="15" customHeight="1">
      <c r="A36" s="18" t="s">
        <v>3</v>
      </c>
      <c r="B36" s="93">
        <f t="shared" si="1"/>
        <v>0</v>
      </c>
      <c r="C36" s="93">
        <f t="shared" si="1"/>
        <v>0</v>
      </c>
      <c r="D36" s="94">
        <v>-11</v>
      </c>
      <c r="E36" s="94">
        <f t="shared" si="2"/>
        <v>-11</v>
      </c>
      <c r="F36" s="41"/>
      <c r="G36" s="41"/>
      <c r="H36" s="40"/>
      <c r="J36" s="40"/>
      <c r="K36" s="40"/>
    </row>
    <row r="37" spans="1:11" ht="15" customHeight="1">
      <c r="A37" s="18" t="s">
        <v>4</v>
      </c>
      <c r="B37" s="93">
        <f t="shared" si="1"/>
        <v>0</v>
      </c>
      <c r="C37" s="93">
        <f t="shared" si="1"/>
        <v>0</v>
      </c>
      <c r="D37" s="94">
        <v>-57</v>
      </c>
      <c r="E37" s="94">
        <f t="shared" si="2"/>
        <v>-57</v>
      </c>
      <c r="F37" s="41"/>
      <c r="G37" s="41"/>
      <c r="H37" s="40"/>
      <c r="J37" s="40"/>
      <c r="K37" s="40"/>
    </row>
    <row r="38" spans="1:11" ht="15" customHeight="1">
      <c r="A38" s="18" t="s">
        <v>5</v>
      </c>
      <c r="B38" s="93">
        <f t="shared" si="1"/>
        <v>0</v>
      </c>
      <c r="C38" s="93">
        <f t="shared" si="1"/>
        <v>0</v>
      </c>
      <c r="D38" s="94">
        <v>-17</v>
      </c>
      <c r="E38" s="94">
        <f t="shared" si="2"/>
        <v>-17</v>
      </c>
      <c r="F38" s="41"/>
      <c r="G38" s="41"/>
      <c r="H38" s="40"/>
      <c r="J38" s="40"/>
      <c r="K38" s="40"/>
    </row>
    <row r="39" spans="1:11" ht="15" customHeight="1">
      <c r="A39" s="18" t="s">
        <v>6</v>
      </c>
      <c r="B39" s="93">
        <f t="shared" si="1"/>
        <v>0</v>
      </c>
      <c r="C39" s="93">
        <f t="shared" si="1"/>
        <v>0</v>
      </c>
      <c r="D39" s="94">
        <v>-13</v>
      </c>
      <c r="E39" s="94">
        <f t="shared" si="2"/>
        <v>-13</v>
      </c>
      <c r="F39" s="41"/>
      <c r="G39" s="41"/>
      <c r="H39" s="40"/>
      <c r="J39" s="40"/>
      <c r="K39" s="40"/>
    </row>
    <row r="40" spans="1:11" ht="15" customHeight="1">
      <c r="A40" s="18" t="s">
        <v>7</v>
      </c>
      <c r="B40" s="93">
        <f t="shared" si="1"/>
        <v>0</v>
      </c>
      <c r="C40" s="93">
        <f t="shared" si="1"/>
        <v>0</v>
      </c>
      <c r="D40" s="94">
        <v>-7</v>
      </c>
      <c r="E40" s="94">
        <f t="shared" si="2"/>
        <v>-7</v>
      </c>
      <c r="F40" s="41"/>
      <c r="G40" s="41"/>
      <c r="H40" s="40"/>
      <c r="J40" s="40"/>
      <c r="K40" s="40"/>
    </row>
    <row r="41" spans="1:11" ht="15" customHeight="1">
      <c r="A41" s="18" t="s">
        <v>8</v>
      </c>
      <c r="B41" s="93">
        <f t="shared" si="1"/>
        <v>0</v>
      </c>
      <c r="C41" s="93">
        <f t="shared" si="1"/>
        <v>0</v>
      </c>
      <c r="D41" s="94">
        <v>-16</v>
      </c>
      <c r="E41" s="94">
        <f t="shared" si="2"/>
        <v>-16</v>
      </c>
      <c r="F41" s="41"/>
      <c r="G41" s="41"/>
      <c r="H41" s="40"/>
      <c r="J41" s="40"/>
      <c r="K41" s="40"/>
    </row>
    <row r="42" spans="1:11" ht="15" customHeight="1">
      <c r="A42" s="18" t="s">
        <v>9</v>
      </c>
      <c r="B42" s="93">
        <f t="shared" si="1"/>
        <v>0</v>
      </c>
      <c r="C42" s="93">
        <f t="shared" si="1"/>
        <v>0</v>
      </c>
      <c r="D42" s="94">
        <v>-7</v>
      </c>
      <c r="E42" s="94">
        <f t="shared" si="2"/>
        <v>-7</v>
      </c>
      <c r="F42" s="41"/>
      <c r="G42" s="41"/>
      <c r="H42" s="40"/>
      <c r="J42" s="40"/>
      <c r="K42" s="40"/>
    </row>
    <row r="43" spans="1:11" ht="15" customHeight="1">
      <c r="A43" s="18" t="s">
        <v>10</v>
      </c>
      <c r="B43" s="93">
        <f t="shared" si="1"/>
        <v>0</v>
      </c>
      <c r="C43" s="93">
        <f t="shared" si="1"/>
        <v>0</v>
      </c>
      <c r="D43" s="94">
        <v>-9</v>
      </c>
      <c r="E43" s="94">
        <f t="shared" si="2"/>
        <v>-9</v>
      </c>
      <c r="F43" s="41"/>
      <c r="G43" s="41"/>
      <c r="H43" s="40"/>
      <c r="J43" s="40"/>
      <c r="K43" s="40"/>
    </row>
    <row r="44" spans="1:11" ht="15" customHeight="1">
      <c r="A44" s="18" t="s">
        <v>11</v>
      </c>
      <c r="B44" s="93">
        <f t="shared" si="1"/>
        <v>0</v>
      </c>
      <c r="C44" s="93">
        <f t="shared" si="1"/>
        <v>0</v>
      </c>
      <c r="D44" s="94">
        <v>-6</v>
      </c>
      <c r="E44" s="94">
        <f t="shared" si="2"/>
        <v>-6</v>
      </c>
      <c r="F44" s="41"/>
      <c r="G44" s="41"/>
      <c r="H44" s="40"/>
      <c r="J44" s="40"/>
      <c r="K44" s="40"/>
    </row>
    <row r="45" spans="1:11" ht="15" customHeight="1">
      <c r="A45" s="18" t="s">
        <v>12</v>
      </c>
      <c r="B45" s="93">
        <f t="shared" si="1"/>
        <v>0</v>
      </c>
      <c r="C45" s="93">
        <f t="shared" si="1"/>
        <v>0</v>
      </c>
      <c r="D45" s="94">
        <v>-15</v>
      </c>
      <c r="E45" s="94">
        <f t="shared" si="2"/>
        <v>-15</v>
      </c>
      <c r="F45" s="41"/>
      <c r="G45" s="41"/>
      <c r="H45" s="40"/>
      <c r="J45" s="40"/>
      <c r="K45" s="40"/>
    </row>
    <row r="46" spans="1:11" ht="15" customHeight="1">
      <c r="A46" s="18" t="s">
        <v>13</v>
      </c>
      <c r="B46" s="93">
        <f t="shared" si="1"/>
        <v>0</v>
      </c>
      <c r="C46" s="93">
        <f t="shared" si="1"/>
        <v>0</v>
      </c>
      <c r="D46" s="94">
        <v>-11</v>
      </c>
      <c r="E46" s="94">
        <f t="shared" si="2"/>
        <v>-11</v>
      </c>
      <c r="F46" s="41"/>
      <c r="G46" s="41"/>
      <c r="H46" s="40"/>
      <c r="J46" s="40"/>
      <c r="K46" s="40"/>
    </row>
    <row r="47" spans="1:11" ht="15" customHeight="1">
      <c r="A47" s="18" t="s">
        <v>14</v>
      </c>
      <c r="B47" s="93">
        <f t="shared" si="1"/>
        <v>0</v>
      </c>
      <c r="C47" s="93">
        <f t="shared" si="1"/>
        <v>0</v>
      </c>
      <c r="D47" s="94">
        <v>-11</v>
      </c>
      <c r="E47" s="94">
        <f t="shared" si="2"/>
        <v>-11</v>
      </c>
      <c r="F47" s="41"/>
      <c r="G47" s="41"/>
      <c r="H47" s="40"/>
      <c r="J47" s="40"/>
      <c r="K47" s="40"/>
    </row>
    <row r="48" spans="1:11" ht="15" customHeight="1">
      <c r="A48" s="18" t="s">
        <v>15</v>
      </c>
      <c r="B48" s="93">
        <f t="shared" si="1"/>
        <v>0</v>
      </c>
      <c r="C48" s="93">
        <f t="shared" si="1"/>
        <v>0</v>
      </c>
      <c r="D48" s="94">
        <v>-7</v>
      </c>
      <c r="E48" s="94">
        <f t="shared" si="2"/>
        <v>-7</v>
      </c>
      <c r="F48" s="41"/>
      <c r="G48" s="41"/>
      <c r="H48" s="40"/>
      <c r="J48" s="40"/>
      <c r="K48" s="40"/>
    </row>
    <row r="49" spans="1:11" ht="15" customHeight="1">
      <c r="A49" s="18" t="s">
        <v>16</v>
      </c>
      <c r="B49" s="93">
        <f t="shared" si="1"/>
        <v>0</v>
      </c>
      <c r="C49" s="93">
        <f t="shared" si="1"/>
        <v>0</v>
      </c>
      <c r="D49" s="94">
        <v>-8</v>
      </c>
      <c r="E49" s="94">
        <f t="shared" si="2"/>
        <v>-8</v>
      </c>
      <c r="F49" s="41"/>
      <c r="G49" s="41"/>
      <c r="H49" s="40"/>
      <c r="J49" s="40"/>
      <c r="K49" s="40"/>
    </row>
    <row r="50" spans="1:11" ht="15" customHeight="1">
      <c r="A50" s="19" t="s">
        <v>17</v>
      </c>
      <c r="B50" s="93">
        <f t="shared" si="1"/>
        <v>0</v>
      </c>
      <c r="C50" s="93">
        <f t="shared" si="1"/>
        <v>0</v>
      </c>
      <c r="D50" s="94">
        <v>-9</v>
      </c>
      <c r="E50" s="96">
        <f t="shared" si="2"/>
        <v>-9</v>
      </c>
      <c r="F50" s="41"/>
      <c r="G50" s="41"/>
      <c r="H50" s="40"/>
      <c r="J50" s="40"/>
      <c r="K50" s="40"/>
    </row>
    <row r="51" spans="1:11" ht="15" customHeight="1">
      <c r="A51" s="20" t="s">
        <v>37</v>
      </c>
      <c r="B51" s="85">
        <f>SUM(B34:B50)</f>
        <v>0</v>
      </c>
      <c r="C51" s="85">
        <f>SUM(C34:C50)</f>
        <v>0</v>
      </c>
      <c r="D51" s="97">
        <f>SUM(D34:D50)</f>
        <v>-231</v>
      </c>
      <c r="E51" s="97">
        <f>SUM(E34:E50)</f>
        <v>-231</v>
      </c>
      <c r="F51" s="41"/>
      <c r="G51" s="41"/>
      <c r="H51" s="40"/>
      <c r="J51" s="40"/>
      <c r="K51" s="40"/>
    </row>
    <row r="52" spans="1:11" ht="15" customHeight="1">
      <c r="A52" s="6"/>
      <c r="B52" s="6"/>
      <c r="C52" s="6"/>
      <c r="D52" s="6"/>
      <c r="E52" s="6"/>
      <c r="F52" s="41"/>
      <c r="G52" s="41"/>
      <c r="H52" s="40"/>
      <c r="J52" s="40"/>
      <c r="K52" s="40"/>
    </row>
    <row r="53" spans="1:11" ht="15" customHeight="1" hidden="1">
      <c r="A53" s="112" t="s">
        <v>32</v>
      </c>
      <c r="B53" s="112"/>
      <c r="C53" s="112"/>
      <c r="D53" s="112"/>
      <c r="E53" s="112"/>
      <c r="H53" s="40"/>
      <c r="K53" s="40"/>
    </row>
    <row r="54" spans="1:5" ht="15.75" hidden="1">
      <c r="A54" s="86"/>
      <c r="B54" s="86"/>
      <c r="C54" s="86"/>
      <c r="D54" s="86"/>
      <c r="E54" s="86"/>
    </row>
    <row r="55" spans="1:5" ht="15.75" hidden="1">
      <c r="A55" s="86"/>
      <c r="B55" s="86"/>
      <c r="C55" s="86"/>
      <c r="D55" s="86"/>
      <c r="E55" s="86"/>
    </row>
    <row r="56" spans="1:5" s="83" customFormat="1" ht="18" customHeight="1" hidden="1">
      <c r="A56" s="87"/>
      <c r="B56" s="87"/>
      <c r="C56" s="87"/>
      <c r="D56" s="87"/>
      <c r="E56" s="87"/>
    </row>
    <row r="57" spans="1:5" s="83" customFormat="1" ht="18" customHeight="1" hidden="1">
      <c r="A57" s="100" t="s">
        <v>43</v>
      </c>
      <c r="B57" s="100"/>
      <c r="C57" s="100"/>
      <c r="D57" s="100"/>
      <c r="E57" s="100"/>
    </row>
    <row r="58" ht="12.75" customHeight="1" hidden="1"/>
    <row r="59" ht="12.75" customHeight="1" hidden="1"/>
    <row r="60" ht="12.75" customHeight="1"/>
    <row r="61" ht="12.75" customHeight="1"/>
    <row r="62" ht="12.75" customHeight="1"/>
    <row r="63" ht="12.75" customHeight="1"/>
  </sheetData>
  <sheetProtection/>
  <mergeCells count="10">
    <mergeCell ref="A8:E8"/>
    <mergeCell ref="A32:A33"/>
    <mergeCell ref="B32:E32"/>
    <mergeCell ref="A53:E53"/>
    <mergeCell ref="A57:E57"/>
    <mergeCell ref="A7:E7"/>
    <mergeCell ref="A9:A10"/>
    <mergeCell ref="B9:D9"/>
    <mergeCell ref="E9:E10"/>
    <mergeCell ref="A31:E31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7.851562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6" spans="1:5" ht="15.75">
      <c r="A6" s="100" t="s">
        <v>24</v>
      </c>
      <c r="B6" s="100"/>
      <c r="C6" s="100"/>
      <c r="D6" s="100"/>
      <c r="E6" s="100"/>
    </row>
    <row r="7" spans="1:5" ht="33" customHeight="1">
      <c r="A7" s="117" t="s">
        <v>53</v>
      </c>
      <c r="B7" s="117"/>
      <c r="C7" s="117"/>
      <c r="D7" s="117"/>
      <c r="E7" s="117"/>
    </row>
    <row r="9" spans="1:5" ht="12.75">
      <c r="A9" s="107" t="s">
        <v>39</v>
      </c>
      <c r="B9" s="120" t="s">
        <v>57</v>
      </c>
      <c r="C9" s="121"/>
      <c r="D9" s="122"/>
      <c r="E9" s="118" t="s">
        <v>37</v>
      </c>
    </row>
    <row r="10" spans="1:5" ht="12.75">
      <c r="A10" s="108"/>
      <c r="B10" s="39" t="s">
        <v>54</v>
      </c>
      <c r="C10" s="39" t="s">
        <v>55</v>
      </c>
      <c r="D10" s="39" t="s">
        <v>56</v>
      </c>
      <c r="E10" s="119"/>
    </row>
    <row r="11" spans="1:12" ht="15" customHeight="1">
      <c r="A11" s="18" t="s">
        <v>1</v>
      </c>
      <c r="B11" s="24">
        <v>227653</v>
      </c>
      <c r="C11" s="24">
        <v>1326513</v>
      </c>
      <c r="D11" s="24">
        <v>886122</v>
      </c>
      <c r="E11" s="24">
        <f>SUM(B11:D11)</f>
        <v>2440288</v>
      </c>
      <c r="F11" s="41"/>
      <c r="G11" s="41"/>
      <c r="H11" s="41"/>
      <c r="I11" s="41"/>
      <c r="J11" s="41"/>
      <c r="K11" s="41"/>
      <c r="L11" s="41"/>
    </row>
    <row r="12" spans="1:12" ht="15" customHeight="1">
      <c r="A12" s="18" t="s">
        <v>2</v>
      </c>
      <c r="B12" s="24">
        <v>695057</v>
      </c>
      <c r="C12" s="24">
        <v>4665351</v>
      </c>
      <c r="D12" s="24">
        <v>1735981</v>
      </c>
      <c r="E12" s="24">
        <f aca="true" t="shared" si="0" ref="E12:E27">SUM(B12:D12)</f>
        <v>7096389</v>
      </c>
      <c r="F12" s="41"/>
      <c r="G12" s="41"/>
      <c r="H12" s="41"/>
      <c r="I12" s="41"/>
      <c r="J12" s="41"/>
      <c r="K12" s="41"/>
      <c r="L12" s="41"/>
    </row>
    <row r="13" spans="1:12" ht="15" customHeight="1">
      <c r="A13" s="18" t="s">
        <v>3</v>
      </c>
      <c r="B13" s="24">
        <v>740501</v>
      </c>
      <c r="C13" s="24">
        <v>1408764</v>
      </c>
      <c r="D13" s="24">
        <v>2073869.0000000002</v>
      </c>
      <c r="E13" s="24">
        <f t="shared" si="0"/>
        <v>4223134</v>
      </c>
      <c r="F13" s="41"/>
      <c r="G13" s="41"/>
      <c r="H13" s="41"/>
      <c r="I13" s="41"/>
      <c r="J13" s="41"/>
      <c r="K13" s="41"/>
      <c r="L13" s="41"/>
    </row>
    <row r="14" spans="1:12" ht="15" customHeight="1">
      <c r="A14" s="18" t="s">
        <v>4</v>
      </c>
      <c r="B14" s="24">
        <v>8527490</v>
      </c>
      <c r="C14" s="24">
        <v>25051685</v>
      </c>
      <c r="D14" s="24">
        <v>12513924</v>
      </c>
      <c r="E14" s="24">
        <f t="shared" si="0"/>
        <v>46093099</v>
      </c>
      <c r="F14" s="41"/>
      <c r="G14" s="41"/>
      <c r="H14" s="41"/>
      <c r="I14" s="41"/>
      <c r="J14" s="41"/>
      <c r="K14" s="41"/>
      <c r="L14" s="41"/>
    </row>
    <row r="15" spans="1:12" ht="15" customHeight="1">
      <c r="A15" s="18" t="s">
        <v>5</v>
      </c>
      <c r="B15" s="24">
        <v>2623368</v>
      </c>
      <c r="C15" s="24">
        <v>2632200</v>
      </c>
      <c r="D15" s="24">
        <v>2005052</v>
      </c>
      <c r="E15" s="24">
        <f t="shared" si="0"/>
        <v>7260620</v>
      </c>
      <c r="F15" s="41"/>
      <c r="G15" s="41"/>
      <c r="H15" s="41"/>
      <c r="I15" s="41"/>
      <c r="J15" s="41"/>
      <c r="K15" s="41"/>
      <c r="L15" s="41"/>
    </row>
    <row r="16" spans="1:12" ht="15" customHeight="1">
      <c r="A16" s="18" t="s">
        <v>6</v>
      </c>
      <c r="B16" s="24">
        <v>1338871.9999999998</v>
      </c>
      <c r="C16" s="24">
        <v>2360493</v>
      </c>
      <c r="D16" s="24">
        <v>1232823</v>
      </c>
      <c r="E16" s="24">
        <f t="shared" si="0"/>
        <v>4932188</v>
      </c>
      <c r="F16" s="41"/>
      <c r="G16" s="41"/>
      <c r="H16" s="41"/>
      <c r="I16" s="41"/>
      <c r="J16" s="41"/>
      <c r="K16" s="41"/>
      <c r="L16" s="41"/>
    </row>
    <row r="17" spans="1:12" ht="15" customHeight="1">
      <c r="A17" s="18" t="s">
        <v>7</v>
      </c>
      <c r="B17" s="24">
        <v>72776</v>
      </c>
      <c r="C17" s="24">
        <v>1936959</v>
      </c>
      <c r="D17" s="24">
        <v>742346</v>
      </c>
      <c r="E17" s="24">
        <f t="shared" si="0"/>
        <v>2752081</v>
      </c>
      <c r="F17" s="41"/>
      <c r="G17" s="41"/>
      <c r="H17" s="41"/>
      <c r="I17" s="41"/>
      <c r="J17" s="41"/>
      <c r="K17" s="41"/>
      <c r="L17" s="41"/>
    </row>
    <row r="18" spans="1:12" ht="15" customHeight="1">
      <c r="A18" s="18" t="s">
        <v>8</v>
      </c>
      <c r="B18" s="24">
        <v>834343</v>
      </c>
      <c r="C18" s="24">
        <v>2285984</v>
      </c>
      <c r="D18" s="24">
        <v>2339088</v>
      </c>
      <c r="E18" s="24">
        <f t="shared" si="0"/>
        <v>5459415</v>
      </c>
      <c r="F18" s="41"/>
      <c r="G18" s="41"/>
      <c r="H18" s="41"/>
      <c r="I18" s="41"/>
      <c r="J18" s="41"/>
      <c r="K18" s="41"/>
      <c r="L18" s="41"/>
    </row>
    <row r="19" spans="1:12" ht="15" customHeight="1">
      <c r="A19" s="18" t="s">
        <v>9</v>
      </c>
      <c r="B19" s="24">
        <v>162111.00000000003</v>
      </c>
      <c r="C19" s="24">
        <v>1545161</v>
      </c>
      <c r="D19" s="24">
        <v>625279.9999999999</v>
      </c>
      <c r="E19" s="24">
        <f t="shared" si="0"/>
        <v>2332552</v>
      </c>
      <c r="F19" s="41"/>
      <c r="G19" s="41"/>
      <c r="H19" s="41"/>
      <c r="I19" s="41"/>
      <c r="J19" s="41"/>
      <c r="K19" s="41"/>
      <c r="L19" s="41"/>
    </row>
    <row r="20" spans="1:12" ht="15" customHeight="1">
      <c r="A20" s="18" t="s">
        <v>10</v>
      </c>
      <c r="B20" s="24">
        <v>246790.9999999999</v>
      </c>
      <c r="C20" s="24">
        <v>2271785</v>
      </c>
      <c r="D20" s="24">
        <v>650819.0000000001</v>
      </c>
      <c r="E20" s="24">
        <f t="shared" si="0"/>
        <v>3169395</v>
      </c>
      <c r="F20" s="41"/>
      <c r="G20" s="41"/>
      <c r="H20" s="41"/>
      <c r="I20" s="41"/>
      <c r="J20" s="41"/>
      <c r="K20" s="41"/>
      <c r="L20" s="41"/>
    </row>
    <row r="21" spans="1:12" ht="15" customHeight="1">
      <c r="A21" s="18" t="s">
        <v>11</v>
      </c>
      <c r="B21" s="24">
        <v>765461</v>
      </c>
      <c r="C21" s="24">
        <v>346376</v>
      </c>
      <c r="D21" s="24">
        <v>137570</v>
      </c>
      <c r="E21" s="24">
        <f t="shared" si="0"/>
        <v>1249407</v>
      </c>
      <c r="F21" s="41"/>
      <c r="G21" s="41"/>
      <c r="H21" s="41"/>
      <c r="I21" s="41"/>
      <c r="J21" s="41"/>
      <c r="K21" s="41"/>
      <c r="L21" s="41"/>
    </row>
    <row r="22" spans="1:12" ht="15" customHeight="1">
      <c r="A22" s="18" t="s">
        <v>12</v>
      </c>
      <c r="B22" s="24">
        <v>609074</v>
      </c>
      <c r="C22" s="24">
        <v>2534562</v>
      </c>
      <c r="D22" s="24">
        <v>1997397</v>
      </c>
      <c r="E22" s="24">
        <f t="shared" si="0"/>
        <v>5141033</v>
      </c>
      <c r="F22" s="41"/>
      <c r="G22" s="41"/>
      <c r="H22" s="41"/>
      <c r="I22" s="41"/>
      <c r="J22" s="41"/>
      <c r="K22" s="41"/>
      <c r="L22" s="41"/>
    </row>
    <row r="23" spans="1:12" ht="15" customHeight="1">
      <c r="A23" s="18" t="s">
        <v>13</v>
      </c>
      <c r="B23" s="24">
        <v>586421</v>
      </c>
      <c r="C23" s="24">
        <v>2885316</v>
      </c>
      <c r="D23" s="24">
        <v>1822307</v>
      </c>
      <c r="E23" s="24">
        <f t="shared" si="0"/>
        <v>5294044</v>
      </c>
      <c r="F23" s="41"/>
      <c r="G23" s="41"/>
      <c r="H23" s="41"/>
      <c r="I23" s="41"/>
      <c r="J23" s="41"/>
      <c r="K23" s="41"/>
      <c r="L23" s="41"/>
    </row>
    <row r="24" spans="1:12" ht="15" customHeight="1">
      <c r="A24" s="18" t="s">
        <v>14</v>
      </c>
      <c r="B24" s="24">
        <v>996256</v>
      </c>
      <c r="C24" s="24">
        <v>2976238</v>
      </c>
      <c r="D24" s="24">
        <v>1428191</v>
      </c>
      <c r="E24" s="24">
        <f t="shared" si="0"/>
        <v>5400685</v>
      </c>
      <c r="F24" s="41"/>
      <c r="G24" s="41"/>
      <c r="H24" s="41"/>
      <c r="I24" s="41"/>
      <c r="J24" s="41"/>
      <c r="K24" s="41"/>
      <c r="L24" s="41"/>
    </row>
    <row r="25" spans="1:12" ht="15" customHeight="1">
      <c r="A25" s="18" t="s">
        <v>15</v>
      </c>
      <c r="B25" s="24">
        <v>227820.99999999997</v>
      </c>
      <c r="C25" s="24">
        <v>789538</v>
      </c>
      <c r="D25" s="24">
        <v>587888</v>
      </c>
      <c r="E25" s="24">
        <f t="shared" si="0"/>
        <v>1605247</v>
      </c>
      <c r="F25" s="41"/>
      <c r="G25" s="41"/>
      <c r="H25" s="41"/>
      <c r="I25" s="41"/>
      <c r="J25" s="41"/>
      <c r="K25" s="41"/>
      <c r="L25" s="41"/>
    </row>
    <row r="26" spans="1:12" ht="15" customHeight="1">
      <c r="A26" s="18" t="s">
        <v>16</v>
      </c>
      <c r="B26" s="24">
        <v>268344</v>
      </c>
      <c r="C26" s="24">
        <v>990092</v>
      </c>
      <c r="D26" s="24">
        <v>838114</v>
      </c>
      <c r="E26" s="24">
        <f t="shared" si="0"/>
        <v>2096550</v>
      </c>
      <c r="F26" s="41"/>
      <c r="G26" s="41"/>
      <c r="H26" s="41"/>
      <c r="I26" s="41"/>
      <c r="J26" s="41"/>
      <c r="K26" s="41"/>
      <c r="L26" s="41"/>
    </row>
    <row r="27" spans="1:12" ht="15" customHeight="1">
      <c r="A27" s="19" t="s">
        <v>17</v>
      </c>
      <c r="B27" s="25">
        <v>128959</v>
      </c>
      <c r="C27" s="25">
        <v>2084490</v>
      </c>
      <c r="D27" s="25">
        <v>693099</v>
      </c>
      <c r="E27" s="25">
        <f t="shared" si="0"/>
        <v>2906548</v>
      </c>
      <c r="F27" s="41"/>
      <c r="G27" s="41"/>
      <c r="H27" s="41"/>
      <c r="I27" s="41"/>
      <c r="J27" s="41"/>
      <c r="K27" s="41"/>
      <c r="L27" s="41"/>
    </row>
    <row r="28" spans="1:12" ht="15" customHeight="1">
      <c r="A28" s="20" t="s">
        <v>37</v>
      </c>
      <c r="B28" s="28">
        <f>SUM(B11:B27)</f>
        <v>19051298</v>
      </c>
      <c r="C28" s="28">
        <f>SUM(C11:C27)</f>
        <v>58091507</v>
      </c>
      <c r="D28" s="28">
        <f>SUM(D11:D27)</f>
        <v>32309870</v>
      </c>
      <c r="E28" s="28">
        <f>SUM(E11:E27)</f>
        <v>109452675</v>
      </c>
      <c r="F28" s="41"/>
      <c r="G28" s="41"/>
      <c r="H28" s="41"/>
      <c r="I28" s="41"/>
      <c r="J28" s="41"/>
      <c r="K28" s="41"/>
      <c r="L28" s="41"/>
    </row>
    <row r="29" spans="1:12" ht="12.75">
      <c r="A29" s="2"/>
      <c r="B29" s="14"/>
      <c r="C29" s="14"/>
      <c r="D29" s="14"/>
      <c r="E29" s="14"/>
      <c r="G29" s="41"/>
      <c r="H29" s="41"/>
      <c r="I29" s="41"/>
      <c r="J29" s="41"/>
      <c r="K29" s="41"/>
      <c r="L29" s="41"/>
    </row>
    <row r="30" spans="1:12" ht="12.75">
      <c r="A30" s="2"/>
      <c r="B30" s="14"/>
      <c r="C30" s="14"/>
      <c r="D30" s="14"/>
      <c r="E30" s="14"/>
      <c r="G30" s="41"/>
      <c r="H30" s="41"/>
      <c r="I30" s="41"/>
      <c r="J30" s="41"/>
      <c r="K30" s="41"/>
      <c r="L30" s="41"/>
    </row>
    <row r="31" spans="7:12" ht="12.75">
      <c r="G31" s="41"/>
      <c r="H31" s="41"/>
      <c r="I31" s="41"/>
      <c r="J31" s="41"/>
      <c r="K31" s="41"/>
      <c r="L31" s="41"/>
    </row>
    <row r="32" spans="1:5" ht="15.75">
      <c r="A32" s="100" t="s">
        <v>24</v>
      </c>
      <c r="B32" s="100"/>
      <c r="C32" s="100"/>
      <c r="D32" s="100"/>
      <c r="E32" s="100"/>
    </row>
    <row r="33" spans="1:5" ht="32.25" customHeight="1">
      <c r="A33" s="117" t="s">
        <v>58</v>
      </c>
      <c r="B33" s="117"/>
      <c r="C33" s="117"/>
      <c r="D33" s="117"/>
      <c r="E33" s="117"/>
    </row>
    <row r="35" spans="1:5" ht="12.75">
      <c r="A35" s="107" t="s">
        <v>39</v>
      </c>
      <c r="B35" s="120" t="s">
        <v>57</v>
      </c>
      <c r="C35" s="121"/>
      <c r="D35" s="122"/>
      <c r="E35" s="118" t="s">
        <v>37</v>
      </c>
    </row>
    <row r="36" spans="1:5" ht="12.75">
      <c r="A36" s="108"/>
      <c r="B36" s="39" t="s">
        <v>54</v>
      </c>
      <c r="C36" s="39" t="s">
        <v>55</v>
      </c>
      <c r="D36" s="39" t="s">
        <v>56</v>
      </c>
      <c r="E36" s="119"/>
    </row>
    <row r="37" spans="1:11" ht="15" customHeight="1">
      <c r="A37" s="18" t="s">
        <v>1</v>
      </c>
      <c r="B37" s="24">
        <v>379153</v>
      </c>
      <c r="C37" s="24">
        <v>4125591</v>
      </c>
      <c r="D37" s="24">
        <v>1396202</v>
      </c>
      <c r="E37" s="24">
        <f>SUM(B37:D37)</f>
        <v>5900946</v>
      </c>
      <c r="F37" s="41"/>
      <c r="G37" s="41"/>
      <c r="H37" s="40"/>
      <c r="J37" s="40"/>
      <c r="K37" s="40"/>
    </row>
    <row r="38" spans="1:11" ht="15" customHeight="1">
      <c r="A38" s="18" t="s">
        <v>2</v>
      </c>
      <c r="B38" s="24">
        <v>5458454</v>
      </c>
      <c r="C38" s="24">
        <v>17044714</v>
      </c>
      <c r="D38" s="24">
        <v>9576729</v>
      </c>
      <c r="E38" s="24">
        <f aca="true" t="shared" si="1" ref="E38:E53">SUM(B38:D38)</f>
        <v>32079897</v>
      </c>
      <c r="F38" s="41"/>
      <c r="G38" s="41"/>
      <c r="H38" s="40"/>
      <c r="J38" s="40"/>
      <c r="K38" s="40"/>
    </row>
    <row r="39" spans="1:11" ht="15" customHeight="1">
      <c r="A39" s="18" t="s">
        <v>3</v>
      </c>
      <c r="B39" s="24">
        <v>525746</v>
      </c>
      <c r="C39" s="24">
        <v>854308</v>
      </c>
      <c r="D39" s="24">
        <v>660532</v>
      </c>
      <c r="E39" s="24">
        <f t="shared" si="1"/>
        <v>2040586</v>
      </c>
      <c r="F39" s="41"/>
      <c r="G39" s="41"/>
      <c r="H39" s="40"/>
      <c r="J39" s="40"/>
      <c r="K39" s="40"/>
    </row>
    <row r="40" spans="1:11" ht="15" customHeight="1">
      <c r="A40" s="18" t="s">
        <v>4</v>
      </c>
      <c r="B40" s="24">
        <v>31232931</v>
      </c>
      <c r="C40" s="24">
        <v>31683240</v>
      </c>
      <c r="D40" s="24">
        <v>33747488</v>
      </c>
      <c r="E40" s="24">
        <f t="shared" si="1"/>
        <v>96663659</v>
      </c>
      <c r="F40" s="41"/>
      <c r="G40" s="41"/>
      <c r="H40" s="40"/>
      <c r="J40" s="40"/>
      <c r="K40" s="40"/>
    </row>
    <row r="41" spans="1:11" ht="15" customHeight="1">
      <c r="A41" s="18" t="s">
        <v>5</v>
      </c>
      <c r="B41" s="24">
        <v>3269582</v>
      </c>
      <c r="C41" s="24">
        <v>10451034</v>
      </c>
      <c r="D41" s="24">
        <v>6512926</v>
      </c>
      <c r="E41" s="24">
        <f t="shared" si="1"/>
        <v>20233542</v>
      </c>
      <c r="F41" s="41"/>
      <c r="G41" s="41"/>
      <c r="H41" s="40"/>
      <c r="J41" s="40"/>
      <c r="K41" s="40"/>
    </row>
    <row r="42" spans="1:11" ht="15" customHeight="1">
      <c r="A42" s="18" t="s">
        <v>6</v>
      </c>
      <c r="B42" s="24">
        <v>3090873</v>
      </c>
      <c r="C42" s="24">
        <v>3641207</v>
      </c>
      <c r="D42" s="24">
        <v>6084265</v>
      </c>
      <c r="E42" s="24">
        <f t="shared" si="1"/>
        <v>12816345</v>
      </c>
      <c r="F42" s="41"/>
      <c r="G42" s="41"/>
      <c r="H42" s="40"/>
      <c r="J42" s="40"/>
      <c r="K42" s="40"/>
    </row>
    <row r="43" spans="1:11" ht="15" customHeight="1">
      <c r="A43" s="18" t="s">
        <v>7</v>
      </c>
      <c r="B43" s="24">
        <v>1065892</v>
      </c>
      <c r="C43" s="24">
        <v>2930095</v>
      </c>
      <c r="D43" s="24">
        <v>1573644</v>
      </c>
      <c r="E43" s="24">
        <f t="shared" si="1"/>
        <v>5569631</v>
      </c>
      <c r="F43" s="41"/>
      <c r="G43" s="41"/>
      <c r="H43" s="40"/>
      <c r="J43" s="40"/>
      <c r="K43" s="40"/>
    </row>
    <row r="44" spans="1:11" ht="15" customHeight="1">
      <c r="A44" s="18" t="s">
        <v>8</v>
      </c>
      <c r="B44" s="24">
        <v>5619414</v>
      </c>
      <c r="C44" s="24">
        <v>4142471</v>
      </c>
      <c r="D44" s="24">
        <v>5337891</v>
      </c>
      <c r="E44" s="24">
        <f t="shared" si="1"/>
        <v>15099776</v>
      </c>
      <c r="F44" s="41"/>
      <c r="G44" s="41"/>
      <c r="H44" s="40"/>
      <c r="J44" s="40"/>
      <c r="K44" s="40"/>
    </row>
    <row r="45" spans="1:11" ht="15" customHeight="1">
      <c r="A45" s="18" t="s">
        <v>9</v>
      </c>
      <c r="B45" s="24">
        <v>161109</v>
      </c>
      <c r="C45" s="24">
        <v>774518</v>
      </c>
      <c r="D45" s="24">
        <v>615011</v>
      </c>
      <c r="E45" s="24">
        <f t="shared" si="1"/>
        <v>1550638</v>
      </c>
      <c r="F45" s="41"/>
      <c r="G45" s="41"/>
      <c r="H45" s="40"/>
      <c r="J45" s="40"/>
      <c r="K45" s="40"/>
    </row>
    <row r="46" spans="1:11" ht="15" customHeight="1">
      <c r="A46" s="18" t="s">
        <v>10</v>
      </c>
      <c r="B46" s="24">
        <v>1032530</v>
      </c>
      <c r="C46" s="24">
        <v>3407564</v>
      </c>
      <c r="D46" s="24">
        <v>2315818</v>
      </c>
      <c r="E46" s="24">
        <f t="shared" si="1"/>
        <v>6755912</v>
      </c>
      <c r="F46" s="41"/>
      <c r="G46" s="41"/>
      <c r="H46" s="40"/>
      <c r="J46" s="40"/>
      <c r="K46" s="40"/>
    </row>
    <row r="47" spans="1:11" ht="15" customHeight="1">
      <c r="A47" s="18" t="s">
        <v>11</v>
      </c>
      <c r="B47" s="24">
        <v>889656</v>
      </c>
      <c r="C47" s="24">
        <v>1064049</v>
      </c>
      <c r="D47" s="24">
        <v>1020066</v>
      </c>
      <c r="E47" s="24">
        <f t="shared" si="1"/>
        <v>2973771</v>
      </c>
      <c r="F47" s="41"/>
      <c r="G47" s="41"/>
      <c r="H47" s="40"/>
      <c r="J47" s="40"/>
      <c r="K47" s="40"/>
    </row>
    <row r="48" spans="1:11" ht="15" customHeight="1">
      <c r="A48" s="18" t="s">
        <v>12</v>
      </c>
      <c r="B48" s="24">
        <v>1882562</v>
      </c>
      <c r="C48" s="24">
        <v>3963598</v>
      </c>
      <c r="D48" s="24">
        <v>5194140</v>
      </c>
      <c r="E48" s="24">
        <f t="shared" si="1"/>
        <v>11040300</v>
      </c>
      <c r="F48" s="41"/>
      <c r="G48" s="41"/>
      <c r="H48" s="40"/>
      <c r="J48" s="40"/>
      <c r="K48" s="40"/>
    </row>
    <row r="49" spans="1:11" ht="15" customHeight="1">
      <c r="A49" s="18" t="s">
        <v>13</v>
      </c>
      <c r="B49" s="24">
        <v>8207865</v>
      </c>
      <c r="C49" s="24">
        <v>4904337</v>
      </c>
      <c r="D49" s="24">
        <v>3236758</v>
      </c>
      <c r="E49" s="24">
        <f t="shared" si="1"/>
        <v>16348960</v>
      </c>
      <c r="F49" s="41"/>
      <c r="G49" s="41"/>
      <c r="H49" s="40"/>
      <c r="J49" s="40"/>
      <c r="K49" s="40"/>
    </row>
    <row r="50" spans="1:11" ht="15" customHeight="1">
      <c r="A50" s="18" t="s">
        <v>14</v>
      </c>
      <c r="B50" s="24">
        <v>2985260</v>
      </c>
      <c r="C50" s="24">
        <v>8681912</v>
      </c>
      <c r="D50" s="24">
        <v>4808569</v>
      </c>
      <c r="E50" s="24">
        <f t="shared" si="1"/>
        <v>16475741</v>
      </c>
      <c r="F50" s="41"/>
      <c r="G50" s="41"/>
      <c r="H50" s="40"/>
      <c r="J50" s="40"/>
      <c r="K50" s="40"/>
    </row>
    <row r="51" spans="1:11" ht="15" customHeight="1">
      <c r="A51" s="18" t="s">
        <v>15</v>
      </c>
      <c r="B51" s="24">
        <v>173505</v>
      </c>
      <c r="C51" s="24">
        <v>278973</v>
      </c>
      <c r="D51" s="24">
        <v>339741</v>
      </c>
      <c r="E51" s="24">
        <f t="shared" si="1"/>
        <v>792219</v>
      </c>
      <c r="F51" s="41"/>
      <c r="G51" s="41"/>
      <c r="H51" s="40"/>
      <c r="J51" s="40"/>
      <c r="K51" s="40"/>
    </row>
    <row r="52" spans="1:11" ht="15" customHeight="1">
      <c r="A52" s="18" t="s">
        <v>16</v>
      </c>
      <c r="B52" s="24">
        <v>586359</v>
      </c>
      <c r="C52" s="24">
        <v>5090505</v>
      </c>
      <c r="D52" s="24">
        <v>2925059</v>
      </c>
      <c r="E52" s="24">
        <f t="shared" si="1"/>
        <v>8601923</v>
      </c>
      <c r="F52" s="41"/>
      <c r="G52" s="41"/>
      <c r="H52" s="40"/>
      <c r="J52" s="40"/>
      <c r="K52" s="40"/>
    </row>
    <row r="53" spans="1:11" ht="15" customHeight="1">
      <c r="A53" s="19" t="s">
        <v>17</v>
      </c>
      <c r="B53" s="25">
        <v>926592</v>
      </c>
      <c r="C53" s="25">
        <v>4591506</v>
      </c>
      <c r="D53" s="25">
        <v>1543343</v>
      </c>
      <c r="E53" s="25">
        <f t="shared" si="1"/>
        <v>7061441</v>
      </c>
      <c r="F53" s="41"/>
      <c r="G53" s="41"/>
      <c r="H53" s="40"/>
      <c r="J53" s="40"/>
      <c r="K53" s="40"/>
    </row>
    <row r="54" spans="1:11" ht="15" customHeight="1">
      <c r="A54" s="20" t="s">
        <v>37</v>
      </c>
      <c r="B54" s="28">
        <f>SUM(B37:B53)</f>
        <v>67487483</v>
      </c>
      <c r="C54" s="28">
        <f>SUM(C37:C53)</f>
        <v>107629622</v>
      </c>
      <c r="D54" s="28">
        <f>SUM(D37:D53)</f>
        <v>86888182</v>
      </c>
      <c r="E54" s="28">
        <f>SUM(E37:E53)</f>
        <v>262005287</v>
      </c>
      <c r="G54" s="40"/>
      <c r="H54" s="40"/>
      <c r="K54" s="40"/>
    </row>
    <row r="55" spans="1:5" ht="12.75">
      <c r="A55" s="2"/>
      <c r="B55" s="14"/>
      <c r="C55" s="14"/>
      <c r="D55" s="14"/>
      <c r="E55" s="14"/>
    </row>
    <row r="56" spans="1:5" ht="12.75">
      <c r="A56" s="105"/>
      <c r="B56" s="105"/>
      <c r="C56" s="105"/>
      <c r="D56" s="105"/>
      <c r="E56" s="105"/>
    </row>
    <row r="57" spans="1:5" s="83" customFormat="1" ht="18" hidden="1">
      <c r="A57" s="112" t="s">
        <v>32</v>
      </c>
      <c r="B57" s="112"/>
      <c r="C57" s="112"/>
      <c r="D57" s="112"/>
      <c r="E57" s="112"/>
    </row>
    <row r="58" spans="1:5" s="83" customFormat="1" ht="18" hidden="1">
      <c r="A58" s="88"/>
      <c r="B58" s="88"/>
      <c r="C58" s="88"/>
      <c r="D58" s="88"/>
      <c r="E58" s="88"/>
    </row>
    <row r="59" spans="1:5" s="83" customFormat="1" ht="18" hidden="1">
      <c r="A59" s="88"/>
      <c r="B59" s="88"/>
      <c r="C59" s="88"/>
      <c r="D59" s="88"/>
      <c r="E59" s="88"/>
    </row>
    <row r="60" spans="1:5" s="83" customFormat="1" ht="18" hidden="1">
      <c r="A60" s="89"/>
      <c r="B60" s="89"/>
      <c r="C60" s="89"/>
      <c r="D60" s="89"/>
      <c r="E60" s="89"/>
    </row>
    <row r="61" spans="1:5" s="83" customFormat="1" ht="18" hidden="1">
      <c r="A61" s="100" t="s">
        <v>43</v>
      </c>
      <c r="B61" s="100"/>
      <c r="C61" s="100"/>
      <c r="D61" s="100"/>
      <c r="E61" s="100"/>
    </row>
    <row r="62" spans="1:5" ht="15" hidden="1">
      <c r="A62" s="90"/>
      <c r="B62" s="90"/>
      <c r="C62" s="90"/>
      <c r="D62" s="90"/>
      <c r="E62" s="90"/>
    </row>
    <row r="63" ht="12.75" hidden="1"/>
    <row r="64" ht="12.75" hidden="1"/>
    <row r="65" ht="12.75" hidden="1"/>
  </sheetData>
  <sheetProtection/>
  <mergeCells count="13">
    <mergeCell ref="E35:E36"/>
    <mergeCell ref="A56:E56"/>
    <mergeCell ref="A57:E57"/>
    <mergeCell ref="A6:E6"/>
    <mergeCell ref="A7:E7"/>
    <mergeCell ref="A9:A10"/>
    <mergeCell ref="E9:E10"/>
    <mergeCell ref="A32:E32"/>
    <mergeCell ref="A61:E61"/>
    <mergeCell ref="B9:D9"/>
    <mergeCell ref="B35:D35"/>
    <mergeCell ref="A33:E33"/>
    <mergeCell ref="A35:A36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9 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2023-03-27T16:58:14Z</cp:lastPrinted>
  <dcterms:created xsi:type="dcterms:W3CDTF">2005-08-12T18:32:02Z</dcterms:created>
  <dcterms:modified xsi:type="dcterms:W3CDTF">2023-03-30T17:56:59Z</dcterms:modified>
  <cp:category/>
  <cp:version/>
  <cp:contentType/>
  <cp:contentStatus/>
</cp:coreProperties>
</file>