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ANUAL 2023" sheetId="1" r:id="rId1"/>
    <sheet name="FEIEF 2023" sheetId="2" r:id="rId2"/>
    <sheet name="Anual Recaudación pagada 2023" sheetId="3" r:id="rId3"/>
  </sheets>
  <definedNames>
    <definedName name="_xlnm.Print_Area" localSheetId="0">'ANUAL 2023'!$A$1:$K$361</definedName>
    <definedName name="_xlnm.Print_Area" localSheetId="2">'Anual Recaudación pagada 2023'!$A$1:$H$127</definedName>
    <definedName name="_xlnm.Print_Area" localSheetId="1">'FEIEF 2023'!$A$1:$E$128</definedName>
    <definedName name="OLE_LINK1" localSheetId="0">'ANUAL 2023'!#REF!</definedName>
    <definedName name="OLE_LINK1" localSheetId="1">'FEIEF 2023'!#REF!</definedName>
  </definedNames>
  <calcPr fullCalcOnLoad="1"/>
</workbook>
</file>

<file path=xl/sharedStrings.xml><?xml version="1.0" encoding="utf-8"?>
<sst xmlns="http://schemas.openxmlformats.org/spreadsheetml/2006/main" count="522" uniqueCount="77">
  <si>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</si>
  <si>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</si>
  <si>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</si>
  <si>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</si>
  <si>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</si>
  <si>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</si>
  <si>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</si>
  <si>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</si>
  <si>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</si>
  <si>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</si>
  <si>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</si>
  <si>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</si>
  <si>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</si>
  <si>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</si>
  <si>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</si>
  <si>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</si>
  <si>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</si>
  <si>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</si>
  <si>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</si>
  <si>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</si>
  <si>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</si>
  <si>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</si>
  <si>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</si>
  <si>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</si>
  <si>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</si>
  <si>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</si>
  <si>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</si>
  <si>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</si>
  <si>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</si>
  <si>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</si>
  <si>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</si>
  <si>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</si>
  <si>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</si>
  <si>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</si>
  <si>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Total Participaciones ministradas</t>
  </si>
  <si>
    <t>Total</t>
  </si>
  <si>
    <t>Abril</t>
  </si>
  <si>
    <t>Mayo</t>
  </si>
  <si>
    <t>Enero</t>
  </si>
  <si>
    <t>Febrero</t>
  </si>
  <si>
    <t>Marzo</t>
  </si>
  <si>
    <t>Total Participaciones</t>
  </si>
  <si>
    <t>Junio</t>
  </si>
  <si>
    <t>Julio</t>
  </si>
  <si>
    <t>Agosto</t>
  </si>
  <si>
    <t>Septiembre</t>
  </si>
  <si>
    <t>Octubre</t>
  </si>
  <si>
    <t>Noviembre</t>
  </si>
  <si>
    <t>Diciembre</t>
  </si>
  <si>
    <t>Municipios</t>
  </si>
  <si>
    <t>Fondo de Fomento Municipal</t>
  </si>
  <si>
    <t>Fondo por Coordinación en Predial                     (30% del 100% FFM)</t>
  </si>
  <si>
    <t>Total Participaciones
Ministradas</t>
  </si>
  <si>
    <t>Incentivo del ISR
Por la Enajenación de Bienes Inmuebles</t>
  </si>
  <si>
    <t>Subtotal</t>
  </si>
  <si>
    <t>M.A. Juan Francisco Cabrera Gutiérrez</t>
  </si>
  <si>
    <t>Distribución</t>
  </si>
  <si>
    <t>PARTICIPACIONES FEDERALES MINISTRADAS A LOS MUNICIPIOS EN EL EJERCICIO FISCAL 2023</t>
  </si>
  <si>
    <t>PARTICIPACIONES FEDERALES MINISTRADAS A LOS MUNICIPIOS EN EL I TRIMESTRE DEL EJERCICIO FISCAL 2023</t>
  </si>
  <si>
    <t>PARTICIPACIONES FEDERALES MINISTRADAS A LOS MUNICIPIOS EN EL II TRIMESTRE DEL EJERCICIO FISCAL 2023</t>
  </si>
  <si>
    <t>PARTICIPACIONES FEDERALES MINISTRADAS A LOS MUNICIPIOS EN EL III TRIMESTRE DEL EJERCICIO FISCAL 2023</t>
  </si>
  <si>
    <t>PARTICIPACIONES FEDERALES MINISTRADAS A LOS MUNICIPIOS EN EL IV TRIMESTRE DEL EJERCICIO FISCAL 2023</t>
  </si>
  <si>
    <t>RECURSOS DEL FEIEF MINISTRADOS A LOS MUNICIPIOS EN EL EJERCICIO FISCAL 2023</t>
  </si>
  <si>
    <t>RECURSOS DEL FEIEF MINISTRADOS A LOS MUNICIPIOS EN I TRIMESTRE DEL EJERCICIO FISCAL 2023</t>
  </si>
  <si>
    <t>RECAUDACIÓN PREDIAL PARA CALCULO DE PARTICIPACIONES A LOS MUNICIPIOS EN EL EJERCICIO FISCAL 2023</t>
  </si>
  <si>
    <t>2023</t>
  </si>
  <si>
    <t>RECAUDACIÓN OTROS IMPUESTOS PARA CALCULO DE PARTICIPACIONES A LOS MUNICIPIOS EN EL EJERCICIO FISCAL 2023</t>
  </si>
  <si>
    <t>Compensación por Faltante Inicial FEIEF
(Enero -marzo)</t>
  </si>
  <si>
    <t>FEIEF
Cierre 2022</t>
  </si>
  <si>
    <t>N/A</t>
  </si>
  <si>
    <t>Compensación por Faltante Inicial del FEIEF
(Ene-Dic)</t>
  </si>
  <si>
    <t>RECURSOS DEL FEIEF MINISTRADOS A LOS MUNICIPIOS EN III TRIMESTRE DEL EJERCICIO FISCAL 2023</t>
  </si>
  <si>
    <t>Compensación por Faltante Inicial FEIEF
(Julio-Septiembre)</t>
  </si>
  <si>
    <t>RECURSOS DEL FEIEF MINISTRADOS A LOS MUNICIPIOS EN IV TRIMESTRE DEL EJERCICIO FISCAL 2023</t>
  </si>
  <si>
    <t>Compensación por Faltante Inicial FEIEF
(Octubre-Diciembre)</t>
  </si>
  <si>
    <t>Fondo de Fiscalización y Recaudación</t>
  </si>
  <si>
    <t>Compensación por Faltante Inicial FEIEF
(Abril-junio)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</si>
</sst>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/>
    </xf>
    <xf numFmtId="43" fontId="4" fillId="0" borderId="12" xfId="49" applyNumberFormat="1" applyFont="1" applyFill="1" applyBorder="1" applyAlignment="1">
      <alignment vertical="center"/>
    </xf>
    <xf numFmtId="43" fontId="0" fillId="0" borderId="10" xfId="51" applyNumberFormat="1" applyFont="1" applyFill="1" applyBorder="1" applyAlignment="1">
      <alignment vertical="center"/>
    </xf>
    <xf numFmtId="43" fontId="0" fillId="0" borderId="11" xfId="51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 wrapText="1"/>
    </xf>
    <xf numFmtId="173" fontId="7" fillId="0" borderId="0" xfId="49" applyNumberFormat="1" applyFont="1" applyFill="1" applyBorder="1" applyAlignment="1">
      <alignment vertical="center"/>
    </xf>
    <xf numFmtId="173" fontId="5" fillId="0" borderId="0" xfId="0" applyNumberFormat="1" applyFont="1" applyAlignment="1" applyProtection="1">
      <alignment horizontal="center"/>
      <protection/>
    </xf>
    <xf numFmtId="173" fontId="3" fillId="33" borderId="12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43" fontId="3" fillId="0" borderId="12" xfId="60" applyNumberFormat="1" applyFont="1" applyFill="1" applyBorder="1" applyAlignment="1">
      <alignment horizontal="center" vertical="center" wrapText="1"/>
      <protection/>
    </xf>
    <xf numFmtId="43" fontId="4" fillId="33" borderId="12" xfId="57" applyNumberFormat="1" applyFont="1" applyFill="1" applyBorder="1" applyAlignment="1">
      <alignment horizontal="center" vertical="center" wrapText="1"/>
      <protection/>
    </xf>
    <xf numFmtId="4" fontId="4" fillId="0" borderId="12" xfId="49" applyNumberFormat="1" applyFont="1" applyFill="1" applyBorder="1" applyAlignment="1">
      <alignment vertical="center"/>
    </xf>
    <xf numFmtId="43" fontId="7" fillId="0" borderId="10" xfId="51" applyNumberFormat="1" applyFont="1" applyFill="1" applyBorder="1" applyAlignment="1">
      <alignment vertical="center"/>
    </xf>
    <xf numFmtId="43" fontId="7" fillId="0" borderId="11" xfId="5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3" fontId="53" fillId="0" borderId="0" xfId="0" applyNumberFormat="1" applyFont="1" applyFill="1" applyAlignment="1">
      <alignment horizontal="center"/>
    </xf>
    <xf numFmtId="173" fontId="11" fillId="0" borderId="0" xfId="0" applyNumberFormat="1" applyFont="1" applyAlignment="1">
      <alignment horizontal="center" vertic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49" applyNumberFormat="1" applyFont="1" applyFill="1" applyBorder="1" applyAlignment="1">
      <alignment vertical="center"/>
    </xf>
    <xf numFmtId="43" fontId="4" fillId="33" borderId="12" xfId="0" applyNumberFormat="1" applyFont="1" applyFill="1" applyBorder="1" applyAlignment="1">
      <alignment horizontal="center" vertical="center" wrapText="1"/>
    </xf>
    <xf numFmtId="43" fontId="54" fillId="0" borderId="0" xfId="49" applyNumberFormat="1" applyFont="1" applyFill="1" applyBorder="1" applyAlignment="1">
      <alignment vertical="center"/>
    </xf>
    <xf numFmtId="43" fontId="3" fillId="33" borderId="12" xfId="0" applyNumberFormat="1" applyFont="1" applyFill="1" applyBorder="1" applyAlignment="1">
      <alignment horizontal="center" vertical="center" wrapText="1"/>
    </xf>
    <xf numFmtId="43" fontId="3" fillId="0" borderId="12" xfId="53" applyNumberFormat="1" applyFont="1" applyFill="1" applyBorder="1" applyAlignment="1">
      <alignment vertical="center"/>
    </xf>
    <xf numFmtId="17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0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0" fillId="0" borderId="11" xfId="49" applyFont="1" applyFill="1" applyBorder="1" applyAlignment="1">
      <alignment vertical="center" wrapText="1"/>
    </xf>
    <xf numFmtId="43" fontId="0" fillId="0" borderId="0" xfId="49" applyFont="1" applyFill="1" applyAlignment="1">
      <alignment/>
    </xf>
    <xf numFmtId="43" fontId="4" fillId="0" borderId="12" xfId="0" applyNumberFormat="1" applyFont="1" applyFill="1" applyBorder="1" applyAlignment="1">
      <alignment horizontal="center" vertical="center" wrapText="1"/>
    </xf>
    <xf numFmtId="43" fontId="3" fillId="0" borderId="0" xfId="5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3" fontId="55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0" xfId="49" applyNumberFormat="1" applyFont="1" applyFill="1" applyBorder="1" applyAlignment="1">
      <alignment vertical="center"/>
    </xf>
    <xf numFmtId="43" fontId="56" fillId="0" borderId="0" xfId="0" applyNumberFormat="1" applyFont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175" fontId="0" fillId="0" borderId="0" xfId="49" applyNumberFormat="1" applyFont="1" applyAlignment="1">
      <alignment/>
    </xf>
    <xf numFmtId="175" fontId="0" fillId="0" borderId="0" xfId="0" applyNumberFormat="1" applyFont="1" applyAlignment="1">
      <alignment/>
    </xf>
    <xf numFmtId="43" fontId="55" fillId="0" borderId="0" xfId="0" applyNumberFormat="1" applyFont="1" applyAlignment="1">
      <alignment vertical="center"/>
    </xf>
    <xf numFmtId="43" fontId="3" fillId="33" borderId="12" xfId="57" applyNumberFormat="1" applyFont="1" applyFill="1" applyBorder="1" applyAlignment="1">
      <alignment horizontal="center" vertical="center" wrapText="1"/>
      <protection/>
    </xf>
    <xf numFmtId="186" fontId="7" fillId="0" borderId="10" xfId="49" applyNumberFormat="1" applyFont="1" applyFill="1" applyBorder="1" applyAlignment="1">
      <alignment vertical="center"/>
    </xf>
    <xf numFmtId="43" fontId="7" fillId="0" borderId="10" xfId="49" applyNumberFormat="1" applyFont="1" applyFill="1" applyBorder="1" applyAlignment="1">
      <alignment vertical="center"/>
    </xf>
    <xf numFmtId="186" fontId="7" fillId="0" borderId="11" xfId="49" applyNumberFormat="1" applyFont="1" applyFill="1" applyBorder="1" applyAlignment="1">
      <alignment vertical="center"/>
    </xf>
    <xf numFmtId="43" fontId="7" fillId="0" borderId="11" xfId="49" applyNumberFormat="1" applyFont="1" applyFill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73" fontId="7" fillId="0" borderId="10" xfId="0" applyNumberFormat="1" applyFont="1" applyFill="1" applyBorder="1" applyAlignment="1">
      <alignment vertical="center" wrapText="1"/>
    </xf>
    <xf numFmtId="173" fontId="7" fillId="0" borderId="11" xfId="0" applyNumberFormat="1" applyFont="1" applyFill="1" applyBorder="1" applyAlignment="1">
      <alignment vertical="center" wrapText="1"/>
    </xf>
    <xf numFmtId="173" fontId="4" fillId="0" borderId="12" xfId="0" applyNumberFormat="1" applyFont="1" applyFill="1" applyBorder="1" applyAlignment="1">
      <alignment vertical="center" wrapText="1"/>
    </xf>
    <xf numFmtId="43" fontId="7" fillId="0" borderId="0" xfId="0" applyNumberFormat="1" applyFont="1" applyAlignment="1">
      <alignment/>
    </xf>
    <xf numFmtId="43" fontId="7" fillId="0" borderId="0" xfId="49" applyFont="1" applyAlignment="1">
      <alignment/>
    </xf>
    <xf numFmtId="186" fontId="7" fillId="0" borderId="10" xfId="53" applyNumberFormat="1" applyFont="1" applyFill="1" applyBorder="1" applyAlignment="1">
      <alignment vertical="center"/>
    </xf>
    <xf numFmtId="186" fontId="7" fillId="0" borderId="10" xfId="51" applyNumberFormat="1" applyFont="1" applyFill="1" applyBorder="1" applyAlignment="1">
      <alignment vertical="center"/>
    </xf>
    <xf numFmtId="43" fontId="7" fillId="0" borderId="10" xfId="53" applyNumberFormat="1" applyFont="1" applyFill="1" applyBorder="1" applyAlignment="1">
      <alignment vertical="center"/>
    </xf>
    <xf numFmtId="186" fontId="7" fillId="0" borderId="11" xfId="53" applyNumberFormat="1" applyFont="1" applyFill="1" applyBorder="1" applyAlignment="1">
      <alignment vertical="center"/>
    </xf>
    <xf numFmtId="186" fontId="7" fillId="0" borderId="11" xfId="51" applyNumberFormat="1" applyFont="1" applyFill="1" applyBorder="1" applyAlignment="1">
      <alignment vertical="center"/>
    </xf>
    <xf numFmtId="43" fontId="7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43" fontId="4" fillId="0" borderId="12" xfId="53" applyNumberFormat="1" applyFont="1" applyFill="1" applyBorder="1" applyAlignment="1">
      <alignment vertical="center"/>
    </xf>
    <xf numFmtId="173" fontId="7" fillId="0" borderId="0" xfId="0" applyNumberFormat="1" applyFont="1" applyFill="1" applyAlignment="1">
      <alignment/>
    </xf>
    <xf numFmtId="43" fontId="7" fillId="0" borderId="0" xfId="49" applyNumberFormat="1" applyFont="1" applyFill="1" applyBorder="1" applyAlignment="1">
      <alignment vertical="center"/>
    </xf>
    <xf numFmtId="4" fontId="7" fillId="0" borderId="10" xfId="51" applyNumberFormat="1" applyFont="1" applyFill="1" applyBorder="1" applyAlignment="1">
      <alignment vertical="center"/>
    </xf>
    <xf numFmtId="4" fontId="7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43" fontId="14" fillId="0" borderId="0" xfId="49" applyFont="1" applyAlignment="1">
      <alignment/>
    </xf>
    <xf numFmtId="43" fontId="14" fillId="0" borderId="0" xfId="49" applyFont="1" applyFill="1" applyAlignment="1">
      <alignment/>
    </xf>
    <xf numFmtId="186" fontId="0" fillId="0" borderId="10" xfId="53" applyNumberFormat="1" applyFont="1" applyFill="1" applyBorder="1" applyAlignment="1">
      <alignment vertical="center"/>
    </xf>
    <xf numFmtId="186" fontId="0" fillId="0" borderId="11" xfId="53" applyNumberFormat="1" applyFont="1" applyFill="1" applyBorder="1" applyAlignment="1">
      <alignment vertical="center"/>
    </xf>
    <xf numFmtId="186" fontId="3" fillId="0" borderId="12" xfId="49" applyNumberFormat="1" applyFont="1" applyFill="1" applyBorder="1" applyAlignment="1">
      <alignment vertical="center"/>
    </xf>
    <xf numFmtId="4" fontId="4" fillId="0" borderId="12" xfId="53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" fontId="7" fillId="0" borderId="11" xfId="49" applyNumberFormat="1" applyFont="1" applyFill="1" applyBorder="1" applyAlignment="1">
      <alignment vertical="center"/>
    </xf>
    <xf numFmtId="43" fontId="7" fillId="0" borderId="0" xfId="49" applyFont="1" applyFill="1" applyAlignment="1">
      <alignment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43" fontId="5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173" fontId="9" fillId="0" borderId="0" xfId="0" applyNumberFormat="1" applyFont="1" applyAlignment="1">
      <alignment horizontal="center"/>
    </xf>
    <xf numFmtId="172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11" fillId="0" borderId="0" xfId="0" applyNumberFormat="1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center" vertical="center" wrapText="1"/>
      <protection/>
    </xf>
    <xf numFmtId="172" fontId="13" fillId="0" borderId="17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173" fontId="9" fillId="0" borderId="0" xfId="0" applyNumberFormat="1" applyFont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733425</xdr:colOff>
      <xdr:row>7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581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28575</xdr:rowOff>
    </xdr:from>
    <xdr:to>
      <xdr:col>1</xdr:col>
      <xdr:colOff>942975</xdr:colOff>
      <xdr:row>81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325725"/>
          <a:ext cx="1838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146</xdr:row>
      <xdr:rowOff>9525</xdr:rowOff>
    </xdr:from>
    <xdr:to>
      <xdr:col>1</xdr:col>
      <xdr:colOff>876300</xdr:colOff>
      <xdr:row>154</xdr:row>
      <xdr:rowOff>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622875"/>
          <a:ext cx="1743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219</xdr:row>
      <xdr:rowOff>38100</xdr:rowOff>
    </xdr:from>
    <xdr:to>
      <xdr:col>1</xdr:col>
      <xdr:colOff>895350</xdr:colOff>
      <xdr:row>226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043850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292</xdr:row>
      <xdr:rowOff>28575</xdr:rowOff>
    </xdr:from>
    <xdr:to>
      <xdr:col>1</xdr:col>
      <xdr:colOff>971550</xdr:colOff>
      <xdr:row>300</xdr:row>
      <xdr:rowOff>28575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293375"/>
          <a:ext cx="1866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200025</xdr:colOff>
      <xdr:row>6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04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9525</xdr:rowOff>
    </xdr:from>
    <xdr:to>
      <xdr:col>1</xdr:col>
      <xdr:colOff>209550</xdr:colOff>
      <xdr:row>71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973050"/>
          <a:ext cx="1504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6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1</xdr:col>
      <xdr:colOff>504825</xdr:colOff>
      <xdr:row>72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91950"/>
          <a:ext cx="1581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59"/>
  <sheetViews>
    <sheetView tabSelected="1" zoomScale="90" zoomScaleNormal="90" zoomScalePageLayoutView="0" workbookViewId="0" topLeftCell="A1">
      <selection activeCell="A12" sqref="A12:K12"/>
    </sheetView>
  </sheetViews>
  <sheetFormatPr defaultColWidth="11.421875" defaultRowHeight="12.75"/>
  <cols>
    <col min="1" max="1" width="14.00390625" style="2" customWidth="1"/>
    <col min="2" max="2" width="16.140625" style="2" customWidth="1"/>
    <col min="3" max="3" width="15.00390625" style="2" customWidth="1"/>
    <col min="4" max="4" width="14.421875" style="2" customWidth="1"/>
    <col min="5" max="5" width="14.00390625" style="2" customWidth="1"/>
    <col min="6" max="6" width="14.8515625" style="2" customWidth="1"/>
    <col min="7" max="7" width="14.421875" style="2" customWidth="1"/>
    <col min="8" max="8" width="18.00390625" style="2" customWidth="1"/>
    <col min="9" max="9" width="14.28125" style="2" customWidth="1"/>
    <col min="10" max="10" width="13.8515625" style="2" customWidth="1"/>
    <col min="11" max="11" width="17.8515625" style="2" customWidth="1"/>
    <col min="12" max="12" width="16.57421875" style="1" customWidth="1"/>
    <col min="13" max="13" width="19.8515625" style="1" customWidth="1"/>
    <col min="14" max="14" width="15.8515625" style="1" customWidth="1"/>
    <col min="15" max="15" width="16.421875" style="1" customWidth="1"/>
    <col min="16" max="16" width="9.00390625" style="1" customWidth="1"/>
    <col min="17" max="17" width="15.57421875" style="1" customWidth="1"/>
    <col min="18" max="18" width="14.8515625" style="1" customWidth="1"/>
    <col min="19" max="16384" width="11.421875" style="1" customWidth="1"/>
  </cols>
  <sheetData>
    <row r="2" ht="12.75"/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>
      <c r="A11" s="106" t="s">
        <v>25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5.75">
      <c r="A12" s="105" t="s">
        <v>57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ht="11.25" customHeight="1"/>
    <row r="14" spans="1:11" ht="87" customHeight="1">
      <c r="A14" s="8" t="s">
        <v>49</v>
      </c>
      <c r="B14" s="9" t="s">
        <v>0</v>
      </c>
      <c r="C14" s="8" t="s">
        <v>32</v>
      </c>
      <c r="D14" s="8" t="s">
        <v>23</v>
      </c>
      <c r="E14" s="9" t="s">
        <v>19</v>
      </c>
      <c r="F14" s="9" t="s">
        <v>20</v>
      </c>
      <c r="G14" s="8" t="s">
        <v>26</v>
      </c>
      <c r="H14" s="9" t="s">
        <v>22</v>
      </c>
      <c r="I14" s="9" t="s">
        <v>24</v>
      </c>
      <c r="J14" s="51" t="s">
        <v>53</v>
      </c>
      <c r="K14" s="35" t="s">
        <v>54</v>
      </c>
    </row>
    <row r="15" spans="1:11" s="68" customFormat="1" ht="15.75" customHeight="1">
      <c r="A15" s="6" t="s">
        <v>1</v>
      </c>
      <c r="B15" s="64">
        <f aca="true" t="shared" si="0" ref="B15:J15">B88+B160+B233+B306</f>
        <v>171569301</v>
      </c>
      <c r="C15" s="64">
        <f t="shared" si="0"/>
        <v>29135430</v>
      </c>
      <c r="D15" s="64">
        <f t="shared" si="0"/>
        <v>2164153</v>
      </c>
      <c r="E15" s="64">
        <f t="shared" si="0"/>
        <v>13857839</v>
      </c>
      <c r="F15" s="64">
        <f t="shared" si="0"/>
        <v>9645462</v>
      </c>
      <c r="G15" s="64">
        <f t="shared" si="0"/>
        <v>161</v>
      </c>
      <c r="H15" s="64">
        <f t="shared" si="0"/>
        <v>1807462</v>
      </c>
      <c r="I15" s="64">
        <f t="shared" si="0"/>
        <v>400893</v>
      </c>
      <c r="J15" s="64">
        <f t="shared" si="0"/>
        <v>297883</v>
      </c>
      <c r="K15" s="64">
        <f aca="true" t="shared" si="1" ref="K15:K31">K88+K160+K233+K306</f>
        <v>228878584</v>
      </c>
    </row>
    <row r="16" spans="1:11" s="68" customFormat="1" ht="15.75" customHeight="1">
      <c r="A16" s="6" t="s">
        <v>2</v>
      </c>
      <c r="B16" s="64">
        <f aca="true" t="shared" si="2" ref="B16:J16">B89+B161+B234+B307</f>
        <v>389800952</v>
      </c>
      <c r="C16" s="64">
        <f t="shared" si="2"/>
        <v>66221255</v>
      </c>
      <c r="D16" s="64">
        <f t="shared" si="2"/>
        <v>4938439</v>
      </c>
      <c r="E16" s="64">
        <f t="shared" si="2"/>
        <v>31400840</v>
      </c>
      <c r="F16" s="64">
        <f t="shared" si="2"/>
        <v>21952389</v>
      </c>
      <c r="G16" s="64">
        <f t="shared" si="2"/>
        <v>363</v>
      </c>
      <c r="H16" s="64">
        <f t="shared" si="2"/>
        <v>4098903</v>
      </c>
      <c r="I16" s="64">
        <f t="shared" si="2"/>
        <v>908812</v>
      </c>
      <c r="J16" s="64">
        <f t="shared" si="2"/>
        <v>689732</v>
      </c>
      <c r="K16" s="64">
        <f t="shared" si="1"/>
        <v>520011685</v>
      </c>
    </row>
    <row r="17" spans="1:11" s="68" customFormat="1" ht="15.75" customHeight="1">
      <c r="A17" s="6" t="s">
        <v>3</v>
      </c>
      <c r="B17" s="64">
        <f aca="true" t="shared" si="3" ref="B17:J17">B90+B162+B235+B308</f>
        <v>219278738</v>
      </c>
      <c r="C17" s="64">
        <f t="shared" si="3"/>
        <v>37139005</v>
      </c>
      <c r="D17" s="64">
        <f t="shared" si="3"/>
        <v>2739168</v>
      </c>
      <c r="E17" s="64">
        <f t="shared" si="3"/>
        <v>17787273</v>
      </c>
      <c r="F17" s="64">
        <f t="shared" si="3"/>
        <v>12324463</v>
      </c>
      <c r="G17" s="64">
        <f t="shared" si="3"/>
        <v>210</v>
      </c>
      <c r="H17" s="64">
        <f t="shared" si="3"/>
        <v>2305634</v>
      </c>
      <c r="I17" s="64">
        <f t="shared" si="3"/>
        <v>514017</v>
      </c>
      <c r="J17" s="64">
        <f t="shared" si="3"/>
        <v>371459</v>
      </c>
      <c r="K17" s="64">
        <f t="shared" si="1"/>
        <v>292459967</v>
      </c>
    </row>
    <row r="18" spans="1:11" s="68" customFormat="1" ht="15.75" customHeight="1">
      <c r="A18" s="6" t="s">
        <v>4</v>
      </c>
      <c r="B18" s="64">
        <f aca="true" t="shared" si="4" ref="B18:J18">B91+B163+B236+B309</f>
        <v>1212285937</v>
      </c>
      <c r="C18" s="64">
        <f t="shared" si="4"/>
        <v>205690595</v>
      </c>
      <c r="D18" s="64">
        <f t="shared" si="4"/>
        <v>15242777</v>
      </c>
      <c r="E18" s="64">
        <f t="shared" si="4"/>
        <v>98070562</v>
      </c>
      <c r="F18" s="64">
        <f t="shared" si="4"/>
        <v>68136719</v>
      </c>
      <c r="G18" s="64">
        <f t="shared" si="4"/>
        <v>1142</v>
      </c>
      <c r="H18" s="64">
        <f t="shared" si="4"/>
        <v>12755101</v>
      </c>
      <c r="I18" s="64">
        <f t="shared" si="4"/>
        <v>2834647</v>
      </c>
      <c r="J18" s="64">
        <f t="shared" si="4"/>
        <v>2097990</v>
      </c>
      <c r="K18" s="64">
        <f t="shared" si="1"/>
        <v>1617115470</v>
      </c>
    </row>
    <row r="19" spans="1:11" s="68" customFormat="1" ht="15.75" customHeight="1">
      <c r="A19" s="6" t="s">
        <v>5</v>
      </c>
      <c r="B19" s="64">
        <f aca="true" t="shared" si="5" ref="B19:J19">B92+B164+B237+B310</f>
        <v>350889392</v>
      </c>
      <c r="C19" s="64">
        <f t="shared" si="5"/>
        <v>59469579</v>
      </c>
      <c r="D19" s="64">
        <f t="shared" si="5"/>
        <v>4413924</v>
      </c>
      <c r="E19" s="64">
        <f t="shared" si="5"/>
        <v>28436549</v>
      </c>
      <c r="F19" s="64">
        <f t="shared" si="5"/>
        <v>19766151</v>
      </c>
      <c r="G19" s="64">
        <f t="shared" si="5"/>
        <v>327</v>
      </c>
      <c r="H19" s="64">
        <f t="shared" si="5"/>
        <v>3690724</v>
      </c>
      <c r="I19" s="64">
        <f t="shared" si="5"/>
        <v>821255</v>
      </c>
      <c r="J19" s="64">
        <f t="shared" si="5"/>
        <v>606432</v>
      </c>
      <c r="K19" s="64">
        <f t="shared" si="1"/>
        <v>468094333</v>
      </c>
    </row>
    <row r="20" spans="1:11" s="68" customFormat="1" ht="15.75" customHeight="1">
      <c r="A20" s="6" t="s">
        <v>6</v>
      </c>
      <c r="B20" s="64">
        <f aca="true" t="shared" si="6" ref="B20:J20">B93+B165+B238+B311</f>
        <v>263377491</v>
      </c>
      <c r="C20" s="64">
        <f t="shared" si="6"/>
        <v>44694775</v>
      </c>
      <c r="D20" s="64">
        <f t="shared" si="6"/>
        <v>3291014</v>
      </c>
      <c r="E20" s="64">
        <f t="shared" si="6"/>
        <v>21341727</v>
      </c>
      <c r="F20" s="64">
        <f t="shared" si="6"/>
        <v>14821623</v>
      </c>
      <c r="G20" s="64">
        <f t="shared" si="6"/>
        <v>256</v>
      </c>
      <c r="H20" s="64">
        <f t="shared" si="6"/>
        <v>2769611</v>
      </c>
      <c r="I20" s="64">
        <f t="shared" si="6"/>
        <v>616851</v>
      </c>
      <c r="J20" s="64">
        <f t="shared" si="6"/>
        <v>448554</v>
      </c>
      <c r="K20" s="64">
        <f t="shared" si="1"/>
        <v>351361902</v>
      </c>
    </row>
    <row r="21" spans="1:11" s="68" customFormat="1" ht="15.75" customHeight="1">
      <c r="A21" s="6" t="s">
        <v>7</v>
      </c>
      <c r="B21" s="64">
        <f aca="true" t="shared" si="7" ref="B21:J21">B94+B166+B239+B312</f>
        <v>155550360</v>
      </c>
      <c r="C21" s="64">
        <f t="shared" si="7"/>
        <v>26390395</v>
      </c>
      <c r="D21" s="64">
        <f t="shared" si="7"/>
        <v>1965376</v>
      </c>
      <c r="E21" s="64">
        <f t="shared" si="7"/>
        <v>12564908</v>
      </c>
      <c r="F21" s="64">
        <f t="shared" si="7"/>
        <v>8750976</v>
      </c>
      <c r="G21" s="64">
        <f t="shared" si="7"/>
        <v>144</v>
      </c>
      <c r="H21" s="64">
        <f t="shared" si="7"/>
        <v>1638508</v>
      </c>
      <c r="I21" s="64">
        <f t="shared" si="7"/>
        <v>363511</v>
      </c>
      <c r="J21" s="64">
        <f t="shared" si="7"/>
        <v>269760</v>
      </c>
      <c r="K21" s="64">
        <f t="shared" si="1"/>
        <v>207493938</v>
      </c>
    </row>
    <row r="22" spans="1:11" s="68" customFormat="1" ht="15.75" customHeight="1">
      <c r="A22" s="6" t="s">
        <v>8</v>
      </c>
      <c r="B22" s="64">
        <f aca="true" t="shared" si="8" ref="B22:J22">B95+B167+B240+B313</f>
        <v>336237815</v>
      </c>
      <c r="C22" s="64">
        <f t="shared" si="8"/>
        <v>57090509</v>
      </c>
      <c r="D22" s="64">
        <f t="shared" si="8"/>
        <v>4190810</v>
      </c>
      <c r="E22" s="64">
        <f t="shared" si="8"/>
        <v>27289222</v>
      </c>
      <c r="F22" s="64">
        <f t="shared" si="8"/>
        <v>18898973</v>
      </c>
      <c r="G22" s="64">
        <f t="shared" si="8"/>
        <v>316</v>
      </c>
      <c r="H22" s="64">
        <f t="shared" si="8"/>
        <v>3538944</v>
      </c>
      <c r="I22" s="64">
        <f t="shared" si="8"/>
        <v>787460</v>
      </c>
      <c r="J22" s="64">
        <f t="shared" si="8"/>
        <v>571421</v>
      </c>
      <c r="K22" s="64">
        <f t="shared" si="1"/>
        <v>448605470</v>
      </c>
    </row>
    <row r="23" spans="1:11" s="68" customFormat="1" ht="15.75" customHeight="1">
      <c r="A23" s="6" t="s">
        <v>9</v>
      </c>
      <c r="B23" s="64">
        <f aca="true" t="shared" si="9" ref="B23:J23">B96+B168+B241+B314</f>
        <v>148188955</v>
      </c>
      <c r="C23" s="64">
        <f t="shared" si="9"/>
        <v>25138521</v>
      </c>
      <c r="D23" s="64">
        <f t="shared" si="9"/>
        <v>1860651</v>
      </c>
      <c r="E23" s="64">
        <f t="shared" si="9"/>
        <v>11995840</v>
      </c>
      <c r="F23" s="64">
        <f t="shared" si="9"/>
        <v>8323604</v>
      </c>
      <c r="G23" s="64">
        <f t="shared" si="9"/>
        <v>139</v>
      </c>
      <c r="H23" s="64">
        <f t="shared" si="9"/>
        <v>1559471</v>
      </c>
      <c r="I23" s="64">
        <f t="shared" si="9"/>
        <v>346560</v>
      </c>
      <c r="J23" s="64">
        <f t="shared" si="9"/>
        <v>254707</v>
      </c>
      <c r="K23" s="64">
        <f t="shared" si="1"/>
        <v>197668448</v>
      </c>
    </row>
    <row r="24" spans="1:11" s="68" customFormat="1" ht="15.75" customHeight="1">
      <c r="A24" s="6" t="s">
        <v>10</v>
      </c>
      <c r="B24" s="64">
        <f aca="true" t="shared" si="10" ref="B24:J24">B97+B169+B242+B315</f>
        <v>184242357</v>
      </c>
      <c r="C24" s="64">
        <f t="shared" si="10"/>
        <v>31288794</v>
      </c>
      <c r="D24" s="64">
        <f t="shared" si="10"/>
        <v>2324568</v>
      </c>
      <c r="E24" s="64">
        <f t="shared" si="10"/>
        <v>14902680</v>
      </c>
      <c r="F24" s="64">
        <f t="shared" si="10"/>
        <v>10360254</v>
      </c>
      <c r="G24" s="64">
        <f t="shared" si="10"/>
        <v>171</v>
      </c>
      <c r="H24" s="64">
        <f t="shared" si="10"/>
        <v>1940688</v>
      </c>
      <c r="I24" s="64">
        <f t="shared" si="10"/>
        <v>430482</v>
      </c>
      <c r="J24" s="64">
        <f t="shared" si="10"/>
        <v>320067</v>
      </c>
      <c r="K24" s="64">
        <f t="shared" si="1"/>
        <v>245810061</v>
      </c>
    </row>
    <row r="25" spans="1:11" s="68" customFormat="1" ht="15.75" customHeight="1">
      <c r="A25" s="6" t="s">
        <v>11</v>
      </c>
      <c r="B25" s="64">
        <f aca="true" t="shared" si="11" ref="B25:J25">B98+B170+B243+B316</f>
        <v>146727103</v>
      </c>
      <c r="C25" s="64">
        <f t="shared" si="11"/>
        <v>24870627</v>
      </c>
      <c r="D25" s="64">
        <f t="shared" si="11"/>
        <v>1830545</v>
      </c>
      <c r="E25" s="64">
        <f t="shared" si="11"/>
        <v>11925670</v>
      </c>
      <c r="F25" s="64">
        <f t="shared" si="11"/>
        <v>8255717</v>
      </c>
      <c r="G25" s="64">
        <f t="shared" si="11"/>
        <v>138</v>
      </c>
      <c r="H25" s="64">
        <f t="shared" si="11"/>
        <v>1543145</v>
      </c>
      <c r="I25" s="64">
        <f t="shared" si="11"/>
        <v>343811</v>
      </c>
      <c r="J25" s="64">
        <f t="shared" si="11"/>
        <v>248112</v>
      </c>
      <c r="K25" s="64">
        <f t="shared" si="1"/>
        <v>195744868</v>
      </c>
    </row>
    <row r="26" spans="1:11" s="68" customFormat="1" ht="15.75" customHeight="1">
      <c r="A26" s="6" t="s">
        <v>12</v>
      </c>
      <c r="B26" s="64">
        <f aca="true" t="shared" si="12" ref="B26:J26">B99+B171+B244+B317</f>
        <v>303768152</v>
      </c>
      <c r="C26" s="64">
        <f t="shared" si="12"/>
        <v>51515174</v>
      </c>
      <c r="D26" s="64">
        <f t="shared" si="12"/>
        <v>3795266</v>
      </c>
      <c r="E26" s="64">
        <f t="shared" si="12"/>
        <v>24640519</v>
      </c>
      <c r="F26" s="64">
        <f t="shared" si="12"/>
        <v>17068682</v>
      </c>
      <c r="G26" s="64">
        <f t="shared" si="12"/>
        <v>288</v>
      </c>
      <c r="H26" s="64">
        <f t="shared" si="12"/>
        <v>3187453</v>
      </c>
      <c r="I26" s="64">
        <f t="shared" si="12"/>
        <v>710710</v>
      </c>
      <c r="J26" s="64">
        <f t="shared" si="12"/>
        <v>523400</v>
      </c>
      <c r="K26" s="64">
        <f t="shared" si="1"/>
        <v>405209644</v>
      </c>
    </row>
    <row r="27" spans="1:11" s="68" customFormat="1" ht="15.75" customHeight="1">
      <c r="A27" s="6" t="s">
        <v>13</v>
      </c>
      <c r="B27" s="64">
        <f aca="true" t="shared" si="13" ref="B27:J27">B100+B172+B245+B318</f>
        <v>227397514</v>
      </c>
      <c r="C27" s="64">
        <f t="shared" si="13"/>
        <v>38675900</v>
      </c>
      <c r="D27" s="64">
        <f t="shared" si="13"/>
        <v>2858968</v>
      </c>
      <c r="E27" s="64">
        <f t="shared" si="13"/>
        <v>18584747</v>
      </c>
      <c r="F27" s="64">
        <f t="shared" si="13"/>
        <v>12872752</v>
      </c>
      <c r="G27" s="64">
        <f t="shared" si="13"/>
        <v>215</v>
      </c>
      <c r="H27" s="64">
        <f t="shared" si="13"/>
        <v>2395975</v>
      </c>
      <c r="I27" s="64">
        <f t="shared" si="13"/>
        <v>533001</v>
      </c>
      <c r="J27" s="64">
        <f t="shared" si="13"/>
        <v>396237</v>
      </c>
      <c r="K27" s="64">
        <f t="shared" si="1"/>
        <v>303715309</v>
      </c>
    </row>
    <row r="28" spans="1:11" s="68" customFormat="1" ht="15.75" customHeight="1">
      <c r="A28" s="6" t="s">
        <v>14</v>
      </c>
      <c r="B28" s="64">
        <f aca="true" t="shared" si="14" ref="B28:J28">B101+B173+B246+B319</f>
        <v>235397483</v>
      </c>
      <c r="C28" s="64">
        <f t="shared" si="14"/>
        <v>40014116</v>
      </c>
      <c r="D28" s="64">
        <f t="shared" si="14"/>
        <v>2979180</v>
      </c>
      <c r="E28" s="64">
        <f t="shared" si="14"/>
        <v>18954701</v>
      </c>
      <c r="F28" s="64">
        <f t="shared" si="14"/>
        <v>13224530</v>
      </c>
      <c r="G28" s="64">
        <f t="shared" si="14"/>
        <v>216</v>
      </c>
      <c r="H28" s="64">
        <f t="shared" si="14"/>
        <v>2480474</v>
      </c>
      <c r="I28" s="64">
        <f t="shared" si="14"/>
        <v>549363</v>
      </c>
      <c r="J28" s="64">
        <f t="shared" si="14"/>
        <v>417671</v>
      </c>
      <c r="K28" s="64">
        <f t="shared" si="1"/>
        <v>314017734</v>
      </c>
    </row>
    <row r="29" spans="1:11" s="68" customFormat="1" ht="15.75" customHeight="1">
      <c r="A29" s="6" t="s">
        <v>15</v>
      </c>
      <c r="B29" s="64">
        <f aca="true" t="shared" si="15" ref="B29:J29">B102+B174+B247+B320</f>
        <v>146484075</v>
      </c>
      <c r="C29" s="64">
        <f t="shared" si="15"/>
        <v>24834320</v>
      </c>
      <c r="D29" s="64">
        <f t="shared" si="15"/>
        <v>1830654</v>
      </c>
      <c r="E29" s="64">
        <f t="shared" si="15"/>
        <v>11883346</v>
      </c>
      <c r="F29" s="64">
        <f t="shared" si="15"/>
        <v>8222219</v>
      </c>
      <c r="G29" s="64">
        <f t="shared" si="15"/>
        <v>138</v>
      </c>
      <c r="H29" s="64">
        <f t="shared" si="15"/>
        <v>1542015</v>
      </c>
      <c r="I29" s="64">
        <f t="shared" si="15"/>
        <v>343130</v>
      </c>
      <c r="J29" s="64">
        <f t="shared" si="15"/>
        <v>248446</v>
      </c>
      <c r="K29" s="64">
        <f t="shared" si="1"/>
        <v>195388343</v>
      </c>
    </row>
    <row r="30" spans="1:11" s="68" customFormat="1" ht="15.75" customHeight="1">
      <c r="A30" s="6" t="s">
        <v>16</v>
      </c>
      <c r="B30" s="64">
        <f aca="true" t="shared" si="16" ref="B30:J30">B103+B175+B248+B321</f>
        <v>167916886</v>
      </c>
      <c r="C30" s="64">
        <f t="shared" si="16"/>
        <v>28515255</v>
      </c>
      <c r="D30" s="64">
        <f t="shared" si="16"/>
        <v>2118032</v>
      </c>
      <c r="E30" s="64">
        <f t="shared" si="16"/>
        <v>13581283</v>
      </c>
      <c r="F30" s="64">
        <f t="shared" si="16"/>
        <v>9448895</v>
      </c>
      <c r="G30" s="64">
        <f t="shared" si="16"/>
        <v>157</v>
      </c>
      <c r="H30" s="64">
        <f t="shared" si="16"/>
        <v>1769333</v>
      </c>
      <c r="I30" s="64">
        <f t="shared" si="16"/>
        <v>392666</v>
      </c>
      <c r="J30" s="64">
        <f t="shared" si="16"/>
        <v>292175</v>
      </c>
      <c r="K30" s="64">
        <f t="shared" si="1"/>
        <v>224034682</v>
      </c>
    </row>
    <row r="31" spans="1:11" s="68" customFormat="1" ht="15.75" customHeight="1">
      <c r="A31" s="7" t="s">
        <v>17</v>
      </c>
      <c r="B31" s="66">
        <f aca="true" t="shared" si="17" ref="B31:J31">B104+B176+B249+B322</f>
        <v>203656651</v>
      </c>
      <c r="C31" s="66">
        <f t="shared" si="17"/>
        <v>34577824</v>
      </c>
      <c r="D31" s="66">
        <f t="shared" si="17"/>
        <v>2570218</v>
      </c>
      <c r="E31" s="66">
        <f t="shared" si="17"/>
        <v>16451716</v>
      </c>
      <c r="F31" s="66">
        <f t="shared" si="17"/>
        <v>11443561</v>
      </c>
      <c r="G31" s="66">
        <f t="shared" si="17"/>
        <v>184</v>
      </c>
      <c r="H31" s="66">
        <f t="shared" si="17"/>
        <v>2142482</v>
      </c>
      <c r="I31" s="66">
        <f t="shared" si="17"/>
        <v>475323</v>
      </c>
      <c r="J31" s="66">
        <f t="shared" si="17"/>
        <v>356490</v>
      </c>
      <c r="K31" s="66">
        <f t="shared" si="1"/>
        <v>271674449</v>
      </c>
    </row>
    <row r="32" spans="1:11" s="68" customFormat="1" ht="15.75" customHeight="1">
      <c r="A32" s="11" t="s">
        <v>18</v>
      </c>
      <c r="B32" s="13">
        <f aca="true" t="shared" si="18" ref="B32:K32">SUM(B15:B31)</f>
        <v>4862769162</v>
      </c>
      <c r="C32" s="13">
        <f t="shared" si="18"/>
        <v>825262074</v>
      </c>
      <c r="D32" s="13">
        <f t="shared" si="18"/>
        <v>61113743</v>
      </c>
      <c r="E32" s="13">
        <f t="shared" si="18"/>
        <v>393669422</v>
      </c>
      <c r="F32" s="13">
        <f t="shared" si="18"/>
        <v>273516970</v>
      </c>
      <c r="G32" s="13">
        <f t="shared" si="18"/>
        <v>4565</v>
      </c>
      <c r="H32" s="13">
        <f t="shared" si="18"/>
        <v>51165923</v>
      </c>
      <c r="I32" s="13">
        <f t="shared" si="18"/>
        <v>11372492</v>
      </c>
      <c r="J32" s="13">
        <f>SUM(J15:J31)</f>
        <v>8410536</v>
      </c>
      <c r="K32" s="13">
        <f t="shared" si="18"/>
        <v>6487284887</v>
      </c>
    </row>
    <row r="33" spans="1:11" ht="12.75">
      <c r="A33" s="10"/>
      <c r="B33" s="10"/>
      <c r="C33" s="10"/>
      <c r="D33" s="10"/>
      <c r="E33" s="10"/>
      <c r="F33" s="10"/>
      <c r="G33" s="27"/>
      <c r="H33" s="10"/>
      <c r="I33" s="10"/>
      <c r="J33" s="10"/>
      <c r="K33" s="61">
        <f>G32+H32+I32+J32</f>
        <v>70953516</v>
      </c>
    </row>
    <row r="34" spans="1:11" ht="12.75">
      <c r="A34" s="10"/>
      <c r="B34" s="10"/>
      <c r="C34" s="10"/>
      <c r="D34" s="10"/>
      <c r="E34" s="10"/>
      <c r="F34" s="10"/>
      <c r="G34" s="27"/>
      <c r="H34" s="10"/>
      <c r="I34" s="10"/>
      <c r="J34" s="10"/>
      <c r="K34" s="57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34"/>
    </row>
    <row r="37" spans="1:11" ht="87" customHeight="1">
      <c r="A37" s="8" t="s">
        <v>49</v>
      </c>
      <c r="B37" s="21" t="s">
        <v>28</v>
      </c>
      <c r="C37" s="21" t="s">
        <v>29</v>
      </c>
      <c r="D37" s="21" t="s">
        <v>30</v>
      </c>
      <c r="E37" s="21" t="s">
        <v>31</v>
      </c>
      <c r="F37" s="22" t="s">
        <v>51</v>
      </c>
      <c r="G37" s="22" t="s">
        <v>27</v>
      </c>
      <c r="H37" s="35" t="s">
        <v>41</v>
      </c>
      <c r="I37" s="48" t="s">
        <v>70</v>
      </c>
      <c r="J37" s="35" t="s">
        <v>68</v>
      </c>
      <c r="K37" s="48" t="s">
        <v>52</v>
      </c>
    </row>
    <row r="38" spans="1:20" s="68" customFormat="1" ht="15.75" customHeight="1">
      <c r="A38" s="6" t="s">
        <v>1</v>
      </c>
      <c r="B38" s="63">
        <f aca="true" t="shared" si="19" ref="B38:G38">B111+B183+B256+B329</f>
        <v>0</v>
      </c>
      <c r="C38" s="63">
        <f t="shared" si="19"/>
        <v>0</v>
      </c>
      <c r="D38" s="64">
        <f t="shared" si="19"/>
        <v>1176522</v>
      </c>
      <c r="E38" s="64">
        <f t="shared" si="19"/>
        <v>1888703</v>
      </c>
      <c r="F38" s="64">
        <f t="shared" si="19"/>
        <v>15489140</v>
      </c>
      <c r="G38" s="24">
        <f t="shared" si="19"/>
        <v>10639687</v>
      </c>
      <c r="H38" s="64">
        <f>H111+H183+H256+H329</f>
        <v>258072636</v>
      </c>
      <c r="I38" s="94">
        <f>I111+I183+I256+I329</f>
        <v>-821036</v>
      </c>
      <c r="J38" s="94">
        <f>J111+J183+J256+J329</f>
        <v>-8</v>
      </c>
      <c r="K38" s="64">
        <f>K111+K183+K256+K329</f>
        <v>257251592</v>
      </c>
      <c r="L38" s="72"/>
      <c r="M38" s="73"/>
      <c r="N38" s="72"/>
      <c r="O38" s="72"/>
      <c r="P38" s="72"/>
      <c r="Q38" s="72"/>
      <c r="R38" s="72"/>
      <c r="S38" s="72"/>
      <c r="T38" s="72"/>
    </row>
    <row r="39" spans="1:20" s="68" customFormat="1" ht="15.75" customHeight="1">
      <c r="A39" s="6" t="s">
        <v>2</v>
      </c>
      <c r="B39" s="63">
        <f aca="true" t="shared" si="20" ref="B39:H39">B112+B184+B257+B330</f>
        <v>0</v>
      </c>
      <c r="C39" s="63">
        <f t="shared" si="20"/>
        <v>0</v>
      </c>
      <c r="D39" s="64">
        <f t="shared" si="20"/>
        <v>2626371</v>
      </c>
      <c r="E39" s="64">
        <f t="shared" si="20"/>
        <v>7849562</v>
      </c>
      <c r="F39" s="64">
        <f t="shared" si="20"/>
        <v>6723782.999999999</v>
      </c>
      <c r="G39" s="24">
        <f t="shared" si="20"/>
        <v>32304937</v>
      </c>
      <c r="H39" s="64">
        <f t="shared" si="20"/>
        <v>569516338</v>
      </c>
      <c r="I39" s="94">
        <f aca="true" t="shared" si="21" ref="I39:K54">I112+I184+I257+I330</f>
        <v>-1831365</v>
      </c>
      <c r="J39" s="94">
        <f t="shared" si="21"/>
        <v>-19</v>
      </c>
      <c r="K39" s="64">
        <f t="shared" si="21"/>
        <v>567684954</v>
      </c>
      <c r="L39" s="72"/>
      <c r="M39" s="73"/>
      <c r="N39" s="72"/>
      <c r="O39" s="72"/>
      <c r="P39" s="72"/>
      <c r="Q39" s="72"/>
      <c r="R39" s="72"/>
      <c r="S39" s="72"/>
      <c r="T39" s="72"/>
    </row>
    <row r="40" spans="1:20" s="68" customFormat="1" ht="15.75" customHeight="1">
      <c r="A40" s="6" t="s">
        <v>3</v>
      </c>
      <c r="B40" s="63">
        <f aca="true" t="shared" si="22" ref="B40:H40">B113+B185+B258+B331</f>
        <v>0</v>
      </c>
      <c r="C40" s="63">
        <f t="shared" si="22"/>
        <v>0</v>
      </c>
      <c r="D40" s="64">
        <f t="shared" si="22"/>
        <v>1506365</v>
      </c>
      <c r="E40" s="64">
        <f t="shared" si="22"/>
        <v>3476730</v>
      </c>
      <c r="F40" s="64">
        <f t="shared" si="22"/>
        <v>9276319</v>
      </c>
      <c r="G40" s="24">
        <f t="shared" si="22"/>
        <v>27702719</v>
      </c>
      <c r="H40" s="64">
        <f t="shared" si="22"/>
        <v>334422100</v>
      </c>
      <c r="I40" s="94">
        <f t="shared" si="21"/>
        <v>-1062846</v>
      </c>
      <c r="J40" s="94">
        <f t="shared" si="21"/>
        <v>-11</v>
      </c>
      <c r="K40" s="64">
        <f t="shared" si="21"/>
        <v>333359243</v>
      </c>
      <c r="L40" s="72"/>
      <c r="M40" s="73"/>
      <c r="N40" s="72"/>
      <c r="O40" s="72"/>
      <c r="P40" s="72"/>
      <c r="Q40" s="72"/>
      <c r="R40" s="72"/>
      <c r="S40" s="72"/>
      <c r="T40" s="72"/>
    </row>
    <row r="41" spans="1:20" s="68" customFormat="1" ht="15.75" customHeight="1">
      <c r="A41" s="6" t="s">
        <v>4</v>
      </c>
      <c r="B41" s="63">
        <f aca="true" t="shared" si="23" ref="B41:H41">B114+B186+B259+B332</f>
        <v>0</v>
      </c>
      <c r="C41" s="63">
        <f t="shared" si="23"/>
        <v>0</v>
      </c>
      <c r="D41" s="64">
        <f t="shared" si="23"/>
        <v>8277644</v>
      </c>
      <c r="E41" s="64">
        <f t="shared" si="23"/>
        <v>22061572</v>
      </c>
      <c r="F41" s="64">
        <f t="shared" si="23"/>
        <v>50038600.999999985</v>
      </c>
      <c r="G41" s="24">
        <f t="shared" si="23"/>
        <v>213037635</v>
      </c>
      <c r="H41" s="64">
        <f t="shared" si="23"/>
        <v>1910530922</v>
      </c>
      <c r="I41" s="94">
        <f t="shared" si="21"/>
        <v>-5783998</v>
      </c>
      <c r="J41" s="94">
        <f t="shared" si="21"/>
        <v>-57</v>
      </c>
      <c r="K41" s="64">
        <f t="shared" si="21"/>
        <v>1904746867</v>
      </c>
      <c r="L41" s="72"/>
      <c r="M41" s="73"/>
      <c r="N41" s="72"/>
      <c r="O41" s="72"/>
      <c r="P41" s="72"/>
      <c r="Q41" s="72"/>
      <c r="R41" s="72"/>
      <c r="S41" s="72"/>
      <c r="T41" s="72"/>
    </row>
    <row r="42" spans="1:20" s="68" customFormat="1" ht="15.75" customHeight="1">
      <c r="A42" s="6" t="s">
        <v>5</v>
      </c>
      <c r="B42" s="63">
        <f aca="true" t="shared" si="24" ref="B42:H42">B115+B187+B260+B333</f>
        <v>0</v>
      </c>
      <c r="C42" s="63">
        <f t="shared" si="24"/>
        <v>0</v>
      </c>
      <c r="D42" s="64">
        <f t="shared" si="24"/>
        <v>2396228</v>
      </c>
      <c r="E42" s="64">
        <f t="shared" si="24"/>
        <v>6934574</v>
      </c>
      <c r="F42" s="64">
        <f t="shared" si="24"/>
        <v>5695592</v>
      </c>
      <c r="G42" s="24">
        <f t="shared" si="24"/>
        <v>3862157</v>
      </c>
      <c r="H42" s="64">
        <f t="shared" si="24"/>
        <v>486982884</v>
      </c>
      <c r="I42" s="94">
        <f t="shared" si="21"/>
        <v>-1678849</v>
      </c>
      <c r="J42" s="94">
        <f t="shared" si="21"/>
        <v>-17</v>
      </c>
      <c r="K42" s="64">
        <f t="shared" si="21"/>
        <v>485304018</v>
      </c>
      <c r="L42" s="72"/>
      <c r="M42" s="73"/>
      <c r="N42" s="72"/>
      <c r="O42" s="72"/>
      <c r="P42" s="72"/>
      <c r="Q42" s="72"/>
      <c r="R42" s="72"/>
      <c r="S42" s="72"/>
      <c r="T42" s="72"/>
    </row>
    <row r="43" spans="1:20" s="68" customFormat="1" ht="15.75" customHeight="1">
      <c r="A43" s="6" t="s">
        <v>6</v>
      </c>
      <c r="B43" s="63">
        <f aca="true" t="shared" si="25" ref="B43:H43">B116+B188+B261+B334</f>
        <v>0</v>
      </c>
      <c r="C43" s="63">
        <f t="shared" si="25"/>
        <v>0</v>
      </c>
      <c r="D43" s="64">
        <f t="shared" si="25"/>
        <v>1770843</v>
      </c>
      <c r="E43" s="64">
        <f t="shared" si="25"/>
        <v>4429600</v>
      </c>
      <c r="F43" s="64">
        <f t="shared" si="25"/>
        <v>13757457</v>
      </c>
      <c r="G43" s="24">
        <f t="shared" si="25"/>
        <v>19118959</v>
      </c>
      <c r="H43" s="64">
        <f t="shared" si="25"/>
        <v>390438761</v>
      </c>
      <c r="I43" s="94">
        <f t="shared" si="21"/>
        <v>-1279014</v>
      </c>
      <c r="J43" s="94">
        <f t="shared" si="21"/>
        <v>-13</v>
      </c>
      <c r="K43" s="64">
        <f t="shared" si="21"/>
        <v>389159734</v>
      </c>
      <c r="L43" s="72"/>
      <c r="M43" s="73"/>
      <c r="N43" s="72"/>
      <c r="O43" s="72"/>
      <c r="P43" s="72"/>
      <c r="Q43" s="72"/>
      <c r="R43" s="72"/>
      <c r="S43" s="72"/>
      <c r="T43" s="72"/>
    </row>
    <row r="44" spans="1:20" s="68" customFormat="1" ht="15.75" customHeight="1">
      <c r="A44" s="6" t="s">
        <v>7</v>
      </c>
      <c r="B44" s="63">
        <f aca="true" t="shared" si="26" ref="B44:H44">B117+B189+B262+B335</f>
        <v>0</v>
      </c>
      <c r="C44" s="63">
        <f t="shared" si="26"/>
        <v>0</v>
      </c>
      <c r="D44" s="64">
        <f t="shared" si="26"/>
        <v>1067895</v>
      </c>
      <c r="E44" s="64">
        <f t="shared" si="26"/>
        <v>1038556</v>
      </c>
      <c r="F44" s="64">
        <f t="shared" si="26"/>
        <v>8290607</v>
      </c>
      <c r="G44" s="24">
        <f t="shared" si="26"/>
        <v>9785808</v>
      </c>
      <c r="H44" s="64">
        <f t="shared" si="26"/>
        <v>227676804</v>
      </c>
      <c r="I44" s="94">
        <f t="shared" si="21"/>
        <v>-743632</v>
      </c>
      <c r="J44" s="94">
        <f t="shared" si="21"/>
        <v>-7</v>
      </c>
      <c r="K44" s="64">
        <f t="shared" si="21"/>
        <v>226933165</v>
      </c>
      <c r="L44" s="72"/>
      <c r="M44" s="73"/>
      <c r="N44" s="72"/>
      <c r="O44" s="72"/>
      <c r="P44" s="72"/>
      <c r="Q44" s="72"/>
      <c r="R44" s="72"/>
      <c r="S44" s="72"/>
      <c r="T44" s="72"/>
    </row>
    <row r="45" spans="1:20" s="68" customFormat="1" ht="15.75" customHeight="1">
      <c r="A45" s="6" t="s">
        <v>8</v>
      </c>
      <c r="B45" s="63">
        <f aca="true" t="shared" si="27" ref="B45:H45">B118+B190+B263+B336</f>
        <v>0</v>
      </c>
      <c r="C45" s="63">
        <f t="shared" si="27"/>
        <v>0</v>
      </c>
      <c r="D45" s="64">
        <f t="shared" si="27"/>
        <v>2265112</v>
      </c>
      <c r="E45" s="64">
        <f t="shared" si="27"/>
        <v>6160297</v>
      </c>
      <c r="F45" s="64">
        <f t="shared" si="27"/>
        <v>7746380</v>
      </c>
      <c r="G45" s="24">
        <f t="shared" si="27"/>
        <v>22952996</v>
      </c>
      <c r="H45" s="64">
        <f t="shared" si="27"/>
        <v>487730255</v>
      </c>
      <c r="I45" s="94">
        <f t="shared" si="21"/>
        <v>-1612876</v>
      </c>
      <c r="J45" s="94">
        <f t="shared" si="21"/>
        <v>-16</v>
      </c>
      <c r="K45" s="64">
        <f t="shared" si="21"/>
        <v>486117363</v>
      </c>
      <c r="L45" s="72"/>
      <c r="M45" s="73"/>
      <c r="N45" s="72"/>
      <c r="O45" s="72"/>
      <c r="P45" s="72"/>
      <c r="Q45" s="72"/>
      <c r="R45" s="72"/>
      <c r="S45" s="72"/>
      <c r="T45" s="72"/>
    </row>
    <row r="46" spans="1:20" s="68" customFormat="1" ht="15.75" customHeight="1">
      <c r="A46" s="6" t="s">
        <v>9</v>
      </c>
      <c r="B46" s="63">
        <f aca="true" t="shared" si="28" ref="B46:H46">B119+B191+B264+B337</f>
        <v>0</v>
      </c>
      <c r="C46" s="63">
        <f t="shared" si="28"/>
        <v>0</v>
      </c>
      <c r="D46" s="64">
        <f t="shared" si="28"/>
        <v>1029701</v>
      </c>
      <c r="E46" s="64">
        <f t="shared" si="28"/>
        <v>1218247</v>
      </c>
      <c r="F46" s="64">
        <f t="shared" si="28"/>
        <v>7938252</v>
      </c>
      <c r="G46" s="24">
        <f t="shared" si="28"/>
        <v>14024668</v>
      </c>
      <c r="H46" s="64">
        <f t="shared" si="28"/>
        <v>221879316</v>
      </c>
      <c r="I46" s="94">
        <f t="shared" si="21"/>
        <v>-710440</v>
      </c>
      <c r="J46" s="94">
        <f t="shared" si="21"/>
        <v>-7</v>
      </c>
      <c r="K46" s="64">
        <f t="shared" si="21"/>
        <v>221168869</v>
      </c>
      <c r="L46" s="72"/>
      <c r="M46" s="73"/>
      <c r="N46" s="72"/>
      <c r="O46" s="72"/>
      <c r="P46" s="72"/>
      <c r="Q46" s="72"/>
      <c r="R46" s="72"/>
      <c r="S46" s="72"/>
      <c r="T46" s="72"/>
    </row>
    <row r="47" spans="1:20" s="68" customFormat="1" ht="15.75" customHeight="1">
      <c r="A47" s="6" t="s">
        <v>10</v>
      </c>
      <c r="B47" s="63">
        <f aca="true" t="shared" si="29" ref="B47:H47">B120+B192+B265+B338</f>
        <v>0</v>
      </c>
      <c r="C47" s="63">
        <f t="shared" si="29"/>
        <v>0</v>
      </c>
      <c r="D47" s="64">
        <f t="shared" si="29"/>
        <v>1266433</v>
      </c>
      <c r="E47" s="64">
        <f t="shared" si="29"/>
        <v>2942750</v>
      </c>
      <c r="F47" s="64">
        <f t="shared" si="29"/>
        <v>4664069</v>
      </c>
      <c r="G47" s="24">
        <f t="shared" si="29"/>
        <v>14400321</v>
      </c>
      <c r="H47" s="64">
        <f t="shared" si="29"/>
        <v>269083634</v>
      </c>
      <c r="I47" s="94">
        <f t="shared" si="21"/>
        <v>-876538</v>
      </c>
      <c r="J47" s="94">
        <f t="shared" si="21"/>
        <v>-9</v>
      </c>
      <c r="K47" s="64">
        <f t="shared" si="21"/>
        <v>268207087</v>
      </c>
      <c r="L47" s="72"/>
      <c r="M47" s="73"/>
      <c r="N47" s="72"/>
      <c r="O47" s="72"/>
      <c r="P47" s="72"/>
      <c r="Q47" s="72"/>
      <c r="R47" s="72"/>
      <c r="S47" s="72"/>
      <c r="T47" s="72"/>
    </row>
    <row r="48" spans="1:20" s="68" customFormat="1" ht="15.75" customHeight="1">
      <c r="A48" s="6" t="s">
        <v>11</v>
      </c>
      <c r="B48" s="63">
        <f aca="true" t="shared" si="30" ref="B48:H48">B121+B193+B266+B339</f>
        <v>0</v>
      </c>
      <c r="C48" s="63">
        <f t="shared" si="30"/>
        <v>0</v>
      </c>
      <c r="D48" s="64">
        <f t="shared" si="30"/>
        <v>1034086</v>
      </c>
      <c r="E48" s="64">
        <f t="shared" si="30"/>
        <v>993923</v>
      </c>
      <c r="F48" s="64">
        <f t="shared" si="30"/>
        <v>4581975</v>
      </c>
      <c r="G48" s="24">
        <f t="shared" si="30"/>
        <v>22982347</v>
      </c>
      <c r="H48" s="64">
        <f t="shared" si="30"/>
        <v>225337199</v>
      </c>
      <c r="I48" s="94">
        <f t="shared" si="21"/>
        <v>-709464</v>
      </c>
      <c r="J48" s="94">
        <f t="shared" si="21"/>
        <v>-6</v>
      </c>
      <c r="K48" s="64">
        <f t="shared" si="21"/>
        <v>224627729</v>
      </c>
      <c r="L48" s="72"/>
      <c r="M48" s="73"/>
      <c r="N48" s="72"/>
      <c r="O48" s="72"/>
      <c r="P48" s="72"/>
      <c r="Q48" s="72"/>
      <c r="R48" s="72"/>
      <c r="S48" s="72"/>
      <c r="T48" s="72"/>
    </row>
    <row r="49" spans="1:20" s="68" customFormat="1" ht="15.75" customHeight="1">
      <c r="A49" s="6" t="s">
        <v>12</v>
      </c>
      <c r="B49" s="63">
        <f aca="true" t="shared" si="31" ref="B49:H49">B122+B194+B267+B340</f>
        <v>0</v>
      </c>
      <c r="C49" s="63">
        <f t="shared" si="31"/>
        <v>0</v>
      </c>
      <c r="D49" s="64">
        <f t="shared" si="31"/>
        <v>2056232</v>
      </c>
      <c r="E49" s="64">
        <f t="shared" si="31"/>
        <v>5118420</v>
      </c>
      <c r="F49" s="64">
        <f t="shared" si="31"/>
        <v>10533867</v>
      </c>
      <c r="G49" s="24">
        <f t="shared" si="31"/>
        <v>22932846</v>
      </c>
      <c r="H49" s="64">
        <f t="shared" si="31"/>
        <v>445851009</v>
      </c>
      <c r="I49" s="94">
        <f t="shared" si="21"/>
        <v>-1439235</v>
      </c>
      <c r="J49" s="94">
        <f t="shared" si="21"/>
        <v>-15</v>
      </c>
      <c r="K49" s="64">
        <f t="shared" si="21"/>
        <v>444411759</v>
      </c>
      <c r="L49" s="72"/>
      <c r="M49" s="73"/>
      <c r="N49" s="72"/>
      <c r="O49" s="72"/>
      <c r="P49" s="72"/>
      <c r="Q49" s="72"/>
      <c r="R49" s="72"/>
      <c r="S49" s="72"/>
      <c r="T49" s="72"/>
    </row>
    <row r="50" spans="1:20" s="68" customFormat="1" ht="15.75" customHeight="1">
      <c r="A50" s="6" t="s">
        <v>13</v>
      </c>
      <c r="B50" s="63">
        <f aca="true" t="shared" si="32" ref="B50:H50">B123+B195+B268+B341</f>
        <v>0</v>
      </c>
      <c r="C50" s="63">
        <f t="shared" si="32"/>
        <v>0</v>
      </c>
      <c r="D50" s="64">
        <f t="shared" si="32"/>
        <v>1563279</v>
      </c>
      <c r="E50" s="64">
        <f t="shared" si="32"/>
        <v>4850528</v>
      </c>
      <c r="F50" s="64">
        <f t="shared" si="32"/>
        <v>8108065</v>
      </c>
      <c r="G50" s="24">
        <f t="shared" si="32"/>
        <v>15148275</v>
      </c>
      <c r="H50" s="64">
        <f t="shared" si="32"/>
        <v>333385456</v>
      </c>
      <c r="I50" s="94">
        <f t="shared" si="21"/>
        <v>-1089789</v>
      </c>
      <c r="J50" s="94">
        <f t="shared" si="21"/>
        <v>-11</v>
      </c>
      <c r="K50" s="64">
        <f t="shared" si="21"/>
        <v>332295656</v>
      </c>
      <c r="L50" s="72"/>
      <c r="M50" s="73"/>
      <c r="N50" s="72"/>
      <c r="O50" s="72"/>
      <c r="P50" s="72"/>
      <c r="Q50" s="72"/>
      <c r="R50" s="72"/>
      <c r="S50" s="72"/>
      <c r="T50" s="72"/>
    </row>
    <row r="51" spans="1:20" s="68" customFormat="1" ht="15.75" customHeight="1">
      <c r="A51" s="6" t="s">
        <v>14</v>
      </c>
      <c r="B51" s="63">
        <f aca="true" t="shared" si="33" ref="B51:H51">B124+B196+B269+B342</f>
        <v>0</v>
      </c>
      <c r="C51" s="63">
        <f t="shared" si="33"/>
        <v>0</v>
      </c>
      <c r="D51" s="64">
        <f t="shared" si="33"/>
        <v>1620891</v>
      </c>
      <c r="E51" s="64">
        <f t="shared" si="33"/>
        <v>3122054</v>
      </c>
      <c r="F51" s="64">
        <f t="shared" si="33"/>
        <v>8568936</v>
      </c>
      <c r="G51" s="24">
        <f t="shared" si="33"/>
        <v>32223348</v>
      </c>
      <c r="H51" s="64">
        <f t="shared" si="33"/>
        <v>359552963</v>
      </c>
      <c r="I51" s="94">
        <f t="shared" si="21"/>
        <v>-1109077</v>
      </c>
      <c r="J51" s="94">
        <f t="shared" si="21"/>
        <v>-11</v>
      </c>
      <c r="K51" s="64">
        <f t="shared" si="21"/>
        <v>358443875</v>
      </c>
      <c r="L51" s="72"/>
      <c r="M51" s="73"/>
      <c r="N51" s="72"/>
      <c r="O51" s="72"/>
      <c r="P51" s="72"/>
      <c r="Q51" s="72"/>
      <c r="R51" s="72"/>
      <c r="S51" s="72"/>
      <c r="T51" s="72"/>
    </row>
    <row r="52" spans="1:20" s="68" customFormat="1" ht="15.75" customHeight="1">
      <c r="A52" s="6" t="s">
        <v>15</v>
      </c>
      <c r="B52" s="63">
        <f aca="true" t="shared" si="34" ref="B52:H52">B125+B197+B270+B343</f>
        <v>0</v>
      </c>
      <c r="C52" s="63">
        <f t="shared" si="34"/>
        <v>0</v>
      </c>
      <c r="D52" s="64">
        <f t="shared" si="34"/>
        <v>1023581</v>
      </c>
      <c r="E52" s="64">
        <f t="shared" si="34"/>
        <v>1546002</v>
      </c>
      <c r="F52" s="64">
        <f t="shared" si="34"/>
        <v>14555616</v>
      </c>
      <c r="G52" s="24">
        <f t="shared" si="34"/>
        <v>6855736</v>
      </c>
      <c r="H52" s="64">
        <f t="shared" si="34"/>
        <v>219369278</v>
      </c>
      <c r="I52" s="94">
        <f t="shared" si="21"/>
        <v>-706011</v>
      </c>
      <c r="J52" s="94">
        <f t="shared" si="21"/>
        <v>-7</v>
      </c>
      <c r="K52" s="64">
        <f t="shared" si="21"/>
        <v>218663260</v>
      </c>
      <c r="L52" s="72"/>
      <c r="M52" s="73"/>
      <c r="N52" s="72"/>
      <c r="O52" s="72"/>
      <c r="P52" s="72"/>
      <c r="Q52" s="72"/>
      <c r="R52" s="72"/>
      <c r="S52" s="72"/>
      <c r="T52" s="72"/>
    </row>
    <row r="53" spans="1:20" s="68" customFormat="1" ht="15.75" customHeight="1">
      <c r="A53" s="6" t="s">
        <v>16</v>
      </c>
      <c r="B53" s="63">
        <f aca="true" t="shared" si="35" ref="B53:H53">B126+B198+B271+B344</f>
        <v>0</v>
      </c>
      <c r="C53" s="63">
        <f t="shared" si="35"/>
        <v>0</v>
      </c>
      <c r="D53" s="64">
        <f t="shared" si="35"/>
        <v>1132380</v>
      </c>
      <c r="E53" s="64">
        <f t="shared" si="35"/>
        <v>1894965</v>
      </c>
      <c r="F53" s="64">
        <f t="shared" si="35"/>
        <v>12238926</v>
      </c>
      <c r="G53" s="24">
        <f t="shared" si="35"/>
        <v>19054235</v>
      </c>
      <c r="H53" s="64">
        <f t="shared" si="35"/>
        <v>258355188</v>
      </c>
      <c r="I53" s="94">
        <f t="shared" si="21"/>
        <v>-798405</v>
      </c>
      <c r="J53" s="94">
        <f t="shared" si="21"/>
        <v>-8</v>
      </c>
      <c r="K53" s="64">
        <f t="shared" si="21"/>
        <v>257556775</v>
      </c>
      <c r="L53" s="72"/>
      <c r="M53" s="73"/>
      <c r="N53" s="72"/>
      <c r="O53" s="72"/>
      <c r="P53" s="72"/>
      <c r="Q53" s="72"/>
      <c r="R53" s="72"/>
      <c r="S53" s="72"/>
      <c r="T53" s="72"/>
    </row>
    <row r="54" spans="1:20" s="68" customFormat="1" ht="15.75" customHeight="1">
      <c r="A54" s="7" t="s">
        <v>17</v>
      </c>
      <c r="B54" s="65">
        <f aca="true" t="shared" si="36" ref="B54:H54">B127+B199+B272+B345</f>
        <v>0</v>
      </c>
      <c r="C54" s="65">
        <f t="shared" si="36"/>
        <v>0</v>
      </c>
      <c r="D54" s="66">
        <f t="shared" si="36"/>
        <v>1416739</v>
      </c>
      <c r="E54" s="66">
        <f t="shared" si="36"/>
        <v>2010887</v>
      </c>
      <c r="F54" s="66">
        <f t="shared" si="36"/>
        <v>4613552</v>
      </c>
      <c r="G54" s="25">
        <f t="shared" si="36"/>
        <v>21284261</v>
      </c>
      <c r="H54" s="66">
        <f t="shared" si="36"/>
        <v>300999888</v>
      </c>
      <c r="I54" s="95">
        <f t="shared" si="21"/>
        <v>-967853</v>
      </c>
      <c r="J54" s="95">
        <f t="shared" si="21"/>
        <v>-9</v>
      </c>
      <c r="K54" s="66">
        <f t="shared" si="21"/>
        <v>300032026</v>
      </c>
      <c r="L54" s="72"/>
      <c r="M54" s="73"/>
      <c r="N54" s="72"/>
      <c r="O54" s="72"/>
      <c r="P54" s="72"/>
      <c r="Q54" s="72"/>
      <c r="R54" s="72"/>
      <c r="S54" s="72"/>
      <c r="T54" s="72"/>
    </row>
    <row r="55" spans="1:20" s="68" customFormat="1" ht="15.75" customHeight="1">
      <c r="A55" s="11" t="s">
        <v>18</v>
      </c>
      <c r="B55" s="58">
        <f aca="true" t="shared" si="37" ref="B55:H55">SUM(B38:B54)</f>
        <v>0</v>
      </c>
      <c r="C55" s="58">
        <f t="shared" si="37"/>
        <v>0</v>
      </c>
      <c r="D55" s="13">
        <f t="shared" si="37"/>
        <v>33230302</v>
      </c>
      <c r="E55" s="13">
        <f t="shared" si="37"/>
        <v>77537370</v>
      </c>
      <c r="F55" s="13">
        <f t="shared" si="37"/>
        <v>192821137</v>
      </c>
      <c r="G55" s="23">
        <f t="shared" si="37"/>
        <v>508310935</v>
      </c>
      <c r="H55" s="13">
        <f t="shared" si="37"/>
        <v>7299184631</v>
      </c>
      <c r="I55" s="23">
        <f>SUM(I38:I54)</f>
        <v>-23220428</v>
      </c>
      <c r="J55" s="23">
        <f>SUM(J38:J54)</f>
        <v>-231</v>
      </c>
      <c r="K55" s="13">
        <f>SUM(K38:K54)</f>
        <v>7275963972</v>
      </c>
      <c r="L55" s="72"/>
      <c r="M55" s="72"/>
      <c r="N55" s="72"/>
      <c r="O55" s="72"/>
      <c r="P55" s="72"/>
      <c r="Q55" s="72"/>
      <c r="R55" s="72"/>
      <c r="S55" s="72"/>
      <c r="T55" s="72"/>
    </row>
    <row r="56" spans="7:11" ht="12.75">
      <c r="G56" s="33"/>
      <c r="H56" s="54">
        <f>H55-K33</f>
        <v>7228231115</v>
      </c>
      <c r="K56" s="99">
        <f>K55-K33</f>
        <v>7205010456</v>
      </c>
    </row>
    <row r="57" spans="8:11" ht="12.75">
      <c r="H57" s="96"/>
      <c r="K57" s="47"/>
    </row>
    <row r="58" spans="8:11" ht="12.75">
      <c r="H58" s="98"/>
      <c r="K58" s="33"/>
    </row>
    <row r="59" spans="4:11" ht="12.75">
      <c r="D59" s="12"/>
      <c r="H59" s="96"/>
      <c r="K59" s="33"/>
    </row>
    <row r="60" spans="4:8" ht="12.75">
      <c r="D60" s="12"/>
      <c r="H60" s="97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ht="12.75"/>
    <row r="80" ht="12.75"/>
    <row r="81" ht="12.75"/>
    <row r="82" ht="12.75"/>
    <row r="84" spans="1:11" s="3" customFormat="1" ht="20.25">
      <c r="A84" s="106" t="s">
        <v>21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 s="3" customFormat="1" ht="20.25">
      <c r="A85" s="105" t="s">
        <v>58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1:11" s="3" customFormat="1" ht="21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87" customHeight="1">
      <c r="A87" s="8" t="s">
        <v>49</v>
      </c>
      <c r="B87" s="19" t="s">
        <v>0</v>
      </c>
      <c r="C87" s="19" t="s">
        <v>32</v>
      </c>
      <c r="D87" s="19" t="s">
        <v>23</v>
      </c>
      <c r="E87" s="19" t="s">
        <v>19</v>
      </c>
      <c r="F87" s="19" t="s">
        <v>20</v>
      </c>
      <c r="G87" s="19" t="s">
        <v>26</v>
      </c>
      <c r="H87" s="19" t="s">
        <v>22</v>
      </c>
      <c r="I87" s="19" t="s">
        <v>24</v>
      </c>
      <c r="J87" s="51" t="s">
        <v>53</v>
      </c>
      <c r="K87" s="35" t="s">
        <v>54</v>
      </c>
    </row>
    <row r="88" spans="1:11" s="68" customFormat="1" ht="15.75" customHeight="1">
      <c r="A88" s="69" t="s">
        <v>1</v>
      </c>
      <c r="B88" s="64">
        <v>43053114</v>
      </c>
      <c r="C88" s="64">
        <v>7810351</v>
      </c>
      <c r="D88" s="64">
        <v>622827</v>
      </c>
      <c r="E88" s="64">
        <v>3433380</v>
      </c>
      <c r="F88" s="64">
        <v>2774300</v>
      </c>
      <c r="G88" s="64">
        <v>32</v>
      </c>
      <c r="H88" s="64">
        <v>481663</v>
      </c>
      <c r="I88" s="64">
        <v>100813</v>
      </c>
      <c r="J88" s="64">
        <v>105046</v>
      </c>
      <c r="K88" s="64">
        <f>SUM(B88:J88)</f>
        <v>58381526</v>
      </c>
    </row>
    <row r="89" spans="1:11" s="68" customFormat="1" ht="15.75" customHeight="1">
      <c r="A89" s="69" t="s">
        <v>2</v>
      </c>
      <c r="B89" s="64">
        <v>103833107</v>
      </c>
      <c r="C89" s="64">
        <v>18827977</v>
      </c>
      <c r="D89" s="64">
        <v>1520410</v>
      </c>
      <c r="E89" s="64">
        <v>8200201</v>
      </c>
      <c r="F89" s="64">
        <v>6664922</v>
      </c>
      <c r="G89" s="64">
        <v>78</v>
      </c>
      <c r="H89" s="64">
        <v>1161705</v>
      </c>
      <c r="I89" s="64">
        <v>242039</v>
      </c>
      <c r="J89" s="64">
        <v>258135</v>
      </c>
      <c r="K89" s="64">
        <f aca="true" t="shared" si="38" ref="K89:K104">SUM(B89:J89)</f>
        <v>140708574</v>
      </c>
    </row>
    <row r="90" spans="1:11" s="68" customFormat="1" ht="15.75" customHeight="1">
      <c r="A90" s="69" t="s">
        <v>3</v>
      </c>
      <c r="B90" s="64">
        <v>51904941</v>
      </c>
      <c r="C90" s="64">
        <v>9425908</v>
      </c>
      <c r="D90" s="64">
        <v>729193</v>
      </c>
      <c r="E90" s="64">
        <v>4222284</v>
      </c>
      <c r="F90" s="64">
        <v>3372595</v>
      </c>
      <c r="G90" s="64">
        <v>41</v>
      </c>
      <c r="H90" s="64">
        <v>581950</v>
      </c>
      <c r="I90" s="64">
        <v>123084</v>
      </c>
      <c r="J90" s="64">
        <v>121049</v>
      </c>
      <c r="K90" s="64">
        <f t="shared" si="38"/>
        <v>70481045</v>
      </c>
    </row>
    <row r="91" spans="1:11" s="68" customFormat="1" ht="15.75" customHeight="1">
      <c r="A91" s="69" t="s">
        <v>4</v>
      </c>
      <c r="B91" s="64">
        <v>298834045</v>
      </c>
      <c r="C91" s="64">
        <v>54225245</v>
      </c>
      <c r="D91" s="64">
        <v>4292239</v>
      </c>
      <c r="E91" s="64">
        <v>23931515</v>
      </c>
      <c r="F91" s="64">
        <v>19291976</v>
      </c>
      <c r="G91" s="64">
        <v>229</v>
      </c>
      <c r="H91" s="64">
        <v>3346982</v>
      </c>
      <c r="I91" s="64">
        <v>702304</v>
      </c>
      <c r="J91" s="64">
        <v>721292</v>
      </c>
      <c r="K91" s="64">
        <f t="shared" si="38"/>
        <v>405345827</v>
      </c>
    </row>
    <row r="92" spans="1:11" s="68" customFormat="1" ht="15.75" customHeight="1">
      <c r="A92" s="69" t="s">
        <v>5</v>
      </c>
      <c r="B92" s="64">
        <v>88174392</v>
      </c>
      <c r="C92" s="64">
        <v>16003659</v>
      </c>
      <c r="D92" s="64">
        <v>1258957</v>
      </c>
      <c r="E92" s="64">
        <v>7103687</v>
      </c>
      <c r="F92" s="64">
        <v>5705250</v>
      </c>
      <c r="G92" s="64">
        <v>67</v>
      </c>
      <c r="H92" s="64">
        <v>986507</v>
      </c>
      <c r="I92" s="64">
        <v>207479</v>
      </c>
      <c r="J92" s="64">
        <v>210794</v>
      </c>
      <c r="K92" s="64">
        <f t="shared" si="38"/>
        <v>119650792</v>
      </c>
    </row>
    <row r="93" spans="1:11" s="68" customFormat="1" ht="15.75" customHeight="1">
      <c r="A93" s="69" t="s">
        <v>6</v>
      </c>
      <c r="B93" s="64">
        <v>64265015</v>
      </c>
      <c r="C93" s="64">
        <v>11669395</v>
      </c>
      <c r="D93" s="64">
        <v>905255</v>
      </c>
      <c r="E93" s="64">
        <v>5218249</v>
      </c>
      <c r="F93" s="64">
        <v>4172542</v>
      </c>
      <c r="G93" s="64">
        <v>51</v>
      </c>
      <c r="H93" s="64">
        <v>720413</v>
      </c>
      <c r="I93" s="64">
        <v>152225</v>
      </c>
      <c r="J93" s="64">
        <v>150500</v>
      </c>
      <c r="K93" s="64">
        <f t="shared" si="38"/>
        <v>87253645</v>
      </c>
    </row>
    <row r="94" spans="1:11" s="68" customFormat="1" ht="15.75" customHeight="1">
      <c r="A94" s="69" t="s">
        <v>7</v>
      </c>
      <c r="B94" s="64">
        <v>39557346</v>
      </c>
      <c r="C94" s="64">
        <v>7175824</v>
      </c>
      <c r="D94" s="64">
        <v>573133</v>
      </c>
      <c r="E94" s="64">
        <v>3152356</v>
      </c>
      <c r="F94" s="64">
        <v>2548174</v>
      </c>
      <c r="G94" s="64">
        <v>29</v>
      </c>
      <c r="H94" s="64">
        <v>442383</v>
      </c>
      <c r="I94" s="64">
        <v>92542</v>
      </c>
      <c r="J94" s="64">
        <v>96736</v>
      </c>
      <c r="K94" s="64">
        <f t="shared" si="38"/>
        <v>53638523</v>
      </c>
    </row>
    <row r="95" spans="1:11" s="68" customFormat="1" ht="15.75" customHeight="1">
      <c r="A95" s="69" t="s">
        <v>8</v>
      </c>
      <c r="B95" s="64">
        <v>81430307</v>
      </c>
      <c r="C95" s="64">
        <v>14789193</v>
      </c>
      <c r="D95" s="64">
        <v>1141032</v>
      </c>
      <c r="E95" s="64">
        <v>6639984</v>
      </c>
      <c r="F95" s="64">
        <v>5295946</v>
      </c>
      <c r="G95" s="64">
        <v>64</v>
      </c>
      <c r="H95" s="64">
        <v>912648</v>
      </c>
      <c r="I95" s="64">
        <v>193213</v>
      </c>
      <c r="J95" s="64">
        <v>189113</v>
      </c>
      <c r="K95" s="64">
        <f t="shared" si="38"/>
        <v>110591500</v>
      </c>
    </row>
    <row r="96" spans="1:11" s="68" customFormat="1" ht="15.75" customHeight="1">
      <c r="A96" s="69" t="s">
        <v>9</v>
      </c>
      <c r="B96" s="64">
        <v>35818206</v>
      </c>
      <c r="C96" s="64">
        <v>6500322</v>
      </c>
      <c r="D96" s="64">
        <v>512970</v>
      </c>
      <c r="E96" s="64">
        <v>2880034</v>
      </c>
      <c r="F96" s="64">
        <v>2315664</v>
      </c>
      <c r="G96" s="64">
        <v>26</v>
      </c>
      <c r="H96" s="64">
        <v>400613</v>
      </c>
      <c r="I96" s="64">
        <v>84165</v>
      </c>
      <c r="J96" s="64">
        <v>86029</v>
      </c>
      <c r="K96" s="64">
        <f t="shared" si="38"/>
        <v>48598029</v>
      </c>
    </row>
    <row r="97" spans="1:11" s="68" customFormat="1" ht="15.75" customHeight="1">
      <c r="A97" s="69" t="s">
        <v>10</v>
      </c>
      <c r="B97" s="64">
        <v>46426784</v>
      </c>
      <c r="C97" s="64">
        <v>8422175</v>
      </c>
      <c r="D97" s="64">
        <v>672216</v>
      </c>
      <c r="E97" s="64">
        <v>3701827</v>
      </c>
      <c r="F97" s="64">
        <v>2991336</v>
      </c>
      <c r="G97" s="64">
        <v>34</v>
      </c>
      <c r="H97" s="64">
        <v>519195</v>
      </c>
      <c r="I97" s="64">
        <v>108639</v>
      </c>
      <c r="J97" s="64">
        <v>113417</v>
      </c>
      <c r="K97" s="64">
        <f t="shared" si="38"/>
        <v>62955623</v>
      </c>
    </row>
    <row r="98" spans="1:11" s="68" customFormat="1" ht="15.75" customHeight="1">
      <c r="A98" s="69" t="s">
        <v>11</v>
      </c>
      <c r="B98" s="64">
        <v>35192076</v>
      </c>
      <c r="C98" s="64">
        <v>6392594</v>
      </c>
      <c r="D98" s="64">
        <v>491881</v>
      </c>
      <c r="E98" s="64">
        <v>2888542</v>
      </c>
      <c r="F98" s="64">
        <v>2293755</v>
      </c>
      <c r="G98" s="64">
        <v>26</v>
      </c>
      <c r="H98" s="64">
        <v>392949</v>
      </c>
      <c r="I98" s="64">
        <v>83303</v>
      </c>
      <c r="J98" s="64">
        <v>81314</v>
      </c>
      <c r="K98" s="64">
        <f t="shared" si="38"/>
        <v>47816440</v>
      </c>
    </row>
    <row r="99" spans="1:11" s="68" customFormat="1" ht="15.75" customHeight="1">
      <c r="A99" s="69" t="s">
        <v>12</v>
      </c>
      <c r="B99" s="64">
        <v>73097103</v>
      </c>
      <c r="C99" s="64">
        <v>13269141</v>
      </c>
      <c r="D99" s="64">
        <v>1037521</v>
      </c>
      <c r="E99" s="64">
        <v>5892434</v>
      </c>
      <c r="F99" s="64">
        <v>4732794</v>
      </c>
      <c r="G99" s="64">
        <v>58</v>
      </c>
      <c r="H99" s="64">
        <v>820377</v>
      </c>
      <c r="I99" s="64">
        <v>172850</v>
      </c>
      <c r="J99" s="64">
        <v>173295</v>
      </c>
      <c r="K99" s="64">
        <f t="shared" si="38"/>
        <v>99195573</v>
      </c>
    </row>
    <row r="100" spans="1:11" s="68" customFormat="1" ht="15.75" customHeight="1">
      <c r="A100" s="69" t="s">
        <v>13</v>
      </c>
      <c r="B100" s="64">
        <v>59286007</v>
      </c>
      <c r="C100" s="64">
        <v>10764973</v>
      </c>
      <c r="D100" s="64">
        <v>837827</v>
      </c>
      <c r="E100" s="64">
        <v>4827469</v>
      </c>
      <c r="F100" s="64">
        <v>3851494</v>
      </c>
      <c r="G100" s="64">
        <v>44</v>
      </c>
      <c r="H100" s="64">
        <v>661833</v>
      </c>
      <c r="I100" s="64">
        <v>139753</v>
      </c>
      <c r="J100" s="64">
        <v>139378</v>
      </c>
      <c r="K100" s="64">
        <f t="shared" si="38"/>
        <v>80508778</v>
      </c>
    </row>
    <row r="101" spans="1:11" s="68" customFormat="1" ht="15.75" customHeight="1">
      <c r="A101" s="69" t="s">
        <v>14</v>
      </c>
      <c r="B101" s="64">
        <v>60408752</v>
      </c>
      <c r="C101" s="64">
        <v>10956475</v>
      </c>
      <c r="D101" s="64">
        <v>879113</v>
      </c>
      <c r="E101" s="64">
        <v>4795926</v>
      </c>
      <c r="F101" s="64">
        <v>3885600</v>
      </c>
      <c r="G101" s="64">
        <v>45</v>
      </c>
      <c r="H101" s="64">
        <v>675705</v>
      </c>
      <c r="I101" s="64">
        <v>141115</v>
      </c>
      <c r="J101" s="64">
        <v>148747</v>
      </c>
      <c r="K101" s="64">
        <f t="shared" si="38"/>
        <v>81891478</v>
      </c>
    </row>
    <row r="102" spans="1:11" s="68" customFormat="1" ht="15.75" customHeight="1">
      <c r="A102" s="69" t="s">
        <v>15</v>
      </c>
      <c r="B102" s="64">
        <v>34198270</v>
      </c>
      <c r="C102" s="64">
        <v>6209647</v>
      </c>
      <c r="D102" s="64">
        <v>482603</v>
      </c>
      <c r="E102" s="64">
        <v>2779850</v>
      </c>
      <c r="F102" s="64">
        <v>2220784</v>
      </c>
      <c r="G102" s="64">
        <v>26</v>
      </c>
      <c r="H102" s="64">
        <v>382620</v>
      </c>
      <c r="I102" s="64">
        <v>80815</v>
      </c>
      <c r="J102" s="64">
        <v>80271</v>
      </c>
      <c r="K102" s="64">
        <f>SUM(B102:J102)</f>
        <v>46434886</v>
      </c>
    </row>
    <row r="103" spans="1:11" s="68" customFormat="1" ht="15.75" customHeight="1">
      <c r="A103" s="69" t="s">
        <v>16</v>
      </c>
      <c r="B103" s="64">
        <v>42747163</v>
      </c>
      <c r="C103" s="64">
        <v>7755350</v>
      </c>
      <c r="D103" s="64">
        <v>616704</v>
      </c>
      <c r="E103" s="64">
        <v>3408560</v>
      </c>
      <c r="F103" s="64">
        <v>2755114</v>
      </c>
      <c r="G103" s="64">
        <v>33</v>
      </c>
      <c r="H103" s="64">
        <v>479094</v>
      </c>
      <c r="I103" s="64">
        <v>100357</v>
      </c>
      <c r="J103" s="64">
        <v>103908</v>
      </c>
      <c r="K103" s="64">
        <f t="shared" si="38"/>
        <v>57966283</v>
      </c>
    </row>
    <row r="104" spans="1:11" s="68" customFormat="1" ht="15.75" customHeight="1">
      <c r="A104" s="70" t="s">
        <v>17</v>
      </c>
      <c r="B104" s="66">
        <v>50734953</v>
      </c>
      <c r="C104" s="66">
        <v>9202447</v>
      </c>
      <c r="D104" s="66">
        <v>737710</v>
      </c>
      <c r="E104" s="66">
        <v>4036931</v>
      </c>
      <c r="F104" s="66">
        <v>3265753</v>
      </c>
      <c r="G104" s="66">
        <v>36</v>
      </c>
      <c r="H104" s="66">
        <v>566812</v>
      </c>
      <c r="I104" s="66">
        <v>118427</v>
      </c>
      <c r="J104" s="66">
        <v>124716</v>
      </c>
      <c r="K104" s="66">
        <f t="shared" si="38"/>
        <v>68787785</v>
      </c>
    </row>
    <row r="105" spans="1:11" s="68" customFormat="1" ht="15.75" customHeight="1">
      <c r="A105" s="71" t="s">
        <v>18</v>
      </c>
      <c r="B105" s="13">
        <f>SUM(B88:B104)</f>
        <v>1208961581</v>
      </c>
      <c r="C105" s="13">
        <f aca="true" t="shared" si="39" ref="C105:J105">SUM(C88:C104)</f>
        <v>219400676</v>
      </c>
      <c r="D105" s="13">
        <f t="shared" si="39"/>
        <v>17311591</v>
      </c>
      <c r="E105" s="13">
        <f t="shared" si="39"/>
        <v>97113229</v>
      </c>
      <c r="F105" s="13">
        <f t="shared" si="39"/>
        <v>78137999</v>
      </c>
      <c r="G105" s="13">
        <f t="shared" si="39"/>
        <v>919</v>
      </c>
      <c r="H105" s="13">
        <f t="shared" si="39"/>
        <v>13533449</v>
      </c>
      <c r="I105" s="13">
        <f t="shared" si="39"/>
        <v>2843123</v>
      </c>
      <c r="J105" s="13">
        <f t="shared" si="39"/>
        <v>2903740</v>
      </c>
      <c r="K105" s="13">
        <f>SUM(K88:K104)</f>
        <v>1640206307</v>
      </c>
    </row>
    <row r="106" spans="1:1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61">
        <f>G105+H105+I105+J105</f>
        <v>19281231</v>
      </c>
    </row>
    <row r="107" spans="1:1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57"/>
    </row>
    <row r="108" spans="1:1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36">
        <f>G105+H105+I105</f>
        <v>16377491</v>
      </c>
    </row>
    <row r="109" spans="1:1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87" customHeight="1">
      <c r="A110" s="8" t="s">
        <v>49</v>
      </c>
      <c r="B110" s="21" t="s">
        <v>28</v>
      </c>
      <c r="C110" s="21" t="s">
        <v>29</v>
      </c>
      <c r="D110" s="21" t="s">
        <v>30</v>
      </c>
      <c r="E110" s="21" t="s">
        <v>31</v>
      </c>
      <c r="F110" s="8" t="s">
        <v>51</v>
      </c>
      <c r="G110" s="8" t="s">
        <v>27</v>
      </c>
      <c r="H110" s="37" t="s">
        <v>41</v>
      </c>
      <c r="I110" s="48" t="s">
        <v>67</v>
      </c>
      <c r="J110" s="35" t="s">
        <v>68</v>
      </c>
      <c r="K110" s="37" t="s">
        <v>34</v>
      </c>
    </row>
    <row r="111" spans="1:11" s="68" customFormat="1" ht="15.75" customHeight="1">
      <c r="A111" s="69" t="s">
        <v>1</v>
      </c>
      <c r="B111" s="74">
        <v>0</v>
      </c>
      <c r="C111" s="75">
        <v>0</v>
      </c>
      <c r="D111" s="76">
        <v>355601</v>
      </c>
      <c r="E111" s="76">
        <v>561793</v>
      </c>
      <c r="F111" s="24">
        <v>2457201</v>
      </c>
      <c r="G111" s="24">
        <v>3261453</v>
      </c>
      <c r="H111" s="64">
        <f>K88+B111+C111+D111+E111+F111+G111</f>
        <v>65017574</v>
      </c>
      <c r="I111" s="84">
        <v>-180986</v>
      </c>
      <c r="J111" s="63">
        <v>-8</v>
      </c>
      <c r="K111" s="24">
        <f>H111+I111+J111</f>
        <v>64836580</v>
      </c>
    </row>
    <row r="112" spans="1:11" s="68" customFormat="1" ht="15.75" customHeight="1">
      <c r="A112" s="69" t="s">
        <v>2</v>
      </c>
      <c r="B112" s="74">
        <v>0</v>
      </c>
      <c r="C112" s="75">
        <v>0</v>
      </c>
      <c r="D112" s="76">
        <v>827855</v>
      </c>
      <c r="E112" s="76">
        <v>2334846</v>
      </c>
      <c r="F112" s="24">
        <v>0</v>
      </c>
      <c r="G112" s="24">
        <v>16538514</v>
      </c>
      <c r="H112" s="64">
        <f aca="true" t="shared" si="40" ref="H112:H127">K89+B112+C112+D112+E112+F112+G112</f>
        <v>160409789</v>
      </c>
      <c r="I112" s="84">
        <v>-429986</v>
      </c>
      <c r="J112" s="63">
        <v>-19</v>
      </c>
      <c r="K112" s="24">
        <f aca="true" t="shared" si="41" ref="K112:K127">H112+I112+J112</f>
        <v>159979784</v>
      </c>
    </row>
    <row r="113" spans="1:11" s="68" customFormat="1" ht="15.75" customHeight="1">
      <c r="A113" s="69" t="s">
        <v>3</v>
      </c>
      <c r="B113" s="74">
        <v>0</v>
      </c>
      <c r="C113" s="75">
        <v>0</v>
      </c>
      <c r="D113" s="76">
        <v>431499</v>
      </c>
      <c r="E113" s="76">
        <v>1034150</v>
      </c>
      <c r="F113" s="24">
        <v>2121962</v>
      </c>
      <c r="G113" s="24">
        <v>8704742</v>
      </c>
      <c r="H113" s="64">
        <f t="shared" si="40"/>
        <v>82773398</v>
      </c>
      <c r="I113" s="84">
        <v>-224381</v>
      </c>
      <c r="J113" s="63">
        <v>-11</v>
      </c>
      <c r="K113" s="24">
        <f t="shared" si="41"/>
        <v>82549006</v>
      </c>
    </row>
    <row r="114" spans="1:11" s="68" customFormat="1" ht="15.75" customHeight="1">
      <c r="A114" s="69" t="s">
        <v>4</v>
      </c>
      <c r="B114" s="74">
        <v>0</v>
      </c>
      <c r="C114" s="75">
        <v>0</v>
      </c>
      <c r="D114" s="76">
        <v>2441149</v>
      </c>
      <c r="E114" s="76">
        <v>6562197</v>
      </c>
      <c r="F114" s="24">
        <v>12800367</v>
      </c>
      <c r="G114" s="24">
        <v>107679393</v>
      </c>
      <c r="H114" s="64">
        <f t="shared" si="40"/>
        <v>534828933</v>
      </c>
      <c r="I114" s="84">
        <v>-1262783</v>
      </c>
      <c r="J114" s="63">
        <v>-57</v>
      </c>
      <c r="K114" s="24">
        <f t="shared" si="41"/>
        <v>533566093</v>
      </c>
    </row>
    <row r="115" spans="1:11" s="68" customFormat="1" ht="15.75" customHeight="1">
      <c r="A115" s="69" t="s">
        <v>5</v>
      </c>
      <c r="B115" s="74">
        <v>0</v>
      </c>
      <c r="C115" s="75">
        <v>0</v>
      </c>
      <c r="D115" s="76">
        <v>712462</v>
      </c>
      <c r="E115" s="76">
        <v>2062683</v>
      </c>
      <c r="F115" s="24">
        <v>0</v>
      </c>
      <c r="G115" s="24">
        <v>2883838</v>
      </c>
      <c r="H115" s="64">
        <f t="shared" si="40"/>
        <v>125309775</v>
      </c>
      <c r="I115" s="84">
        <v>-376467</v>
      </c>
      <c r="J115" s="63">
        <v>-17</v>
      </c>
      <c r="K115" s="24">
        <f t="shared" si="41"/>
        <v>124933291</v>
      </c>
    </row>
    <row r="116" spans="1:11" s="68" customFormat="1" ht="15.75" customHeight="1">
      <c r="A116" s="69" t="s">
        <v>6</v>
      </c>
      <c r="B116" s="74">
        <v>0</v>
      </c>
      <c r="C116" s="75">
        <v>0</v>
      </c>
      <c r="D116" s="76">
        <v>513270</v>
      </c>
      <c r="E116" s="76">
        <v>1317581</v>
      </c>
      <c r="F116" s="24">
        <v>3515012</v>
      </c>
      <c r="G116" s="24">
        <v>8137189</v>
      </c>
      <c r="H116" s="64">
        <f t="shared" si="40"/>
        <v>100736697</v>
      </c>
      <c r="I116" s="84">
        <v>-277094</v>
      </c>
      <c r="J116" s="63">
        <v>-13</v>
      </c>
      <c r="K116" s="24">
        <f t="shared" si="41"/>
        <v>100459590</v>
      </c>
    </row>
    <row r="117" spans="1:11" s="68" customFormat="1" ht="15.75" customHeight="1">
      <c r="A117" s="69" t="s">
        <v>7</v>
      </c>
      <c r="B117" s="74">
        <v>0</v>
      </c>
      <c r="C117" s="75">
        <v>0</v>
      </c>
      <c r="D117" s="76">
        <v>328227</v>
      </c>
      <c r="E117" s="76">
        <v>308917</v>
      </c>
      <c r="F117" s="24">
        <v>1428803</v>
      </c>
      <c r="G117" s="24">
        <v>3709017</v>
      </c>
      <c r="H117" s="64">
        <f t="shared" si="40"/>
        <v>59413487</v>
      </c>
      <c r="I117" s="84">
        <v>-166181</v>
      </c>
      <c r="J117" s="63">
        <v>-7</v>
      </c>
      <c r="K117" s="24">
        <f t="shared" si="41"/>
        <v>59247299</v>
      </c>
    </row>
    <row r="118" spans="1:11" s="68" customFormat="1" ht="15.75" customHeight="1">
      <c r="A118" s="69" t="s">
        <v>8</v>
      </c>
      <c r="B118" s="74">
        <v>0</v>
      </c>
      <c r="C118" s="75">
        <v>0</v>
      </c>
      <c r="D118" s="76">
        <v>656360</v>
      </c>
      <c r="E118" s="76">
        <v>1832375</v>
      </c>
      <c r="F118" s="24">
        <v>2284750</v>
      </c>
      <c r="G118" s="24">
        <v>12836545</v>
      </c>
      <c r="H118" s="64">
        <f t="shared" si="40"/>
        <v>128201530</v>
      </c>
      <c r="I118" s="84">
        <v>-353442</v>
      </c>
      <c r="J118" s="63">
        <v>-16</v>
      </c>
      <c r="K118" s="24">
        <f t="shared" si="41"/>
        <v>127848072</v>
      </c>
    </row>
    <row r="119" spans="1:11" s="68" customFormat="1" ht="15.75" customHeight="1">
      <c r="A119" s="69" t="s">
        <v>9</v>
      </c>
      <c r="B119" s="74">
        <v>0</v>
      </c>
      <c r="C119" s="75">
        <v>0</v>
      </c>
      <c r="D119" s="76">
        <v>299997</v>
      </c>
      <c r="E119" s="76">
        <v>362366</v>
      </c>
      <c r="F119" s="24">
        <v>2644594</v>
      </c>
      <c r="G119" s="24">
        <v>5430876</v>
      </c>
      <c r="H119" s="64">
        <f t="shared" si="40"/>
        <v>57335862</v>
      </c>
      <c r="I119" s="84">
        <v>-152526</v>
      </c>
      <c r="J119" s="63">
        <v>-7</v>
      </c>
      <c r="K119" s="24">
        <f t="shared" si="41"/>
        <v>57183329</v>
      </c>
    </row>
    <row r="120" spans="1:11" s="68" customFormat="1" ht="15.75" customHeight="1">
      <c r="A120" s="69" t="s">
        <v>10</v>
      </c>
      <c r="B120" s="74">
        <v>0</v>
      </c>
      <c r="C120" s="75">
        <v>0</v>
      </c>
      <c r="D120" s="76">
        <v>383533</v>
      </c>
      <c r="E120" s="76">
        <v>875319</v>
      </c>
      <c r="F120" s="24">
        <v>1274695</v>
      </c>
      <c r="G120" s="24">
        <v>1709460</v>
      </c>
      <c r="H120" s="64">
        <f t="shared" si="40"/>
        <v>67198630</v>
      </c>
      <c r="I120" s="84">
        <v>-195209</v>
      </c>
      <c r="J120" s="63">
        <v>-9</v>
      </c>
      <c r="K120" s="24">
        <f t="shared" si="41"/>
        <v>67003412</v>
      </c>
    </row>
    <row r="121" spans="1:11" s="68" customFormat="1" ht="15.75" customHeight="1">
      <c r="A121" s="69" t="s">
        <v>11</v>
      </c>
      <c r="B121" s="74">
        <v>0</v>
      </c>
      <c r="C121" s="75">
        <v>0</v>
      </c>
      <c r="D121" s="76">
        <v>300873</v>
      </c>
      <c r="E121" s="76">
        <v>295641</v>
      </c>
      <c r="F121" s="24">
        <v>1954623</v>
      </c>
      <c r="G121" s="24">
        <v>12870572</v>
      </c>
      <c r="H121" s="64">
        <f t="shared" si="40"/>
        <v>63238149</v>
      </c>
      <c r="I121" s="84">
        <v>-154890</v>
      </c>
      <c r="J121" s="63">
        <v>-6</v>
      </c>
      <c r="K121" s="24">
        <f t="shared" si="41"/>
        <v>63083253</v>
      </c>
    </row>
    <row r="122" spans="1:11" s="68" customFormat="1" ht="15.75" customHeight="1">
      <c r="A122" s="69" t="s">
        <v>12</v>
      </c>
      <c r="B122" s="74">
        <v>0</v>
      </c>
      <c r="C122" s="75">
        <v>0</v>
      </c>
      <c r="D122" s="76">
        <v>588332</v>
      </c>
      <c r="E122" s="76">
        <v>1522470</v>
      </c>
      <c r="F122" s="24">
        <v>3908350</v>
      </c>
      <c r="G122" s="24">
        <v>12751698</v>
      </c>
      <c r="H122" s="64">
        <f t="shared" si="40"/>
        <v>117966423</v>
      </c>
      <c r="I122" s="84">
        <v>-311307</v>
      </c>
      <c r="J122" s="63">
        <v>-15</v>
      </c>
      <c r="K122" s="24">
        <f>H122+I122+J122</f>
        <v>117655101</v>
      </c>
    </row>
    <row r="123" spans="1:11" s="68" customFormat="1" ht="15.75" customHeight="1">
      <c r="A123" s="69" t="s">
        <v>13</v>
      </c>
      <c r="B123" s="74">
        <v>0</v>
      </c>
      <c r="C123" s="75">
        <v>0</v>
      </c>
      <c r="D123" s="76">
        <v>489242</v>
      </c>
      <c r="E123" s="76">
        <v>1442786</v>
      </c>
      <c r="F123" s="24">
        <v>2284722</v>
      </c>
      <c r="G123" s="24">
        <v>8811081</v>
      </c>
      <c r="H123" s="64">
        <f t="shared" si="40"/>
        <v>93536609</v>
      </c>
      <c r="I123" s="84">
        <v>-257867</v>
      </c>
      <c r="J123" s="63">
        <v>-11</v>
      </c>
      <c r="K123" s="24">
        <f t="shared" si="41"/>
        <v>93278731</v>
      </c>
    </row>
    <row r="124" spans="1:11" s="68" customFormat="1" ht="15.75" customHeight="1">
      <c r="A124" s="69" t="s">
        <v>14</v>
      </c>
      <c r="B124" s="74">
        <v>0</v>
      </c>
      <c r="C124" s="75">
        <v>0</v>
      </c>
      <c r="D124" s="76">
        <v>498091</v>
      </c>
      <c r="E124" s="76">
        <v>928653</v>
      </c>
      <c r="F124" s="24">
        <v>3014291</v>
      </c>
      <c r="G124" s="24">
        <v>6137215</v>
      </c>
      <c r="H124" s="64">
        <f t="shared" si="40"/>
        <v>92469728</v>
      </c>
      <c r="I124" s="84">
        <v>-252259</v>
      </c>
      <c r="J124" s="63">
        <v>-11</v>
      </c>
      <c r="K124" s="24">
        <f t="shared" si="41"/>
        <v>92217458</v>
      </c>
    </row>
    <row r="125" spans="1:11" s="68" customFormat="1" ht="15.75" customHeight="1">
      <c r="A125" s="69" t="s">
        <v>15</v>
      </c>
      <c r="B125" s="74">
        <v>0</v>
      </c>
      <c r="C125" s="75">
        <v>0</v>
      </c>
      <c r="D125" s="76">
        <v>289408</v>
      </c>
      <c r="E125" s="76">
        <v>459858</v>
      </c>
      <c r="F125" s="24">
        <v>6411344</v>
      </c>
      <c r="G125" s="24">
        <v>2841663</v>
      </c>
      <c r="H125" s="64">
        <f t="shared" si="40"/>
        <v>56437159</v>
      </c>
      <c r="I125" s="84">
        <v>-148006</v>
      </c>
      <c r="J125" s="63">
        <v>-7</v>
      </c>
      <c r="K125" s="24">
        <f t="shared" si="41"/>
        <v>56289146</v>
      </c>
    </row>
    <row r="126" spans="1:11" s="68" customFormat="1" ht="15.75" customHeight="1">
      <c r="A126" s="69" t="s">
        <v>16</v>
      </c>
      <c r="B126" s="74">
        <v>0</v>
      </c>
      <c r="C126" s="75">
        <v>0</v>
      </c>
      <c r="D126" s="76">
        <v>347255</v>
      </c>
      <c r="E126" s="76">
        <v>563656</v>
      </c>
      <c r="F126" s="24">
        <v>2160518</v>
      </c>
      <c r="G126" s="24">
        <v>6387181</v>
      </c>
      <c r="H126" s="64">
        <f t="shared" si="40"/>
        <v>67424893</v>
      </c>
      <c r="I126" s="84">
        <v>-179311</v>
      </c>
      <c r="J126" s="63">
        <v>-8</v>
      </c>
      <c r="K126" s="24">
        <f>H126+I126+J126</f>
        <v>67245574</v>
      </c>
    </row>
    <row r="127" spans="1:11" s="68" customFormat="1" ht="15.75" customHeight="1">
      <c r="A127" s="70" t="s">
        <v>17</v>
      </c>
      <c r="B127" s="77">
        <v>0</v>
      </c>
      <c r="C127" s="78">
        <v>0</v>
      </c>
      <c r="D127" s="76">
        <v>421172</v>
      </c>
      <c r="E127" s="79">
        <v>598137</v>
      </c>
      <c r="F127" s="25">
        <v>0</v>
      </c>
      <c r="G127" s="25">
        <v>7035746</v>
      </c>
      <c r="H127" s="66">
        <f t="shared" si="40"/>
        <v>76842840</v>
      </c>
      <c r="I127" s="85">
        <v>-212879</v>
      </c>
      <c r="J127" s="65">
        <v>-9</v>
      </c>
      <c r="K127" s="24">
        <f t="shared" si="41"/>
        <v>76629952</v>
      </c>
    </row>
    <row r="128" spans="1:11" s="68" customFormat="1" ht="15.75" customHeight="1">
      <c r="A128" s="71" t="s">
        <v>18</v>
      </c>
      <c r="B128" s="80">
        <f aca="true" t="shared" si="42" ref="B128:H128">SUM(B111:B127)</f>
        <v>0</v>
      </c>
      <c r="C128" s="80">
        <f t="shared" si="42"/>
        <v>0</v>
      </c>
      <c r="D128" s="81">
        <f t="shared" si="42"/>
        <v>9884326</v>
      </c>
      <c r="E128" s="81">
        <f t="shared" si="42"/>
        <v>23063428</v>
      </c>
      <c r="F128" s="81">
        <f t="shared" si="42"/>
        <v>48261232</v>
      </c>
      <c r="G128" s="81">
        <f t="shared" si="42"/>
        <v>227726183</v>
      </c>
      <c r="H128" s="13">
        <f t="shared" si="42"/>
        <v>1949141476</v>
      </c>
      <c r="I128" s="58">
        <f>SUM(I111:I127)</f>
        <v>-5135574</v>
      </c>
      <c r="J128" s="58">
        <f>SUM(J111:J127)</f>
        <v>-231</v>
      </c>
      <c r="K128" s="13">
        <f>SUM(K111:K127)</f>
        <v>1944005671</v>
      </c>
    </row>
    <row r="129" spans="1:13" s="5" customFormat="1" ht="12">
      <c r="A129" s="16"/>
      <c r="B129" s="17"/>
      <c r="C129" s="17"/>
      <c r="D129" s="17"/>
      <c r="E129" s="17"/>
      <c r="F129" s="17"/>
      <c r="G129" s="17"/>
      <c r="H129" s="54">
        <f>H128-K106</f>
        <v>1929860245</v>
      </c>
      <c r="I129" s="17"/>
      <c r="J129" s="17"/>
      <c r="K129" s="61">
        <f>K128-K106</f>
        <v>1924724440</v>
      </c>
      <c r="M129" s="67"/>
    </row>
    <row r="130" spans="1:11" s="5" customFormat="1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s="5" customFormat="1" ht="31.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s="5" customFormat="1" ht="12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s="5" customFormat="1" ht="12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s="5" customFormat="1" ht="12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s="5" customFormat="1" ht="12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s="5" customFormat="1" ht="12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s="5" customFormat="1" ht="12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s="5" customFormat="1" ht="12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s="5" customFormat="1" ht="12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s="5" customFormat="1" ht="12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s="5" customFormat="1" ht="12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s="5" customFormat="1" ht="12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s="5" customFormat="1" ht="12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s="5" customFormat="1" ht="12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s="5" customFormat="1" ht="12.75">
      <c r="A145" s="10"/>
      <c r="B145" s="10"/>
      <c r="C145" s="10"/>
      <c r="D145" s="10"/>
      <c r="E145" s="17"/>
      <c r="F145" s="17"/>
      <c r="G145" s="17"/>
      <c r="H145" s="17"/>
      <c r="I145" s="17"/>
      <c r="J145" s="17"/>
      <c r="K145" s="17"/>
    </row>
    <row r="146" spans="1:11" s="5" customFormat="1" ht="12.75">
      <c r="A146" s="10"/>
      <c r="B146" s="10"/>
      <c r="C146" s="10"/>
      <c r="D146" s="10"/>
      <c r="E146" s="17"/>
      <c r="F146" s="17"/>
      <c r="G146" s="17"/>
      <c r="H146" s="17"/>
      <c r="I146" s="17"/>
      <c r="J146" s="17"/>
      <c r="K146" s="17"/>
    </row>
    <row r="147" spans="1:11" s="5" customFormat="1" ht="12.75">
      <c r="A147" s="10"/>
      <c r="B147" s="10"/>
      <c r="C147" s="10"/>
      <c r="D147" s="10"/>
      <c r="E147" s="17"/>
      <c r="F147" s="17"/>
      <c r="G147" s="17"/>
      <c r="H147" s="17"/>
      <c r="I147" s="17"/>
      <c r="J147" s="17"/>
      <c r="K147" s="17"/>
    </row>
    <row r="148" spans="1:11" s="5" customFormat="1" ht="12.75">
      <c r="A148" s="10"/>
      <c r="B148" s="10"/>
      <c r="C148" s="10"/>
      <c r="D148" s="10"/>
      <c r="E148" s="17"/>
      <c r="F148" s="17"/>
      <c r="G148" s="17"/>
      <c r="H148" s="17"/>
      <c r="I148" s="17"/>
      <c r="J148" s="17"/>
      <c r="K148" s="17"/>
    </row>
    <row r="149" spans="1:11" s="5" customFormat="1" ht="12.75">
      <c r="A149" s="10"/>
      <c r="B149" s="10"/>
      <c r="C149" s="10"/>
      <c r="D149" s="10"/>
      <c r="E149" s="17"/>
      <c r="F149" s="17"/>
      <c r="G149" s="17"/>
      <c r="H149" s="17"/>
      <c r="I149" s="17"/>
      <c r="J149" s="17"/>
      <c r="K149" s="17"/>
    </row>
    <row r="150" spans="1:11" s="5" customFormat="1" ht="12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s="5" customFormat="1" ht="12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s="5" customFormat="1" ht="12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s="5" customFormat="1" ht="12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s="5" customFormat="1" ht="12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s="5" customFormat="1" ht="12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s="3" customFormat="1" ht="20.25">
      <c r="A156" s="104" t="s">
        <v>21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1:11" s="3" customFormat="1" ht="20.25">
      <c r="A157" s="105" t="s">
        <v>59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1:11" s="3" customFormat="1" ht="21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87" customHeight="1">
      <c r="A159" s="8" t="s">
        <v>49</v>
      </c>
      <c r="B159" s="19" t="s">
        <v>0</v>
      </c>
      <c r="C159" s="19" t="s">
        <v>32</v>
      </c>
      <c r="D159" s="19" t="s">
        <v>23</v>
      </c>
      <c r="E159" s="19" t="s">
        <v>19</v>
      </c>
      <c r="F159" s="19" t="s">
        <v>20</v>
      </c>
      <c r="G159" s="19" t="s">
        <v>26</v>
      </c>
      <c r="H159" s="19" t="s">
        <v>22</v>
      </c>
      <c r="I159" s="19" t="s">
        <v>24</v>
      </c>
      <c r="J159" s="51" t="s">
        <v>53</v>
      </c>
      <c r="K159" s="35" t="s">
        <v>54</v>
      </c>
    </row>
    <row r="160" spans="1:11" s="68" customFormat="1" ht="15.75" customHeight="1">
      <c r="A160" s="69" t="s">
        <v>1</v>
      </c>
      <c r="B160" s="64">
        <v>47809547</v>
      </c>
      <c r="C160" s="64">
        <v>7749840</v>
      </c>
      <c r="D160" s="64">
        <v>431545</v>
      </c>
      <c r="E160" s="64">
        <v>3479005</v>
      </c>
      <c r="F160" s="64">
        <v>2438650</v>
      </c>
      <c r="G160" s="64">
        <v>48</v>
      </c>
      <c r="H160" s="64">
        <v>396828</v>
      </c>
      <c r="I160" s="64">
        <v>98630</v>
      </c>
      <c r="J160" s="64">
        <v>75443</v>
      </c>
      <c r="K160" s="64">
        <f>SUM(B160:J160)</f>
        <v>62479536</v>
      </c>
    </row>
    <row r="161" spans="1:11" s="68" customFormat="1" ht="15.75" customHeight="1">
      <c r="A161" s="69" t="s">
        <v>2</v>
      </c>
      <c r="B161" s="64">
        <v>110389570</v>
      </c>
      <c r="C161" s="64">
        <v>17856337</v>
      </c>
      <c r="D161" s="64">
        <v>1002072</v>
      </c>
      <c r="E161" s="64">
        <v>8054198</v>
      </c>
      <c r="F161" s="64">
        <v>5638227</v>
      </c>
      <c r="G161" s="64">
        <v>111</v>
      </c>
      <c r="H161" s="64">
        <v>914983</v>
      </c>
      <c r="I161" s="64">
        <v>228135</v>
      </c>
      <c r="J161" s="64">
        <v>175677</v>
      </c>
      <c r="K161" s="64">
        <f aca="true" t="shared" si="43" ref="K161:K175">SUM(B161:J161)</f>
        <v>144259310</v>
      </c>
    </row>
    <row r="162" spans="1:11" s="68" customFormat="1" ht="15.75" customHeight="1">
      <c r="A162" s="69" t="s">
        <v>3</v>
      </c>
      <c r="B162" s="64">
        <v>62890275</v>
      </c>
      <c r="C162" s="64">
        <v>10146904</v>
      </c>
      <c r="D162" s="64">
        <v>571532</v>
      </c>
      <c r="E162" s="64">
        <v>4575309</v>
      </c>
      <c r="F162" s="64">
        <v>3208699</v>
      </c>
      <c r="G162" s="64">
        <v>61</v>
      </c>
      <c r="H162" s="64">
        <v>520961</v>
      </c>
      <c r="I162" s="64">
        <v>129993</v>
      </c>
      <c r="J162" s="64">
        <v>99086</v>
      </c>
      <c r="K162" s="64">
        <f t="shared" si="43"/>
        <v>82142820</v>
      </c>
    </row>
    <row r="163" spans="1:11" s="68" customFormat="1" ht="15.75" customHeight="1">
      <c r="A163" s="69" t="s">
        <v>4</v>
      </c>
      <c r="B163" s="64">
        <v>344038344</v>
      </c>
      <c r="C163" s="64">
        <v>55683471</v>
      </c>
      <c r="D163" s="64">
        <v>3119794</v>
      </c>
      <c r="E163" s="64">
        <v>25097287</v>
      </c>
      <c r="F163" s="64">
        <v>17569885</v>
      </c>
      <c r="G163" s="64">
        <v>345</v>
      </c>
      <c r="H163" s="64">
        <v>2852441</v>
      </c>
      <c r="I163" s="64">
        <v>710781</v>
      </c>
      <c r="J163" s="64">
        <v>547253</v>
      </c>
      <c r="K163" s="64">
        <f t="shared" si="43"/>
        <v>449619601</v>
      </c>
    </row>
    <row r="164" spans="1:11" s="68" customFormat="1" ht="15.75" customHeight="1">
      <c r="A164" s="69" t="s">
        <v>5</v>
      </c>
      <c r="B164" s="64">
        <v>100245909</v>
      </c>
      <c r="C164" s="64">
        <v>16160520</v>
      </c>
      <c r="D164" s="64">
        <v>914351</v>
      </c>
      <c r="E164" s="64">
        <v>7311847</v>
      </c>
      <c r="F164" s="64">
        <v>5120772</v>
      </c>
      <c r="G164" s="64">
        <v>98</v>
      </c>
      <c r="H164" s="64">
        <v>829719</v>
      </c>
      <c r="I164" s="64">
        <v>207456</v>
      </c>
      <c r="J164" s="64">
        <v>159283</v>
      </c>
      <c r="K164" s="64">
        <f t="shared" si="43"/>
        <v>130949955</v>
      </c>
    </row>
    <row r="165" spans="1:11" s="68" customFormat="1" ht="15.75" customHeight="1">
      <c r="A165" s="69" t="s">
        <v>6</v>
      </c>
      <c r="B165" s="64">
        <v>74993538</v>
      </c>
      <c r="C165" s="64">
        <v>12146382</v>
      </c>
      <c r="D165" s="64">
        <v>679428</v>
      </c>
      <c r="E165" s="64">
        <v>5471462</v>
      </c>
      <c r="F165" s="64">
        <v>3829912</v>
      </c>
      <c r="G165" s="64">
        <v>76</v>
      </c>
      <c r="H165" s="64">
        <v>621950</v>
      </c>
      <c r="I165" s="64">
        <v>154896</v>
      </c>
      <c r="J165" s="64">
        <v>119358</v>
      </c>
      <c r="K165" s="64">
        <f t="shared" si="43"/>
        <v>98017002</v>
      </c>
    </row>
    <row r="166" spans="1:11" s="68" customFormat="1" ht="15.75" customHeight="1">
      <c r="A166" s="69" t="s">
        <v>7</v>
      </c>
      <c r="B166" s="64">
        <v>43514323</v>
      </c>
      <c r="C166" s="64">
        <v>7027188</v>
      </c>
      <c r="D166" s="64">
        <v>394048</v>
      </c>
      <c r="E166" s="64">
        <v>3158364</v>
      </c>
      <c r="F166" s="64">
        <v>2217702</v>
      </c>
      <c r="G166" s="64">
        <v>43</v>
      </c>
      <c r="H166" s="64">
        <v>360750</v>
      </c>
      <c r="I166" s="64">
        <v>89840</v>
      </c>
      <c r="J166" s="64">
        <v>68040</v>
      </c>
      <c r="K166" s="64">
        <f t="shared" si="43"/>
        <v>56830298</v>
      </c>
    </row>
    <row r="167" spans="1:11" s="68" customFormat="1" ht="15.75" customHeight="1">
      <c r="A167" s="69" t="s">
        <v>8</v>
      </c>
      <c r="B167" s="64">
        <v>94645807</v>
      </c>
      <c r="C167" s="64">
        <v>15338817</v>
      </c>
      <c r="D167" s="64">
        <v>853926</v>
      </c>
      <c r="E167" s="64">
        <v>6881722</v>
      </c>
      <c r="F167" s="64">
        <v>4826041</v>
      </c>
      <c r="G167" s="64">
        <v>95</v>
      </c>
      <c r="H167" s="64">
        <v>785621</v>
      </c>
      <c r="I167" s="64">
        <v>195217</v>
      </c>
      <c r="J167" s="64">
        <v>148953</v>
      </c>
      <c r="K167" s="64">
        <f t="shared" si="43"/>
        <v>123676199</v>
      </c>
    </row>
    <row r="168" spans="1:11" s="68" customFormat="1" ht="15.75" customHeight="1">
      <c r="A168" s="69" t="s">
        <v>9</v>
      </c>
      <c r="B168" s="64">
        <v>41952526</v>
      </c>
      <c r="C168" s="64">
        <v>6792875</v>
      </c>
      <c r="D168" s="64">
        <v>379218</v>
      </c>
      <c r="E168" s="64">
        <v>3051988</v>
      </c>
      <c r="F168" s="64">
        <v>2139829</v>
      </c>
      <c r="G168" s="64">
        <v>42</v>
      </c>
      <c r="H168" s="64">
        <v>348062</v>
      </c>
      <c r="I168" s="64">
        <v>86582</v>
      </c>
      <c r="J168" s="64">
        <v>66131</v>
      </c>
      <c r="K168" s="64">
        <f>SUM(B168:J168)</f>
        <v>54817253</v>
      </c>
    </row>
    <row r="169" spans="1:11" s="68" customFormat="1" ht="15.75" customHeight="1">
      <c r="A169" s="69" t="s">
        <v>10</v>
      </c>
      <c r="B169" s="64">
        <v>51515446</v>
      </c>
      <c r="C169" s="64">
        <v>8350915</v>
      </c>
      <c r="D169" s="64">
        <v>464674</v>
      </c>
      <c r="E169" s="64">
        <v>3746173</v>
      </c>
      <c r="F169" s="64">
        <v>2626896</v>
      </c>
      <c r="G169" s="64">
        <v>52</v>
      </c>
      <c r="H169" s="64">
        <v>427648</v>
      </c>
      <c r="I169" s="64">
        <v>106249</v>
      </c>
      <c r="J169" s="64">
        <v>81111</v>
      </c>
      <c r="K169" s="64">
        <f t="shared" si="43"/>
        <v>67319164</v>
      </c>
    </row>
    <row r="170" spans="1:11" s="68" customFormat="1" ht="15.75" customHeight="1">
      <c r="A170" s="69" t="s">
        <v>11</v>
      </c>
      <c r="B170" s="64">
        <v>41630597</v>
      </c>
      <c r="C170" s="64">
        <v>6719805</v>
      </c>
      <c r="D170" s="64">
        <v>377062</v>
      </c>
      <c r="E170" s="64">
        <v>3019975</v>
      </c>
      <c r="F170" s="64">
        <v>2121261</v>
      </c>
      <c r="G170" s="64">
        <v>41</v>
      </c>
      <c r="H170" s="64">
        <v>345095</v>
      </c>
      <c r="I170" s="64">
        <v>85954</v>
      </c>
      <c r="J170" s="64">
        <v>64970</v>
      </c>
      <c r="K170" s="64">
        <f t="shared" si="43"/>
        <v>54364760</v>
      </c>
    </row>
    <row r="171" spans="1:11" s="68" customFormat="1" ht="15.75" customHeight="1">
      <c r="A171" s="69" t="s">
        <v>12</v>
      </c>
      <c r="B171" s="64">
        <v>89141237</v>
      </c>
      <c r="C171" s="64">
        <v>14429235</v>
      </c>
      <c r="D171" s="64">
        <v>812037</v>
      </c>
      <c r="E171" s="64">
        <v>6535412</v>
      </c>
      <c r="F171" s="64">
        <v>4562459</v>
      </c>
      <c r="G171" s="64">
        <v>90</v>
      </c>
      <c r="H171" s="64">
        <v>738450</v>
      </c>
      <c r="I171" s="64">
        <v>184458</v>
      </c>
      <c r="J171" s="64">
        <v>144152</v>
      </c>
      <c r="K171" s="64">
        <f t="shared" si="43"/>
        <v>116547530</v>
      </c>
    </row>
    <row r="172" spans="1:11" s="68" customFormat="1" ht="15.75" customHeight="1">
      <c r="A172" s="69" t="s">
        <v>13</v>
      </c>
      <c r="B172" s="64">
        <v>63872370</v>
      </c>
      <c r="C172" s="64">
        <v>10405709</v>
      </c>
      <c r="D172" s="64">
        <v>579442</v>
      </c>
      <c r="E172" s="64">
        <v>4710192</v>
      </c>
      <c r="F172" s="64">
        <v>3275982</v>
      </c>
      <c r="G172" s="64">
        <v>67</v>
      </c>
      <c r="H172" s="64">
        <v>530064</v>
      </c>
      <c r="I172" s="64">
        <v>132051</v>
      </c>
      <c r="J172" s="64">
        <v>105371</v>
      </c>
      <c r="K172" s="64">
        <f t="shared" si="43"/>
        <v>83611248</v>
      </c>
    </row>
    <row r="173" spans="1:11" s="68" customFormat="1" ht="15.75" customHeight="1">
      <c r="A173" s="69" t="s">
        <v>14</v>
      </c>
      <c r="B173" s="64">
        <v>63636975</v>
      </c>
      <c r="C173" s="64">
        <v>10292876</v>
      </c>
      <c r="D173" s="64">
        <v>580446</v>
      </c>
      <c r="E173" s="64">
        <v>4666153</v>
      </c>
      <c r="F173" s="64">
        <v>3257468</v>
      </c>
      <c r="G173" s="64">
        <v>64</v>
      </c>
      <c r="H173" s="64">
        <v>526981</v>
      </c>
      <c r="I173" s="64">
        <v>131732</v>
      </c>
      <c r="J173" s="64">
        <v>102938</v>
      </c>
      <c r="K173" s="64">
        <f t="shared" si="43"/>
        <v>83195633</v>
      </c>
    </row>
    <row r="174" spans="1:11" s="68" customFormat="1" ht="15.75" customHeight="1">
      <c r="A174" s="69" t="s">
        <v>15</v>
      </c>
      <c r="B174" s="64">
        <v>41384297</v>
      </c>
      <c r="C174" s="64">
        <v>6693563</v>
      </c>
      <c r="D174" s="64">
        <v>373915</v>
      </c>
      <c r="E174" s="64">
        <v>3003982</v>
      </c>
      <c r="F174" s="64">
        <v>2108962</v>
      </c>
      <c r="G174" s="64">
        <v>41</v>
      </c>
      <c r="H174" s="64">
        <v>343319</v>
      </c>
      <c r="I174" s="64">
        <v>85388</v>
      </c>
      <c r="J174" s="64">
        <v>64742</v>
      </c>
      <c r="K174" s="64">
        <f t="shared" si="43"/>
        <v>54058209</v>
      </c>
    </row>
    <row r="175" spans="1:11" s="68" customFormat="1" ht="15.75" customHeight="1">
      <c r="A175" s="69" t="s">
        <v>16</v>
      </c>
      <c r="B175" s="64">
        <v>46920114</v>
      </c>
      <c r="C175" s="64">
        <v>7601532</v>
      </c>
      <c r="D175" s="64">
        <v>424197</v>
      </c>
      <c r="E175" s="64">
        <v>3417131</v>
      </c>
      <c r="F175" s="64">
        <v>2394263</v>
      </c>
      <c r="G175" s="64">
        <v>46</v>
      </c>
      <c r="H175" s="64">
        <v>389297</v>
      </c>
      <c r="I175" s="64">
        <v>96844</v>
      </c>
      <c r="J175" s="64">
        <v>74239</v>
      </c>
      <c r="K175" s="64">
        <f t="shared" si="43"/>
        <v>61317663</v>
      </c>
    </row>
    <row r="176" spans="1:11" s="68" customFormat="1" ht="15.75" customHeight="1">
      <c r="A176" s="70" t="s">
        <v>17</v>
      </c>
      <c r="B176" s="66">
        <v>57572507</v>
      </c>
      <c r="C176" s="66">
        <v>9337917</v>
      </c>
      <c r="D176" s="66">
        <v>521485</v>
      </c>
      <c r="E176" s="66">
        <v>4208948</v>
      </c>
      <c r="F176" s="66">
        <v>2942533</v>
      </c>
      <c r="G176" s="66">
        <v>56</v>
      </c>
      <c r="H176" s="66">
        <v>477595</v>
      </c>
      <c r="I176" s="66">
        <v>118917</v>
      </c>
      <c r="J176" s="66">
        <v>92263</v>
      </c>
      <c r="K176" s="66">
        <f>SUM(B176:J176)</f>
        <v>75272221</v>
      </c>
    </row>
    <row r="177" spans="1:11" s="68" customFormat="1" ht="15.75" customHeight="1">
      <c r="A177" s="71" t="s">
        <v>18</v>
      </c>
      <c r="B177" s="13">
        <f>SUM(B160:B176)</f>
        <v>1376153382</v>
      </c>
      <c r="C177" s="13">
        <f aca="true" t="shared" si="44" ref="C177:J177">SUM(C160:C176)</f>
        <v>222733886</v>
      </c>
      <c r="D177" s="13">
        <f t="shared" si="44"/>
        <v>12479172</v>
      </c>
      <c r="E177" s="13">
        <f t="shared" si="44"/>
        <v>100389148</v>
      </c>
      <c r="F177" s="13">
        <f t="shared" si="44"/>
        <v>70279541</v>
      </c>
      <c r="G177" s="13">
        <f t="shared" si="44"/>
        <v>1376</v>
      </c>
      <c r="H177" s="13">
        <f t="shared" si="44"/>
        <v>11409764</v>
      </c>
      <c r="I177" s="13">
        <f t="shared" si="44"/>
        <v>2843123</v>
      </c>
      <c r="J177" s="13">
        <f t="shared" si="44"/>
        <v>2189010</v>
      </c>
      <c r="K177" s="13">
        <f>SUM(K160:K176)</f>
        <v>1798478402</v>
      </c>
    </row>
    <row r="178" spans="1:11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61">
        <f>G177+H177+I177+J177</f>
        <v>16443273</v>
      </c>
    </row>
    <row r="179" spans="1:11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57"/>
    </row>
    <row r="180" spans="1:11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36">
        <f>G177+H177+I177</f>
        <v>0</v>
      </c>
    </row>
    <row r="181" spans="1:11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1:11" ht="87" customHeight="1">
      <c r="A182" s="8" t="s">
        <v>49</v>
      </c>
      <c r="B182" s="21" t="s">
        <v>28</v>
      </c>
      <c r="C182" s="21" t="s">
        <v>29</v>
      </c>
      <c r="D182" s="21" t="s">
        <v>30</v>
      </c>
      <c r="E182" s="21" t="s">
        <v>31</v>
      </c>
      <c r="F182" s="62" t="s">
        <v>51</v>
      </c>
      <c r="G182" s="62" t="s">
        <v>27</v>
      </c>
      <c r="H182" s="37" t="s">
        <v>41</v>
      </c>
      <c r="I182" s="48" t="s">
        <v>76</v>
      </c>
      <c r="J182" s="35" t="s">
        <v>69</v>
      </c>
      <c r="K182" s="37" t="s">
        <v>52</v>
      </c>
    </row>
    <row r="183" spans="1:11" s="68" customFormat="1" ht="15.75" customHeight="1">
      <c r="A183" s="69" t="s">
        <v>1</v>
      </c>
      <c r="B183" s="63">
        <v>0</v>
      </c>
      <c r="C183" s="63">
        <v>0</v>
      </c>
      <c r="D183" s="63">
        <v>106374</v>
      </c>
      <c r="E183" s="64">
        <v>174108</v>
      </c>
      <c r="F183" s="64">
        <v>3708661</v>
      </c>
      <c r="G183" s="24">
        <v>1456234</v>
      </c>
      <c r="H183" s="64">
        <f>K160+B183+C183+D183+E183+F183+G183</f>
        <v>67924913</v>
      </c>
      <c r="I183" s="84">
        <v>-123671</v>
      </c>
      <c r="J183" s="63">
        <v>0</v>
      </c>
      <c r="K183" s="64">
        <f>H183+I183+J183</f>
        <v>67801242</v>
      </c>
    </row>
    <row r="184" spans="1:11" s="68" customFormat="1" ht="15.75" customHeight="1">
      <c r="A184" s="69" t="s">
        <v>2</v>
      </c>
      <c r="B184" s="63">
        <v>0</v>
      </c>
      <c r="C184" s="63">
        <v>0</v>
      </c>
      <c r="D184" s="63">
        <v>254029</v>
      </c>
      <c r="E184" s="64">
        <v>723603</v>
      </c>
      <c r="F184" s="64">
        <v>3099754.999999999</v>
      </c>
      <c r="G184" s="24">
        <v>5484504</v>
      </c>
      <c r="H184" s="64">
        <f aca="true" t="shared" si="45" ref="H184:H198">K161+B184+C184+D184+E184+F184+G184</f>
        <v>153821201</v>
      </c>
      <c r="I184" s="84">
        <v>-285850</v>
      </c>
      <c r="J184" s="63">
        <v>0</v>
      </c>
      <c r="K184" s="64">
        <f aca="true" t="shared" si="46" ref="K184:K198">H184+I184+J184</f>
        <v>153535351</v>
      </c>
    </row>
    <row r="185" spans="1:11" s="68" customFormat="1" ht="15.75" customHeight="1">
      <c r="A185" s="69" t="s">
        <v>3</v>
      </c>
      <c r="B185" s="63">
        <v>0</v>
      </c>
      <c r="C185" s="63">
        <v>0</v>
      </c>
      <c r="D185" s="63">
        <v>139252</v>
      </c>
      <c r="E185" s="64">
        <v>320498</v>
      </c>
      <c r="F185" s="64">
        <v>2605708</v>
      </c>
      <c r="G185" s="24">
        <v>4901161</v>
      </c>
      <c r="H185" s="64">
        <f t="shared" si="45"/>
        <v>90109439</v>
      </c>
      <c r="I185" s="84">
        <v>-163027</v>
      </c>
      <c r="J185" s="63">
        <v>0</v>
      </c>
      <c r="K185" s="64">
        <f t="shared" si="46"/>
        <v>89946412</v>
      </c>
    </row>
    <row r="186" spans="1:11" s="68" customFormat="1" ht="15.75" customHeight="1">
      <c r="A186" s="69" t="s">
        <v>4</v>
      </c>
      <c r="B186" s="63">
        <v>0</v>
      </c>
      <c r="C186" s="63">
        <v>0</v>
      </c>
      <c r="D186" s="63">
        <v>765825</v>
      </c>
      <c r="E186" s="64">
        <v>2033720</v>
      </c>
      <c r="F186" s="64">
        <v>14856545.999999994</v>
      </c>
      <c r="G186" s="24">
        <v>35230341</v>
      </c>
      <c r="H186" s="64">
        <f t="shared" si="45"/>
        <v>502506033</v>
      </c>
      <c r="I186" s="84">
        <v>-890632</v>
      </c>
      <c r="J186" s="63">
        <v>0</v>
      </c>
      <c r="K186" s="64">
        <f t="shared" si="46"/>
        <v>501615401</v>
      </c>
    </row>
    <row r="187" spans="1:11" s="68" customFormat="1" ht="15.75" customHeight="1">
      <c r="A187" s="69" t="s">
        <v>5</v>
      </c>
      <c r="B187" s="63">
        <v>0</v>
      </c>
      <c r="C187" s="63">
        <v>0</v>
      </c>
      <c r="D187" s="63">
        <v>220691</v>
      </c>
      <c r="E187" s="64">
        <v>639256</v>
      </c>
      <c r="F187" s="64">
        <v>2652071</v>
      </c>
      <c r="G187" s="24">
        <v>692524</v>
      </c>
      <c r="H187" s="64">
        <f t="shared" si="45"/>
        <v>135154497</v>
      </c>
      <c r="I187" s="84">
        <v>-259984</v>
      </c>
      <c r="J187" s="63">
        <v>0</v>
      </c>
      <c r="K187" s="64">
        <f t="shared" si="46"/>
        <v>134894513</v>
      </c>
    </row>
    <row r="188" spans="1:11" s="68" customFormat="1" ht="15.75" customHeight="1">
      <c r="A188" s="69" t="s">
        <v>6</v>
      </c>
      <c r="B188" s="63">
        <v>0</v>
      </c>
      <c r="C188" s="63">
        <v>0</v>
      </c>
      <c r="D188" s="63">
        <v>171331</v>
      </c>
      <c r="E188" s="64">
        <v>408337</v>
      </c>
      <c r="F188" s="64">
        <v>4082081</v>
      </c>
      <c r="G188" s="24">
        <v>3389755</v>
      </c>
      <c r="H188" s="64">
        <f t="shared" si="45"/>
        <v>106068506</v>
      </c>
      <c r="I188" s="84">
        <v>-194079</v>
      </c>
      <c r="J188" s="63">
        <v>0</v>
      </c>
      <c r="K188" s="64">
        <f t="shared" si="46"/>
        <v>105874427</v>
      </c>
    </row>
    <row r="189" spans="1:11" s="68" customFormat="1" ht="15.75" customHeight="1">
      <c r="A189" s="69" t="s">
        <v>7</v>
      </c>
      <c r="B189" s="63">
        <v>0</v>
      </c>
      <c r="C189" s="63">
        <v>0</v>
      </c>
      <c r="D189" s="63">
        <v>96552</v>
      </c>
      <c r="E189" s="64">
        <v>95738</v>
      </c>
      <c r="F189" s="64">
        <v>2052241</v>
      </c>
      <c r="G189" s="24">
        <v>1379000</v>
      </c>
      <c r="H189" s="64">
        <f>K166+B189+C189+D189+E189+F189+G189</f>
        <v>60453829</v>
      </c>
      <c r="I189" s="84">
        <v>-112743</v>
      </c>
      <c r="J189" s="63">
        <v>0</v>
      </c>
      <c r="K189" s="64">
        <f t="shared" si="46"/>
        <v>60341086</v>
      </c>
    </row>
    <row r="190" spans="1:11" s="68" customFormat="1" ht="15.75" customHeight="1">
      <c r="A190" s="69" t="s">
        <v>8</v>
      </c>
      <c r="B190" s="63">
        <v>0</v>
      </c>
      <c r="C190" s="63">
        <v>0</v>
      </c>
      <c r="D190" s="63">
        <v>216883</v>
      </c>
      <c r="E190" s="64">
        <v>567880</v>
      </c>
      <c r="F190" s="64">
        <v>2479194</v>
      </c>
      <c r="G190" s="24">
        <v>2718502</v>
      </c>
      <c r="H190" s="64">
        <f t="shared" si="45"/>
        <v>129658658</v>
      </c>
      <c r="I190" s="84">
        <v>-244839</v>
      </c>
      <c r="J190" s="63">
        <v>0</v>
      </c>
      <c r="K190" s="64">
        <f t="shared" si="46"/>
        <v>129413819</v>
      </c>
    </row>
    <row r="191" spans="1:11" s="68" customFormat="1" ht="15.75" customHeight="1">
      <c r="A191" s="69" t="s">
        <v>9</v>
      </c>
      <c r="B191" s="63">
        <v>0</v>
      </c>
      <c r="C191" s="63">
        <v>0</v>
      </c>
      <c r="D191" s="63">
        <v>88640</v>
      </c>
      <c r="E191" s="64">
        <v>112303</v>
      </c>
      <c r="F191" s="64">
        <v>2719944</v>
      </c>
      <c r="G191" s="24">
        <v>2085303</v>
      </c>
      <c r="H191" s="64">
        <f t="shared" si="45"/>
        <v>59823443</v>
      </c>
      <c r="I191" s="84">
        <v>-108574</v>
      </c>
      <c r="J191" s="63">
        <v>0</v>
      </c>
      <c r="K191" s="64">
        <f t="shared" si="46"/>
        <v>59714869</v>
      </c>
    </row>
    <row r="192" spans="1:11" s="68" customFormat="1" ht="15.75" customHeight="1">
      <c r="A192" s="69" t="s">
        <v>10</v>
      </c>
      <c r="B192" s="63">
        <v>0</v>
      </c>
      <c r="C192" s="63">
        <v>0</v>
      </c>
      <c r="D192" s="63">
        <v>113325</v>
      </c>
      <c r="E192" s="64">
        <v>271274</v>
      </c>
      <c r="F192" s="64">
        <v>1433017</v>
      </c>
      <c r="G192" s="24">
        <v>5648953</v>
      </c>
      <c r="H192" s="64">
        <f t="shared" si="45"/>
        <v>74785733</v>
      </c>
      <c r="I192" s="84">
        <v>-133250</v>
      </c>
      <c r="J192" s="63">
        <v>0</v>
      </c>
      <c r="K192" s="64">
        <f>H192+I192+J192</f>
        <v>74652483</v>
      </c>
    </row>
    <row r="193" spans="1:11" s="68" customFormat="1" ht="15.75" customHeight="1">
      <c r="A193" s="69" t="s">
        <v>11</v>
      </c>
      <c r="B193" s="63">
        <v>0</v>
      </c>
      <c r="C193" s="63">
        <v>0</v>
      </c>
      <c r="D193" s="63">
        <v>84945</v>
      </c>
      <c r="E193" s="64">
        <v>91624</v>
      </c>
      <c r="F193" s="64">
        <v>1823167</v>
      </c>
      <c r="G193" s="24">
        <v>2865098</v>
      </c>
      <c r="H193" s="64">
        <f t="shared" si="45"/>
        <v>59229594</v>
      </c>
      <c r="I193" s="84">
        <v>-107882</v>
      </c>
      <c r="J193" s="63">
        <v>0</v>
      </c>
      <c r="K193" s="64">
        <f t="shared" si="46"/>
        <v>59121712</v>
      </c>
    </row>
    <row r="194" spans="1:11" s="68" customFormat="1" ht="15.75" customHeight="1">
      <c r="A194" s="69" t="s">
        <v>12</v>
      </c>
      <c r="B194" s="63">
        <v>0</v>
      </c>
      <c r="C194" s="63">
        <v>0</v>
      </c>
      <c r="D194" s="63">
        <v>199488</v>
      </c>
      <c r="E194" s="64">
        <v>471836</v>
      </c>
      <c r="F194" s="64">
        <v>3845288</v>
      </c>
      <c r="G194" s="24">
        <v>6228440</v>
      </c>
      <c r="H194" s="64">
        <f t="shared" si="45"/>
        <v>127292582</v>
      </c>
      <c r="I194" s="84">
        <v>-230796</v>
      </c>
      <c r="J194" s="63">
        <v>0</v>
      </c>
      <c r="K194" s="64">
        <f t="shared" si="46"/>
        <v>127061786</v>
      </c>
    </row>
    <row r="195" spans="1:11" s="68" customFormat="1" ht="15.75" customHeight="1">
      <c r="A195" s="69" t="s">
        <v>13</v>
      </c>
      <c r="B195" s="63">
        <v>0</v>
      </c>
      <c r="C195" s="63">
        <v>0</v>
      </c>
      <c r="D195" s="63">
        <v>140795</v>
      </c>
      <c r="E195" s="64">
        <v>447140</v>
      </c>
      <c r="F195" s="64">
        <v>2531845</v>
      </c>
      <c r="G195" s="24">
        <v>2582542</v>
      </c>
      <c r="H195" s="64">
        <f>K172+B195+C195+D195+E195+F195+G195</f>
        <v>89313570</v>
      </c>
      <c r="I195" s="84">
        <v>-164919</v>
      </c>
      <c r="J195" s="63">
        <v>0</v>
      </c>
      <c r="K195" s="64">
        <f t="shared" si="46"/>
        <v>89148651</v>
      </c>
    </row>
    <row r="196" spans="1:11" s="68" customFormat="1" ht="15.75" customHeight="1">
      <c r="A196" s="69" t="s">
        <v>14</v>
      </c>
      <c r="B196" s="63">
        <v>0</v>
      </c>
      <c r="C196" s="63">
        <v>0</v>
      </c>
      <c r="D196" s="63">
        <v>147664</v>
      </c>
      <c r="E196" s="64">
        <v>287803</v>
      </c>
      <c r="F196" s="64">
        <v>3030420</v>
      </c>
      <c r="G196" s="24">
        <v>7891513</v>
      </c>
      <c r="H196" s="64">
        <f t="shared" si="45"/>
        <v>94553033</v>
      </c>
      <c r="I196" s="84">
        <v>-164823</v>
      </c>
      <c r="J196" s="63">
        <v>0</v>
      </c>
      <c r="K196" s="64">
        <f t="shared" si="46"/>
        <v>94388210</v>
      </c>
    </row>
    <row r="197" spans="1:11" s="68" customFormat="1" ht="15.75" customHeight="1">
      <c r="A197" s="69" t="s">
        <v>15</v>
      </c>
      <c r="B197" s="63">
        <v>0</v>
      </c>
      <c r="C197" s="63">
        <v>0</v>
      </c>
      <c r="D197" s="63">
        <v>86505</v>
      </c>
      <c r="E197" s="64">
        <v>142517</v>
      </c>
      <c r="F197" s="64">
        <v>5911181</v>
      </c>
      <c r="G197" s="24">
        <v>1653877</v>
      </c>
      <c r="H197" s="64">
        <f t="shared" si="45"/>
        <v>61852289</v>
      </c>
      <c r="I197" s="84">
        <v>-107148</v>
      </c>
      <c r="J197" s="63">
        <v>0</v>
      </c>
      <c r="K197" s="64">
        <f t="shared" si="46"/>
        <v>61745141</v>
      </c>
    </row>
    <row r="198" spans="1:11" s="68" customFormat="1" ht="15.75" customHeight="1">
      <c r="A198" s="69" t="s">
        <v>16</v>
      </c>
      <c r="B198" s="63">
        <v>0</v>
      </c>
      <c r="C198" s="63">
        <v>0</v>
      </c>
      <c r="D198" s="63">
        <v>111082</v>
      </c>
      <c r="E198" s="64">
        <v>174685</v>
      </c>
      <c r="F198" s="64">
        <v>3059917</v>
      </c>
      <c r="G198" s="24">
        <v>3718849</v>
      </c>
      <c r="H198" s="64">
        <f t="shared" si="45"/>
        <v>68382196</v>
      </c>
      <c r="I198" s="84">
        <v>-121404</v>
      </c>
      <c r="J198" s="63">
        <v>0</v>
      </c>
      <c r="K198" s="64">
        <f t="shared" si="46"/>
        <v>68260792</v>
      </c>
    </row>
    <row r="199" spans="1:11" s="68" customFormat="1" ht="15.75" customHeight="1">
      <c r="A199" s="70" t="s">
        <v>17</v>
      </c>
      <c r="B199" s="65">
        <v>0</v>
      </c>
      <c r="C199" s="65">
        <v>0</v>
      </c>
      <c r="D199" s="65">
        <v>119916</v>
      </c>
      <c r="E199" s="66">
        <v>185371</v>
      </c>
      <c r="F199" s="66">
        <v>2507852</v>
      </c>
      <c r="G199" s="25">
        <v>5278247</v>
      </c>
      <c r="H199" s="66">
        <f>K176+B199+C199+D199+E199+F199+G199</f>
        <v>83363607</v>
      </c>
      <c r="I199" s="85">
        <v>-148909</v>
      </c>
      <c r="J199" s="65">
        <v>0</v>
      </c>
      <c r="K199" s="66">
        <f>H199+I199+J199</f>
        <v>83214698</v>
      </c>
    </row>
    <row r="200" spans="1:11" s="68" customFormat="1" ht="15.75" customHeight="1">
      <c r="A200" s="71" t="s">
        <v>18</v>
      </c>
      <c r="B200" s="23">
        <f>SUM(B183:B199)</f>
        <v>0</v>
      </c>
      <c r="C200" s="23">
        <f aca="true" t="shared" si="47" ref="C200:K200">SUM(C183:C199)</f>
        <v>0</v>
      </c>
      <c r="D200" s="23">
        <f t="shared" si="47"/>
        <v>3063297</v>
      </c>
      <c r="E200" s="23">
        <f t="shared" si="47"/>
        <v>7147693</v>
      </c>
      <c r="F200" s="23">
        <f t="shared" si="47"/>
        <v>62398887.99999999</v>
      </c>
      <c r="G200" s="23">
        <f t="shared" si="47"/>
        <v>93204843</v>
      </c>
      <c r="H200" s="23">
        <f t="shared" si="47"/>
        <v>1964293123</v>
      </c>
      <c r="I200" s="23">
        <f t="shared" si="47"/>
        <v>-3562530</v>
      </c>
      <c r="J200" s="23">
        <f t="shared" si="47"/>
        <v>0</v>
      </c>
      <c r="K200" s="23">
        <f t="shared" si="47"/>
        <v>1960730593</v>
      </c>
    </row>
    <row r="201" spans="1:13" s="68" customFormat="1" ht="12">
      <c r="A201" s="82"/>
      <c r="B201" s="82"/>
      <c r="C201" s="82"/>
      <c r="D201" s="82"/>
      <c r="E201" s="82"/>
      <c r="F201" s="82"/>
      <c r="G201" s="82"/>
      <c r="H201" s="54">
        <f>H200-K178</f>
        <v>1947849850</v>
      </c>
      <c r="I201" s="83"/>
      <c r="J201" s="83"/>
      <c r="K201" s="61">
        <f>K200-K178</f>
        <v>1944287320</v>
      </c>
      <c r="M201" s="72"/>
    </row>
    <row r="202" spans="1:11" ht="19.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1:11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1:11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1:11" ht="12.75">
      <c r="A220" s="10"/>
      <c r="B220" s="10"/>
      <c r="C220" s="10"/>
      <c r="D220" s="10"/>
      <c r="E220" s="20"/>
      <c r="F220" s="20"/>
      <c r="G220" s="20"/>
      <c r="H220" s="20"/>
      <c r="I220" s="20"/>
      <c r="J220" s="20"/>
      <c r="K220" s="20"/>
    </row>
    <row r="221" spans="1:11" ht="12.75">
      <c r="A221" s="10"/>
      <c r="B221" s="10"/>
      <c r="C221" s="10"/>
      <c r="D221" s="10"/>
      <c r="E221" s="20"/>
      <c r="F221" s="20"/>
      <c r="G221" s="20"/>
      <c r="H221" s="20"/>
      <c r="I221" s="20"/>
      <c r="J221" s="20"/>
      <c r="K221" s="20"/>
    </row>
    <row r="222" spans="1:11" ht="12.75">
      <c r="A222" s="10"/>
      <c r="B222" s="10"/>
      <c r="C222" s="10"/>
      <c r="D222" s="10"/>
      <c r="E222" s="20"/>
      <c r="F222" s="20"/>
      <c r="G222" s="20"/>
      <c r="H222" s="20"/>
      <c r="I222" s="20"/>
      <c r="J222" s="20"/>
      <c r="K222" s="20"/>
    </row>
    <row r="223" spans="1:11" ht="12.75">
      <c r="A223" s="10"/>
      <c r="B223" s="10"/>
      <c r="C223" s="10"/>
      <c r="D223" s="10"/>
      <c r="E223" s="20"/>
      <c r="F223" s="20"/>
      <c r="G223" s="20"/>
      <c r="H223" s="20"/>
      <c r="I223" s="20"/>
      <c r="J223" s="20"/>
      <c r="K223" s="20"/>
    </row>
    <row r="224" spans="1:11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1:11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1:11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1:11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1:11" ht="15.75">
      <c r="A229" s="104" t="s">
        <v>21</v>
      </c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1:11" ht="15.75">
      <c r="A230" s="105" t="s">
        <v>60</v>
      </c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1:11" ht="21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1:11" ht="87" customHeight="1">
      <c r="A232" s="8" t="s">
        <v>49</v>
      </c>
      <c r="B232" s="19" t="s">
        <v>0</v>
      </c>
      <c r="C232" s="19" t="s">
        <v>32</v>
      </c>
      <c r="D232" s="19" t="s">
        <v>23</v>
      </c>
      <c r="E232" s="19" t="s">
        <v>19</v>
      </c>
      <c r="F232" s="19" t="s">
        <v>20</v>
      </c>
      <c r="G232" s="19" t="s">
        <v>26</v>
      </c>
      <c r="H232" s="19" t="s">
        <v>22</v>
      </c>
      <c r="I232" s="19" t="s">
        <v>24</v>
      </c>
      <c r="J232" s="51" t="s">
        <v>53</v>
      </c>
      <c r="K232" s="35" t="s">
        <v>54</v>
      </c>
    </row>
    <row r="233" spans="1:11" s="68" customFormat="1" ht="15.75" customHeight="1">
      <c r="A233" s="69" t="s">
        <v>1</v>
      </c>
      <c r="B233" s="64">
        <v>41311631</v>
      </c>
      <c r="C233" s="64">
        <v>7137468</v>
      </c>
      <c r="D233" s="64">
        <v>530451</v>
      </c>
      <c r="E233" s="64">
        <v>3442935</v>
      </c>
      <c r="F233" s="64">
        <v>2180851</v>
      </c>
      <c r="G233" s="84">
        <v>23</v>
      </c>
      <c r="H233" s="64">
        <v>460015</v>
      </c>
      <c r="I233" s="64">
        <v>99867</v>
      </c>
      <c r="J233" s="64">
        <v>70962</v>
      </c>
      <c r="K233" s="64">
        <f>SUM(B233:J233)</f>
        <v>55234203</v>
      </c>
    </row>
    <row r="234" spans="1:11" s="68" customFormat="1" ht="15.75" customHeight="1">
      <c r="A234" s="69" t="s">
        <v>2</v>
      </c>
      <c r="B234" s="64">
        <v>91885357</v>
      </c>
      <c r="C234" s="64">
        <v>15874812</v>
      </c>
      <c r="D234" s="64">
        <v>1181597</v>
      </c>
      <c r="E234" s="64">
        <v>7674925</v>
      </c>
      <c r="F234" s="64">
        <v>4858067</v>
      </c>
      <c r="G234" s="84">
        <v>53</v>
      </c>
      <c r="H234" s="64">
        <v>1023560</v>
      </c>
      <c r="I234" s="64">
        <v>222428</v>
      </c>
      <c r="J234" s="64">
        <v>157078</v>
      </c>
      <c r="K234" s="64">
        <f aca="true" t="shared" si="48" ref="K234:K248">SUM(B234:J234)</f>
        <v>122877877</v>
      </c>
    </row>
    <row r="235" spans="1:11" s="68" customFormat="1" ht="15.75" customHeight="1">
      <c r="A235" s="69" t="s">
        <v>3</v>
      </c>
      <c r="B235" s="64">
        <v>52261039</v>
      </c>
      <c r="C235" s="64">
        <v>9028910</v>
      </c>
      <c r="D235" s="64">
        <v>671484</v>
      </c>
      <c r="E235" s="64">
        <v>4355086</v>
      </c>
      <c r="F235" s="64">
        <v>2760891</v>
      </c>
      <c r="G235" s="84">
        <v>30</v>
      </c>
      <c r="H235" s="64">
        <v>582135</v>
      </c>
      <c r="I235" s="64">
        <v>126407</v>
      </c>
      <c r="J235" s="64">
        <v>89702</v>
      </c>
      <c r="K235" s="64">
        <f t="shared" si="48"/>
        <v>69875684</v>
      </c>
    </row>
    <row r="236" spans="1:11" s="68" customFormat="1" ht="15.75" customHeight="1">
      <c r="A236" s="69" t="s">
        <v>4</v>
      </c>
      <c r="B236" s="64">
        <v>293981545</v>
      </c>
      <c r="C236" s="64">
        <v>50791729</v>
      </c>
      <c r="D236" s="64">
        <v>3775398</v>
      </c>
      <c r="E236" s="64">
        <v>24511889</v>
      </c>
      <c r="F236" s="64">
        <v>15521704</v>
      </c>
      <c r="G236" s="84">
        <v>166</v>
      </c>
      <c r="H236" s="64">
        <v>3273579</v>
      </c>
      <c r="I236" s="64">
        <v>710781</v>
      </c>
      <c r="J236" s="64">
        <v>504575</v>
      </c>
      <c r="K236" s="64">
        <f t="shared" si="48"/>
        <v>393071366</v>
      </c>
    </row>
    <row r="237" spans="1:11" s="68" customFormat="1" ht="15.75" customHeight="1">
      <c r="A237" s="69" t="s">
        <v>5</v>
      </c>
      <c r="B237" s="64">
        <v>83000080</v>
      </c>
      <c r="C237" s="64">
        <v>14339087</v>
      </c>
      <c r="D237" s="64">
        <v>1066849</v>
      </c>
      <c r="E237" s="64">
        <v>6912240</v>
      </c>
      <c r="F237" s="64">
        <v>4386827</v>
      </c>
      <c r="G237" s="84">
        <v>48</v>
      </c>
      <c r="H237" s="64">
        <v>924804</v>
      </c>
      <c r="I237" s="64">
        <v>200820</v>
      </c>
      <c r="J237" s="64">
        <v>142507</v>
      </c>
      <c r="K237" s="64">
        <f t="shared" si="48"/>
        <v>110973262</v>
      </c>
    </row>
    <row r="238" spans="1:11" s="68" customFormat="1" ht="15.75" customHeight="1">
      <c r="A238" s="69" t="s">
        <v>6</v>
      </c>
      <c r="B238" s="64">
        <v>61329911</v>
      </c>
      <c r="C238" s="64">
        <v>10595663</v>
      </c>
      <c r="D238" s="64">
        <v>788439</v>
      </c>
      <c r="E238" s="64">
        <v>5116106</v>
      </c>
      <c r="F238" s="64">
        <v>3241760</v>
      </c>
      <c r="G238" s="84">
        <v>35</v>
      </c>
      <c r="H238" s="64">
        <v>683226</v>
      </c>
      <c r="I238" s="64">
        <v>148418</v>
      </c>
      <c r="J238" s="64">
        <v>105055</v>
      </c>
      <c r="K238" s="64">
        <f t="shared" si="48"/>
        <v>82008613</v>
      </c>
    </row>
    <row r="239" spans="1:11" s="68" customFormat="1" ht="15.75" customHeight="1">
      <c r="A239" s="69" t="s">
        <v>7</v>
      </c>
      <c r="B239" s="64">
        <v>36979615</v>
      </c>
      <c r="C239" s="64">
        <v>6389147</v>
      </c>
      <c r="D239" s="64">
        <v>475243</v>
      </c>
      <c r="E239" s="64">
        <v>3090473</v>
      </c>
      <c r="F239" s="64">
        <v>1953744</v>
      </c>
      <c r="G239" s="84">
        <v>21</v>
      </c>
      <c r="H239" s="64">
        <v>411775</v>
      </c>
      <c r="I239" s="64">
        <v>89472</v>
      </c>
      <c r="J239" s="64">
        <v>63225</v>
      </c>
      <c r="K239" s="64">
        <f t="shared" si="48"/>
        <v>49452715</v>
      </c>
    </row>
    <row r="240" spans="1:11" s="68" customFormat="1" ht="15.75" customHeight="1">
      <c r="A240" s="69" t="s">
        <v>8</v>
      </c>
      <c r="B240" s="64">
        <v>83069269</v>
      </c>
      <c r="C240" s="64">
        <v>14353879</v>
      </c>
      <c r="D240" s="64">
        <v>1064427</v>
      </c>
      <c r="E240" s="64">
        <v>6933003</v>
      </c>
      <c r="F240" s="64">
        <v>4374852</v>
      </c>
      <c r="G240" s="84">
        <v>44</v>
      </c>
      <c r="H240" s="64">
        <v>923851</v>
      </c>
      <c r="I240" s="64">
        <v>200463</v>
      </c>
      <c r="J240" s="64">
        <v>142814</v>
      </c>
      <c r="K240" s="64">
        <f t="shared" si="48"/>
        <v>111062602</v>
      </c>
    </row>
    <row r="241" spans="1:11" s="68" customFormat="1" ht="15.75" customHeight="1">
      <c r="A241" s="69" t="s">
        <v>9</v>
      </c>
      <c r="B241" s="64">
        <v>36344071</v>
      </c>
      <c r="C241" s="64">
        <v>6279145</v>
      </c>
      <c r="D241" s="64">
        <v>466835</v>
      </c>
      <c r="E241" s="64">
        <v>3029772</v>
      </c>
      <c r="F241" s="64">
        <v>1919348</v>
      </c>
      <c r="G241" s="84">
        <v>21</v>
      </c>
      <c r="H241" s="64">
        <v>404754</v>
      </c>
      <c r="I241" s="64">
        <v>87887</v>
      </c>
      <c r="J241" s="64">
        <v>62377</v>
      </c>
      <c r="K241" s="64">
        <f t="shared" si="48"/>
        <v>48594210</v>
      </c>
    </row>
    <row r="242" spans="1:11" s="68" customFormat="1" ht="15.75" customHeight="1">
      <c r="A242" s="69" t="s">
        <v>10</v>
      </c>
      <c r="B242" s="64">
        <v>44907413</v>
      </c>
      <c r="C242" s="64">
        <v>7759149</v>
      </c>
      <c r="D242" s="64">
        <v>577107</v>
      </c>
      <c r="E242" s="64">
        <v>3758693</v>
      </c>
      <c r="F242" s="64">
        <v>2372284</v>
      </c>
      <c r="G242" s="84">
        <v>25</v>
      </c>
      <c r="H242" s="64">
        <v>499925</v>
      </c>
      <c r="I242" s="64">
        <v>108655</v>
      </c>
      <c r="J242" s="64">
        <v>76635</v>
      </c>
      <c r="K242" s="64">
        <f t="shared" si="48"/>
        <v>60059886</v>
      </c>
    </row>
    <row r="243" spans="1:11" s="68" customFormat="1" ht="15.75" customHeight="1">
      <c r="A243" s="69" t="s">
        <v>11</v>
      </c>
      <c r="B243" s="64">
        <v>36037234</v>
      </c>
      <c r="C243" s="64">
        <v>6225943</v>
      </c>
      <c r="D243" s="64">
        <v>462970</v>
      </c>
      <c r="E243" s="64">
        <v>3001132</v>
      </c>
      <c r="F243" s="64">
        <v>1903605</v>
      </c>
      <c r="G243" s="84">
        <v>21</v>
      </c>
      <c r="H243" s="64">
        <v>401433</v>
      </c>
      <c r="I243" s="64">
        <v>87153</v>
      </c>
      <c r="J243" s="64">
        <v>61917</v>
      </c>
      <c r="K243" s="64">
        <f t="shared" si="48"/>
        <v>48181408</v>
      </c>
    </row>
    <row r="244" spans="1:11" s="68" customFormat="1" ht="15.75" customHeight="1">
      <c r="A244" s="69" t="s">
        <v>12</v>
      </c>
      <c r="B244" s="64">
        <v>74256421</v>
      </c>
      <c r="C244" s="64">
        <v>12829879</v>
      </c>
      <c r="D244" s="64">
        <v>954812</v>
      </c>
      <c r="E244" s="64">
        <v>6217965</v>
      </c>
      <c r="F244" s="64">
        <v>3925044</v>
      </c>
      <c r="G244" s="84">
        <v>42</v>
      </c>
      <c r="H244" s="64">
        <v>826821</v>
      </c>
      <c r="I244" s="64">
        <v>179756</v>
      </c>
      <c r="J244" s="64">
        <v>126552</v>
      </c>
      <c r="K244" s="64">
        <f>SUM(B244:J244)</f>
        <v>99317292</v>
      </c>
    </row>
    <row r="245" spans="1:11" s="68" customFormat="1" ht="15.75" customHeight="1">
      <c r="A245" s="69" t="s">
        <v>13</v>
      </c>
      <c r="B245" s="64">
        <v>53479387</v>
      </c>
      <c r="C245" s="64">
        <v>9239487</v>
      </c>
      <c r="D245" s="64">
        <v>688332</v>
      </c>
      <c r="E245" s="64">
        <v>4475175</v>
      </c>
      <c r="F245" s="64">
        <v>2830003</v>
      </c>
      <c r="G245" s="84">
        <v>31</v>
      </c>
      <c r="H245" s="64">
        <v>595826</v>
      </c>
      <c r="I245" s="64">
        <v>129567</v>
      </c>
      <c r="J245" s="64">
        <v>91102</v>
      </c>
      <c r="K245" s="64">
        <f t="shared" si="48"/>
        <v>71528910</v>
      </c>
    </row>
    <row r="246" spans="1:11" s="68" customFormat="1" ht="15.75" customHeight="1">
      <c r="A246" s="69" t="s">
        <v>14</v>
      </c>
      <c r="B246" s="64">
        <v>60182952</v>
      </c>
      <c r="C246" s="64">
        <v>10397839</v>
      </c>
      <c r="D246" s="64">
        <v>768442</v>
      </c>
      <c r="E246" s="64">
        <v>4954283</v>
      </c>
      <c r="F246" s="64">
        <v>3159663</v>
      </c>
      <c r="G246" s="84">
        <v>32</v>
      </c>
      <c r="H246" s="64">
        <v>669596</v>
      </c>
      <c r="I246" s="64">
        <v>144719</v>
      </c>
      <c r="J246" s="64">
        <v>105727</v>
      </c>
      <c r="K246" s="64">
        <f t="shared" si="48"/>
        <v>80383253</v>
      </c>
    </row>
    <row r="247" spans="1:11" s="68" customFormat="1" ht="15.75" customHeight="1">
      <c r="A247" s="69" t="s">
        <v>15</v>
      </c>
      <c r="B247" s="64">
        <v>36931634</v>
      </c>
      <c r="C247" s="64">
        <v>6380630</v>
      </c>
      <c r="D247" s="64">
        <v>474299</v>
      </c>
      <c r="E247" s="64">
        <v>3076995</v>
      </c>
      <c r="F247" s="64">
        <v>1950062</v>
      </c>
      <c r="G247" s="84">
        <v>21</v>
      </c>
      <c r="H247" s="64">
        <v>411299</v>
      </c>
      <c r="I247" s="64">
        <v>89291</v>
      </c>
      <c r="J247" s="64">
        <v>63446</v>
      </c>
      <c r="K247" s="64">
        <f t="shared" si="48"/>
        <v>49377677</v>
      </c>
    </row>
    <row r="248" spans="1:11" s="68" customFormat="1" ht="15.75" customHeight="1">
      <c r="A248" s="69" t="s">
        <v>16</v>
      </c>
      <c r="B248" s="64">
        <v>40497250</v>
      </c>
      <c r="C248" s="64">
        <v>6997040</v>
      </c>
      <c r="D248" s="64">
        <v>520217</v>
      </c>
      <c r="E248" s="64">
        <v>3384121</v>
      </c>
      <c r="F248" s="64">
        <v>2138543</v>
      </c>
      <c r="G248" s="84">
        <v>23</v>
      </c>
      <c r="H248" s="64">
        <v>450853</v>
      </c>
      <c r="I248" s="64">
        <v>97944</v>
      </c>
      <c r="J248" s="64">
        <v>69288</v>
      </c>
      <c r="K248" s="64">
        <f t="shared" si="48"/>
        <v>54155279</v>
      </c>
    </row>
    <row r="249" spans="1:11" s="68" customFormat="1" ht="15.75" customHeight="1">
      <c r="A249" s="70" t="s">
        <v>17</v>
      </c>
      <c r="B249" s="66">
        <v>49471371</v>
      </c>
      <c r="C249" s="66">
        <v>8547106</v>
      </c>
      <c r="D249" s="66">
        <v>634690</v>
      </c>
      <c r="E249" s="66">
        <v>4112766</v>
      </c>
      <c r="F249" s="66">
        <v>2609567</v>
      </c>
      <c r="G249" s="85">
        <v>28</v>
      </c>
      <c r="H249" s="66">
        <v>550865</v>
      </c>
      <c r="I249" s="66">
        <v>119495</v>
      </c>
      <c r="J249" s="66">
        <v>85339</v>
      </c>
      <c r="K249" s="66">
        <f>SUM(B249:J249)</f>
        <v>66131227</v>
      </c>
    </row>
    <row r="250" spans="1:11" s="68" customFormat="1" ht="15.75" customHeight="1">
      <c r="A250" s="71" t="s">
        <v>18</v>
      </c>
      <c r="B250" s="13">
        <f>SUM(B233:B249)</f>
        <v>1175926180</v>
      </c>
      <c r="C250" s="13">
        <f aca="true" t="shared" si="49" ref="C250:J250">SUM(C233:C249)</f>
        <v>203166913</v>
      </c>
      <c r="D250" s="13">
        <f t="shared" si="49"/>
        <v>15101592</v>
      </c>
      <c r="E250" s="13">
        <f t="shared" si="49"/>
        <v>98047559</v>
      </c>
      <c r="F250" s="13">
        <f t="shared" si="49"/>
        <v>62086815</v>
      </c>
      <c r="G250" s="86">
        <f t="shared" si="49"/>
        <v>664</v>
      </c>
      <c r="H250" s="13">
        <f t="shared" si="49"/>
        <v>13094317</v>
      </c>
      <c r="I250" s="13">
        <f t="shared" si="49"/>
        <v>2843123</v>
      </c>
      <c r="J250" s="13">
        <f t="shared" si="49"/>
        <v>2018301</v>
      </c>
      <c r="K250" s="13">
        <f>SUM(K233:K249)</f>
        <v>1572285464</v>
      </c>
    </row>
    <row r="251" spans="1:11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61">
        <f>G250+H250+I250+J250</f>
        <v>17956405</v>
      </c>
    </row>
    <row r="252" spans="1:1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57"/>
    </row>
    <row r="253" spans="1:1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36">
        <f>G250+H250+I250</f>
        <v>15938104</v>
      </c>
    </row>
    <row r="254" spans="1:1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87" customHeight="1">
      <c r="A255" s="8" t="s">
        <v>49</v>
      </c>
      <c r="B255" s="21" t="s">
        <v>28</v>
      </c>
      <c r="C255" s="21" t="s">
        <v>29</v>
      </c>
      <c r="D255" s="21" t="s">
        <v>30</v>
      </c>
      <c r="E255" s="21" t="s">
        <v>31</v>
      </c>
      <c r="F255" s="8" t="s">
        <v>51</v>
      </c>
      <c r="G255" s="8" t="s">
        <v>27</v>
      </c>
      <c r="H255" s="37" t="s">
        <v>41</v>
      </c>
      <c r="I255" s="35" t="s">
        <v>72</v>
      </c>
      <c r="J255" s="35" t="s">
        <v>69</v>
      </c>
      <c r="K255" s="37" t="s">
        <v>34</v>
      </c>
    </row>
    <row r="256" spans="1:14" s="68" customFormat="1" ht="15.75" customHeight="1">
      <c r="A256" s="69" t="s">
        <v>1</v>
      </c>
      <c r="B256" s="84">
        <v>0</v>
      </c>
      <c r="C256" s="84">
        <v>0</v>
      </c>
      <c r="D256" s="76">
        <v>283056</v>
      </c>
      <c r="E256" s="76">
        <v>463254</v>
      </c>
      <c r="F256" s="24">
        <v>5251105</v>
      </c>
      <c r="G256" s="24">
        <v>4270218</v>
      </c>
      <c r="H256" s="64">
        <f>K233+B256+C256+D256+E256+F256+G256</f>
        <v>65501836</v>
      </c>
      <c r="I256" s="63">
        <v>-165573</v>
      </c>
      <c r="J256" s="84">
        <v>0</v>
      </c>
      <c r="K256" s="24">
        <f>H256+I256+J256</f>
        <v>65336263</v>
      </c>
      <c r="L256" s="72"/>
      <c r="M256" s="73"/>
      <c r="N256" s="72"/>
    </row>
    <row r="257" spans="1:14" s="68" customFormat="1" ht="15.75" customHeight="1">
      <c r="A257" s="69" t="s">
        <v>2</v>
      </c>
      <c r="B257" s="84">
        <v>0</v>
      </c>
      <c r="C257" s="84">
        <v>0</v>
      </c>
      <c r="D257" s="76">
        <v>608190</v>
      </c>
      <c r="E257" s="76">
        <v>1925310</v>
      </c>
      <c r="F257" s="24">
        <v>2041144</v>
      </c>
      <c r="G257" s="24">
        <v>5208890</v>
      </c>
      <c r="H257" s="64">
        <f aca="true" t="shared" si="50" ref="H257:H271">K234+B257+C257+D257+E257+F257+G257</f>
        <v>132661411</v>
      </c>
      <c r="I257" s="63">
        <v>-370935</v>
      </c>
      <c r="J257" s="84">
        <v>0</v>
      </c>
      <c r="K257" s="24">
        <f aca="true" t="shared" si="51" ref="K257:K272">H257+I257+J257</f>
        <v>132290476</v>
      </c>
      <c r="L257" s="72"/>
      <c r="M257" s="73"/>
      <c r="N257" s="72"/>
    </row>
    <row r="258" spans="1:14" s="68" customFormat="1" ht="15.75" customHeight="1">
      <c r="A258" s="69" t="s">
        <v>3</v>
      </c>
      <c r="B258" s="84">
        <v>0</v>
      </c>
      <c r="C258" s="84">
        <v>0</v>
      </c>
      <c r="D258" s="76">
        <v>366950</v>
      </c>
      <c r="E258" s="76">
        <v>852760</v>
      </c>
      <c r="F258" s="24">
        <v>2561913</v>
      </c>
      <c r="G258" s="24">
        <v>8247217</v>
      </c>
      <c r="H258" s="64">
        <f t="shared" si="50"/>
        <v>81904524</v>
      </c>
      <c r="I258" s="63">
        <v>-210468</v>
      </c>
      <c r="J258" s="84">
        <v>0</v>
      </c>
      <c r="K258" s="24">
        <f t="shared" si="51"/>
        <v>81694056</v>
      </c>
      <c r="L258" s="72"/>
      <c r="M258" s="73"/>
      <c r="N258" s="72"/>
    </row>
    <row r="259" spans="1:14" s="68" customFormat="1" ht="15.75" customHeight="1">
      <c r="A259" s="69" t="s">
        <v>4</v>
      </c>
      <c r="B259" s="84">
        <v>0</v>
      </c>
      <c r="C259" s="84">
        <v>0</v>
      </c>
      <c r="D259" s="76">
        <v>2037649</v>
      </c>
      <c r="E259" s="76">
        <v>5411176</v>
      </c>
      <c r="F259" s="24">
        <v>12605929.999999993</v>
      </c>
      <c r="G259" s="24">
        <v>32048111</v>
      </c>
      <c r="H259" s="64">
        <f t="shared" si="50"/>
        <v>445174232</v>
      </c>
      <c r="I259" s="63">
        <v>-1178762</v>
      </c>
      <c r="J259" s="84">
        <v>0</v>
      </c>
      <c r="K259" s="24">
        <f t="shared" si="51"/>
        <v>443995470</v>
      </c>
      <c r="L259" s="72"/>
      <c r="M259" s="73"/>
      <c r="N259" s="72"/>
    </row>
    <row r="260" spans="1:14" s="68" customFormat="1" ht="15.75" customHeight="1">
      <c r="A260" s="69" t="s">
        <v>5</v>
      </c>
      <c r="B260" s="84">
        <v>0</v>
      </c>
      <c r="C260" s="84">
        <v>0</v>
      </c>
      <c r="D260" s="76">
        <v>589433</v>
      </c>
      <c r="E260" s="76">
        <v>1700884</v>
      </c>
      <c r="F260" s="24">
        <v>1714188</v>
      </c>
      <c r="G260" s="24">
        <v>194834</v>
      </c>
      <c r="H260" s="64">
        <f t="shared" si="50"/>
        <v>115172601</v>
      </c>
      <c r="I260" s="63">
        <v>-335505</v>
      </c>
      <c r="J260" s="84">
        <v>0</v>
      </c>
      <c r="K260" s="24">
        <f t="shared" si="51"/>
        <v>114837096</v>
      </c>
      <c r="L260" s="72"/>
      <c r="M260" s="73"/>
      <c r="N260" s="72"/>
    </row>
    <row r="261" spans="1:14" s="68" customFormat="1" ht="15.75" customHeight="1">
      <c r="A261" s="69" t="s">
        <v>6</v>
      </c>
      <c r="B261" s="84">
        <v>0</v>
      </c>
      <c r="C261" s="84">
        <v>0</v>
      </c>
      <c r="D261" s="76">
        <v>408355</v>
      </c>
      <c r="E261" s="76">
        <v>1086476</v>
      </c>
      <c r="F261" s="24">
        <v>3469672</v>
      </c>
      <c r="G261" s="24">
        <v>3493796</v>
      </c>
      <c r="H261" s="64">
        <f t="shared" si="50"/>
        <v>90466912</v>
      </c>
      <c r="I261" s="63">
        <v>-247559</v>
      </c>
      <c r="J261" s="84">
        <v>0</v>
      </c>
      <c r="K261" s="24">
        <f t="shared" si="51"/>
        <v>90219353</v>
      </c>
      <c r="L261" s="72"/>
      <c r="M261" s="73"/>
      <c r="N261" s="72"/>
    </row>
    <row r="262" spans="1:14" s="68" customFormat="1" ht="15.75" customHeight="1">
      <c r="A262" s="69" t="s">
        <v>7</v>
      </c>
      <c r="B262" s="84">
        <v>0</v>
      </c>
      <c r="C262" s="84">
        <v>0</v>
      </c>
      <c r="D262" s="76">
        <v>257426</v>
      </c>
      <c r="E262" s="76">
        <v>254734</v>
      </c>
      <c r="F262" s="24">
        <v>2708867</v>
      </c>
      <c r="G262" s="24">
        <v>2893711</v>
      </c>
      <c r="H262" s="64">
        <f t="shared" si="50"/>
        <v>55567453</v>
      </c>
      <c r="I262" s="63">
        <v>-148501</v>
      </c>
      <c r="J262" s="84">
        <v>0</v>
      </c>
      <c r="K262" s="24">
        <f t="shared" si="51"/>
        <v>55418952</v>
      </c>
      <c r="L262" s="72"/>
      <c r="M262" s="73"/>
      <c r="N262" s="72"/>
    </row>
    <row r="263" spans="1:14" s="68" customFormat="1" ht="15.75" customHeight="1">
      <c r="A263" s="69" t="s">
        <v>8</v>
      </c>
      <c r="B263" s="84">
        <v>0</v>
      </c>
      <c r="C263" s="84">
        <v>0</v>
      </c>
      <c r="D263" s="76">
        <v>558571</v>
      </c>
      <c r="E263" s="76">
        <v>1510974</v>
      </c>
      <c r="F263" s="24">
        <v>1679783</v>
      </c>
      <c r="G263" s="24">
        <v>3351868</v>
      </c>
      <c r="H263" s="64">
        <f t="shared" si="50"/>
        <v>118163798</v>
      </c>
      <c r="I263" s="63">
        <v>-327275</v>
      </c>
      <c r="J263" s="84">
        <v>0</v>
      </c>
      <c r="K263" s="24">
        <f t="shared" si="51"/>
        <v>117836523</v>
      </c>
      <c r="L263" s="72"/>
      <c r="M263" s="73"/>
      <c r="N263" s="72"/>
    </row>
    <row r="264" spans="1:14" s="68" customFormat="1" ht="15.75" customHeight="1">
      <c r="A264" s="69" t="s">
        <v>9</v>
      </c>
      <c r="B264" s="84">
        <v>0</v>
      </c>
      <c r="C264" s="84">
        <v>0</v>
      </c>
      <c r="D264" s="76">
        <v>265440</v>
      </c>
      <c r="E264" s="76">
        <v>298807</v>
      </c>
      <c r="F264" s="24">
        <v>1449580</v>
      </c>
      <c r="G264" s="24">
        <v>2392549</v>
      </c>
      <c r="H264" s="64">
        <f t="shared" si="50"/>
        <v>53000586</v>
      </c>
      <c r="I264" s="63">
        <v>-145976</v>
      </c>
      <c r="J264" s="84">
        <v>0</v>
      </c>
      <c r="K264" s="24">
        <f t="shared" si="51"/>
        <v>52854610</v>
      </c>
      <c r="L264" s="72"/>
      <c r="M264" s="73"/>
      <c r="N264" s="72"/>
    </row>
    <row r="265" spans="1:14" s="68" customFormat="1" ht="15.75" customHeight="1">
      <c r="A265" s="69" t="s">
        <v>10</v>
      </c>
      <c r="B265" s="84">
        <v>0</v>
      </c>
      <c r="C265" s="84">
        <v>0</v>
      </c>
      <c r="D265" s="76">
        <v>312630</v>
      </c>
      <c r="E265" s="76">
        <v>721786</v>
      </c>
      <c r="F265" s="24">
        <v>1101870</v>
      </c>
      <c r="G265" s="24">
        <v>4015011</v>
      </c>
      <c r="H265" s="64">
        <f t="shared" si="50"/>
        <v>66211183</v>
      </c>
      <c r="I265" s="63">
        <v>-179865</v>
      </c>
      <c r="J265" s="84">
        <v>0</v>
      </c>
      <c r="K265" s="24">
        <f t="shared" si="51"/>
        <v>66031318</v>
      </c>
      <c r="L265" s="72"/>
      <c r="M265" s="73"/>
      <c r="N265" s="72"/>
    </row>
    <row r="266" spans="1:14" s="68" customFormat="1" ht="15.75" customHeight="1">
      <c r="A266" s="69" t="s">
        <v>11</v>
      </c>
      <c r="B266" s="84">
        <v>0</v>
      </c>
      <c r="C266" s="84">
        <v>0</v>
      </c>
      <c r="D266" s="76">
        <v>274288</v>
      </c>
      <c r="E266" s="76">
        <v>243785</v>
      </c>
      <c r="F266" s="24">
        <v>452937</v>
      </c>
      <c r="G266" s="24">
        <v>3613266</v>
      </c>
      <c r="H266" s="64">
        <f t="shared" si="50"/>
        <v>52765684</v>
      </c>
      <c r="I266" s="63">
        <v>-145142</v>
      </c>
      <c r="J266" s="84">
        <v>0</v>
      </c>
      <c r="K266" s="24">
        <f t="shared" si="51"/>
        <v>52620542</v>
      </c>
      <c r="L266" s="72"/>
      <c r="M266" s="73"/>
      <c r="N266" s="72"/>
    </row>
    <row r="267" spans="1:14" s="68" customFormat="1" ht="15.75" customHeight="1">
      <c r="A267" s="69" t="s">
        <v>12</v>
      </c>
      <c r="B267" s="84">
        <v>0</v>
      </c>
      <c r="C267" s="84">
        <v>0</v>
      </c>
      <c r="D267" s="76">
        <v>518053</v>
      </c>
      <c r="E267" s="76">
        <v>1255425</v>
      </c>
      <c r="F267" s="24">
        <v>1565895</v>
      </c>
      <c r="G267" s="24">
        <v>1881249</v>
      </c>
      <c r="H267" s="64">
        <f t="shared" si="50"/>
        <v>104537914</v>
      </c>
      <c r="I267" s="63">
        <v>-298417</v>
      </c>
      <c r="J267" s="84">
        <v>0</v>
      </c>
      <c r="K267" s="24">
        <f t="shared" si="51"/>
        <v>104239497</v>
      </c>
      <c r="L267" s="72"/>
      <c r="M267" s="73"/>
      <c r="N267" s="72"/>
    </row>
    <row r="268" spans="1:14" s="68" customFormat="1" ht="15.75" customHeight="1">
      <c r="A268" s="69" t="s">
        <v>13</v>
      </c>
      <c r="B268" s="84">
        <v>0</v>
      </c>
      <c r="C268" s="84">
        <v>0</v>
      </c>
      <c r="D268" s="76">
        <v>370753</v>
      </c>
      <c r="E268" s="76">
        <v>1189719</v>
      </c>
      <c r="F268" s="24">
        <v>1853854</v>
      </c>
      <c r="G268" s="24">
        <v>2759262</v>
      </c>
      <c r="H268" s="64">
        <f t="shared" si="50"/>
        <v>77702498</v>
      </c>
      <c r="I268" s="63">
        <v>-216653</v>
      </c>
      <c r="J268" s="84">
        <v>0</v>
      </c>
      <c r="K268" s="24">
        <f t="shared" si="51"/>
        <v>77485845</v>
      </c>
      <c r="L268" s="72"/>
      <c r="M268" s="73"/>
      <c r="N268" s="72"/>
    </row>
    <row r="269" spans="1:14" s="68" customFormat="1" ht="15.75" customHeight="1">
      <c r="A269" s="69" t="s">
        <v>14</v>
      </c>
      <c r="B269" s="84">
        <v>0</v>
      </c>
      <c r="C269" s="84">
        <v>0</v>
      </c>
      <c r="D269" s="76">
        <v>402065</v>
      </c>
      <c r="E269" s="76">
        <v>765765</v>
      </c>
      <c r="F269" s="24">
        <v>1421707</v>
      </c>
      <c r="G269" s="24">
        <v>8058413</v>
      </c>
      <c r="H269" s="64">
        <f t="shared" si="50"/>
        <v>91031203</v>
      </c>
      <c r="I269" s="63">
        <v>-236141</v>
      </c>
      <c r="J269" s="84">
        <v>0</v>
      </c>
      <c r="K269" s="24">
        <f t="shared" si="51"/>
        <v>90795062</v>
      </c>
      <c r="L269" s="72"/>
      <c r="M269" s="73"/>
      <c r="N269" s="72"/>
    </row>
    <row r="270" spans="1:14" s="68" customFormat="1" ht="15.75" customHeight="1">
      <c r="A270" s="69" t="s">
        <v>15</v>
      </c>
      <c r="B270" s="84">
        <v>0</v>
      </c>
      <c r="C270" s="84">
        <v>0</v>
      </c>
      <c r="D270" s="76">
        <v>271469</v>
      </c>
      <c r="E270" s="76">
        <v>379196</v>
      </c>
      <c r="F270" s="24">
        <v>1257733</v>
      </c>
      <c r="G270" s="24">
        <v>1332937</v>
      </c>
      <c r="H270" s="64">
        <f t="shared" si="50"/>
        <v>52619012</v>
      </c>
      <c r="I270" s="63">
        <v>-148281</v>
      </c>
      <c r="J270" s="84">
        <v>0</v>
      </c>
      <c r="K270" s="24">
        <f t="shared" si="51"/>
        <v>52470731</v>
      </c>
      <c r="L270" s="72"/>
      <c r="M270" s="73"/>
      <c r="N270" s="72"/>
    </row>
    <row r="271" spans="1:14" s="68" customFormat="1" ht="15.75" customHeight="1">
      <c r="A271" s="69" t="s">
        <v>16</v>
      </c>
      <c r="B271" s="84">
        <v>0</v>
      </c>
      <c r="C271" s="84">
        <v>0</v>
      </c>
      <c r="D271" s="76">
        <v>256568</v>
      </c>
      <c r="E271" s="76">
        <v>464790</v>
      </c>
      <c r="F271" s="24">
        <v>3952991</v>
      </c>
      <c r="G271" s="24">
        <v>3161777</v>
      </c>
      <c r="H271" s="64">
        <f t="shared" si="50"/>
        <v>61991405</v>
      </c>
      <c r="I271" s="63">
        <v>-162133</v>
      </c>
      <c r="J271" s="84">
        <v>0</v>
      </c>
      <c r="K271" s="24">
        <f t="shared" si="51"/>
        <v>61829272</v>
      </c>
      <c r="L271" s="72"/>
      <c r="M271" s="73"/>
      <c r="N271" s="72"/>
    </row>
    <row r="272" spans="1:14" s="68" customFormat="1" ht="15.75" customHeight="1">
      <c r="A272" s="70" t="s">
        <v>17</v>
      </c>
      <c r="B272" s="85">
        <v>0</v>
      </c>
      <c r="C272" s="85">
        <v>0</v>
      </c>
      <c r="D272" s="76">
        <v>369702</v>
      </c>
      <c r="E272" s="79">
        <v>493222</v>
      </c>
      <c r="F272" s="25">
        <v>1185983</v>
      </c>
      <c r="G272" s="25">
        <v>4977285</v>
      </c>
      <c r="H272" s="66">
        <f>K249+B272+C272+D272+E272+F272+G272</f>
        <v>73157419</v>
      </c>
      <c r="I272" s="65">
        <v>-197853</v>
      </c>
      <c r="J272" s="85">
        <v>0</v>
      </c>
      <c r="K272" s="24">
        <f t="shared" si="51"/>
        <v>72959566</v>
      </c>
      <c r="L272" s="72"/>
      <c r="M272" s="73"/>
      <c r="N272" s="72"/>
    </row>
    <row r="273" spans="1:14" s="68" customFormat="1" ht="15.75" customHeight="1">
      <c r="A273" s="71" t="s">
        <v>18</v>
      </c>
      <c r="B273" s="86">
        <f aca="true" t="shared" si="52" ref="B273:K273">SUM(B256:B272)</f>
        <v>0</v>
      </c>
      <c r="C273" s="86">
        <f t="shared" si="52"/>
        <v>0</v>
      </c>
      <c r="D273" s="81">
        <f t="shared" si="52"/>
        <v>8150598</v>
      </c>
      <c r="E273" s="81">
        <f t="shared" si="52"/>
        <v>19018063</v>
      </c>
      <c r="F273" s="81">
        <f t="shared" si="52"/>
        <v>46275151.99999999</v>
      </c>
      <c r="G273" s="81">
        <f t="shared" si="52"/>
        <v>91900394</v>
      </c>
      <c r="H273" s="13">
        <f t="shared" si="52"/>
        <v>1737629671</v>
      </c>
      <c r="I273" s="58">
        <f t="shared" si="52"/>
        <v>-4715039</v>
      </c>
      <c r="J273" s="86">
        <f t="shared" si="52"/>
        <v>0</v>
      </c>
      <c r="K273" s="13">
        <f t="shared" si="52"/>
        <v>1732914632</v>
      </c>
      <c r="L273" s="72"/>
      <c r="M273" s="72"/>
      <c r="N273" s="72"/>
    </row>
    <row r="274" spans="1:11" ht="12.75">
      <c r="A274" s="20"/>
      <c r="B274" s="20"/>
      <c r="C274" s="20"/>
      <c r="D274" s="20"/>
      <c r="E274" s="20"/>
      <c r="F274" s="20"/>
      <c r="G274" s="20"/>
      <c r="H274" s="54">
        <f>H273-K251</f>
        <v>1719673266</v>
      </c>
      <c r="I274" s="1"/>
      <c r="J274" s="1"/>
      <c r="K274" s="61">
        <f>K273-K251</f>
        <v>1714958227</v>
      </c>
    </row>
    <row r="275" spans="1:11" ht="12.75">
      <c r="A275" s="102"/>
      <c r="B275" s="102"/>
      <c r="C275" s="102"/>
      <c r="D275" s="102"/>
      <c r="E275" s="102"/>
      <c r="F275" s="102"/>
      <c r="G275" s="102"/>
      <c r="H275" s="102"/>
      <c r="I275" s="1"/>
      <c r="J275" s="1"/>
      <c r="K275" s="20"/>
    </row>
    <row r="276" spans="1:11" ht="12.75" customHeight="1">
      <c r="A276" s="26"/>
      <c r="B276" s="26"/>
      <c r="C276" s="26"/>
      <c r="D276" s="26"/>
      <c r="E276" s="26"/>
      <c r="F276" s="26"/>
      <c r="G276" s="26"/>
      <c r="H276" s="26"/>
      <c r="I276" s="1"/>
      <c r="J276" s="1"/>
      <c r="K276" s="20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1"/>
      <c r="J277" s="1"/>
      <c r="K277" s="20"/>
    </row>
    <row r="279" spans="1:8" ht="12.75">
      <c r="A279" s="100"/>
      <c r="B279" s="100"/>
      <c r="C279" s="100"/>
      <c r="D279" s="100"/>
      <c r="E279" s="100"/>
      <c r="F279" s="100"/>
      <c r="G279" s="100"/>
      <c r="H279" s="100"/>
    </row>
    <row r="280" spans="1:8" ht="12.75">
      <c r="A280" s="108"/>
      <c r="B280" s="108"/>
      <c r="C280" s="108"/>
      <c r="D280" s="108"/>
      <c r="E280" s="108"/>
      <c r="F280" s="108"/>
      <c r="G280" s="108"/>
      <c r="H280" s="108"/>
    </row>
    <row r="281" spans="1:8" ht="12.75">
      <c r="A281" s="108"/>
      <c r="B281" s="108"/>
      <c r="C281" s="108"/>
      <c r="D281" s="108"/>
      <c r="E281" s="108"/>
      <c r="F281" s="108"/>
      <c r="G281" s="108"/>
      <c r="H281" s="108"/>
    </row>
    <row r="292" spans="1:11" ht="12.75">
      <c r="A292" s="10"/>
      <c r="B292" s="10"/>
      <c r="C292" s="10"/>
      <c r="D292" s="10"/>
      <c r="E292" s="20"/>
      <c r="F292" s="20"/>
      <c r="G292" s="20"/>
      <c r="H292" s="20"/>
      <c r="I292" s="20"/>
      <c r="J292" s="20"/>
      <c r="K292" s="20"/>
    </row>
    <row r="293" spans="1:11" ht="12.75">
      <c r="A293" s="10"/>
      <c r="B293" s="10"/>
      <c r="C293" s="10"/>
      <c r="D293" s="10"/>
      <c r="E293" s="20"/>
      <c r="F293" s="20"/>
      <c r="G293" s="20"/>
      <c r="H293" s="20"/>
      <c r="I293" s="20"/>
      <c r="J293" s="20"/>
      <c r="K293" s="20"/>
    </row>
    <row r="294" spans="1:11" ht="12.75">
      <c r="A294" s="10"/>
      <c r="B294" s="10"/>
      <c r="C294" s="10"/>
      <c r="D294" s="10"/>
      <c r="E294" s="20"/>
      <c r="F294" s="20"/>
      <c r="G294" s="20"/>
      <c r="H294" s="20"/>
      <c r="I294" s="20"/>
      <c r="J294" s="20"/>
      <c r="K294" s="20"/>
    </row>
    <row r="295" spans="1:11" ht="12.75">
      <c r="A295" s="10"/>
      <c r="B295" s="10"/>
      <c r="C295" s="10"/>
      <c r="D295" s="10"/>
      <c r="E295" s="20"/>
      <c r="F295" s="20"/>
      <c r="G295" s="20"/>
      <c r="H295" s="20"/>
      <c r="I295" s="20"/>
      <c r="J295" s="20"/>
      <c r="K295" s="20"/>
    </row>
    <row r="296" spans="1:1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5.75">
      <c r="A302" s="104" t="s">
        <v>21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1:11" ht="15.75">
      <c r="A303" s="105" t="s">
        <v>61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</row>
    <row r="304" spans="1:11" ht="21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87" customHeight="1">
      <c r="A305" s="8" t="s">
        <v>49</v>
      </c>
      <c r="B305" s="19" t="s">
        <v>0</v>
      </c>
      <c r="C305" s="19" t="s">
        <v>32</v>
      </c>
      <c r="D305" s="19" t="s">
        <v>23</v>
      </c>
      <c r="E305" s="19" t="s">
        <v>19</v>
      </c>
      <c r="F305" s="19" t="s">
        <v>20</v>
      </c>
      <c r="G305" s="19" t="s">
        <v>26</v>
      </c>
      <c r="H305" s="19" t="s">
        <v>22</v>
      </c>
      <c r="I305" s="19" t="s">
        <v>24</v>
      </c>
      <c r="J305" s="51" t="s">
        <v>53</v>
      </c>
      <c r="K305" s="35" t="s">
        <v>54</v>
      </c>
    </row>
    <row r="306" spans="1:11" s="68" customFormat="1" ht="15.75" customHeight="1">
      <c r="A306" s="69" t="s">
        <v>1</v>
      </c>
      <c r="B306" s="64">
        <v>39395009</v>
      </c>
      <c r="C306" s="64">
        <v>6437771</v>
      </c>
      <c r="D306" s="64">
        <v>579330</v>
      </c>
      <c r="E306" s="64">
        <v>3502519</v>
      </c>
      <c r="F306" s="64">
        <v>2251661</v>
      </c>
      <c r="G306" s="64">
        <v>58</v>
      </c>
      <c r="H306" s="64">
        <v>468956</v>
      </c>
      <c r="I306" s="64">
        <v>101583</v>
      </c>
      <c r="J306" s="64">
        <v>46432</v>
      </c>
      <c r="K306" s="64">
        <f>SUM(B306:J306)</f>
        <v>52783319</v>
      </c>
    </row>
    <row r="307" spans="1:11" s="68" customFormat="1" ht="15.75" customHeight="1">
      <c r="A307" s="69" t="s">
        <v>2</v>
      </c>
      <c r="B307" s="64">
        <v>83692918</v>
      </c>
      <c r="C307" s="64">
        <v>13662129</v>
      </c>
      <c r="D307" s="64">
        <v>1234360</v>
      </c>
      <c r="E307" s="64">
        <v>7471516</v>
      </c>
      <c r="F307" s="64">
        <v>4791173</v>
      </c>
      <c r="G307" s="64">
        <v>121</v>
      </c>
      <c r="H307" s="64">
        <v>998655</v>
      </c>
      <c r="I307" s="64">
        <v>216210</v>
      </c>
      <c r="J307" s="64">
        <v>98842</v>
      </c>
      <c r="K307" s="64">
        <f aca="true" t="shared" si="53" ref="K307:K321">SUM(B307:J307)</f>
        <v>112165924</v>
      </c>
    </row>
    <row r="308" spans="1:11" s="68" customFormat="1" ht="15.75" customHeight="1">
      <c r="A308" s="69" t="s">
        <v>3</v>
      </c>
      <c r="B308" s="64">
        <v>52222483</v>
      </c>
      <c r="C308" s="64">
        <v>8537283</v>
      </c>
      <c r="D308" s="64">
        <v>766959</v>
      </c>
      <c r="E308" s="64">
        <v>4634594</v>
      </c>
      <c r="F308" s="64">
        <v>2982278</v>
      </c>
      <c r="G308" s="64">
        <v>78</v>
      </c>
      <c r="H308" s="64">
        <v>620588</v>
      </c>
      <c r="I308" s="64">
        <v>134533</v>
      </c>
      <c r="J308" s="64">
        <v>61622</v>
      </c>
      <c r="K308" s="64">
        <f t="shared" si="53"/>
        <v>69960418</v>
      </c>
    </row>
    <row r="309" spans="1:11" s="68" customFormat="1" ht="15.75" customHeight="1">
      <c r="A309" s="69" t="s">
        <v>4</v>
      </c>
      <c r="B309" s="64">
        <v>275432003</v>
      </c>
      <c r="C309" s="64">
        <v>44990150</v>
      </c>
      <c r="D309" s="64">
        <v>4055346</v>
      </c>
      <c r="E309" s="64">
        <v>24529871</v>
      </c>
      <c r="F309" s="64">
        <v>15753154</v>
      </c>
      <c r="G309" s="64">
        <v>402</v>
      </c>
      <c r="H309" s="64">
        <v>3282099</v>
      </c>
      <c r="I309" s="64">
        <v>710781</v>
      </c>
      <c r="J309" s="64">
        <v>324870</v>
      </c>
      <c r="K309" s="64">
        <f t="shared" si="53"/>
        <v>369078676</v>
      </c>
    </row>
    <row r="310" spans="1:11" s="68" customFormat="1" ht="15.75" customHeight="1">
      <c r="A310" s="69" t="s">
        <v>5</v>
      </c>
      <c r="B310" s="64">
        <v>79469011</v>
      </c>
      <c r="C310" s="64">
        <v>12966313</v>
      </c>
      <c r="D310" s="64">
        <v>1173767</v>
      </c>
      <c r="E310" s="64">
        <v>7108775</v>
      </c>
      <c r="F310" s="64">
        <v>4553302</v>
      </c>
      <c r="G310" s="64">
        <v>114</v>
      </c>
      <c r="H310" s="64">
        <v>949694</v>
      </c>
      <c r="I310" s="64">
        <v>205500</v>
      </c>
      <c r="J310" s="64">
        <v>93848</v>
      </c>
      <c r="K310" s="64">
        <f t="shared" si="53"/>
        <v>106520324</v>
      </c>
    </row>
    <row r="311" spans="1:11" s="68" customFormat="1" ht="15.75" customHeight="1">
      <c r="A311" s="69" t="s">
        <v>6</v>
      </c>
      <c r="B311" s="64">
        <v>62789027</v>
      </c>
      <c r="C311" s="64">
        <v>10283335</v>
      </c>
      <c r="D311" s="64">
        <v>917892</v>
      </c>
      <c r="E311" s="64">
        <v>5535910</v>
      </c>
      <c r="F311" s="64">
        <v>3577409</v>
      </c>
      <c r="G311" s="64">
        <v>94</v>
      </c>
      <c r="H311" s="64">
        <v>744022</v>
      </c>
      <c r="I311" s="64">
        <v>161312</v>
      </c>
      <c r="J311" s="64">
        <v>73641</v>
      </c>
      <c r="K311" s="64">
        <f t="shared" si="53"/>
        <v>84082642</v>
      </c>
    </row>
    <row r="312" spans="1:11" s="68" customFormat="1" ht="15.75" customHeight="1">
      <c r="A312" s="69" t="s">
        <v>7</v>
      </c>
      <c r="B312" s="64">
        <v>35499076</v>
      </c>
      <c r="C312" s="64">
        <v>5798236</v>
      </c>
      <c r="D312" s="64">
        <v>522952</v>
      </c>
      <c r="E312" s="64">
        <v>3163715</v>
      </c>
      <c r="F312" s="64">
        <v>2031356</v>
      </c>
      <c r="G312" s="64">
        <v>51</v>
      </c>
      <c r="H312" s="64">
        <v>423600</v>
      </c>
      <c r="I312" s="64">
        <v>91657</v>
      </c>
      <c r="J312" s="64">
        <v>41759</v>
      </c>
      <c r="K312" s="64">
        <f t="shared" si="53"/>
        <v>47572402</v>
      </c>
    </row>
    <row r="313" spans="1:11" s="68" customFormat="1" ht="15.75" customHeight="1">
      <c r="A313" s="69" t="s">
        <v>8</v>
      </c>
      <c r="B313" s="64">
        <v>77092432</v>
      </c>
      <c r="C313" s="64">
        <v>12608620</v>
      </c>
      <c r="D313" s="64">
        <v>1131425</v>
      </c>
      <c r="E313" s="64">
        <v>6834513</v>
      </c>
      <c r="F313" s="64">
        <v>4402134</v>
      </c>
      <c r="G313" s="64">
        <v>113</v>
      </c>
      <c r="H313" s="64">
        <v>916824</v>
      </c>
      <c r="I313" s="64">
        <v>198567</v>
      </c>
      <c r="J313" s="64">
        <v>90541</v>
      </c>
      <c r="K313" s="64">
        <f t="shared" si="53"/>
        <v>103275169</v>
      </c>
    </row>
    <row r="314" spans="1:11" s="68" customFormat="1" ht="15.75" customHeight="1">
      <c r="A314" s="69" t="s">
        <v>9</v>
      </c>
      <c r="B314" s="64">
        <v>34074152</v>
      </c>
      <c r="C314" s="64">
        <v>5566179</v>
      </c>
      <c r="D314" s="64">
        <v>501628</v>
      </c>
      <c r="E314" s="64">
        <v>3034046</v>
      </c>
      <c r="F314" s="64">
        <v>1948763</v>
      </c>
      <c r="G314" s="64">
        <v>50</v>
      </c>
      <c r="H314" s="64">
        <v>406042</v>
      </c>
      <c r="I314" s="64">
        <v>87926</v>
      </c>
      <c r="J314" s="64">
        <v>40170</v>
      </c>
      <c r="K314" s="64">
        <f>SUM(B314:J314)</f>
        <v>45658956</v>
      </c>
    </row>
    <row r="315" spans="1:11" s="68" customFormat="1" ht="15.75" customHeight="1">
      <c r="A315" s="69" t="s">
        <v>10</v>
      </c>
      <c r="B315" s="64">
        <v>41392714</v>
      </c>
      <c r="C315" s="64">
        <v>6756555</v>
      </c>
      <c r="D315" s="64">
        <v>610571</v>
      </c>
      <c r="E315" s="64">
        <v>3695987</v>
      </c>
      <c r="F315" s="64">
        <v>2369738</v>
      </c>
      <c r="G315" s="64">
        <v>60</v>
      </c>
      <c r="H315" s="64">
        <v>493920</v>
      </c>
      <c r="I315" s="64">
        <v>106939</v>
      </c>
      <c r="J315" s="64">
        <v>48904</v>
      </c>
      <c r="K315" s="64">
        <f t="shared" si="53"/>
        <v>55475388</v>
      </c>
    </row>
    <row r="316" spans="1:11" s="68" customFormat="1" ht="15.75" customHeight="1">
      <c r="A316" s="69" t="s">
        <v>11</v>
      </c>
      <c r="B316" s="64">
        <v>33867196</v>
      </c>
      <c r="C316" s="64">
        <v>5532285</v>
      </c>
      <c r="D316" s="64">
        <v>498632</v>
      </c>
      <c r="E316" s="64">
        <v>3016021</v>
      </c>
      <c r="F316" s="64">
        <v>1937096</v>
      </c>
      <c r="G316" s="64">
        <v>50</v>
      </c>
      <c r="H316" s="64">
        <v>403668</v>
      </c>
      <c r="I316" s="64">
        <v>87401</v>
      </c>
      <c r="J316" s="64">
        <v>39911</v>
      </c>
      <c r="K316" s="64">
        <f t="shared" si="53"/>
        <v>45382260</v>
      </c>
    </row>
    <row r="317" spans="1:11" s="68" customFormat="1" ht="15.75" customHeight="1">
      <c r="A317" s="69" t="s">
        <v>12</v>
      </c>
      <c r="B317" s="64">
        <v>67273391</v>
      </c>
      <c r="C317" s="64">
        <v>10986919</v>
      </c>
      <c r="D317" s="64">
        <v>990896</v>
      </c>
      <c r="E317" s="64">
        <v>5994708</v>
      </c>
      <c r="F317" s="64">
        <v>3848385</v>
      </c>
      <c r="G317" s="64">
        <v>98</v>
      </c>
      <c r="H317" s="64">
        <v>801805</v>
      </c>
      <c r="I317" s="64">
        <v>173646</v>
      </c>
      <c r="J317" s="64">
        <v>79401</v>
      </c>
      <c r="K317" s="64">
        <f t="shared" si="53"/>
        <v>90149249</v>
      </c>
    </row>
    <row r="318" spans="1:11" s="68" customFormat="1" ht="15.75" customHeight="1">
      <c r="A318" s="69" t="s">
        <v>13</v>
      </c>
      <c r="B318" s="64">
        <v>50759750</v>
      </c>
      <c r="C318" s="64">
        <v>8265731</v>
      </c>
      <c r="D318" s="64">
        <v>753367</v>
      </c>
      <c r="E318" s="64">
        <v>4571911</v>
      </c>
      <c r="F318" s="64">
        <v>2915273</v>
      </c>
      <c r="G318" s="64">
        <v>73</v>
      </c>
      <c r="H318" s="64">
        <v>608252</v>
      </c>
      <c r="I318" s="64">
        <v>131630</v>
      </c>
      <c r="J318" s="64">
        <v>60386</v>
      </c>
      <c r="K318" s="64">
        <f t="shared" si="53"/>
        <v>68066373</v>
      </c>
    </row>
    <row r="319" spans="1:11" s="68" customFormat="1" ht="15.75" customHeight="1">
      <c r="A319" s="69" t="s">
        <v>14</v>
      </c>
      <c r="B319" s="64">
        <v>51168804</v>
      </c>
      <c r="C319" s="64">
        <v>8366926</v>
      </c>
      <c r="D319" s="64">
        <v>751179</v>
      </c>
      <c r="E319" s="64">
        <v>4538339</v>
      </c>
      <c r="F319" s="64">
        <v>2921799</v>
      </c>
      <c r="G319" s="64">
        <v>75</v>
      </c>
      <c r="H319" s="64">
        <v>608192</v>
      </c>
      <c r="I319" s="64">
        <v>131797</v>
      </c>
      <c r="J319" s="64">
        <v>60259</v>
      </c>
      <c r="K319" s="64">
        <f t="shared" si="53"/>
        <v>68547370</v>
      </c>
    </row>
    <row r="320" spans="1:11" s="68" customFormat="1" ht="15.75" customHeight="1">
      <c r="A320" s="69" t="s">
        <v>15</v>
      </c>
      <c r="B320" s="64">
        <v>33969874</v>
      </c>
      <c r="C320" s="64">
        <v>5550480</v>
      </c>
      <c r="D320" s="64">
        <v>499837</v>
      </c>
      <c r="E320" s="64">
        <v>3022519</v>
      </c>
      <c r="F320" s="64">
        <v>1942411</v>
      </c>
      <c r="G320" s="64">
        <v>50</v>
      </c>
      <c r="H320" s="64">
        <v>404777</v>
      </c>
      <c r="I320" s="64">
        <v>87636</v>
      </c>
      <c r="J320" s="64">
        <v>39987</v>
      </c>
      <c r="K320" s="64">
        <f t="shared" si="53"/>
        <v>45517571</v>
      </c>
    </row>
    <row r="321" spans="1:11" s="68" customFormat="1" ht="15.75" customHeight="1">
      <c r="A321" s="69" t="s">
        <v>16</v>
      </c>
      <c r="B321" s="64">
        <v>37752359</v>
      </c>
      <c r="C321" s="64">
        <v>6161333</v>
      </c>
      <c r="D321" s="64">
        <v>556914</v>
      </c>
      <c r="E321" s="64">
        <v>3371471</v>
      </c>
      <c r="F321" s="64">
        <v>2160975</v>
      </c>
      <c r="G321" s="64">
        <v>55</v>
      </c>
      <c r="H321" s="64">
        <v>450089</v>
      </c>
      <c r="I321" s="64">
        <v>97521</v>
      </c>
      <c r="J321" s="64">
        <v>44740</v>
      </c>
      <c r="K321" s="64">
        <f t="shared" si="53"/>
        <v>50595457</v>
      </c>
    </row>
    <row r="322" spans="1:11" s="68" customFormat="1" ht="15.75" customHeight="1">
      <c r="A322" s="70" t="s">
        <v>17</v>
      </c>
      <c r="B322" s="66">
        <v>45877820</v>
      </c>
      <c r="C322" s="66">
        <v>7490354</v>
      </c>
      <c r="D322" s="66">
        <v>676333</v>
      </c>
      <c r="E322" s="66">
        <v>4093071</v>
      </c>
      <c r="F322" s="66">
        <v>2625708</v>
      </c>
      <c r="G322" s="66">
        <v>64</v>
      </c>
      <c r="H322" s="66">
        <v>547210</v>
      </c>
      <c r="I322" s="66">
        <v>118484</v>
      </c>
      <c r="J322" s="66">
        <v>54172</v>
      </c>
      <c r="K322" s="66">
        <f>SUM(B322:J322)</f>
        <v>61483216</v>
      </c>
    </row>
    <row r="323" spans="1:11" s="68" customFormat="1" ht="15.75" customHeight="1">
      <c r="A323" s="71" t="s">
        <v>18</v>
      </c>
      <c r="B323" s="13">
        <f>SUM(B306:B322)</f>
        <v>1101728019</v>
      </c>
      <c r="C323" s="13">
        <f aca="true" t="shared" si="54" ref="C323:J323">SUM(C306:C322)</f>
        <v>179960599</v>
      </c>
      <c r="D323" s="13">
        <f t="shared" si="54"/>
        <v>16221388</v>
      </c>
      <c r="E323" s="13">
        <f t="shared" si="54"/>
        <v>98119486</v>
      </c>
      <c r="F323" s="13">
        <f t="shared" si="54"/>
        <v>63012615</v>
      </c>
      <c r="G323" s="13">
        <f t="shared" si="54"/>
        <v>1606</v>
      </c>
      <c r="H323" s="13">
        <f t="shared" si="54"/>
        <v>13128393</v>
      </c>
      <c r="I323" s="13">
        <f t="shared" si="54"/>
        <v>2843123</v>
      </c>
      <c r="J323" s="13">
        <f t="shared" si="54"/>
        <v>1299485</v>
      </c>
      <c r="K323" s="13">
        <f>SUM(K306:K322)</f>
        <v>1476314714</v>
      </c>
    </row>
    <row r="324" spans="1:1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61">
        <f>G323+H323+I323+J323</f>
        <v>17272607</v>
      </c>
    </row>
    <row r="325" spans="1:1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61"/>
    </row>
    <row r="326" spans="1:1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36">
        <f>G323+H323+I323</f>
        <v>15973122</v>
      </c>
    </row>
    <row r="327" spans="1:1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ht="87" customHeight="1">
      <c r="A328" s="8" t="s">
        <v>49</v>
      </c>
      <c r="B328" s="21" t="s">
        <v>28</v>
      </c>
      <c r="C328" s="21" t="s">
        <v>29</v>
      </c>
      <c r="D328" s="21" t="s">
        <v>30</v>
      </c>
      <c r="E328" s="21" t="s">
        <v>31</v>
      </c>
      <c r="F328" s="8" t="s">
        <v>51</v>
      </c>
      <c r="G328" s="8" t="s">
        <v>27</v>
      </c>
      <c r="H328" s="37" t="s">
        <v>41</v>
      </c>
      <c r="I328" s="48" t="s">
        <v>74</v>
      </c>
      <c r="J328" s="35" t="s">
        <v>69</v>
      </c>
      <c r="K328" s="37" t="s">
        <v>34</v>
      </c>
    </row>
    <row r="329" spans="1:15" s="68" customFormat="1" ht="15.75" customHeight="1">
      <c r="A329" s="69" t="s">
        <v>1</v>
      </c>
      <c r="B329" s="84">
        <v>0</v>
      </c>
      <c r="C329" s="84">
        <v>0</v>
      </c>
      <c r="D329" s="76">
        <v>431491</v>
      </c>
      <c r="E329" s="76">
        <v>689548</v>
      </c>
      <c r="F329" s="24">
        <v>4072173</v>
      </c>
      <c r="G329" s="24">
        <v>1651782</v>
      </c>
      <c r="H329" s="64">
        <f>K306+B329+C329+D329+E329+F329+G329</f>
        <v>59628313</v>
      </c>
      <c r="I329" s="84">
        <v>-350806</v>
      </c>
      <c r="J329" s="75">
        <f aca="true" t="shared" si="55" ref="J329:J345">J400+J474+J544</f>
        <v>0</v>
      </c>
      <c r="K329" s="24">
        <f>H329+I329+J329</f>
        <v>59277507</v>
      </c>
      <c r="L329" s="72"/>
      <c r="N329" s="72"/>
      <c r="O329" s="72"/>
    </row>
    <row r="330" spans="1:15" s="68" customFormat="1" ht="15.75" customHeight="1">
      <c r="A330" s="69" t="s">
        <v>2</v>
      </c>
      <c r="B330" s="84">
        <v>0</v>
      </c>
      <c r="C330" s="84">
        <v>0</v>
      </c>
      <c r="D330" s="76">
        <v>936297</v>
      </c>
      <c r="E330" s="76">
        <v>2865803</v>
      </c>
      <c r="F330" s="24">
        <v>1582884</v>
      </c>
      <c r="G330" s="24">
        <v>5073029</v>
      </c>
      <c r="H330" s="64">
        <f aca="true" t="shared" si="56" ref="H330:H345">K307+B330+C330+D330+E330+F330+G330</f>
        <v>122623937</v>
      </c>
      <c r="I330" s="84">
        <v>-744594</v>
      </c>
      <c r="J330" s="75">
        <f t="shared" si="55"/>
        <v>0</v>
      </c>
      <c r="K330" s="24">
        <f aca="true" t="shared" si="57" ref="K330:K345">H330+I330+J330</f>
        <v>121879343</v>
      </c>
      <c r="L330" s="72"/>
      <c r="N330" s="72"/>
      <c r="O330" s="72"/>
    </row>
    <row r="331" spans="1:15" s="68" customFormat="1" ht="15.75" customHeight="1">
      <c r="A331" s="69" t="s">
        <v>3</v>
      </c>
      <c r="B331" s="84">
        <v>0</v>
      </c>
      <c r="C331" s="84">
        <v>0</v>
      </c>
      <c r="D331" s="76">
        <v>568664</v>
      </c>
      <c r="E331" s="76">
        <v>1269322</v>
      </c>
      <c r="F331" s="24">
        <v>1986736</v>
      </c>
      <c r="G331" s="24">
        <v>5849599</v>
      </c>
      <c r="H331" s="64">
        <f t="shared" si="56"/>
        <v>79634739</v>
      </c>
      <c r="I331" s="84">
        <v>-464970</v>
      </c>
      <c r="J331" s="75">
        <f t="shared" si="55"/>
        <v>0</v>
      </c>
      <c r="K331" s="24">
        <f t="shared" si="57"/>
        <v>79169769</v>
      </c>
      <c r="L331" s="72"/>
      <c r="N331" s="72"/>
      <c r="O331" s="72"/>
    </row>
    <row r="332" spans="1:15" s="68" customFormat="1" ht="15.75" customHeight="1">
      <c r="A332" s="69" t="s">
        <v>4</v>
      </c>
      <c r="B332" s="84">
        <v>0</v>
      </c>
      <c r="C332" s="84">
        <v>0</v>
      </c>
      <c r="D332" s="76">
        <v>3033021</v>
      </c>
      <c r="E332" s="76">
        <v>8054479</v>
      </c>
      <c r="F332" s="24">
        <v>9775758</v>
      </c>
      <c r="G332" s="24">
        <v>38079790</v>
      </c>
      <c r="H332" s="64">
        <f t="shared" si="56"/>
        <v>428021724</v>
      </c>
      <c r="I332" s="84">
        <v>-2451821</v>
      </c>
      <c r="J332" s="75">
        <f t="shared" si="55"/>
        <v>0</v>
      </c>
      <c r="K332" s="24">
        <f t="shared" si="57"/>
        <v>425569903</v>
      </c>
      <c r="L332" s="72"/>
      <c r="N332" s="72"/>
      <c r="O332" s="72"/>
    </row>
    <row r="333" spans="1:15" s="68" customFormat="1" ht="15.75" customHeight="1">
      <c r="A333" s="69" t="s">
        <v>5</v>
      </c>
      <c r="B333" s="84">
        <v>0</v>
      </c>
      <c r="C333" s="84">
        <v>0</v>
      </c>
      <c r="D333" s="76">
        <v>873642</v>
      </c>
      <c r="E333" s="76">
        <v>2531751</v>
      </c>
      <c r="F333" s="24">
        <v>1329333</v>
      </c>
      <c r="G333" s="24">
        <v>90961</v>
      </c>
      <c r="H333" s="64">
        <f t="shared" si="56"/>
        <v>111346011</v>
      </c>
      <c r="I333" s="84">
        <v>-706893</v>
      </c>
      <c r="J333" s="75">
        <f t="shared" si="55"/>
        <v>0</v>
      </c>
      <c r="K333" s="24">
        <f t="shared" si="57"/>
        <v>110639118</v>
      </c>
      <c r="L333" s="72"/>
      <c r="N333" s="72"/>
      <c r="O333" s="72"/>
    </row>
    <row r="334" spans="1:15" s="68" customFormat="1" ht="15.75" customHeight="1">
      <c r="A334" s="69" t="s">
        <v>6</v>
      </c>
      <c r="B334" s="84">
        <v>0</v>
      </c>
      <c r="C334" s="84">
        <v>0</v>
      </c>
      <c r="D334" s="76">
        <v>677887</v>
      </c>
      <c r="E334" s="76">
        <v>1617206</v>
      </c>
      <c r="F334" s="24">
        <v>2690692</v>
      </c>
      <c r="G334" s="24">
        <v>4098219</v>
      </c>
      <c r="H334" s="64">
        <f t="shared" si="56"/>
        <v>93166646</v>
      </c>
      <c r="I334" s="84">
        <v>-560282</v>
      </c>
      <c r="J334" s="75">
        <f t="shared" si="55"/>
        <v>0</v>
      </c>
      <c r="K334" s="24">
        <f t="shared" si="57"/>
        <v>92606364</v>
      </c>
      <c r="L334" s="72"/>
      <c r="N334" s="72"/>
      <c r="O334" s="72"/>
    </row>
    <row r="335" spans="1:15" s="68" customFormat="1" ht="15.75" customHeight="1">
      <c r="A335" s="69" t="s">
        <v>7</v>
      </c>
      <c r="B335" s="84">
        <v>0</v>
      </c>
      <c r="C335" s="84">
        <v>0</v>
      </c>
      <c r="D335" s="76">
        <v>385690</v>
      </c>
      <c r="E335" s="76">
        <v>379167</v>
      </c>
      <c r="F335" s="24">
        <v>2100696</v>
      </c>
      <c r="G335" s="24">
        <v>1804080</v>
      </c>
      <c r="H335" s="64">
        <f t="shared" si="56"/>
        <v>52242035</v>
      </c>
      <c r="I335" s="84">
        <v>-316207</v>
      </c>
      <c r="J335" s="75">
        <f t="shared" si="55"/>
        <v>0</v>
      </c>
      <c r="K335" s="24">
        <f t="shared" si="57"/>
        <v>51925828</v>
      </c>
      <c r="L335" s="72"/>
      <c r="N335" s="72"/>
      <c r="O335" s="72"/>
    </row>
    <row r="336" spans="1:15" s="68" customFormat="1" ht="15.75" customHeight="1">
      <c r="A336" s="69" t="s">
        <v>8</v>
      </c>
      <c r="B336" s="84">
        <v>0</v>
      </c>
      <c r="C336" s="84">
        <v>0</v>
      </c>
      <c r="D336" s="76">
        <v>833298</v>
      </c>
      <c r="E336" s="76">
        <v>2249068</v>
      </c>
      <c r="F336" s="24">
        <v>1302653</v>
      </c>
      <c r="G336" s="24">
        <v>4046081</v>
      </c>
      <c r="H336" s="64">
        <f t="shared" si="56"/>
        <v>111706269</v>
      </c>
      <c r="I336" s="84">
        <v>-687320</v>
      </c>
      <c r="J336" s="75">
        <f t="shared" si="55"/>
        <v>0</v>
      </c>
      <c r="K336" s="24">
        <f t="shared" si="57"/>
        <v>111018949</v>
      </c>
      <c r="L336" s="72"/>
      <c r="N336" s="72"/>
      <c r="O336" s="72"/>
    </row>
    <row r="337" spans="1:15" s="68" customFormat="1" ht="15.75" customHeight="1">
      <c r="A337" s="69" t="s">
        <v>9</v>
      </c>
      <c r="B337" s="84">
        <v>0</v>
      </c>
      <c r="C337" s="84">
        <v>0</v>
      </c>
      <c r="D337" s="76">
        <v>375624</v>
      </c>
      <c r="E337" s="76">
        <v>444771</v>
      </c>
      <c r="F337" s="24">
        <v>1124134</v>
      </c>
      <c r="G337" s="24">
        <v>4115940</v>
      </c>
      <c r="H337" s="64">
        <f t="shared" si="56"/>
        <v>51719425</v>
      </c>
      <c r="I337" s="84">
        <v>-303364</v>
      </c>
      <c r="J337" s="75">
        <f t="shared" si="55"/>
        <v>0</v>
      </c>
      <c r="K337" s="24">
        <f t="shared" si="57"/>
        <v>51416061</v>
      </c>
      <c r="L337" s="72"/>
      <c r="N337" s="72"/>
      <c r="O337" s="72"/>
    </row>
    <row r="338" spans="1:15" s="68" customFormat="1" ht="15.75" customHeight="1">
      <c r="A338" s="69" t="s">
        <v>10</v>
      </c>
      <c r="B338" s="84">
        <v>0</v>
      </c>
      <c r="C338" s="84">
        <v>0</v>
      </c>
      <c r="D338" s="76">
        <v>456945</v>
      </c>
      <c r="E338" s="76">
        <v>1074371</v>
      </c>
      <c r="F338" s="24">
        <v>854487</v>
      </c>
      <c r="G338" s="24">
        <v>3026897</v>
      </c>
      <c r="H338" s="64">
        <f t="shared" si="56"/>
        <v>60888088</v>
      </c>
      <c r="I338" s="84">
        <v>-368214</v>
      </c>
      <c r="J338" s="75">
        <f t="shared" si="55"/>
        <v>0</v>
      </c>
      <c r="K338" s="24">
        <f t="shared" si="57"/>
        <v>60519874</v>
      </c>
      <c r="L338" s="72"/>
      <c r="N338" s="72"/>
      <c r="O338" s="72"/>
    </row>
    <row r="339" spans="1:15" s="68" customFormat="1" ht="15.75" customHeight="1">
      <c r="A339" s="69" t="s">
        <v>11</v>
      </c>
      <c r="B339" s="84">
        <v>0</v>
      </c>
      <c r="C339" s="84">
        <v>0</v>
      </c>
      <c r="D339" s="76">
        <v>373980</v>
      </c>
      <c r="E339" s="76">
        <v>362873</v>
      </c>
      <c r="F339" s="24">
        <v>351248</v>
      </c>
      <c r="G339" s="24">
        <v>3633411</v>
      </c>
      <c r="H339" s="64">
        <f t="shared" si="56"/>
        <v>50103772</v>
      </c>
      <c r="I339" s="84">
        <v>-301550</v>
      </c>
      <c r="J339" s="75">
        <f t="shared" si="55"/>
        <v>0</v>
      </c>
      <c r="K339" s="24">
        <f>H339+I339+J339</f>
        <v>49802222</v>
      </c>
      <c r="L339" s="72"/>
      <c r="N339" s="72"/>
      <c r="O339" s="72"/>
    </row>
    <row r="340" spans="1:15" s="68" customFormat="1" ht="15.75" customHeight="1">
      <c r="A340" s="69" t="s">
        <v>12</v>
      </c>
      <c r="B340" s="84">
        <v>0</v>
      </c>
      <c r="C340" s="84">
        <v>0</v>
      </c>
      <c r="D340" s="76">
        <v>750359</v>
      </c>
      <c r="E340" s="76">
        <v>1868689</v>
      </c>
      <c r="F340" s="24">
        <v>1214334</v>
      </c>
      <c r="G340" s="24">
        <v>2071459</v>
      </c>
      <c r="H340" s="64">
        <f t="shared" si="56"/>
        <v>96054090</v>
      </c>
      <c r="I340" s="84">
        <v>-598715</v>
      </c>
      <c r="J340" s="75">
        <f t="shared" si="55"/>
        <v>0</v>
      </c>
      <c r="K340" s="24">
        <f t="shared" si="57"/>
        <v>95455375</v>
      </c>
      <c r="L340" s="72"/>
      <c r="N340" s="72"/>
      <c r="O340" s="72"/>
    </row>
    <row r="341" spans="1:15" s="68" customFormat="1" ht="15.75" customHeight="1">
      <c r="A341" s="69" t="s">
        <v>13</v>
      </c>
      <c r="B341" s="84">
        <v>0</v>
      </c>
      <c r="C341" s="84">
        <v>0</v>
      </c>
      <c r="D341" s="76">
        <v>562489</v>
      </c>
      <c r="E341" s="76">
        <v>1770883</v>
      </c>
      <c r="F341" s="24">
        <v>1437644</v>
      </c>
      <c r="G341" s="24">
        <v>995390</v>
      </c>
      <c r="H341" s="64">
        <f t="shared" si="56"/>
        <v>72832779</v>
      </c>
      <c r="I341" s="84">
        <v>-450350</v>
      </c>
      <c r="J341" s="75">
        <f t="shared" si="55"/>
        <v>0</v>
      </c>
      <c r="K341" s="24">
        <f t="shared" si="57"/>
        <v>72382429</v>
      </c>
      <c r="L341" s="72"/>
      <c r="N341" s="72"/>
      <c r="O341" s="72"/>
    </row>
    <row r="342" spans="1:15" s="68" customFormat="1" ht="15.75" customHeight="1">
      <c r="A342" s="69" t="s">
        <v>14</v>
      </c>
      <c r="B342" s="84">
        <v>0</v>
      </c>
      <c r="C342" s="84">
        <v>0</v>
      </c>
      <c r="D342" s="76">
        <v>573071</v>
      </c>
      <c r="E342" s="76">
        <v>1139833</v>
      </c>
      <c r="F342" s="24">
        <v>1102518</v>
      </c>
      <c r="G342" s="24">
        <v>10136207</v>
      </c>
      <c r="H342" s="64">
        <f t="shared" si="56"/>
        <v>81498999</v>
      </c>
      <c r="I342" s="84">
        <v>-455854</v>
      </c>
      <c r="J342" s="75">
        <f t="shared" si="55"/>
        <v>0</v>
      </c>
      <c r="K342" s="24">
        <f t="shared" si="57"/>
        <v>81043145</v>
      </c>
      <c r="L342" s="72"/>
      <c r="N342" s="72"/>
      <c r="O342" s="72"/>
    </row>
    <row r="343" spans="1:15" s="68" customFormat="1" ht="15.75" customHeight="1">
      <c r="A343" s="69" t="s">
        <v>15</v>
      </c>
      <c r="B343" s="84">
        <v>0</v>
      </c>
      <c r="C343" s="84">
        <v>0</v>
      </c>
      <c r="D343" s="76">
        <v>376199</v>
      </c>
      <c r="E343" s="76">
        <v>564431</v>
      </c>
      <c r="F343" s="24">
        <v>975358</v>
      </c>
      <c r="G343" s="24">
        <v>1027259</v>
      </c>
      <c r="H343" s="64">
        <f t="shared" si="56"/>
        <v>48460818</v>
      </c>
      <c r="I343" s="84">
        <v>-302576</v>
      </c>
      <c r="J343" s="75">
        <f t="shared" si="55"/>
        <v>0</v>
      </c>
      <c r="K343" s="24">
        <f t="shared" si="57"/>
        <v>48158242</v>
      </c>
      <c r="L343" s="72"/>
      <c r="N343" s="72"/>
      <c r="O343" s="72"/>
    </row>
    <row r="344" spans="1:15" s="68" customFormat="1" ht="15.75" customHeight="1">
      <c r="A344" s="69" t="s">
        <v>16</v>
      </c>
      <c r="B344" s="84">
        <v>0</v>
      </c>
      <c r="C344" s="84">
        <v>0</v>
      </c>
      <c r="D344" s="76">
        <v>417475</v>
      </c>
      <c r="E344" s="76">
        <v>691834</v>
      </c>
      <c r="F344" s="24">
        <v>3065500</v>
      </c>
      <c r="G344" s="24">
        <v>5786428</v>
      </c>
      <c r="H344" s="64">
        <f t="shared" si="56"/>
        <v>60556694</v>
      </c>
      <c r="I344" s="84">
        <v>-335557</v>
      </c>
      <c r="J344" s="75">
        <f t="shared" si="55"/>
        <v>0</v>
      </c>
      <c r="K344" s="24">
        <f t="shared" si="57"/>
        <v>60221137</v>
      </c>
      <c r="L344" s="72"/>
      <c r="N344" s="72"/>
      <c r="O344" s="72"/>
    </row>
    <row r="345" spans="1:15" s="68" customFormat="1" ht="15.75" customHeight="1">
      <c r="A345" s="70" t="s">
        <v>17</v>
      </c>
      <c r="B345" s="85">
        <v>0</v>
      </c>
      <c r="C345" s="85">
        <v>0</v>
      </c>
      <c r="D345" s="76">
        <v>505949</v>
      </c>
      <c r="E345" s="79">
        <v>734157</v>
      </c>
      <c r="F345" s="25">
        <v>919717</v>
      </c>
      <c r="G345" s="25">
        <v>3992983</v>
      </c>
      <c r="H345" s="66">
        <f t="shared" si="56"/>
        <v>67636022</v>
      </c>
      <c r="I345" s="85">
        <v>-408212</v>
      </c>
      <c r="J345" s="78">
        <f t="shared" si="55"/>
        <v>0</v>
      </c>
      <c r="K345" s="24">
        <f t="shared" si="57"/>
        <v>67227810</v>
      </c>
      <c r="L345" s="72"/>
      <c r="N345" s="72"/>
      <c r="O345" s="72"/>
    </row>
    <row r="346" spans="1:11" s="68" customFormat="1" ht="15.75" customHeight="1">
      <c r="A346" s="71" t="s">
        <v>18</v>
      </c>
      <c r="B346" s="86">
        <f aca="true" t="shared" si="58" ref="B346:K346">SUM(B329:B345)</f>
        <v>0</v>
      </c>
      <c r="C346" s="86">
        <f t="shared" si="58"/>
        <v>0</v>
      </c>
      <c r="D346" s="81">
        <f t="shared" si="58"/>
        <v>12132081</v>
      </c>
      <c r="E346" s="81">
        <f t="shared" si="58"/>
        <v>28308186</v>
      </c>
      <c r="F346" s="81">
        <f t="shared" si="58"/>
        <v>35885865</v>
      </c>
      <c r="G346" s="81">
        <f t="shared" si="58"/>
        <v>95479515</v>
      </c>
      <c r="H346" s="13">
        <f t="shared" si="58"/>
        <v>1648120361</v>
      </c>
      <c r="I346" s="93">
        <f t="shared" si="58"/>
        <v>-9807285</v>
      </c>
      <c r="J346" s="86">
        <f t="shared" si="58"/>
        <v>0</v>
      </c>
      <c r="K346" s="13">
        <f t="shared" si="58"/>
        <v>1638313076</v>
      </c>
    </row>
    <row r="347" spans="1:11" ht="12.75">
      <c r="A347" s="20"/>
      <c r="B347" s="20"/>
      <c r="C347" s="20"/>
      <c r="D347" s="20"/>
      <c r="E347" s="20"/>
      <c r="F347" s="20"/>
      <c r="G347" s="20"/>
      <c r="H347" s="54">
        <f>H346-K324</f>
        <v>1630847754</v>
      </c>
      <c r="I347" s="1"/>
      <c r="J347" s="1"/>
      <c r="K347" s="61">
        <f>K346-K324</f>
        <v>1621040469</v>
      </c>
    </row>
    <row r="348" spans="1:11" ht="12.75">
      <c r="A348" s="20"/>
      <c r="B348" s="20"/>
      <c r="C348" s="20"/>
      <c r="D348" s="20"/>
      <c r="E348" s="20"/>
      <c r="F348" s="20"/>
      <c r="G348" s="20"/>
      <c r="H348" s="54"/>
      <c r="I348" s="1"/>
      <c r="J348" s="1"/>
      <c r="K348" s="57"/>
    </row>
    <row r="349" spans="1:11" ht="12.75">
      <c r="A349" s="20"/>
      <c r="B349" s="20"/>
      <c r="C349" s="20"/>
      <c r="D349" s="20"/>
      <c r="E349" s="20"/>
      <c r="F349" s="20"/>
      <c r="G349" s="20"/>
      <c r="H349" s="54"/>
      <c r="I349" s="1"/>
      <c r="J349" s="1"/>
      <c r="K349" s="57"/>
    </row>
    <row r="350" spans="1:11" ht="12.75">
      <c r="A350" s="102"/>
      <c r="B350" s="102"/>
      <c r="C350" s="102"/>
      <c r="D350" s="102"/>
      <c r="E350" s="102"/>
      <c r="F350" s="102"/>
      <c r="G350" s="102"/>
      <c r="H350" s="102"/>
      <c r="I350" s="1"/>
      <c r="J350" s="1"/>
      <c r="K350" s="20"/>
    </row>
    <row r="352" spans="1:11" ht="18">
      <c r="A352" s="109" t="s">
        <v>33</v>
      </c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1:11" ht="18">
      <c r="A353" s="29"/>
      <c r="B353" s="29"/>
      <c r="C353" s="29"/>
      <c r="D353" s="29"/>
      <c r="E353" s="29"/>
      <c r="F353" s="28"/>
      <c r="G353" s="29"/>
      <c r="H353" s="29"/>
      <c r="I353" s="29"/>
      <c r="J353" s="29"/>
      <c r="K353" s="29"/>
    </row>
    <row r="354" spans="1:11" ht="18">
      <c r="A354" s="29"/>
      <c r="B354" s="29"/>
      <c r="C354" s="29"/>
      <c r="D354" s="29"/>
      <c r="E354" s="29"/>
      <c r="F354" s="28"/>
      <c r="G354" s="29"/>
      <c r="H354" s="29"/>
      <c r="I354" s="29"/>
      <c r="J354" s="29"/>
      <c r="K354" s="29"/>
    </row>
    <row r="355" spans="1:11" ht="18">
      <c r="A355" s="29"/>
      <c r="B355" s="29"/>
      <c r="C355" s="29"/>
      <c r="D355" s="29"/>
      <c r="E355" s="29"/>
      <c r="F355" s="28"/>
      <c r="G355" s="29"/>
      <c r="H355" s="29"/>
      <c r="I355" s="29"/>
      <c r="J355" s="29"/>
      <c r="K355" s="29"/>
    </row>
    <row r="356" spans="1:11" ht="18">
      <c r="A356" s="30"/>
      <c r="B356" s="30"/>
      <c r="C356" s="30"/>
      <c r="D356" s="30"/>
      <c r="E356" s="30"/>
      <c r="F356" s="31"/>
      <c r="G356" s="30"/>
      <c r="H356" s="30"/>
      <c r="I356" s="30"/>
      <c r="J356" s="30"/>
      <c r="K356" s="30"/>
    </row>
    <row r="357" spans="1:11" ht="18">
      <c r="A357" s="107" t="s">
        <v>55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1:11" ht="12.75">
      <c r="A358" s="32"/>
      <c r="B358" s="32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32"/>
      <c r="B359" s="1"/>
      <c r="C359" s="1"/>
      <c r="D359" s="1"/>
      <c r="E359" s="1"/>
      <c r="F359" s="1"/>
      <c r="G359" s="1"/>
      <c r="H359" s="1"/>
      <c r="I359" s="1"/>
      <c r="J359" s="1"/>
      <c r="K359" s="1"/>
    </row>
  </sheetData>
  <sheetProtection/>
  <mergeCells count="21">
    <mergeCell ref="A357:K357"/>
    <mergeCell ref="A280:H280"/>
    <mergeCell ref="A281:H281"/>
    <mergeCell ref="A302:K302"/>
    <mergeCell ref="A303:K303"/>
    <mergeCell ref="A352:K352"/>
    <mergeCell ref="A11:K11"/>
    <mergeCell ref="A12:K12"/>
    <mergeCell ref="A84:K84"/>
    <mergeCell ref="A85:K85"/>
    <mergeCell ref="A156:K156"/>
    <mergeCell ref="A157:K157"/>
    <mergeCell ref="A279:H279"/>
    <mergeCell ref="A130:K130"/>
    <mergeCell ref="A350:H350"/>
    <mergeCell ref="A131:K131"/>
    <mergeCell ref="A202:K202"/>
    <mergeCell ref="A203:K203"/>
    <mergeCell ref="A229:K229"/>
    <mergeCell ref="A275:H275"/>
    <mergeCell ref="A230:K230"/>
  </mergeCells>
  <printOptions horizontalCentered="1"/>
  <pageMargins left="0.15748031496062992" right="0.1968503937007874" top="0.5118110236220472" bottom="0.33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7"/>
  <sheetViews>
    <sheetView zoomScale="90" zoomScaleNormal="90" zoomScalePageLayoutView="0" workbookViewId="0" topLeftCell="A1">
      <selection activeCell="A8" sqref="A8:E8"/>
    </sheetView>
  </sheetViews>
  <sheetFormatPr defaultColWidth="11.421875" defaultRowHeight="12.75"/>
  <cols>
    <col min="1" max="5" width="19.57421875" style="2" customWidth="1"/>
    <col min="6" max="6" width="11.421875" style="1" customWidth="1"/>
    <col min="7" max="7" width="14.00390625" style="1" bestFit="1" customWidth="1"/>
    <col min="8" max="8" width="13.00390625" style="1" bestFit="1" customWidth="1"/>
    <col min="9" max="16384" width="11.421875" style="1" customWidth="1"/>
  </cols>
  <sheetData>
    <row r="1" ht="12.75"/>
    <row r="2" ht="12.75"/>
    <row r="3" spans="1:5" ht="12.75">
      <c r="A3" s="10"/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2.75">
      <c r="A5" s="10"/>
      <c r="B5" s="10"/>
      <c r="C5" s="10"/>
      <c r="D5" s="10"/>
      <c r="E5" s="10"/>
    </row>
    <row r="6" spans="1:5" ht="12.75">
      <c r="A6" s="10"/>
      <c r="B6" s="10"/>
      <c r="C6" s="10"/>
      <c r="D6" s="10"/>
      <c r="E6" s="10"/>
    </row>
    <row r="7" spans="1:5" ht="15.75">
      <c r="A7" s="106" t="s">
        <v>25</v>
      </c>
      <c r="B7" s="106"/>
      <c r="C7" s="106"/>
      <c r="D7" s="106"/>
      <c r="E7" s="106"/>
    </row>
    <row r="8" spans="1:5" ht="31.5" customHeight="1">
      <c r="A8" s="116" t="s">
        <v>62</v>
      </c>
      <c r="B8" s="116"/>
      <c r="C8" s="116"/>
      <c r="D8" s="116"/>
      <c r="E8" s="116"/>
    </row>
    <row r="9" spans="1:5" ht="15" customHeight="1">
      <c r="A9" s="110" t="s">
        <v>49</v>
      </c>
      <c r="B9" s="112" t="s">
        <v>56</v>
      </c>
      <c r="C9" s="113"/>
      <c r="D9" s="114"/>
      <c r="E9" s="110" t="s">
        <v>35</v>
      </c>
    </row>
    <row r="10" spans="1:5" ht="37.5" customHeight="1">
      <c r="A10" s="111"/>
      <c r="B10" s="55" t="s">
        <v>0</v>
      </c>
      <c r="C10" s="55" t="s">
        <v>50</v>
      </c>
      <c r="D10" s="55" t="s">
        <v>75</v>
      </c>
      <c r="E10" s="111"/>
    </row>
    <row r="11" spans="1:8" ht="15.75" customHeight="1">
      <c r="A11" s="40" t="s">
        <v>1</v>
      </c>
      <c r="B11" s="90">
        <f aca="true" t="shared" si="0" ref="B11:E27">B37+B76+B102</f>
        <v>7694805</v>
      </c>
      <c r="C11" s="90">
        <f t="shared" si="0"/>
        <v>2132374</v>
      </c>
      <c r="D11" s="90">
        <f t="shared" si="0"/>
        <v>266186</v>
      </c>
      <c r="E11" s="90">
        <f t="shared" si="0"/>
        <v>10093365</v>
      </c>
      <c r="G11" s="59"/>
      <c r="H11" s="32"/>
    </row>
    <row r="12" spans="1:8" ht="15.75" customHeight="1">
      <c r="A12" s="40" t="s">
        <v>2</v>
      </c>
      <c r="B12" s="90">
        <f t="shared" si="0"/>
        <v>17755947</v>
      </c>
      <c r="C12" s="90">
        <f t="shared" si="0"/>
        <v>4952515</v>
      </c>
      <c r="D12" s="90">
        <f t="shared" si="0"/>
        <v>614282</v>
      </c>
      <c r="E12" s="90">
        <f t="shared" si="0"/>
        <v>23322744</v>
      </c>
      <c r="G12" s="59"/>
      <c r="H12" s="32"/>
    </row>
    <row r="13" spans="1:8" ht="15.75" customHeight="1">
      <c r="A13" s="40" t="s">
        <v>3</v>
      </c>
      <c r="B13" s="90">
        <f t="shared" si="0"/>
        <v>9657680</v>
      </c>
      <c r="C13" s="90">
        <f t="shared" si="0"/>
        <v>2656022</v>
      </c>
      <c r="D13" s="90">
        <f t="shared" si="0"/>
        <v>337397</v>
      </c>
      <c r="E13" s="90">
        <f t="shared" si="0"/>
        <v>12651099</v>
      </c>
      <c r="G13" s="59"/>
      <c r="H13" s="32"/>
    </row>
    <row r="14" spans="1:8" ht="15.75" customHeight="1">
      <c r="A14" s="40" t="s">
        <v>4</v>
      </c>
      <c r="B14" s="90">
        <f t="shared" si="0"/>
        <v>54025009</v>
      </c>
      <c r="C14" s="90">
        <f t="shared" si="0"/>
        <v>14960112</v>
      </c>
      <c r="D14" s="90">
        <f t="shared" si="0"/>
        <v>1919083</v>
      </c>
      <c r="E14" s="90">
        <f t="shared" si="0"/>
        <v>70904204</v>
      </c>
      <c r="G14" s="59"/>
      <c r="H14" s="32"/>
    </row>
    <row r="15" spans="1:8" ht="15.75" customHeight="1">
      <c r="A15" s="40" t="s">
        <v>5</v>
      </c>
      <c r="B15" s="90">
        <f t="shared" si="0"/>
        <v>15686965</v>
      </c>
      <c r="C15" s="90">
        <f t="shared" si="0"/>
        <v>4349574</v>
      </c>
      <c r="D15" s="90">
        <f t="shared" si="0"/>
        <v>538930</v>
      </c>
      <c r="E15" s="90">
        <f t="shared" si="0"/>
        <v>20575469</v>
      </c>
      <c r="G15" s="59"/>
      <c r="H15" s="32"/>
    </row>
    <row r="16" spans="1:8" ht="15.75" customHeight="1">
      <c r="A16" s="40" t="s">
        <v>6</v>
      </c>
      <c r="B16" s="90">
        <f t="shared" si="0"/>
        <v>11667508</v>
      </c>
      <c r="C16" s="90">
        <f t="shared" si="0"/>
        <v>3212915</v>
      </c>
      <c r="D16" s="90">
        <f t="shared" si="0"/>
        <v>408948</v>
      </c>
      <c r="E16" s="90">
        <f t="shared" si="0"/>
        <v>15289371</v>
      </c>
      <c r="G16" s="59"/>
      <c r="H16" s="32"/>
    </row>
    <row r="17" spans="1:8" ht="15.75" customHeight="1">
      <c r="A17" s="40" t="s">
        <v>7</v>
      </c>
      <c r="B17" s="90">
        <f t="shared" si="0"/>
        <v>6998065</v>
      </c>
      <c r="C17" s="90">
        <f t="shared" si="0"/>
        <v>1942458</v>
      </c>
      <c r="D17" s="90">
        <f t="shared" si="0"/>
        <v>239188</v>
      </c>
      <c r="E17" s="90">
        <f t="shared" si="0"/>
        <v>9179711</v>
      </c>
      <c r="G17" s="59"/>
      <c r="H17" s="32"/>
    </row>
    <row r="18" spans="1:8" ht="15.75" customHeight="1">
      <c r="A18" s="40" t="s">
        <v>8</v>
      </c>
      <c r="B18" s="90">
        <f t="shared" si="0"/>
        <v>14874827</v>
      </c>
      <c r="C18" s="90">
        <f t="shared" si="0"/>
        <v>4115145</v>
      </c>
      <c r="D18" s="90">
        <f t="shared" si="0"/>
        <v>540595</v>
      </c>
      <c r="E18" s="90">
        <f t="shared" si="0"/>
        <v>19530567</v>
      </c>
      <c r="G18" s="59"/>
      <c r="H18" s="32"/>
    </row>
    <row r="19" spans="1:8" ht="15.75" customHeight="1">
      <c r="A19" s="40" t="s">
        <v>9</v>
      </c>
      <c r="B19" s="90">
        <f t="shared" si="0"/>
        <v>6594692</v>
      </c>
      <c r="C19" s="90">
        <f t="shared" si="0"/>
        <v>1823972</v>
      </c>
      <c r="D19" s="90">
        <f t="shared" si="0"/>
        <v>232995</v>
      </c>
      <c r="E19" s="90">
        <f t="shared" si="0"/>
        <v>8651659</v>
      </c>
      <c r="G19" s="59"/>
      <c r="H19" s="32"/>
    </row>
    <row r="20" spans="1:8" ht="15.75" customHeight="1">
      <c r="A20" s="40" t="s">
        <v>10</v>
      </c>
      <c r="B20" s="90">
        <f t="shared" si="0"/>
        <v>8313444</v>
      </c>
      <c r="C20" s="90">
        <f t="shared" si="0"/>
        <v>2309801</v>
      </c>
      <c r="D20" s="90">
        <f t="shared" si="0"/>
        <v>293193</v>
      </c>
      <c r="E20" s="90">
        <f t="shared" si="0"/>
        <v>10916438</v>
      </c>
      <c r="G20" s="59"/>
      <c r="H20" s="32"/>
    </row>
    <row r="21" spans="1:8" ht="15.75" customHeight="1">
      <c r="A21" s="40" t="s">
        <v>11</v>
      </c>
      <c r="B21" s="90">
        <f t="shared" si="0"/>
        <v>6519714</v>
      </c>
      <c r="C21" s="90">
        <f t="shared" si="0"/>
        <v>1801147</v>
      </c>
      <c r="D21" s="90">
        <f t="shared" si="0"/>
        <v>226395</v>
      </c>
      <c r="E21" s="90">
        <f t="shared" si="0"/>
        <v>8547256</v>
      </c>
      <c r="G21" s="59"/>
      <c r="H21" s="32"/>
    </row>
    <row r="22" spans="1:8" ht="15.75" customHeight="1">
      <c r="A22" s="40" t="s">
        <v>12</v>
      </c>
      <c r="B22" s="90">
        <f t="shared" si="0"/>
        <v>13456073</v>
      </c>
      <c r="C22" s="90">
        <f t="shared" si="0"/>
        <v>3723982</v>
      </c>
      <c r="D22" s="90">
        <f t="shared" si="0"/>
        <v>509087</v>
      </c>
      <c r="E22" s="90">
        <f t="shared" si="0"/>
        <v>17689142</v>
      </c>
      <c r="G22" s="59"/>
      <c r="H22" s="32"/>
    </row>
    <row r="23" spans="1:8" ht="15.75" customHeight="1">
      <c r="A23" s="40" t="s">
        <v>13</v>
      </c>
      <c r="B23" s="90">
        <f t="shared" si="0"/>
        <v>10349205</v>
      </c>
      <c r="C23" s="90">
        <f t="shared" si="0"/>
        <v>2886327</v>
      </c>
      <c r="D23" s="90">
        <f t="shared" si="0"/>
        <v>368477</v>
      </c>
      <c r="E23" s="90">
        <f t="shared" si="0"/>
        <v>13604009</v>
      </c>
      <c r="G23" s="59"/>
      <c r="H23" s="32"/>
    </row>
    <row r="24" spans="1:8" ht="15.75" customHeight="1">
      <c r="A24" s="40" t="s">
        <v>14</v>
      </c>
      <c r="B24" s="90">
        <f t="shared" si="0"/>
        <v>10446191</v>
      </c>
      <c r="C24" s="90">
        <f t="shared" si="0"/>
        <v>2898345</v>
      </c>
      <c r="D24" s="90">
        <f t="shared" si="0"/>
        <v>368037</v>
      </c>
      <c r="E24" s="90">
        <f t="shared" si="0"/>
        <v>13712573</v>
      </c>
      <c r="G24" s="59"/>
      <c r="H24" s="32"/>
    </row>
    <row r="25" spans="1:8" ht="15.75" customHeight="1">
      <c r="A25" s="40" t="s">
        <v>15</v>
      </c>
      <c r="B25" s="90">
        <f t="shared" si="0"/>
        <v>6477447</v>
      </c>
      <c r="C25" s="90">
        <f t="shared" si="0"/>
        <v>1787196</v>
      </c>
      <c r="D25" s="90">
        <f t="shared" si="0"/>
        <v>230914</v>
      </c>
      <c r="E25" s="90">
        <f t="shared" si="0"/>
        <v>8495557</v>
      </c>
      <c r="G25" s="59"/>
      <c r="H25" s="32"/>
    </row>
    <row r="26" spans="1:8" ht="15.75" customHeight="1">
      <c r="A26" s="40" t="s">
        <v>16</v>
      </c>
      <c r="B26" s="90">
        <f t="shared" si="0"/>
        <v>7578177</v>
      </c>
      <c r="C26" s="90">
        <f t="shared" si="0"/>
        <v>2104534</v>
      </c>
      <c r="D26" s="90">
        <f t="shared" si="0"/>
        <v>264649</v>
      </c>
      <c r="E26" s="90">
        <f t="shared" si="0"/>
        <v>9947360</v>
      </c>
      <c r="G26" s="59"/>
      <c r="H26" s="32"/>
    </row>
    <row r="27" spans="1:8" ht="15.75" customHeight="1">
      <c r="A27" s="43" t="s">
        <v>17</v>
      </c>
      <c r="B27" s="90">
        <f t="shared" si="0"/>
        <v>9084753</v>
      </c>
      <c r="C27" s="90">
        <f t="shared" si="0"/>
        <v>2520335</v>
      </c>
      <c r="D27" s="90">
        <f t="shared" si="0"/>
        <v>321630</v>
      </c>
      <c r="E27" s="90">
        <f t="shared" si="0"/>
        <v>11926718</v>
      </c>
      <c r="G27" s="59"/>
      <c r="H27" s="32"/>
    </row>
    <row r="28" spans="1:8" ht="12.75">
      <c r="A28" s="44" t="s">
        <v>35</v>
      </c>
      <c r="B28" s="92">
        <f>SUM(B11:B27)</f>
        <v>217180502</v>
      </c>
      <c r="C28" s="92">
        <f>SUM(C11:C27)</f>
        <v>60176754</v>
      </c>
      <c r="D28" s="92">
        <f>SUM(D11:D27)</f>
        <v>7679986</v>
      </c>
      <c r="E28" s="92">
        <f>SUM(E11:E27)</f>
        <v>285037242</v>
      </c>
      <c r="G28" s="60"/>
      <c r="H28" s="32"/>
    </row>
    <row r="29" spans="1:5" ht="12.75">
      <c r="A29" s="50"/>
      <c r="B29" s="56"/>
      <c r="C29" s="56"/>
      <c r="D29" s="56"/>
      <c r="E29" s="56"/>
    </row>
    <row r="30" spans="1:5" ht="12.75">
      <c r="A30" s="50"/>
      <c r="B30" s="56"/>
      <c r="C30" s="56"/>
      <c r="D30" s="56"/>
      <c r="E30" s="56"/>
    </row>
    <row r="31" spans="1:5" ht="12.75">
      <c r="A31" s="10"/>
      <c r="B31" s="10"/>
      <c r="C31" s="10"/>
      <c r="D31" s="10"/>
      <c r="E31" s="49"/>
    </row>
    <row r="32" spans="1:5" ht="12.75">
      <c r="A32" s="10"/>
      <c r="B32" s="10"/>
      <c r="C32" s="10"/>
      <c r="D32" s="10"/>
      <c r="E32" s="49"/>
    </row>
    <row r="33" spans="1:5" ht="15.75">
      <c r="A33" s="106" t="s">
        <v>21</v>
      </c>
      <c r="B33" s="106"/>
      <c r="C33" s="106"/>
      <c r="D33" s="106"/>
      <c r="E33" s="106"/>
    </row>
    <row r="34" spans="1:5" ht="30" customHeight="1">
      <c r="A34" s="115" t="s">
        <v>63</v>
      </c>
      <c r="B34" s="115"/>
      <c r="C34" s="115"/>
      <c r="D34" s="115"/>
      <c r="E34" s="115"/>
    </row>
    <row r="35" spans="1:5" ht="15" customHeight="1">
      <c r="A35" s="110" t="s">
        <v>49</v>
      </c>
      <c r="B35" s="112" t="s">
        <v>56</v>
      </c>
      <c r="C35" s="113"/>
      <c r="D35" s="114"/>
      <c r="E35" s="110" t="s">
        <v>35</v>
      </c>
    </row>
    <row r="36" spans="1:5" ht="37.5" customHeight="1">
      <c r="A36" s="111"/>
      <c r="B36" s="55" t="s">
        <v>0</v>
      </c>
      <c r="C36" s="55" t="s">
        <v>50</v>
      </c>
      <c r="D36" s="55" t="s">
        <v>75</v>
      </c>
      <c r="E36" s="111"/>
    </row>
    <row r="37" spans="1:5" ht="15.75" customHeight="1">
      <c r="A37" s="40" t="s">
        <v>1</v>
      </c>
      <c r="B37" s="90">
        <v>0</v>
      </c>
      <c r="C37" s="90">
        <v>0</v>
      </c>
      <c r="D37" s="90">
        <v>-8</v>
      </c>
      <c r="E37" s="90">
        <f aca="true" t="shared" si="1" ref="E37:E53">SUM(B37:D37)</f>
        <v>-8</v>
      </c>
    </row>
    <row r="38" spans="1:5" ht="15.75" customHeight="1">
      <c r="A38" s="40" t="s">
        <v>2</v>
      </c>
      <c r="B38" s="90">
        <v>0</v>
      </c>
      <c r="C38" s="90">
        <v>0</v>
      </c>
      <c r="D38" s="90">
        <v>-19</v>
      </c>
      <c r="E38" s="90">
        <f t="shared" si="1"/>
        <v>-19</v>
      </c>
    </row>
    <row r="39" spans="1:5" ht="15.75" customHeight="1">
      <c r="A39" s="40" t="s">
        <v>3</v>
      </c>
      <c r="B39" s="90">
        <v>0</v>
      </c>
      <c r="C39" s="90">
        <v>0</v>
      </c>
      <c r="D39" s="90">
        <v>-11</v>
      </c>
      <c r="E39" s="90">
        <f t="shared" si="1"/>
        <v>-11</v>
      </c>
    </row>
    <row r="40" spans="1:5" ht="15.75" customHeight="1">
      <c r="A40" s="40" t="s">
        <v>4</v>
      </c>
      <c r="B40" s="90">
        <v>0</v>
      </c>
      <c r="C40" s="90">
        <v>0</v>
      </c>
      <c r="D40" s="90">
        <v>-57</v>
      </c>
      <c r="E40" s="90">
        <f t="shared" si="1"/>
        <v>-57</v>
      </c>
    </row>
    <row r="41" spans="1:5" ht="15.75" customHeight="1">
      <c r="A41" s="40" t="s">
        <v>5</v>
      </c>
      <c r="B41" s="90">
        <v>0</v>
      </c>
      <c r="C41" s="90">
        <v>0</v>
      </c>
      <c r="D41" s="90">
        <v>-17</v>
      </c>
      <c r="E41" s="90">
        <f t="shared" si="1"/>
        <v>-17</v>
      </c>
    </row>
    <row r="42" spans="1:5" ht="15.75" customHeight="1">
      <c r="A42" s="40" t="s">
        <v>6</v>
      </c>
      <c r="B42" s="90">
        <v>0</v>
      </c>
      <c r="C42" s="90">
        <v>0</v>
      </c>
      <c r="D42" s="90">
        <v>-13</v>
      </c>
      <c r="E42" s="90">
        <f t="shared" si="1"/>
        <v>-13</v>
      </c>
    </row>
    <row r="43" spans="1:5" ht="15.75" customHeight="1">
      <c r="A43" s="40" t="s">
        <v>7</v>
      </c>
      <c r="B43" s="90">
        <v>0</v>
      </c>
      <c r="C43" s="90">
        <v>0</v>
      </c>
      <c r="D43" s="90">
        <v>-7</v>
      </c>
      <c r="E43" s="90">
        <f t="shared" si="1"/>
        <v>-7</v>
      </c>
    </row>
    <row r="44" spans="1:5" ht="15.75" customHeight="1">
      <c r="A44" s="40" t="s">
        <v>8</v>
      </c>
      <c r="B44" s="90">
        <v>0</v>
      </c>
      <c r="C44" s="90">
        <v>0</v>
      </c>
      <c r="D44" s="90">
        <v>-16</v>
      </c>
      <c r="E44" s="90">
        <f t="shared" si="1"/>
        <v>-16</v>
      </c>
    </row>
    <row r="45" spans="1:5" ht="15.75" customHeight="1">
      <c r="A45" s="40" t="s">
        <v>9</v>
      </c>
      <c r="B45" s="90">
        <v>0</v>
      </c>
      <c r="C45" s="90">
        <v>0</v>
      </c>
      <c r="D45" s="90">
        <v>-7</v>
      </c>
      <c r="E45" s="90">
        <f t="shared" si="1"/>
        <v>-7</v>
      </c>
    </row>
    <row r="46" spans="1:5" ht="15.75" customHeight="1">
      <c r="A46" s="40" t="s">
        <v>10</v>
      </c>
      <c r="B46" s="90">
        <v>0</v>
      </c>
      <c r="C46" s="90">
        <v>0</v>
      </c>
      <c r="D46" s="90">
        <v>-9</v>
      </c>
      <c r="E46" s="90">
        <f t="shared" si="1"/>
        <v>-9</v>
      </c>
    </row>
    <row r="47" spans="1:5" ht="15.75" customHeight="1">
      <c r="A47" s="40" t="s">
        <v>11</v>
      </c>
      <c r="B47" s="90">
        <v>0</v>
      </c>
      <c r="C47" s="90">
        <v>0</v>
      </c>
      <c r="D47" s="90">
        <v>-6</v>
      </c>
      <c r="E47" s="90">
        <f t="shared" si="1"/>
        <v>-6</v>
      </c>
    </row>
    <row r="48" spans="1:5" ht="15.75" customHeight="1">
      <c r="A48" s="40" t="s">
        <v>12</v>
      </c>
      <c r="B48" s="90">
        <v>0</v>
      </c>
      <c r="C48" s="90">
        <v>0</v>
      </c>
      <c r="D48" s="90">
        <v>-15</v>
      </c>
      <c r="E48" s="90">
        <f t="shared" si="1"/>
        <v>-15</v>
      </c>
    </row>
    <row r="49" spans="1:5" ht="15.75" customHeight="1">
      <c r="A49" s="40" t="s">
        <v>13</v>
      </c>
      <c r="B49" s="90">
        <v>0</v>
      </c>
      <c r="C49" s="90">
        <v>0</v>
      </c>
      <c r="D49" s="90">
        <v>-11</v>
      </c>
      <c r="E49" s="90">
        <f t="shared" si="1"/>
        <v>-11</v>
      </c>
    </row>
    <row r="50" spans="1:5" ht="15.75" customHeight="1">
      <c r="A50" s="40" t="s">
        <v>14</v>
      </c>
      <c r="B50" s="90">
        <v>0</v>
      </c>
      <c r="C50" s="90">
        <v>0</v>
      </c>
      <c r="D50" s="90">
        <v>-11</v>
      </c>
      <c r="E50" s="90">
        <f t="shared" si="1"/>
        <v>-11</v>
      </c>
    </row>
    <row r="51" spans="1:5" ht="15.75" customHeight="1">
      <c r="A51" s="40" t="s">
        <v>15</v>
      </c>
      <c r="B51" s="90">
        <v>0</v>
      </c>
      <c r="C51" s="90">
        <v>0</v>
      </c>
      <c r="D51" s="90">
        <v>-7</v>
      </c>
      <c r="E51" s="90">
        <f t="shared" si="1"/>
        <v>-7</v>
      </c>
    </row>
    <row r="52" spans="1:5" ht="12.75">
      <c r="A52" s="40" t="s">
        <v>16</v>
      </c>
      <c r="B52" s="90">
        <v>0</v>
      </c>
      <c r="C52" s="90">
        <v>0</v>
      </c>
      <c r="D52" s="90">
        <v>-8</v>
      </c>
      <c r="E52" s="90">
        <f t="shared" si="1"/>
        <v>-8</v>
      </c>
    </row>
    <row r="53" spans="1:5" ht="12.75">
      <c r="A53" s="43" t="s">
        <v>17</v>
      </c>
      <c r="B53" s="90">
        <v>0</v>
      </c>
      <c r="C53" s="90">
        <v>0</v>
      </c>
      <c r="D53" s="90">
        <v>-9</v>
      </c>
      <c r="E53" s="91">
        <f t="shared" si="1"/>
        <v>-9</v>
      </c>
    </row>
    <row r="54" spans="1:5" ht="12.75">
      <c r="A54" s="44" t="s">
        <v>35</v>
      </c>
      <c r="B54" s="92">
        <f>SUM(B37:B53)</f>
        <v>0</v>
      </c>
      <c r="C54" s="92">
        <f>SUM(C37:C53)</f>
        <v>0</v>
      </c>
      <c r="D54" s="92">
        <f>SUM(D37:D53)</f>
        <v>-231</v>
      </c>
      <c r="E54" s="92">
        <f>SUM(E37:E53)</f>
        <v>-231</v>
      </c>
    </row>
    <row r="55" spans="1:5" ht="12.75">
      <c r="A55" s="100"/>
      <c r="B55" s="100"/>
      <c r="C55" s="100"/>
      <c r="D55" s="100"/>
      <c r="E55" s="100"/>
    </row>
    <row r="56" spans="1:5" ht="12.75">
      <c r="A56" s="26"/>
      <c r="B56" s="26"/>
      <c r="C56" s="26"/>
      <c r="D56" s="26"/>
      <c r="E56" s="26"/>
    </row>
    <row r="57" spans="1:5" ht="12.75">
      <c r="A57" s="26"/>
      <c r="B57" s="26"/>
      <c r="C57" s="26"/>
      <c r="D57" s="26"/>
      <c r="E57" s="26"/>
    </row>
    <row r="58" spans="1:5" ht="12.75">
      <c r="A58" s="26"/>
      <c r="B58" s="26"/>
      <c r="C58" s="26"/>
      <c r="D58" s="26"/>
      <c r="E58" s="26"/>
    </row>
    <row r="59" spans="1:5" ht="12.75">
      <c r="A59" s="26"/>
      <c r="B59" s="26"/>
      <c r="C59" s="26"/>
      <c r="D59" s="26"/>
      <c r="E59" s="26"/>
    </row>
    <row r="60" spans="1:5" ht="12.75">
      <c r="A60" s="26"/>
      <c r="B60" s="26"/>
      <c r="C60" s="26"/>
      <c r="D60" s="26"/>
      <c r="E60" s="26"/>
    </row>
    <row r="61" spans="1:5" ht="12.75">
      <c r="A61" s="26"/>
      <c r="B61" s="26"/>
      <c r="C61" s="26"/>
      <c r="D61" s="26"/>
      <c r="E61" s="26"/>
    </row>
    <row r="62" spans="1:5" ht="12.75">
      <c r="A62" s="26"/>
      <c r="B62" s="26"/>
      <c r="C62" s="26"/>
      <c r="D62" s="26"/>
      <c r="E62" s="26"/>
    </row>
    <row r="63" spans="1:5" ht="12.75">
      <c r="A63" s="26"/>
      <c r="B63" s="26"/>
      <c r="C63" s="26"/>
      <c r="D63" s="26"/>
      <c r="E63" s="26"/>
    </row>
    <row r="64" spans="1:5" ht="12.75">
      <c r="A64" s="26"/>
      <c r="B64" s="26"/>
      <c r="C64" s="26"/>
      <c r="D64" s="26"/>
      <c r="E64" s="26"/>
    </row>
    <row r="65" spans="1:5" ht="12.75">
      <c r="A65" s="26"/>
      <c r="B65" s="26"/>
      <c r="C65" s="26"/>
      <c r="D65" s="26"/>
      <c r="E65" s="26"/>
    </row>
    <row r="66" spans="1:5" ht="12.75">
      <c r="A66" s="26"/>
      <c r="B66" s="26"/>
      <c r="C66" s="26"/>
      <c r="D66" s="26"/>
      <c r="E66" s="26"/>
    </row>
    <row r="67" spans="1:5" ht="12.75" customHeight="1">
      <c r="A67" s="26"/>
      <c r="B67" s="26"/>
      <c r="C67" s="26"/>
      <c r="D67" s="26"/>
      <c r="E67" s="26"/>
    </row>
    <row r="68" spans="1:5" ht="12.75" customHeight="1">
      <c r="A68" s="26"/>
      <c r="B68" s="26"/>
      <c r="C68" s="26"/>
      <c r="D68" s="26"/>
      <c r="E68" s="26"/>
    </row>
    <row r="69" spans="1:5" ht="12.75" customHeight="1">
      <c r="A69" s="26"/>
      <c r="B69" s="26"/>
      <c r="C69" s="26"/>
      <c r="D69" s="26"/>
      <c r="E69" s="26"/>
    </row>
    <row r="70" spans="1:5" ht="12.75" customHeight="1">
      <c r="A70" s="26"/>
      <c r="B70" s="26"/>
      <c r="C70" s="26"/>
      <c r="D70" s="26"/>
      <c r="E70" s="26"/>
    </row>
    <row r="71" ht="12.75"/>
    <row r="72" spans="1:5" ht="15.75">
      <c r="A72" s="106" t="s">
        <v>21</v>
      </c>
      <c r="B72" s="106"/>
      <c r="C72" s="106"/>
      <c r="D72" s="106"/>
      <c r="E72" s="106"/>
    </row>
    <row r="73" spans="1:5" ht="29.25" customHeight="1">
      <c r="A73" s="115" t="s">
        <v>71</v>
      </c>
      <c r="B73" s="115"/>
      <c r="C73" s="115"/>
      <c r="D73" s="115"/>
      <c r="E73" s="115"/>
    </row>
    <row r="74" spans="1:5" ht="15" customHeight="1">
      <c r="A74" s="110" t="s">
        <v>49</v>
      </c>
      <c r="B74" s="112" t="s">
        <v>56</v>
      </c>
      <c r="C74" s="113"/>
      <c r="D74" s="114"/>
      <c r="E74" s="110" t="s">
        <v>35</v>
      </c>
    </row>
    <row r="75" spans="1:5" ht="37.5" customHeight="1">
      <c r="A75" s="111"/>
      <c r="B75" s="55" t="s">
        <v>0</v>
      </c>
      <c r="C75" s="55" t="s">
        <v>50</v>
      </c>
      <c r="D75" s="55" t="s">
        <v>75</v>
      </c>
      <c r="E75" s="111"/>
    </row>
    <row r="76" spans="1:5" ht="15.75" customHeight="1">
      <c r="A76" s="40" t="s">
        <v>1</v>
      </c>
      <c r="B76" s="90">
        <v>5360138</v>
      </c>
      <c r="C76" s="90">
        <v>1609805</v>
      </c>
      <c r="D76" s="90">
        <v>308203</v>
      </c>
      <c r="E76" s="90">
        <f aca="true" t="shared" si="2" ref="E76:E92">SUM(B76:D76)</f>
        <v>7278146</v>
      </c>
    </row>
    <row r="77" spans="1:5" ht="15.75" customHeight="1">
      <c r="A77" s="40" t="s">
        <v>2</v>
      </c>
      <c r="B77" s="90">
        <v>12607291</v>
      </c>
      <c r="C77" s="90">
        <v>3787048</v>
      </c>
      <c r="D77" s="90">
        <v>705875</v>
      </c>
      <c r="E77" s="90">
        <f t="shared" si="2"/>
        <v>17100214</v>
      </c>
    </row>
    <row r="78" spans="1:5" ht="15.75" customHeight="1">
      <c r="A78" s="40" t="s">
        <v>3</v>
      </c>
      <c r="B78" s="90">
        <v>6609343</v>
      </c>
      <c r="C78" s="90">
        <v>1978344</v>
      </c>
      <c r="D78" s="90">
        <v>392495</v>
      </c>
      <c r="E78" s="90">
        <f t="shared" si="2"/>
        <v>8980182</v>
      </c>
    </row>
    <row r="79" spans="1:5" ht="15.75" customHeight="1">
      <c r="A79" s="40" t="s">
        <v>4</v>
      </c>
      <c r="B79" s="90">
        <v>37525900</v>
      </c>
      <c r="C79" s="90">
        <v>11252053</v>
      </c>
      <c r="D79" s="90">
        <v>2216026</v>
      </c>
      <c r="E79" s="90">
        <f t="shared" si="2"/>
        <v>50993979</v>
      </c>
    </row>
    <row r="80" spans="1:5" ht="15.75" customHeight="1">
      <c r="A80" s="40" t="s">
        <v>5</v>
      </c>
      <c r="B80" s="90">
        <v>10898617</v>
      </c>
      <c r="C80" s="90">
        <v>3265550</v>
      </c>
      <c r="D80" s="90">
        <v>626962</v>
      </c>
      <c r="E80" s="90">
        <f t="shared" si="2"/>
        <v>14791129</v>
      </c>
    </row>
    <row r="81" spans="1:5" ht="15.75" customHeight="1">
      <c r="A81" s="40" t="s">
        <v>6</v>
      </c>
      <c r="B81" s="90">
        <v>8067067</v>
      </c>
      <c r="C81" s="90">
        <v>2419857</v>
      </c>
      <c r="D81" s="90">
        <v>472357</v>
      </c>
      <c r="E81" s="90">
        <f t="shared" si="2"/>
        <v>10959281</v>
      </c>
    </row>
    <row r="82" spans="1:5" ht="15.75" customHeight="1">
      <c r="A82" s="40" t="s">
        <v>7</v>
      </c>
      <c r="B82" s="90">
        <v>4899961</v>
      </c>
      <c r="C82" s="90">
        <v>1470301</v>
      </c>
      <c r="D82" s="90">
        <v>277587</v>
      </c>
      <c r="E82" s="90">
        <f t="shared" si="2"/>
        <v>6647849</v>
      </c>
    </row>
    <row r="83" spans="1:5" ht="15.75" customHeight="1">
      <c r="A83" s="40" t="s">
        <v>8</v>
      </c>
      <c r="B83" s="90">
        <v>10397492</v>
      </c>
      <c r="C83" s="90">
        <v>3118239</v>
      </c>
      <c r="D83" s="90">
        <v>621269</v>
      </c>
      <c r="E83" s="90">
        <f t="shared" si="2"/>
        <v>14137000</v>
      </c>
    </row>
    <row r="84" spans="1:5" ht="15.75" customHeight="1">
      <c r="A84" s="40" t="s">
        <v>9</v>
      </c>
      <c r="B84" s="90">
        <v>4549460</v>
      </c>
      <c r="C84" s="90">
        <v>1364117</v>
      </c>
      <c r="D84" s="90">
        <v>269680</v>
      </c>
      <c r="E84" s="90">
        <f t="shared" si="2"/>
        <v>6183257</v>
      </c>
    </row>
    <row r="85" spans="1:5" ht="15.75" customHeight="1">
      <c r="A85" s="40" t="s">
        <v>10</v>
      </c>
      <c r="B85" s="90">
        <v>5816943</v>
      </c>
      <c r="C85" s="90">
        <v>1746485</v>
      </c>
      <c r="D85" s="90">
        <v>338553</v>
      </c>
      <c r="E85" s="90">
        <f t="shared" si="2"/>
        <v>7901981</v>
      </c>
    </row>
    <row r="86" spans="1:5" ht="15.75" customHeight="1">
      <c r="A86" s="40" t="s">
        <v>11</v>
      </c>
      <c r="B86" s="90">
        <v>4479687</v>
      </c>
      <c r="C86" s="90">
        <v>1341930</v>
      </c>
      <c r="D86" s="90">
        <v>262883</v>
      </c>
      <c r="E86" s="90">
        <f t="shared" si="2"/>
        <v>6084500</v>
      </c>
    </row>
    <row r="87" spans="1:5" ht="15.75" customHeight="1">
      <c r="A87" s="40" t="s">
        <v>12</v>
      </c>
      <c r="B87" s="90">
        <v>9348700</v>
      </c>
      <c r="C87" s="90">
        <v>2797645</v>
      </c>
      <c r="D87" s="90">
        <v>581880</v>
      </c>
      <c r="E87" s="90">
        <f t="shared" si="2"/>
        <v>12728225</v>
      </c>
    </row>
    <row r="88" spans="1:5" ht="15.75" customHeight="1">
      <c r="A88" s="40" t="s">
        <v>13</v>
      </c>
      <c r="B88" s="90">
        <v>7244661</v>
      </c>
      <c r="C88" s="90">
        <v>2178308</v>
      </c>
      <c r="D88" s="90">
        <v>427158</v>
      </c>
      <c r="E88" s="90">
        <f t="shared" si="2"/>
        <v>9850127</v>
      </c>
    </row>
    <row r="89" spans="1:5" ht="15.75" customHeight="1">
      <c r="A89" s="40" t="s">
        <v>14</v>
      </c>
      <c r="B89" s="90">
        <v>7325167</v>
      </c>
      <c r="C89" s="90">
        <v>2198654</v>
      </c>
      <c r="D89" s="90">
        <v>421784</v>
      </c>
      <c r="E89" s="90">
        <f t="shared" si="2"/>
        <v>9945605</v>
      </c>
    </row>
    <row r="90" spans="1:5" ht="15.75" customHeight="1">
      <c r="A90" s="40" t="s">
        <v>15</v>
      </c>
      <c r="B90" s="90">
        <v>4422704</v>
      </c>
      <c r="C90" s="90">
        <v>1324576</v>
      </c>
      <c r="D90" s="90">
        <v>267303</v>
      </c>
      <c r="E90" s="90">
        <f t="shared" si="2"/>
        <v>6014583</v>
      </c>
    </row>
    <row r="91" spans="1:5" ht="15.75" customHeight="1">
      <c r="A91" s="40" t="s">
        <v>16</v>
      </c>
      <c r="B91" s="90">
        <v>5306801</v>
      </c>
      <c r="C91" s="90">
        <v>1593439</v>
      </c>
      <c r="D91" s="90">
        <v>306099</v>
      </c>
      <c r="E91" s="90">
        <f t="shared" si="2"/>
        <v>7206339</v>
      </c>
    </row>
    <row r="92" spans="1:5" ht="15.75" customHeight="1">
      <c r="A92" s="43" t="s">
        <v>17</v>
      </c>
      <c r="B92" s="90">
        <v>6324128</v>
      </c>
      <c r="C92" s="90">
        <v>1898171</v>
      </c>
      <c r="D92" s="90">
        <v>371642</v>
      </c>
      <c r="E92" s="91">
        <f t="shared" si="2"/>
        <v>8593941</v>
      </c>
    </row>
    <row r="93" spans="1:5" ht="15.75" customHeight="1">
      <c r="A93" s="44" t="s">
        <v>35</v>
      </c>
      <c r="B93" s="92">
        <f>SUM(B76:B92)</f>
        <v>151184060</v>
      </c>
      <c r="C93" s="92">
        <f>SUM(C76:C92)</f>
        <v>45344522</v>
      </c>
      <c r="D93" s="92">
        <f>SUM(D76:D92)</f>
        <v>8867756</v>
      </c>
      <c r="E93" s="92">
        <f>SUM(E76:E92)</f>
        <v>205396338</v>
      </c>
    </row>
    <row r="95" spans="1:5" ht="12.75">
      <c r="A95" s="26"/>
      <c r="B95" s="26"/>
      <c r="C95" s="26"/>
      <c r="D95" s="26"/>
      <c r="E95" s="26"/>
    </row>
    <row r="96" spans="1:5" ht="12.75" customHeight="1">
      <c r="A96" s="26"/>
      <c r="B96" s="26"/>
      <c r="C96" s="26"/>
      <c r="D96" s="26"/>
      <c r="E96" s="26"/>
    </row>
    <row r="98" spans="1:5" ht="15.75">
      <c r="A98" s="106" t="s">
        <v>21</v>
      </c>
      <c r="B98" s="106"/>
      <c r="C98" s="106"/>
      <c r="D98" s="106"/>
      <c r="E98" s="106"/>
    </row>
    <row r="99" spans="1:5" ht="29.25" customHeight="1">
      <c r="A99" s="115" t="s">
        <v>73</v>
      </c>
      <c r="B99" s="115"/>
      <c r="C99" s="115"/>
      <c r="D99" s="115"/>
      <c r="E99" s="115"/>
    </row>
    <row r="100" spans="1:5" ht="12.75">
      <c r="A100" s="110" t="s">
        <v>49</v>
      </c>
      <c r="B100" s="112" t="s">
        <v>56</v>
      </c>
      <c r="C100" s="113"/>
      <c r="D100" s="114"/>
      <c r="E100" s="110" t="s">
        <v>35</v>
      </c>
    </row>
    <row r="101" spans="1:5" ht="38.25">
      <c r="A101" s="111"/>
      <c r="B101" s="55" t="s">
        <v>0</v>
      </c>
      <c r="C101" s="55" t="s">
        <v>50</v>
      </c>
      <c r="D101" s="55" t="s">
        <v>75</v>
      </c>
      <c r="E101" s="111"/>
    </row>
    <row r="102" spans="1:5" ht="15.75" customHeight="1">
      <c r="A102" s="40" t="s">
        <v>1</v>
      </c>
      <c r="B102" s="90">
        <v>2334667</v>
      </c>
      <c r="C102" s="90">
        <v>522569</v>
      </c>
      <c r="D102" s="90">
        <v>-42009</v>
      </c>
      <c r="E102" s="90">
        <f aca="true" t="shared" si="3" ref="E102:E118">SUM(B102:D102)</f>
        <v>2815227</v>
      </c>
    </row>
    <row r="103" spans="1:5" ht="15.75" customHeight="1">
      <c r="A103" s="40" t="s">
        <v>2</v>
      </c>
      <c r="B103" s="90">
        <v>5148656</v>
      </c>
      <c r="C103" s="90">
        <v>1165467</v>
      </c>
      <c r="D103" s="90">
        <v>-91574</v>
      </c>
      <c r="E103" s="90">
        <f t="shared" si="3"/>
        <v>6222549</v>
      </c>
    </row>
    <row r="104" spans="1:5" ht="15.75" customHeight="1">
      <c r="A104" s="40" t="s">
        <v>3</v>
      </c>
      <c r="B104" s="90">
        <v>3048337</v>
      </c>
      <c r="C104" s="90">
        <v>677678</v>
      </c>
      <c r="D104" s="90">
        <v>-55087</v>
      </c>
      <c r="E104" s="90">
        <f t="shared" si="3"/>
        <v>3670928</v>
      </c>
    </row>
    <row r="105" spans="1:5" ht="15.75" customHeight="1">
      <c r="A105" s="40" t="s">
        <v>4</v>
      </c>
      <c r="B105" s="90">
        <v>16499109</v>
      </c>
      <c r="C105" s="90">
        <v>3708059</v>
      </c>
      <c r="D105" s="90">
        <v>-296886</v>
      </c>
      <c r="E105" s="90">
        <f t="shared" si="3"/>
        <v>19910282</v>
      </c>
    </row>
    <row r="106" spans="1:5" ht="15.75" customHeight="1">
      <c r="A106" s="40" t="s">
        <v>5</v>
      </c>
      <c r="B106" s="90">
        <v>4788348</v>
      </c>
      <c r="C106" s="90">
        <v>1084024</v>
      </c>
      <c r="D106" s="90">
        <v>-88015</v>
      </c>
      <c r="E106" s="90">
        <f t="shared" si="3"/>
        <v>5784357</v>
      </c>
    </row>
    <row r="107" spans="1:5" ht="15.75" customHeight="1">
      <c r="A107" s="40" t="s">
        <v>6</v>
      </c>
      <c r="B107" s="90">
        <v>3600441</v>
      </c>
      <c r="C107" s="90">
        <v>793058</v>
      </c>
      <c r="D107" s="90">
        <v>-63396</v>
      </c>
      <c r="E107" s="90">
        <f t="shared" si="3"/>
        <v>4330103</v>
      </c>
    </row>
    <row r="108" spans="1:5" ht="15.75" customHeight="1">
      <c r="A108" s="40" t="s">
        <v>7</v>
      </c>
      <c r="B108" s="90">
        <v>2098104</v>
      </c>
      <c r="C108" s="90">
        <v>472157</v>
      </c>
      <c r="D108" s="90">
        <v>-38392</v>
      </c>
      <c r="E108" s="90">
        <f t="shared" si="3"/>
        <v>2531869</v>
      </c>
    </row>
    <row r="109" spans="1:5" ht="15.75" customHeight="1">
      <c r="A109" s="40" t="s">
        <v>8</v>
      </c>
      <c r="B109" s="90">
        <v>4477335</v>
      </c>
      <c r="C109" s="90">
        <v>996906</v>
      </c>
      <c r="D109" s="90">
        <v>-80658</v>
      </c>
      <c r="E109" s="90">
        <f t="shared" si="3"/>
        <v>5393583</v>
      </c>
    </row>
    <row r="110" spans="1:5" ht="15.75" customHeight="1">
      <c r="A110" s="40" t="s">
        <v>9</v>
      </c>
      <c r="B110" s="90">
        <v>2045232</v>
      </c>
      <c r="C110" s="90">
        <v>459855</v>
      </c>
      <c r="D110" s="90">
        <v>-36678</v>
      </c>
      <c r="E110" s="90">
        <f t="shared" si="3"/>
        <v>2468409</v>
      </c>
    </row>
    <row r="111" spans="1:5" ht="15.75" customHeight="1">
      <c r="A111" s="40" t="s">
        <v>10</v>
      </c>
      <c r="B111" s="90">
        <v>2496501</v>
      </c>
      <c r="C111" s="90">
        <v>563316</v>
      </c>
      <c r="D111" s="90">
        <v>-45351</v>
      </c>
      <c r="E111" s="90">
        <f t="shared" si="3"/>
        <v>3014466</v>
      </c>
    </row>
    <row r="112" spans="1:5" ht="15.75" customHeight="1">
      <c r="A112" s="40" t="s">
        <v>11</v>
      </c>
      <c r="B112" s="90">
        <v>2040027</v>
      </c>
      <c r="C112" s="90">
        <v>459217</v>
      </c>
      <c r="D112" s="90">
        <v>-36482</v>
      </c>
      <c r="E112" s="90">
        <f t="shared" si="3"/>
        <v>2462762</v>
      </c>
    </row>
    <row r="113" spans="1:5" ht="15.75" customHeight="1">
      <c r="A113" s="40" t="s">
        <v>12</v>
      </c>
      <c r="B113" s="90">
        <v>4107373</v>
      </c>
      <c r="C113" s="90">
        <v>926337</v>
      </c>
      <c r="D113" s="90">
        <v>-72778</v>
      </c>
      <c r="E113" s="90">
        <f t="shared" si="3"/>
        <v>4960932</v>
      </c>
    </row>
    <row r="114" spans="1:5" ht="15.75" customHeight="1">
      <c r="A114" s="40" t="s">
        <v>13</v>
      </c>
      <c r="B114" s="90">
        <v>3104544</v>
      </c>
      <c r="C114" s="90">
        <v>708019</v>
      </c>
      <c r="D114" s="90">
        <v>-58670</v>
      </c>
      <c r="E114" s="90">
        <f t="shared" si="3"/>
        <v>3753893</v>
      </c>
    </row>
    <row r="115" spans="1:5" ht="15.75" customHeight="1">
      <c r="A115" s="40" t="s">
        <v>14</v>
      </c>
      <c r="B115" s="90">
        <v>3121024</v>
      </c>
      <c r="C115" s="90">
        <v>699691</v>
      </c>
      <c r="D115" s="90">
        <v>-53736</v>
      </c>
      <c r="E115" s="90">
        <f t="shared" si="3"/>
        <v>3766979</v>
      </c>
    </row>
    <row r="116" spans="1:5" ht="15.75" customHeight="1">
      <c r="A116" s="40" t="s">
        <v>15</v>
      </c>
      <c r="B116" s="90">
        <v>2054743</v>
      </c>
      <c r="C116" s="90">
        <v>462620</v>
      </c>
      <c r="D116" s="90">
        <v>-36382</v>
      </c>
      <c r="E116" s="90">
        <f t="shared" si="3"/>
        <v>2480981</v>
      </c>
    </row>
    <row r="117" spans="1:5" ht="15.75" customHeight="1">
      <c r="A117" s="40" t="s">
        <v>16</v>
      </c>
      <c r="B117" s="90">
        <v>2271376</v>
      </c>
      <c r="C117" s="90">
        <v>511095</v>
      </c>
      <c r="D117" s="90">
        <v>-41442</v>
      </c>
      <c r="E117" s="90">
        <f t="shared" si="3"/>
        <v>2741029</v>
      </c>
    </row>
    <row r="118" spans="1:5" ht="15.75" customHeight="1">
      <c r="A118" s="43" t="s">
        <v>17</v>
      </c>
      <c r="B118" s="90">
        <v>2760625</v>
      </c>
      <c r="C118" s="90">
        <v>622164</v>
      </c>
      <c r="D118" s="90">
        <v>-50003</v>
      </c>
      <c r="E118" s="91">
        <f t="shared" si="3"/>
        <v>3332786</v>
      </c>
    </row>
    <row r="119" spans="1:5" ht="15.75" customHeight="1">
      <c r="A119" s="44" t="s">
        <v>35</v>
      </c>
      <c r="B119" s="92">
        <f>SUM(B102:B118)</f>
        <v>65996442</v>
      </c>
      <c r="C119" s="92">
        <f>SUM(C102:C118)</f>
        <v>14832232</v>
      </c>
      <c r="D119" s="92">
        <f>SUM(D102:D118)</f>
        <v>-1187539</v>
      </c>
      <c r="E119" s="92">
        <f>SUM(E102:E118)</f>
        <v>79641135</v>
      </c>
    </row>
    <row r="123" spans="1:5" ht="15.75">
      <c r="A123" s="118" t="s">
        <v>33</v>
      </c>
      <c r="B123" s="118"/>
      <c r="C123" s="118"/>
      <c r="D123" s="118"/>
      <c r="E123" s="118"/>
    </row>
    <row r="124" spans="1:5" ht="15">
      <c r="A124" s="52"/>
      <c r="B124" s="52"/>
      <c r="C124" s="52"/>
      <c r="D124" s="52"/>
      <c r="E124" s="52"/>
    </row>
    <row r="125" spans="1:5" ht="15">
      <c r="A125" s="52"/>
      <c r="B125" s="52"/>
      <c r="C125" s="52"/>
      <c r="D125" s="52"/>
      <c r="E125" s="52"/>
    </row>
    <row r="126" spans="1:5" ht="15">
      <c r="A126" s="53"/>
      <c r="B126" s="53"/>
      <c r="C126" s="53"/>
      <c r="D126" s="53"/>
      <c r="E126" s="53"/>
    </row>
    <row r="127" spans="1:5" ht="15.75">
      <c r="A127" s="117" t="s">
        <v>55</v>
      </c>
      <c r="B127" s="117"/>
      <c r="C127" s="117"/>
      <c r="D127" s="117"/>
      <c r="E127" s="117"/>
    </row>
  </sheetData>
  <sheetProtection/>
  <mergeCells count="23">
    <mergeCell ref="A72:E72"/>
    <mergeCell ref="A73:E73"/>
    <mergeCell ref="A74:A75"/>
    <mergeCell ref="B74:D74"/>
    <mergeCell ref="E74:E75"/>
    <mergeCell ref="A123:E123"/>
    <mergeCell ref="A127:E127"/>
    <mergeCell ref="A9:A10"/>
    <mergeCell ref="B9:D9"/>
    <mergeCell ref="E9:E10"/>
    <mergeCell ref="A98:E98"/>
    <mergeCell ref="A99:E99"/>
    <mergeCell ref="A100:A101"/>
    <mergeCell ref="B100:D100"/>
    <mergeCell ref="E100:E101"/>
    <mergeCell ref="A55:E55"/>
    <mergeCell ref="A7:E7"/>
    <mergeCell ref="A33:E33"/>
    <mergeCell ref="A35:A36"/>
    <mergeCell ref="B35:D35"/>
    <mergeCell ref="E35:E36"/>
    <mergeCell ref="A34:E34"/>
    <mergeCell ref="A8:E8"/>
  </mergeCells>
  <printOptions horizontalCentered="1"/>
  <pageMargins left="0.15748031496062992" right="0.1968503937007874" top="0.34" bottom="0.21" header="0" footer="0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126"/>
  <sheetViews>
    <sheetView zoomScale="90" zoomScaleNormal="90" zoomScalePageLayoutView="0" workbookViewId="0" topLeftCell="A1">
      <selection activeCell="A8" sqref="A8:H8"/>
    </sheetView>
  </sheetViews>
  <sheetFormatPr defaultColWidth="11.421875" defaultRowHeight="12.75"/>
  <cols>
    <col min="1" max="4" width="16.140625" style="0" customWidth="1"/>
    <col min="5" max="8" width="15.7109375" style="0" customWidth="1"/>
    <col min="9" max="9" width="15.57421875" style="0" customWidth="1"/>
    <col min="10" max="10" width="20.140625" style="41" customWidth="1"/>
    <col min="11" max="11" width="16.00390625" style="0" customWidth="1"/>
    <col min="12" max="12" width="14.00390625" style="0" customWidth="1"/>
  </cols>
  <sheetData>
    <row r="1" ht="12.75"/>
    <row r="2" ht="12.75"/>
    <row r="3" ht="12.75"/>
    <row r="4" ht="12.75"/>
    <row r="5" ht="12.75"/>
    <row r="6" ht="12.75"/>
    <row r="7" spans="1:8" ht="15.75">
      <c r="A7" s="106" t="s">
        <v>21</v>
      </c>
      <c r="B7" s="106"/>
      <c r="C7" s="106"/>
      <c r="D7" s="106"/>
      <c r="E7" s="106"/>
      <c r="F7" s="106"/>
      <c r="G7" s="106"/>
      <c r="H7" s="106"/>
    </row>
    <row r="8" spans="1:8" ht="15">
      <c r="A8" s="122" t="s">
        <v>64</v>
      </c>
      <c r="B8" s="122"/>
      <c r="C8" s="122"/>
      <c r="D8" s="122"/>
      <c r="E8" s="122"/>
      <c r="F8" s="122"/>
      <c r="G8" s="122"/>
      <c r="H8" s="122"/>
    </row>
    <row r="10" spans="1:8" ht="12.75">
      <c r="A10" s="110" t="s">
        <v>49</v>
      </c>
      <c r="B10" s="119" t="s">
        <v>65</v>
      </c>
      <c r="C10" s="120"/>
      <c r="D10" s="120"/>
      <c r="E10" s="120"/>
      <c r="F10" s="120"/>
      <c r="G10" s="121"/>
      <c r="H10" s="123" t="s">
        <v>54</v>
      </c>
    </row>
    <row r="11" spans="1:8" ht="12.75">
      <c r="A11" s="111"/>
      <c r="B11" s="39" t="s">
        <v>38</v>
      </c>
      <c r="C11" s="39" t="s">
        <v>39</v>
      </c>
      <c r="D11" s="39" t="s">
        <v>40</v>
      </c>
      <c r="E11" s="39" t="s">
        <v>36</v>
      </c>
      <c r="F11" s="39" t="s">
        <v>37</v>
      </c>
      <c r="G11" s="39" t="s">
        <v>42</v>
      </c>
      <c r="H11" s="124"/>
    </row>
    <row r="12" spans="1:12" ht="15" customHeight="1">
      <c r="A12" s="40" t="s">
        <v>1</v>
      </c>
      <c r="B12" s="14">
        <v>227653</v>
      </c>
      <c r="C12" s="14">
        <v>1326513</v>
      </c>
      <c r="D12" s="14">
        <v>886122</v>
      </c>
      <c r="E12" s="14">
        <v>717177</v>
      </c>
      <c r="F12" s="14">
        <v>314337</v>
      </c>
      <c r="G12" s="14">
        <v>253729</v>
      </c>
      <c r="H12" s="14">
        <f>SUM(B12:G12)</f>
        <v>3725531</v>
      </c>
      <c r="I12" s="42"/>
      <c r="K12" s="41"/>
      <c r="L12" s="42"/>
    </row>
    <row r="13" spans="1:12" ht="15" customHeight="1">
      <c r="A13" s="40" t="s">
        <v>2</v>
      </c>
      <c r="B13" s="14">
        <v>695057</v>
      </c>
      <c r="C13" s="14">
        <v>4665351</v>
      </c>
      <c r="D13" s="14">
        <v>1735981</v>
      </c>
      <c r="E13" s="14">
        <v>1549854</v>
      </c>
      <c r="F13" s="14">
        <v>820910</v>
      </c>
      <c r="G13" s="14">
        <v>642212</v>
      </c>
      <c r="H13" s="14">
        <f aca="true" t="shared" si="0" ref="H13:H28">SUM(B13:G13)</f>
        <v>10109365</v>
      </c>
      <c r="I13" s="42"/>
      <c r="K13" s="41"/>
      <c r="L13" s="42"/>
    </row>
    <row r="14" spans="1:12" ht="15" customHeight="1">
      <c r="A14" s="40" t="s">
        <v>3</v>
      </c>
      <c r="B14" s="14">
        <v>740501</v>
      </c>
      <c r="C14" s="14">
        <v>1408764</v>
      </c>
      <c r="D14" s="14">
        <v>2073869.0000000002</v>
      </c>
      <c r="E14" s="14">
        <v>1640710</v>
      </c>
      <c r="F14" s="14">
        <v>771117</v>
      </c>
      <c r="G14" s="14">
        <v>1687346</v>
      </c>
      <c r="H14" s="14">
        <f t="shared" si="0"/>
        <v>8322307</v>
      </c>
      <c r="I14" s="42"/>
      <c r="K14" s="41"/>
      <c r="L14" s="42"/>
    </row>
    <row r="15" spans="1:12" ht="15" customHeight="1">
      <c r="A15" s="40" t="s">
        <v>4</v>
      </c>
      <c r="B15" s="14">
        <v>8527490</v>
      </c>
      <c r="C15" s="14">
        <v>25051685</v>
      </c>
      <c r="D15" s="14">
        <v>12513924</v>
      </c>
      <c r="E15" s="14">
        <v>16486697</v>
      </c>
      <c r="F15" s="14">
        <v>17190076</v>
      </c>
      <c r="G15" s="14">
        <v>11911689</v>
      </c>
      <c r="H15" s="14">
        <f t="shared" si="0"/>
        <v>91681561</v>
      </c>
      <c r="I15" s="42"/>
      <c r="K15" s="41"/>
      <c r="L15" s="42"/>
    </row>
    <row r="16" spans="1:12" ht="15" customHeight="1">
      <c r="A16" s="40" t="s">
        <v>5</v>
      </c>
      <c r="B16" s="14">
        <v>2623368</v>
      </c>
      <c r="C16" s="14">
        <v>2632200</v>
      </c>
      <c r="D16" s="14">
        <v>2005052</v>
      </c>
      <c r="E16" s="14">
        <v>2287273</v>
      </c>
      <c r="F16" s="14">
        <v>971748</v>
      </c>
      <c r="G16" s="14">
        <v>2741217</v>
      </c>
      <c r="H16" s="14">
        <f t="shared" si="0"/>
        <v>13260858</v>
      </c>
      <c r="I16" s="42"/>
      <c r="K16" s="41"/>
      <c r="L16" s="42"/>
    </row>
    <row r="17" spans="1:12" ht="15" customHeight="1">
      <c r="A17" s="40" t="s">
        <v>6</v>
      </c>
      <c r="B17" s="14">
        <v>1338871.9999999998</v>
      </c>
      <c r="C17" s="14">
        <v>2360493</v>
      </c>
      <c r="D17" s="14">
        <v>1232823</v>
      </c>
      <c r="E17" s="14">
        <v>1220888</v>
      </c>
      <c r="F17" s="14">
        <v>520461.9999999999</v>
      </c>
      <c r="G17" s="14">
        <v>637508</v>
      </c>
      <c r="H17" s="14">
        <f t="shared" si="0"/>
        <v>7311046</v>
      </c>
      <c r="I17" s="42"/>
      <c r="K17" s="41"/>
      <c r="L17" s="42"/>
    </row>
    <row r="18" spans="1:12" ht="15" customHeight="1">
      <c r="A18" s="40" t="s">
        <v>7</v>
      </c>
      <c r="B18" s="14">
        <v>72776</v>
      </c>
      <c r="C18" s="14">
        <v>1936959</v>
      </c>
      <c r="D18" s="14">
        <v>742346</v>
      </c>
      <c r="E18" s="14">
        <v>325389</v>
      </c>
      <c r="F18" s="14">
        <v>154621</v>
      </c>
      <c r="G18" s="14">
        <v>159513</v>
      </c>
      <c r="H18" s="14">
        <f t="shared" si="0"/>
        <v>3391604</v>
      </c>
      <c r="I18" s="42"/>
      <c r="K18" s="41"/>
      <c r="L18" s="42"/>
    </row>
    <row r="19" spans="1:12" ht="15" customHeight="1">
      <c r="A19" s="40" t="s">
        <v>8</v>
      </c>
      <c r="B19" s="14">
        <v>834343</v>
      </c>
      <c r="C19" s="14">
        <v>2285984</v>
      </c>
      <c r="D19" s="14">
        <v>2339088</v>
      </c>
      <c r="E19" s="14">
        <v>1463448</v>
      </c>
      <c r="F19" s="14">
        <v>1447376</v>
      </c>
      <c r="G19" s="14">
        <v>764491</v>
      </c>
      <c r="H19" s="14">
        <f t="shared" si="0"/>
        <v>9134730</v>
      </c>
      <c r="I19" s="42"/>
      <c r="K19" s="41"/>
      <c r="L19" s="42"/>
    </row>
    <row r="20" spans="1:12" ht="15" customHeight="1">
      <c r="A20" s="40" t="s">
        <v>9</v>
      </c>
      <c r="B20" s="14">
        <v>162111.00000000003</v>
      </c>
      <c r="C20" s="14">
        <v>1545161</v>
      </c>
      <c r="D20" s="14">
        <v>625279.9999999999</v>
      </c>
      <c r="E20" s="14">
        <v>508601</v>
      </c>
      <c r="F20" s="14">
        <v>250508</v>
      </c>
      <c r="G20" s="14">
        <v>272573.00000000006</v>
      </c>
      <c r="H20" s="14">
        <f t="shared" si="0"/>
        <v>3364234</v>
      </c>
      <c r="I20" s="42"/>
      <c r="K20" s="41"/>
      <c r="L20" s="42"/>
    </row>
    <row r="21" spans="1:12" ht="15" customHeight="1">
      <c r="A21" s="40" t="s">
        <v>10</v>
      </c>
      <c r="B21" s="14">
        <v>246790.9999999999</v>
      </c>
      <c r="C21" s="14">
        <v>2271785</v>
      </c>
      <c r="D21" s="14">
        <v>650819.0000000001</v>
      </c>
      <c r="E21" s="14">
        <v>643279</v>
      </c>
      <c r="F21" s="14">
        <v>476816</v>
      </c>
      <c r="G21" s="14">
        <v>195594</v>
      </c>
      <c r="H21" s="14">
        <f t="shared" si="0"/>
        <v>4485084</v>
      </c>
      <c r="I21" s="42"/>
      <c r="K21" s="41"/>
      <c r="L21" s="42"/>
    </row>
    <row r="22" spans="1:12" ht="15" customHeight="1">
      <c r="A22" s="40" t="s">
        <v>11</v>
      </c>
      <c r="B22" s="14">
        <v>765461</v>
      </c>
      <c r="C22" s="14">
        <v>346376</v>
      </c>
      <c r="D22" s="14">
        <v>137570</v>
      </c>
      <c r="E22" s="14">
        <v>124088</v>
      </c>
      <c r="F22" s="14">
        <v>70827</v>
      </c>
      <c r="G22" s="14">
        <v>61941</v>
      </c>
      <c r="H22" s="14">
        <f t="shared" si="0"/>
        <v>1506263</v>
      </c>
      <c r="I22" s="42"/>
      <c r="K22" s="41"/>
      <c r="L22" s="42"/>
    </row>
    <row r="23" spans="1:12" ht="15" customHeight="1">
      <c r="A23" s="40" t="s">
        <v>12</v>
      </c>
      <c r="B23" s="14">
        <v>609074</v>
      </c>
      <c r="C23" s="14">
        <v>2534562</v>
      </c>
      <c r="D23" s="14">
        <v>1997397</v>
      </c>
      <c r="E23" s="14">
        <v>2070518</v>
      </c>
      <c r="F23" s="14">
        <v>756133.9999999999</v>
      </c>
      <c r="G23" s="14">
        <v>1077016</v>
      </c>
      <c r="H23" s="14">
        <f t="shared" si="0"/>
        <v>9044701</v>
      </c>
      <c r="I23" s="42"/>
      <c r="K23" s="41"/>
      <c r="L23" s="42"/>
    </row>
    <row r="24" spans="1:12" ht="15" customHeight="1">
      <c r="A24" s="40" t="s">
        <v>13</v>
      </c>
      <c r="B24" s="14">
        <v>586421</v>
      </c>
      <c r="C24" s="14">
        <v>2885316</v>
      </c>
      <c r="D24" s="14">
        <v>1822307</v>
      </c>
      <c r="E24" s="14">
        <v>1846242</v>
      </c>
      <c r="F24" s="14">
        <v>886570</v>
      </c>
      <c r="G24" s="14">
        <v>687047</v>
      </c>
      <c r="H24" s="14">
        <f t="shared" si="0"/>
        <v>8713903</v>
      </c>
      <c r="I24" s="42"/>
      <c r="K24" s="41"/>
      <c r="L24" s="42"/>
    </row>
    <row r="25" spans="1:12" ht="15" customHeight="1">
      <c r="A25" s="40" t="s">
        <v>14</v>
      </c>
      <c r="B25" s="14">
        <v>996256</v>
      </c>
      <c r="C25" s="14">
        <v>2976238</v>
      </c>
      <c r="D25" s="14">
        <v>1428191</v>
      </c>
      <c r="E25" s="14">
        <v>1003340</v>
      </c>
      <c r="F25" s="14">
        <v>359164</v>
      </c>
      <c r="G25" s="14">
        <v>400995</v>
      </c>
      <c r="H25" s="14">
        <f t="shared" si="0"/>
        <v>7164184</v>
      </c>
      <c r="I25" s="42"/>
      <c r="K25" s="41"/>
      <c r="L25" s="42"/>
    </row>
    <row r="26" spans="1:12" ht="15" customHeight="1">
      <c r="A26" s="40" t="s">
        <v>15</v>
      </c>
      <c r="B26" s="14">
        <v>227820.99999999997</v>
      </c>
      <c r="C26" s="14">
        <v>789538</v>
      </c>
      <c r="D26" s="14">
        <v>587888</v>
      </c>
      <c r="E26" s="14">
        <v>415229</v>
      </c>
      <c r="F26" s="14">
        <v>236915</v>
      </c>
      <c r="G26" s="14">
        <v>214397</v>
      </c>
      <c r="H26" s="14">
        <f t="shared" si="0"/>
        <v>2471788</v>
      </c>
      <c r="I26" s="42"/>
      <c r="K26" s="41"/>
      <c r="L26" s="42"/>
    </row>
    <row r="27" spans="1:12" ht="15" customHeight="1">
      <c r="A27" s="40" t="s">
        <v>16</v>
      </c>
      <c r="B27" s="14">
        <v>268344</v>
      </c>
      <c r="C27" s="14">
        <v>990092</v>
      </c>
      <c r="D27" s="14">
        <v>838114</v>
      </c>
      <c r="E27" s="14">
        <v>656793</v>
      </c>
      <c r="F27" s="14">
        <v>324706</v>
      </c>
      <c r="G27" s="14">
        <v>271548</v>
      </c>
      <c r="H27" s="14">
        <f t="shared" si="0"/>
        <v>3349597</v>
      </c>
      <c r="I27" s="42"/>
      <c r="K27" s="41"/>
      <c r="L27" s="42"/>
    </row>
    <row r="28" spans="1:12" ht="15" customHeight="1">
      <c r="A28" s="43" t="s">
        <v>17</v>
      </c>
      <c r="B28" s="15">
        <v>128959</v>
      </c>
      <c r="C28" s="15">
        <v>2084490</v>
      </c>
      <c r="D28" s="15">
        <v>693099</v>
      </c>
      <c r="E28" s="15">
        <v>643257</v>
      </c>
      <c r="F28" s="15">
        <v>231115</v>
      </c>
      <c r="G28" s="15">
        <v>209964</v>
      </c>
      <c r="H28" s="14">
        <f t="shared" si="0"/>
        <v>3990884</v>
      </c>
      <c r="I28" s="42"/>
      <c r="K28" s="41"/>
      <c r="L28" s="42"/>
    </row>
    <row r="29" spans="1:9" ht="15" customHeight="1">
      <c r="A29" s="44" t="s">
        <v>35</v>
      </c>
      <c r="B29" s="38">
        <f aca="true" t="shared" si="1" ref="B29:H29">SUM(B12:B28)</f>
        <v>19051298</v>
      </c>
      <c r="C29" s="38">
        <f t="shared" si="1"/>
        <v>58091507</v>
      </c>
      <c r="D29" s="38">
        <f t="shared" si="1"/>
        <v>32309870</v>
      </c>
      <c r="E29" s="38">
        <f t="shared" si="1"/>
        <v>33602783</v>
      </c>
      <c r="F29" s="38">
        <f t="shared" si="1"/>
        <v>25783402</v>
      </c>
      <c r="G29" s="38">
        <f t="shared" si="1"/>
        <v>22188780</v>
      </c>
      <c r="H29" s="38">
        <f t="shared" si="1"/>
        <v>191027640</v>
      </c>
      <c r="I29" s="42"/>
    </row>
    <row r="30" spans="1:8" ht="12.75">
      <c r="A30" s="2"/>
      <c r="B30" s="2"/>
      <c r="C30" s="2"/>
      <c r="D30" s="2"/>
      <c r="E30" s="33"/>
      <c r="F30" s="33"/>
      <c r="G30" s="33"/>
      <c r="H30" s="33"/>
    </row>
    <row r="31" spans="1:8" ht="12.75">
      <c r="A31" s="2"/>
      <c r="B31" s="2"/>
      <c r="C31" s="2"/>
      <c r="D31" s="2"/>
      <c r="E31" s="33"/>
      <c r="F31" s="33"/>
      <c r="G31" s="33"/>
      <c r="H31" s="33"/>
    </row>
    <row r="32" spans="1:8" ht="12.75">
      <c r="A32" s="2"/>
      <c r="B32" s="2"/>
      <c r="C32" s="2"/>
      <c r="D32" s="2"/>
      <c r="E32" s="33"/>
      <c r="F32" s="33"/>
      <c r="G32" s="33"/>
      <c r="H32" s="33"/>
    </row>
    <row r="33" spans="1:8" ht="12.75">
      <c r="A33" s="110" t="s">
        <v>49</v>
      </c>
      <c r="B33" s="119" t="s">
        <v>65</v>
      </c>
      <c r="C33" s="120"/>
      <c r="D33" s="120"/>
      <c r="E33" s="120"/>
      <c r="F33" s="120"/>
      <c r="G33" s="121"/>
      <c r="H33" s="123" t="s">
        <v>35</v>
      </c>
    </row>
    <row r="34" spans="1:8" ht="12.75">
      <c r="A34" s="111"/>
      <c r="B34" s="39" t="s">
        <v>43</v>
      </c>
      <c r="C34" s="39" t="s">
        <v>44</v>
      </c>
      <c r="D34" s="39" t="s">
        <v>45</v>
      </c>
      <c r="E34" s="39" t="s">
        <v>46</v>
      </c>
      <c r="F34" s="39" t="s">
        <v>47</v>
      </c>
      <c r="G34" s="39" t="s">
        <v>48</v>
      </c>
      <c r="H34" s="124"/>
    </row>
    <row r="35" spans="1:9" ht="15" customHeight="1">
      <c r="A35" s="40" t="s">
        <v>1</v>
      </c>
      <c r="B35" s="14">
        <v>275103</v>
      </c>
      <c r="C35" s="14">
        <v>344695</v>
      </c>
      <c r="D35" s="14">
        <v>233845</v>
      </c>
      <c r="E35" s="14">
        <v>230474</v>
      </c>
      <c r="F35" s="14">
        <v>249216</v>
      </c>
      <c r="G35" s="14">
        <v>277519</v>
      </c>
      <c r="H35" s="14">
        <f>H12+B35+C35+D35+E35+F35+G35</f>
        <v>5336383</v>
      </c>
      <c r="I35" s="42"/>
    </row>
    <row r="36" spans="1:9" ht="15" customHeight="1">
      <c r="A36" s="40" t="s">
        <v>2</v>
      </c>
      <c r="B36" s="14">
        <v>446488</v>
      </c>
      <c r="C36" s="14">
        <v>497332.00000000006</v>
      </c>
      <c r="D36" s="14">
        <v>501316</v>
      </c>
      <c r="E36" s="14">
        <v>329238</v>
      </c>
      <c r="F36" s="14">
        <v>340586</v>
      </c>
      <c r="G36" s="14">
        <v>416143.99999999994</v>
      </c>
      <c r="H36" s="14">
        <f aca="true" t="shared" si="2" ref="H36:H51">H13+B36+C36+D36+E36+F36+G36</f>
        <v>12640469</v>
      </c>
      <c r="I36" s="42"/>
    </row>
    <row r="37" spans="1:9" ht="15" customHeight="1">
      <c r="A37" s="40" t="s">
        <v>3</v>
      </c>
      <c r="B37" s="14">
        <v>498549</v>
      </c>
      <c r="C37" s="14">
        <v>570361</v>
      </c>
      <c r="D37" s="14">
        <v>533468</v>
      </c>
      <c r="E37" s="14">
        <v>669603</v>
      </c>
      <c r="F37" s="14">
        <v>1306827</v>
      </c>
      <c r="G37" s="14">
        <v>593235</v>
      </c>
      <c r="H37" s="14">
        <f t="shared" si="2"/>
        <v>12494350</v>
      </c>
      <c r="I37" s="42"/>
    </row>
    <row r="38" spans="1:9" ht="15" customHeight="1">
      <c r="A38" s="40" t="s">
        <v>4</v>
      </c>
      <c r="B38" s="14">
        <v>9770718</v>
      </c>
      <c r="C38" s="14">
        <v>13478877</v>
      </c>
      <c r="D38" s="14">
        <v>9186894</v>
      </c>
      <c r="E38" s="14">
        <v>9617839</v>
      </c>
      <c r="F38" s="14">
        <v>12623082</v>
      </c>
      <c r="G38" s="14">
        <v>10377028</v>
      </c>
      <c r="H38" s="14">
        <f t="shared" si="2"/>
        <v>156735999</v>
      </c>
      <c r="I38" s="42"/>
    </row>
    <row r="39" spans="1:9" ht="15" customHeight="1">
      <c r="A39" s="40" t="s">
        <v>5</v>
      </c>
      <c r="B39" s="14">
        <v>598106</v>
      </c>
      <c r="C39" s="14">
        <v>610089.0000000001</v>
      </c>
      <c r="D39" s="14">
        <v>681438.0000000001</v>
      </c>
      <c r="E39" s="14">
        <v>1207656</v>
      </c>
      <c r="F39" s="14">
        <v>1130310.0000000002</v>
      </c>
      <c r="G39" s="14">
        <v>830621</v>
      </c>
      <c r="H39" s="14">
        <f t="shared" si="2"/>
        <v>18319078</v>
      </c>
      <c r="I39" s="42"/>
    </row>
    <row r="40" spans="1:9" ht="15" customHeight="1">
      <c r="A40" s="40" t="s">
        <v>6</v>
      </c>
      <c r="B40" s="14">
        <v>473620</v>
      </c>
      <c r="C40" s="14">
        <v>425427.00000000006</v>
      </c>
      <c r="D40" s="14">
        <v>474731.00000000006</v>
      </c>
      <c r="E40" s="14">
        <v>562035.9999999999</v>
      </c>
      <c r="F40" s="14">
        <v>2564627</v>
      </c>
      <c r="G40" s="14">
        <v>1463278.9999999998</v>
      </c>
      <c r="H40" s="14">
        <f t="shared" si="2"/>
        <v>13274766</v>
      </c>
      <c r="I40" s="42"/>
    </row>
    <row r="41" spans="1:9" ht="15" customHeight="1">
      <c r="A41" s="40" t="s">
        <v>7</v>
      </c>
      <c r="B41" s="14">
        <v>184098</v>
      </c>
      <c r="C41" s="14">
        <v>108991.00000000001</v>
      </c>
      <c r="D41" s="14">
        <v>118546</v>
      </c>
      <c r="E41" s="14">
        <v>103566</v>
      </c>
      <c r="F41" s="14">
        <v>132618</v>
      </c>
      <c r="G41" s="14">
        <v>90982</v>
      </c>
      <c r="H41" s="14">
        <f t="shared" si="2"/>
        <v>4130405</v>
      </c>
      <c r="I41" s="42"/>
    </row>
    <row r="42" spans="1:9" ht="15" customHeight="1">
      <c r="A42" s="40" t="s">
        <v>8</v>
      </c>
      <c r="B42" s="14">
        <v>715832</v>
      </c>
      <c r="C42" s="14">
        <v>494993.00000000006</v>
      </c>
      <c r="D42" s="14">
        <v>492337</v>
      </c>
      <c r="E42" s="14">
        <v>444859</v>
      </c>
      <c r="F42" s="14">
        <v>682708.0000000001</v>
      </c>
      <c r="G42" s="14">
        <v>403693</v>
      </c>
      <c r="H42" s="14">
        <f t="shared" si="2"/>
        <v>12369152</v>
      </c>
      <c r="I42" s="42"/>
    </row>
    <row r="43" spans="1:9" ht="15" customHeight="1">
      <c r="A43" s="40" t="s">
        <v>9</v>
      </c>
      <c r="B43" s="14">
        <v>228636.99999999997</v>
      </c>
      <c r="C43" s="14">
        <v>228846.00000000003</v>
      </c>
      <c r="D43" s="14">
        <v>217814</v>
      </c>
      <c r="E43" s="14">
        <v>156416</v>
      </c>
      <c r="F43" s="14">
        <v>141783</v>
      </c>
      <c r="G43" s="14">
        <v>142822</v>
      </c>
      <c r="H43" s="14">
        <f t="shared" si="2"/>
        <v>4480552</v>
      </c>
      <c r="I43" s="42"/>
    </row>
    <row r="44" spans="1:9" ht="15" customHeight="1">
      <c r="A44" s="40" t="s">
        <v>10</v>
      </c>
      <c r="B44" s="14">
        <v>243289</v>
      </c>
      <c r="C44" s="14">
        <v>179763</v>
      </c>
      <c r="D44" s="14">
        <v>173491</v>
      </c>
      <c r="E44" s="14">
        <v>196345</v>
      </c>
      <c r="F44" s="14">
        <v>155630</v>
      </c>
      <c r="G44" s="14">
        <v>172722.99999999997</v>
      </c>
      <c r="H44" s="14">
        <f t="shared" si="2"/>
        <v>5606325</v>
      </c>
      <c r="I44" s="42"/>
    </row>
    <row r="45" spans="1:9" ht="15" customHeight="1">
      <c r="A45" s="40" t="s">
        <v>11</v>
      </c>
      <c r="B45" s="14">
        <v>39691</v>
      </c>
      <c r="C45" s="14">
        <v>156921.99999999997</v>
      </c>
      <c r="D45" s="14">
        <v>189342</v>
      </c>
      <c r="E45" s="14">
        <v>46819</v>
      </c>
      <c r="F45" s="14">
        <v>54140</v>
      </c>
      <c r="G45" s="14">
        <v>57087.00000000001</v>
      </c>
      <c r="H45" s="14">
        <f t="shared" si="2"/>
        <v>2050264</v>
      </c>
      <c r="I45" s="42"/>
    </row>
    <row r="46" spans="1:9" ht="15" customHeight="1">
      <c r="A46" s="40" t="s">
        <v>12</v>
      </c>
      <c r="B46" s="14">
        <v>1049935</v>
      </c>
      <c r="C46" s="14">
        <v>588645</v>
      </c>
      <c r="D46" s="14">
        <v>668282</v>
      </c>
      <c r="E46" s="14">
        <v>543522</v>
      </c>
      <c r="F46" s="14">
        <v>573713</v>
      </c>
      <c r="G46" s="14">
        <v>564389</v>
      </c>
      <c r="H46" s="14">
        <f t="shared" si="2"/>
        <v>13033187</v>
      </c>
      <c r="I46" s="42"/>
    </row>
    <row r="47" spans="1:9" ht="15" customHeight="1">
      <c r="A47" s="40" t="s">
        <v>13</v>
      </c>
      <c r="B47" s="14">
        <v>1000105</v>
      </c>
      <c r="C47" s="14">
        <v>538100</v>
      </c>
      <c r="D47" s="14">
        <v>522167</v>
      </c>
      <c r="E47" s="14">
        <v>485010</v>
      </c>
      <c r="F47" s="14">
        <v>510454</v>
      </c>
      <c r="G47" s="14">
        <v>486188</v>
      </c>
      <c r="H47" s="14">
        <f t="shared" si="2"/>
        <v>12255927</v>
      </c>
      <c r="I47" s="42"/>
    </row>
    <row r="48" spans="1:9" ht="15" customHeight="1">
      <c r="A48" s="40" t="s">
        <v>14</v>
      </c>
      <c r="B48" s="14">
        <v>418587</v>
      </c>
      <c r="C48" s="14">
        <v>504741</v>
      </c>
      <c r="D48" s="14">
        <v>424826</v>
      </c>
      <c r="E48" s="14">
        <v>304177</v>
      </c>
      <c r="F48" s="14">
        <v>217765</v>
      </c>
      <c r="G48" s="14">
        <v>206653</v>
      </c>
      <c r="H48" s="14">
        <f t="shared" si="2"/>
        <v>9240933</v>
      </c>
      <c r="I48" s="42"/>
    </row>
    <row r="49" spans="1:9" ht="15" customHeight="1">
      <c r="A49" s="40" t="s">
        <v>15</v>
      </c>
      <c r="B49" s="14">
        <v>345912</v>
      </c>
      <c r="C49" s="14">
        <v>75021</v>
      </c>
      <c r="D49" s="14">
        <v>87240.00000000001</v>
      </c>
      <c r="E49" s="14">
        <v>45364.99999999999</v>
      </c>
      <c r="F49" s="14">
        <v>129632.99999999999</v>
      </c>
      <c r="G49" s="14">
        <v>139114</v>
      </c>
      <c r="H49" s="14">
        <f t="shared" si="2"/>
        <v>3294073</v>
      </c>
      <c r="I49" s="42"/>
    </row>
    <row r="50" spans="1:9" ht="15" customHeight="1">
      <c r="A50" s="40" t="s">
        <v>16</v>
      </c>
      <c r="B50" s="14">
        <v>275189</v>
      </c>
      <c r="C50" s="14">
        <v>230611</v>
      </c>
      <c r="D50" s="14">
        <v>229368.00000000003</v>
      </c>
      <c r="E50" s="14">
        <v>219681.00000000003</v>
      </c>
      <c r="F50" s="14">
        <v>240342</v>
      </c>
      <c r="G50" s="14">
        <v>174120</v>
      </c>
      <c r="H50" s="14">
        <f t="shared" si="2"/>
        <v>4718908</v>
      </c>
      <c r="I50" s="42"/>
    </row>
    <row r="51" spans="1:9" ht="15" customHeight="1">
      <c r="A51" s="43" t="s">
        <v>17</v>
      </c>
      <c r="B51" s="15">
        <v>249108</v>
      </c>
      <c r="C51" s="15">
        <v>206875</v>
      </c>
      <c r="D51" s="15">
        <v>164412</v>
      </c>
      <c r="E51" s="15">
        <v>177919</v>
      </c>
      <c r="F51" s="15">
        <v>149229</v>
      </c>
      <c r="G51" s="15">
        <v>197413</v>
      </c>
      <c r="H51" s="14">
        <f t="shared" si="2"/>
        <v>5135840</v>
      </c>
      <c r="I51" s="42"/>
    </row>
    <row r="52" spans="1:9" ht="15" customHeight="1">
      <c r="A52" s="44" t="s">
        <v>35</v>
      </c>
      <c r="B52" s="38">
        <f aca="true" t="shared" si="3" ref="B52:H52">SUM(B35:B51)</f>
        <v>16812967</v>
      </c>
      <c r="C52" s="38">
        <f t="shared" si="3"/>
        <v>19240289</v>
      </c>
      <c r="D52" s="38">
        <f t="shared" si="3"/>
        <v>14899517</v>
      </c>
      <c r="E52" s="38">
        <f t="shared" si="3"/>
        <v>15340525</v>
      </c>
      <c r="F52" s="38">
        <f t="shared" si="3"/>
        <v>21202663</v>
      </c>
      <c r="G52" s="38">
        <f t="shared" si="3"/>
        <v>16593010</v>
      </c>
      <c r="H52" s="38">
        <f t="shared" si="3"/>
        <v>295116611</v>
      </c>
      <c r="I52" s="42"/>
    </row>
    <row r="53" spans="1:8" ht="12.75">
      <c r="A53" s="2"/>
      <c r="B53" s="2"/>
      <c r="C53" s="2"/>
      <c r="D53" s="2"/>
      <c r="E53" s="33"/>
      <c r="F53" s="33"/>
      <c r="G53" s="33"/>
      <c r="H53" s="33"/>
    </row>
    <row r="54" spans="1:8" ht="12.75">
      <c r="A54" s="2"/>
      <c r="B54" s="2"/>
      <c r="C54" s="2"/>
      <c r="D54" s="2"/>
      <c r="E54" s="33"/>
      <c r="F54" s="33"/>
      <c r="G54" s="33"/>
      <c r="H54" s="33"/>
    </row>
    <row r="55" spans="1:8" ht="12.75">
      <c r="A55" s="2"/>
      <c r="B55" s="2"/>
      <c r="C55" s="2"/>
      <c r="D55" s="2"/>
      <c r="E55" s="33"/>
      <c r="F55" s="33"/>
      <c r="G55" s="33"/>
      <c r="H55" s="33"/>
    </row>
    <row r="56" spans="1:8" ht="12.75">
      <c r="A56" s="2"/>
      <c r="B56" s="2"/>
      <c r="C56" s="2"/>
      <c r="D56" s="2"/>
      <c r="E56" s="33"/>
      <c r="F56" s="33"/>
      <c r="G56" s="33"/>
      <c r="H56" s="33"/>
    </row>
    <row r="57" spans="1:8" ht="12.75">
      <c r="A57" s="2"/>
      <c r="B57" s="2"/>
      <c r="C57" s="2"/>
      <c r="D57" s="2"/>
      <c r="E57" s="33"/>
      <c r="F57" s="33"/>
      <c r="G57" s="33"/>
      <c r="H57" s="33"/>
    </row>
    <row r="58" spans="1:8" ht="12.75">
      <c r="A58" s="2"/>
      <c r="B58" s="2"/>
      <c r="C58" s="2"/>
      <c r="D58" s="2"/>
      <c r="E58" s="33"/>
      <c r="F58" s="33"/>
      <c r="G58" s="33"/>
      <c r="H58" s="33"/>
    </row>
    <row r="59" spans="1:8" ht="12.75">
      <c r="A59" s="2"/>
      <c r="B59" s="2"/>
      <c r="C59" s="2"/>
      <c r="D59" s="2"/>
      <c r="E59" s="33"/>
      <c r="F59" s="33"/>
      <c r="G59" s="33"/>
      <c r="H59" s="33"/>
    </row>
    <row r="60" spans="1:8" ht="12.75">
      <c r="A60" s="2"/>
      <c r="B60" s="2"/>
      <c r="C60" s="2"/>
      <c r="D60" s="2"/>
      <c r="E60" s="33"/>
      <c r="F60" s="33"/>
      <c r="G60" s="33"/>
      <c r="H60" s="33"/>
    </row>
    <row r="61" spans="1:8" ht="12.75">
      <c r="A61" s="2"/>
      <c r="B61" s="2"/>
      <c r="C61" s="2"/>
      <c r="D61" s="2"/>
      <c r="E61" s="33"/>
      <c r="F61" s="33"/>
      <c r="G61" s="33"/>
      <c r="H61" s="33"/>
    </row>
    <row r="62" spans="1:8" ht="12.75">
      <c r="A62" s="2"/>
      <c r="B62" s="2"/>
      <c r="C62" s="2"/>
      <c r="D62" s="2"/>
      <c r="E62" s="33"/>
      <c r="F62" s="33"/>
      <c r="G62" s="33"/>
      <c r="H62" s="33"/>
    </row>
    <row r="63" spans="1:8" ht="12.75">
      <c r="A63" s="2"/>
      <c r="B63" s="2"/>
      <c r="C63" s="2"/>
      <c r="D63" s="2"/>
      <c r="E63" s="33"/>
      <c r="F63" s="33"/>
      <c r="G63" s="33"/>
      <c r="H63" s="33"/>
    </row>
    <row r="64" spans="1:8" ht="12.75">
      <c r="A64" s="2"/>
      <c r="B64" s="2"/>
      <c r="C64" s="2"/>
      <c r="D64" s="2"/>
      <c r="E64" s="33"/>
      <c r="F64" s="33"/>
      <c r="G64" s="33"/>
      <c r="H64" s="33"/>
    </row>
    <row r="65" spans="1:8" ht="12.75">
      <c r="A65" s="2"/>
      <c r="B65" s="2"/>
      <c r="C65" s="2"/>
      <c r="D65" s="2"/>
      <c r="E65" s="33"/>
      <c r="F65" s="33"/>
      <c r="G65" s="33"/>
      <c r="H65" s="33"/>
    </row>
    <row r="66" spans="1:8" ht="12.75">
      <c r="A66" s="2"/>
      <c r="B66" s="2"/>
      <c r="C66" s="2"/>
      <c r="D66" s="2"/>
      <c r="E66" s="33"/>
      <c r="F66" s="33"/>
      <c r="G66" s="33"/>
      <c r="H66" s="33"/>
    </row>
    <row r="67" spans="1:8" ht="12.75">
      <c r="A67" s="2"/>
      <c r="B67" s="2"/>
      <c r="C67" s="2"/>
      <c r="D67" s="2"/>
      <c r="E67" s="33"/>
      <c r="F67" s="33"/>
      <c r="G67" s="33"/>
      <c r="H67" s="33"/>
    </row>
    <row r="68" spans="1:8" ht="12.75">
      <c r="A68" s="2"/>
      <c r="B68" s="2"/>
      <c r="C68" s="2"/>
      <c r="D68" s="2"/>
      <c r="E68" s="33"/>
      <c r="F68" s="33"/>
      <c r="G68" s="33"/>
      <c r="H68" s="33"/>
    </row>
    <row r="69" spans="1:8" ht="12.75">
      <c r="A69" s="2"/>
      <c r="B69" s="2"/>
      <c r="C69" s="2"/>
      <c r="D69" s="2"/>
      <c r="E69" s="33"/>
      <c r="F69" s="33"/>
      <c r="G69" s="33"/>
      <c r="H69" s="33"/>
    </row>
    <row r="70" spans="1:8" ht="12.75">
      <c r="A70" s="2"/>
      <c r="B70" s="2"/>
      <c r="C70" s="2"/>
      <c r="D70" s="2"/>
      <c r="E70" s="33"/>
      <c r="F70" s="33"/>
      <c r="G70" s="33"/>
      <c r="H70" s="33"/>
    </row>
    <row r="71" spans="1:8" ht="12.75">
      <c r="A71" s="2"/>
      <c r="B71" s="2"/>
      <c r="C71" s="2"/>
      <c r="D71" s="2"/>
      <c r="E71" s="33"/>
      <c r="F71" s="33"/>
      <c r="G71" s="33"/>
      <c r="H71" s="33"/>
    </row>
    <row r="72" spans="1:8" ht="12.75">
      <c r="A72" s="2"/>
      <c r="B72" s="2"/>
      <c r="C72" s="2"/>
      <c r="D72" s="2"/>
      <c r="E72" s="33"/>
      <c r="F72" s="33"/>
      <c r="G72" s="33"/>
      <c r="H72" s="33"/>
    </row>
    <row r="73" spans="1:8" ht="15.75">
      <c r="A73" s="106" t="s">
        <v>21</v>
      </c>
      <c r="B73" s="106"/>
      <c r="C73" s="106"/>
      <c r="D73" s="106"/>
      <c r="E73" s="106"/>
      <c r="F73" s="106"/>
      <c r="G73" s="106"/>
      <c r="H73" s="106"/>
    </row>
    <row r="74" spans="1:8" ht="15">
      <c r="A74" s="122" t="s">
        <v>66</v>
      </c>
      <c r="B74" s="122"/>
      <c r="C74" s="122"/>
      <c r="D74" s="122"/>
      <c r="E74" s="122"/>
      <c r="F74" s="122"/>
      <c r="G74" s="122"/>
      <c r="H74" s="122"/>
    </row>
    <row r="76" spans="1:8" ht="12.75">
      <c r="A76" s="110" t="s">
        <v>49</v>
      </c>
      <c r="B76" s="119" t="s">
        <v>65</v>
      </c>
      <c r="C76" s="120"/>
      <c r="D76" s="120"/>
      <c r="E76" s="120"/>
      <c r="F76" s="120"/>
      <c r="G76" s="121"/>
      <c r="H76" s="123" t="s">
        <v>54</v>
      </c>
    </row>
    <row r="77" spans="1:8" ht="12.75">
      <c r="A77" s="111"/>
      <c r="B77" s="39" t="s">
        <v>38</v>
      </c>
      <c r="C77" s="39" t="s">
        <v>39</v>
      </c>
      <c r="D77" s="39" t="s">
        <v>40</v>
      </c>
      <c r="E77" s="39" t="s">
        <v>36</v>
      </c>
      <c r="F77" s="39" t="s">
        <v>37</v>
      </c>
      <c r="G77" s="39" t="s">
        <v>42</v>
      </c>
      <c r="H77" s="124"/>
    </row>
    <row r="78" spans="1:12" ht="15" customHeight="1">
      <c r="A78" s="40" t="s">
        <v>1</v>
      </c>
      <c r="B78" s="45">
        <v>379153</v>
      </c>
      <c r="C78" s="45">
        <v>4125591</v>
      </c>
      <c r="D78" s="45">
        <v>1396202</v>
      </c>
      <c r="E78" s="14">
        <v>915231</v>
      </c>
      <c r="F78" s="14">
        <v>900247</v>
      </c>
      <c r="G78" s="14">
        <v>480796</v>
      </c>
      <c r="H78" s="14">
        <f>SUM(B78:G78)</f>
        <v>8197220</v>
      </c>
      <c r="I78" s="42"/>
      <c r="K78" s="41"/>
      <c r="L78" s="42"/>
    </row>
    <row r="79" spans="1:12" ht="15" customHeight="1">
      <c r="A79" s="40" t="s">
        <v>2</v>
      </c>
      <c r="B79" s="45">
        <v>5458454</v>
      </c>
      <c r="C79" s="45">
        <v>17044714</v>
      </c>
      <c r="D79" s="45">
        <v>9576729</v>
      </c>
      <c r="E79" s="14">
        <v>8759941</v>
      </c>
      <c r="F79" s="14">
        <v>6734672</v>
      </c>
      <c r="G79" s="14">
        <v>8438036</v>
      </c>
      <c r="H79" s="14">
        <f aca="true" t="shared" si="4" ref="H79:H94">SUM(B79:G79)</f>
        <v>56012546</v>
      </c>
      <c r="I79" s="42"/>
      <c r="K79" s="41"/>
      <c r="L79" s="42"/>
    </row>
    <row r="80" spans="1:12" ht="15" customHeight="1">
      <c r="A80" s="40" t="s">
        <v>3</v>
      </c>
      <c r="B80" s="45">
        <v>525746</v>
      </c>
      <c r="C80" s="45">
        <v>854308</v>
      </c>
      <c r="D80" s="45">
        <v>660532</v>
      </c>
      <c r="E80" s="14">
        <v>415906</v>
      </c>
      <c r="F80" s="14">
        <v>411270</v>
      </c>
      <c r="G80" s="14">
        <v>503190</v>
      </c>
      <c r="H80" s="14">
        <f t="shared" si="4"/>
        <v>3370952</v>
      </c>
      <c r="I80" s="42"/>
      <c r="K80" s="41"/>
      <c r="L80" s="42"/>
    </row>
    <row r="81" spans="1:12" ht="15" customHeight="1">
      <c r="A81" s="40" t="s">
        <v>4</v>
      </c>
      <c r="B81" s="45">
        <v>31232931</v>
      </c>
      <c r="C81" s="45">
        <v>31683240</v>
      </c>
      <c r="D81" s="45">
        <v>33747488</v>
      </c>
      <c r="E81" s="14">
        <v>34204863</v>
      </c>
      <c r="F81" s="14">
        <v>27876663</v>
      </c>
      <c r="G81" s="14">
        <v>34324751</v>
      </c>
      <c r="H81" s="14">
        <f t="shared" si="4"/>
        <v>193069936</v>
      </c>
      <c r="I81" s="42"/>
      <c r="K81" s="41"/>
      <c r="L81" s="42"/>
    </row>
    <row r="82" spans="1:12" ht="15" customHeight="1">
      <c r="A82" s="40" t="s">
        <v>5</v>
      </c>
      <c r="B82" s="45">
        <v>3269582</v>
      </c>
      <c r="C82" s="45">
        <v>10451034</v>
      </c>
      <c r="D82" s="45">
        <v>6512926</v>
      </c>
      <c r="E82" s="14">
        <v>6022765</v>
      </c>
      <c r="F82" s="14">
        <v>4669103</v>
      </c>
      <c r="G82" s="14">
        <v>5503527</v>
      </c>
      <c r="H82" s="14">
        <f t="shared" si="4"/>
        <v>36428937</v>
      </c>
      <c r="I82" s="42"/>
      <c r="K82" s="41"/>
      <c r="L82" s="42"/>
    </row>
    <row r="83" spans="1:12" ht="15" customHeight="1">
      <c r="A83" s="40" t="s">
        <v>6</v>
      </c>
      <c r="B83" s="45">
        <v>3090873</v>
      </c>
      <c r="C83" s="45">
        <v>3641207</v>
      </c>
      <c r="D83" s="45">
        <v>6084265</v>
      </c>
      <c r="E83" s="14">
        <v>5568625</v>
      </c>
      <c r="F83" s="14">
        <v>4896461</v>
      </c>
      <c r="G83" s="14">
        <v>4638211</v>
      </c>
      <c r="H83" s="14">
        <f t="shared" si="4"/>
        <v>27919642</v>
      </c>
      <c r="I83" s="42"/>
      <c r="K83" s="41"/>
      <c r="L83" s="42"/>
    </row>
    <row r="84" spans="1:12" ht="15" customHeight="1">
      <c r="A84" s="40" t="s">
        <v>7</v>
      </c>
      <c r="B84" s="45">
        <v>1065892</v>
      </c>
      <c r="C84" s="45">
        <v>2930095</v>
      </c>
      <c r="D84" s="45">
        <v>1573644</v>
      </c>
      <c r="E84" s="14">
        <v>1295352</v>
      </c>
      <c r="F84" s="14">
        <v>1119294</v>
      </c>
      <c r="G84" s="14">
        <v>1618287</v>
      </c>
      <c r="H84" s="14">
        <f t="shared" si="4"/>
        <v>9602564</v>
      </c>
      <c r="I84" s="42"/>
      <c r="K84" s="41"/>
      <c r="L84" s="42"/>
    </row>
    <row r="85" spans="1:12" ht="15" customHeight="1">
      <c r="A85" s="40" t="s">
        <v>8</v>
      </c>
      <c r="B85" s="45">
        <v>5619414</v>
      </c>
      <c r="C85" s="45">
        <v>4142471</v>
      </c>
      <c r="D85" s="45">
        <v>5337891</v>
      </c>
      <c r="E85" s="14">
        <v>5247855</v>
      </c>
      <c r="F85" s="14">
        <v>4676250</v>
      </c>
      <c r="G85" s="14">
        <v>4038464</v>
      </c>
      <c r="H85" s="14">
        <f t="shared" si="4"/>
        <v>29062345</v>
      </c>
      <c r="I85" s="42"/>
      <c r="K85" s="41"/>
      <c r="L85" s="42"/>
    </row>
    <row r="86" spans="1:12" ht="15" customHeight="1">
      <c r="A86" s="40" t="s">
        <v>9</v>
      </c>
      <c r="B86" s="45">
        <v>161109</v>
      </c>
      <c r="C86" s="45">
        <v>774518</v>
      </c>
      <c r="D86" s="45">
        <v>615011</v>
      </c>
      <c r="E86" s="14">
        <v>720161</v>
      </c>
      <c r="F86" s="14">
        <v>400269</v>
      </c>
      <c r="G86" s="14">
        <v>335959</v>
      </c>
      <c r="H86" s="14">
        <f t="shared" si="4"/>
        <v>3007027</v>
      </c>
      <c r="I86" s="42"/>
      <c r="K86" s="41"/>
      <c r="L86" s="42"/>
    </row>
    <row r="87" spans="1:12" ht="15" customHeight="1">
      <c r="A87" s="40" t="s">
        <v>10</v>
      </c>
      <c r="B87" s="45">
        <v>1032530</v>
      </c>
      <c r="C87" s="45">
        <v>3407564</v>
      </c>
      <c r="D87" s="45">
        <v>2315818</v>
      </c>
      <c r="E87" s="14">
        <v>1713969</v>
      </c>
      <c r="F87" s="14">
        <v>1474989</v>
      </c>
      <c r="G87" s="14">
        <v>1149547</v>
      </c>
      <c r="H87" s="14">
        <f t="shared" si="4"/>
        <v>11094417</v>
      </c>
      <c r="I87" s="42"/>
      <c r="K87" s="41"/>
      <c r="L87" s="42"/>
    </row>
    <row r="88" spans="1:12" ht="15" customHeight="1">
      <c r="A88" s="40" t="s">
        <v>11</v>
      </c>
      <c r="B88" s="45">
        <v>889656</v>
      </c>
      <c r="C88" s="45">
        <v>1064049</v>
      </c>
      <c r="D88" s="45">
        <v>1020066</v>
      </c>
      <c r="E88" s="14">
        <v>903803</v>
      </c>
      <c r="F88" s="14">
        <v>493482</v>
      </c>
      <c r="G88" s="14">
        <v>1202780</v>
      </c>
      <c r="H88" s="14">
        <f t="shared" si="4"/>
        <v>5573836</v>
      </c>
      <c r="I88" s="42"/>
      <c r="K88" s="41"/>
      <c r="L88" s="42"/>
    </row>
    <row r="89" spans="1:12" ht="15" customHeight="1">
      <c r="A89" s="40" t="s">
        <v>12</v>
      </c>
      <c r="B89" s="45">
        <v>1882562</v>
      </c>
      <c r="C89" s="45">
        <v>3963598</v>
      </c>
      <c r="D89" s="45">
        <v>5194140</v>
      </c>
      <c r="E89" s="14">
        <v>5982340</v>
      </c>
      <c r="F89" s="14">
        <v>3181170</v>
      </c>
      <c r="G89" s="14">
        <v>5322666</v>
      </c>
      <c r="H89" s="14">
        <f t="shared" si="4"/>
        <v>25526476</v>
      </c>
      <c r="I89" s="42"/>
      <c r="K89" s="41"/>
      <c r="L89" s="42"/>
    </row>
    <row r="90" spans="1:12" ht="15" customHeight="1">
      <c r="A90" s="40" t="s">
        <v>13</v>
      </c>
      <c r="B90" s="45">
        <v>8207865</v>
      </c>
      <c r="C90" s="45">
        <v>4904337</v>
      </c>
      <c r="D90" s="45">
        <v>3236758</v>
      </c>
      <c r="E90" s="14">
        <v>5891750</v>
      </c>
      <c r="F90" s="14">
        <v>3007219</v>
      </c>
      <c r="G90" s="14">
        <v>3031894</v>
      </c>
      <c r="H90" s="14">
        <f t="shared" si="4"/>
        <v>28279823</v>
      </c>
      <c r="I90" s="42"/>
      <c r="K90" s="41"/>
      <c r="L90" s="42"/>
    </row>
    <row r="91" spans="1:12" ht="15" customHeight="1">
      <c r="A91" s="40" t="s">
        <v>14</v>
      </c>
      <c r="B91" s="45">
        <v>2985260</v>
      </c>
      <c r="C91" s="45">
        <v>8681912</v>
      </c>
      <c r="D91" s="45">
        <v>4808569</v>
      </c>
      <c r="E91" s="14">
        <v>5557205</v>
      </c>
      <c r="F91" s="14">
        <v>2824674</v>
      </c>
      <c r="G91" s="14">
        <v>5184129</v>
      </c>
      <c r="H91" s="14">
        <f t="shared" si="4"/>
        <v>30041749</v>
      </c>
      <c r="I91" s="42"/>
      <c r="K91" s="41"/>
      <c r="L91" s="42"/>
    </row>
    <row r="92" spans="1:12" ht="15" customHeight="1">
      <c r="A92" s="40" t="s">
        <v>15</v>
      </c>
      <c r="B92" s="45">
        <v>173505</v>
      </c>
      <c r="C92" s="45">
        <v>278973</v>
      </c>
      <c r="D92" s="45">
        <v>339741</v>
      </c>
      <c r="E92" s="14">
        <v>353778</v>
      </c>
      <c r="F92" s="14">
        <v>277032</v>
      </c>
      <c r="G92" s="14">
        <v>336436</v>
      </c>
      <c r="H92" s="14">
        <f t="shared" si="4"/>
        <v>1759465</v>
      </c>
      <c r="I92" s="42"/>
      <c r="K92" s="41"/>
      <c r="L92" s="42"/>
    </row>
    <row r="93" spans="1:12" ht="15" customHeight="1">
      <c r="A93" s="40" t="s">
        <v>16</v>
      </c>
      <c r="B93" s="45">
        <v>586359</v>
      </c>
      <c r="C93" s="45">
        <v>5090505</v>
      </c>
      <c r="D93" s="45">
        <v>2925059</v>
      </c>
      <c r="E93" s="14">
        <v>1656090</v>
      </c>
      <c r="F93" s="14">
        <v>1287418</v>
      </c>
      <c r="G93" s="14">
        <v>1194922</v>
      </c>
      <c r="H93" s="14">
        <f t="shared" si="4"/>
        <v>12740353</v>
      </c>
      <c r="I93" s="42"/>
      <c r="K93" s="41"/>
      <c r="L93" s="42"/>
    </row>
    <row r="94" spans="1:12" ht="15" customHeight="1">
      <c r="A94" s="43" t="s">
        <v>17</v>
      </c>
      <c r="B94" s="46">
        <v>926592</v>
      </c>
      <c r="C94" s="46">
        <v>4591506</v>
      </c>
      <c r="D94" s="46">
        <v>1543343</v>
      </c>
      <c r="E94" s="15">
        <v>2807316</v>
      </c>
      <c r="F94" s="15">
        <v>1162865</v>
      </c>
      <c r="G94" s="15">
        <v>1458639</v>
      </c>
      <c r="H94" s="14">
        <f t="shared" si="4"/>
        <v>12490261</v>
      </c>
      <c r="I94" s="42"/>
      <c r="K94" s="41"/>
      <c r="L94" s="42"/>
    </row>
    <row r="95" spans="1:12" ht="15" customHeight="1">
      <c r="A95" s="44" t="s">
        <v>35</v>
      </c>
      <c r="B95" s="38">
        <f aca="true" t="shared" si="5" ref="B95:H95">SUM(B78:B94)</f>
        <v>67487483</v>
      </c>
      <c r="C95" s="38">
        <f t="shared" si="5"/>
        <v>107629622</v>
      </c>
      <c r="D95" s="38">
        <f t="shared" si="5"/>
        <v>86888182</v>
      </c>
      <c r="E95" s="38">
        <f t="shared" si="5"/>
        <v>88016950</v>
      </c>
      <c r="F95" s="38">
        <f t="shared" si="5"/>
        <v>65393078</v>
      </c>
      <c r="G95" s="38">
        <f t="shared" si="5"/>
        <v>78762234</v>
      </c>
      <c r="H95" s="38">
        <f t="shared" si="5"/>
        <v>494177549</v>
      </c>
      <c r="I95" s="42"/>
      <c r="L95" s="42"/>
    </row>
    <row r="96" spans="1:9" ht="12.75">
      <c r="A96" s="2"/>
      <c r="B96" s="2"/>
      <c r="C96" s="2"/>
      <c r="D96" s="2"/>
      <c r="E96" s="33"/>
      <c r="F96" s="33"/>
      <c r="G96" s="33"/>
      <c r="H96" s="33"/>
      <c r="I96" s="41"/>
    </row>
    <row r="97" spans="1:8" ht="12.75">
      <c r="A97" s="2"/>
      <c r="B97" s="2"/>
      <c r="C97" s="2"/>
      <c r="D97" s="2"/>
      <c r="E97" s="33"/>
      <c r="F97" s="33"/>
      <c r="G97" s="33"/>
      <c r="H97" s="33"/>
    </row>
    <row r="98" spans="1:8" ht="12.75">
      <c r="A98" s="110" t="s">
        <v>49</v>
      </c>
      <c r="B98" s="119" t="s">
        <v>65</v>
      </c>
      <c r="C98" s="120"/>
      <c r="D98" s="120"/>
      <c r="E98" s="120"/>
      <c r="F98" s="120"/>
      <c r="G98" s="121"/>
      <c r="H98" s="123" t="s">
        <v>35</v>
      </c>
    </row>
    <row r="99" spans="1:8" ht="12.75">
      <c r="A99" s="111"/>
      <c r="B99" s="39" t="s">
        <v>43</v>
      </c>
      <c r="C99" s="39" t="s">
        <v>44</v>
      </c>
      <c r="D99" s="39" t="s">
        <v>45</v>
      </c>
      <c r="E99" s="39" t="s">
        <v>46</v>
      </c>
      <c r="F99" s="39" t="s">
        <v>47</v>
      </c>
      <c r="G99" s="39" t="s">
        <v>48</v>
      </c>
      <c r="H99" s="124"/>
    </row>
    <row r="100" spans="1:9" ht="15" customHeight="1">
      <c r="A100" s="40" t="s">
        <v>1</v>
      </c>
      <c r="B100" s="45">
        <v>619323</v>
      </c>
      <c r="C100" s="45">
        <v>651924</v>
      </c>
      <c r="D100" s="45">
        <v>514495</v>
      </c>
      <c r="E100" s="14">
        <v>463872</v>
      </c>
      <c r="F100" s="14">
        <v>1016140</v>
      </c>
      <c r="G100" s="14">
        <v>456740</v>
      </c>
      <c r="H100" s="14">
        <f>H78+B100+C100+D100+E100+F100+G100</f>
        <v>11919714</v>
      </c>
      <c r="I100" s="42"/>
    </row>
    <row r="101" spans="1:9" ht="15" customHeight="1">
      <c r="A101" s="40" t="s">
        <v>2</v>
      </c>
      <c r="B101" s="45">
        <v>6158872</v>
      </c>
      <c r="C101" s="45">
        <v>5305114</v>
      </c>
      <c r="D101" s="45">
        <v>5871856</v>
      </c>
      <c r="E101" s="14">
        <v>4068733</v>
      </c>
      <c r="F101" s="14">
        <v>4124616</v>
      </c>
      <c r="G101" s="14">
        <v>3928256</v>
      </c>
      <c r="H101" s="14">
        <f aca="true" t="shared" si="6" ref="H101:H116">H79+B101+C101+D101+E101+F101+G101</f>
        <v>85469993</v>
      </c>
      <c r="I101" s="42"/>
    </row>
    <row r="102" spans="1:9" ht="15" customHeight="1">
      <c r="A102" s="40" t="s">
        <v>3</v>
      </c>
      <c r="B102" s="45">
        <v>435149</v>
      </c>
      <c r="C102" s="45">
        <v>429185</v>
      </c>
      <c r="D102" s="45">
        <v>592946</v>
      </c>
      <c r="E102" s="14">
        <v>643824</v>
      </c>
      <c r="F102" s="14">
        <v>1052132</v>
      </c>
      <c r="G102" s="14">
        <v>947777</v>
      </c>
      <c r="H102" s="14">
        <f t="shared" si="6"/>
        <v>7471965</v>
      </c>
      <c r="I102" s="42"/>
    </row>
    <row r="103" spans="1:9" ht="15" customHeight="1">
      <c r="A103" s="40" t="s">
        <v>4</v>
      </c>
      <c r="B103" s="45">
        <v>32675776</v>
      </c>
      <c r="C103" s="45">
        <v>29810936</v>
      </c>
      <c r="D103" s="45">
        <v>30380693</v>
      </c>
      <c r="E103" s="14">
        <v>23327816</v>
      </c>
      <c r="F103" s="14">
        <v>27746025</v>
      </c>
      <c r="G103" s="14">
        <v>28394766</v>
      </c>
      <c r="H103" s="14">
        <f t="shared" si="6"/>
        <v>365405948</v>
      </c>
      <c r="I103" s="42"/>
    </row>
    <row r="104" spans="1:9" ht="15" customHeight="1">
      <c r="A104" s="40" t="s">
        <v>5</v>
      </c>
      <c r="B104" s="45">
        <v>4463912</v>
      </c>
      <c r="C104" s="45">
        <v>5191171</v>
      </c>
      <c r="D104" s="45">
        <v>5257004</v>
      </c>
      <c r="E104" s="14">
        <v>3843434</v>
      </c>
      <c r="F104" s="14">
        <v>3477926</v>
      </c>
      <c r="G104" s="14">
        <v>4876447</v>
      </c>
      <c r="H104" s="14">
        <f t="shared" si="6"/>
        <v>63538831</v>
      </c>
      <c r="I104" s="42"/>
    </row>
    <row r="105" spans="1:9" ht="15" customHeight="1">
      <c r="A105" s="40" t="s">
        <v>6</v>
      </c>
      <c r="B105" s="45">
        <v>2954254</v>
      </c>
      <c r="C105" s="45">
        <v>2970699</v>
      </c>
      <c r="D105" s="45">
        <v>3145377</v>
      </c>
      <c r="E105" s="14">
        <v>2611125</v>
      </c>
      <c r="F105" s="14">
        <v>2823121</v>
      </c>
      <c r="G105" s="14">
        <v>2545804</v>
      </c>
      <c r="H105" s="14">
        <f t="shared" si="6"/>
        <v>44970022</v>
      </c>
      <c r="I105" s="42"/>
    </row>
    <row r="106" spans="1:9" ht="15" customHeight="1">
      <c r="A106" s="40" t="s">
        <v>7</v>
      </c>
      <c r="B106" s="45">
        <v>999107</v>
      </c>
      <c r="C106" s="45">
        <v>659330</v>
      </c>
      <c r="D106" s="45">
        <v>703174</v>
      </c>
      <c r="E106" s="14">
        <v>883850</v>
      </c>
      <c r="F106" s="14">
        <v>745937</v>
      </c>
      <c r="G106" s="14">
        <v>1174640</v>
      </c>
      <c r="H106" s="14">
        <f t="shared" si="6"/>
        <v>14768602</v>
      </c>
      <c r="I106" s="42"/>
    </row>
    <row r="107" spans="1:9" ht="15" customHeight="1">
      <c r="A107" s="40" t="s">
        <v>8</v>
      </c>
      <c r="B107" s="45">
        <v>5899991</v>
      </c>
      <c r="C107" s="45">
        <v>6997015</v>
      </c>
      <c r="D107" s="45">
        <v>2828589</v>
      </c>
      <c r="E107" s="14">
        <v>2991064</v>
      </c>
      <c r="F107" s="14">
        <v>5047555</v>
      </c>
      <c r="G107" s="14">
        <v>4523562</v>
      </c>
      <c r="H107" s="14">
        <f t="shared" si="6"/>
        <v>57350121</v>
      </c>
      <c r="I107" s="42"/>
    </row>
    <row r="108" spans="1:9" ht="15" customHeight="1">
      <c r="A108" s="40" t="s">
        <v>9</v>
      </c>
      <c r="B108" s="45">
        <v>389850</v>
      </c>
      <c r="C108" s="45">
        <v>427958</v>
      </c>
      <c r="D108" s="45">
        <v>356288</v>
      </c>
      <c r="E108" s="14">
        <v>229502</v>
      </c>
      <c r="F108" s="14">
        <v>392965</v>
      </c>
      <c r="G108" s="14">
        <v>229885</v>
      </c>
      <c r="H108" s="14">
        <f t="shared" si="6"/>
        <v>5033475</v>
      </c>
      <c r="I108" s="42"/>
    </row>
    <row r="109" spans="1:9" ht="15" customHeight="1">
      <c r="A109" s="40" t="s">
        <v>10</v>
      </c>
      <c r="B109" s="45">
        <v>2099903</v>
      </c>
      <c r="C109" s="45">
        <v>1342504</v>
      </c>
      <c r="D109" s="45">
        <v>1225604</v>
      </c>
      <c r="E109" s="14">
        <v>1014502</v>
      </c>
      <c r="F109" s="14">
        <v>885733</v>
      </c>
      <c r="G109" s="14">
        <v>850417</v>
      </c>
      <c r="H109" s="14">
        <f t="shared" si="6"/>
        <v>18513080</v>
      </c>
      <c r="I109" s="42"/>
    </row>
    <row r="110" spans="1:9" ht="15" customHeight="1">
      <c r="A110" s="40" t="s">
        <v>11</v>
      </c>
      <c r="B110" s="45">
        <v>482724</v>
      </c>
      <c r="C110" s="45">
        <v>449255</v>
      </c>
      <c r="D110" s="45">
        <v>449775</v>
      </c>
      <c r="E110" s="14">
        <v>385484</v>
      </c>
      <c r="F110" s="14">
        <v>434383</v>
      </c>
      <c r="G110" s="14">
        <v>361571</v>
      </c>
      <c r="H110" s="14">
        <f t="shared" si="6"/>
        <v>8137028</v>
      </c>
      <c r="I110" s="42"/>
    </row>
    <row r="111" spans="1:9" ht="15" customHeight="1">
      <c r="A111" s="40" t="s">
        <v>12</v>
      </c>
      <c r="B111" s="45">
        <v>3804660</v>
      </c>
      <c r="C111" s="45">
        <v>3108614</v>
      </c>
      <c r="D111" s="45">
        <v>3142167</v>
      </c>
      <c r="E111" s="14">
        <v>1856738</v>
      </c>
      <c r="F111" s="14">
        <v>2350757</v>
      </c>
      <c r="G111" s="14">
        <v>1871524</v>
      </c>
      <c r="H111" s="14">
        <f t="shared" si="6"/>
        <v>41660936</v>
      </c>
      <c r="I111" s="42"/>
    </row>
    <row r="112" spans="1:9" ht="15" customHeight="1">
      <c r="A112" s="40" t="s">
        <v>13</v>
      </c>
      <c r="B112" s="45">
        <v>2837801</v>
      </c>
      <c r="C112" s="45">
        <v>2700488</v>
      </c>
      <c r="D112" s="45">
        <v>3637441</v>
      </c>
      <c r="E112" s="14">
        <v>4034413</v>
      </c>
      <c r="F112" s="14">
        <v>2394082</v>
      </c>
      <c r="G112" s="14">
        <v>3153390</v>
      </c>
      <c r="H112" s="14">
        <f t="shared" si="6"/>
        <v>47037438</v>
      </c>
      <c r="I112" s="42"/>
    </row>
    <row r="113" spans="1:9" ht="15" customHeight="1">
      <c r="A113" s="40" t="s">
        <v>14</v>
      </c>
      <c r="B113" s="45">
        <v>4253858</v>
      </c>
      <c r="C113" s="45">
        <v>9796798</v>
      </c>
      <c r="D113" s="45">
        <v>4270507</v>
      </c>
      <c r="E113" s="14">
        <v>2505305</v>
      </c>
      <c r="F113" s="14">
        <v>4613426</v>
      </c>
      <c r="G113" s="14">
        <v>3369686</v>
      </c>
      <c r="H113" s="14">
        <f t="shared" si="6"/>
        <v>58851329</v>
      </c>
      <c r="I113" s="42"/>
    </row>
    <row r="114" spans="1:9" ht="15" customHeight="1">
      <c r="A114" s="40" t="s">
        <v>15</v>
      </c>
      <c r="B114" s="45">
        <v>332079</v>
      </c>
      <c r="C114" s="45">
        <v>1066736</v>
      </c>
      <c r="D114" s="45">
        <v>838770</v>
      </c>
      <c r="E114" s="14">
        <v>332027</v>
      </c>
      <c r="F114" s="14">
        <v>328374</v>
      </c>
      <c r="G114" s="14">
        <v>252683</v>
      </c>
      <c r="H114" s="14">
        <f t="shared" si="6"/>
        <v>4910134</v>
      </c>
      <c r="I114" s="42"/>
    </row>
    <row r="115" spans="1:9" ht="15" customHeight="1">
      <c r="A115" s="40" t="s">
        <v>16</v>
      </c>
      <c r="B115" s="45">
        <v>1501968</v>
      </c>
      <c r="C115" s="45">
        <v>1183436</v>
      </c>
      <c r="D115" s="45">
        <v>898408</v>
      </c>
      <c r="E115" s="14">
        <v>974941</v>
      </c>
      <c r="F115" s="14">
        <v>957960</v>
      </c>
      <c r="G115" s="14">
        <v>579246</v>
      </c>
      <c r="H115" s="14">
        <f t="shared" si="6"/>
        <v>18836312</v>
      </c>
      <c r="I115" s="42"/>
    </row>
    <row r="116" spans="1:9" ht="15" customHeight="1">
      <c r="A116" s="43" t="s">
        <v>17</v>
      </c>
      <c r="B116" s="46">
        <v>935005</v>
      </c>
      <c r="C116" s="46">
        <v>2039944</v>
      </c>
      <c r="D116" s="46">
        <v>1137824</v>
      </c>
      <c r="E116" s="15">
        <v>922659</v>
      </c>
      <c r="F116" s="15">
        <v>862860</v>
      </c>
      <c r="G116" s="15">
        <v>700666</v>
      </c>
      <c r="H116" s="14">
        <f t="shared" si="6"/>
        <v>19089219</v>
      </c>
      <c r="I116" s="42"/>
    </row>
    <row r="117" spans="1:9" ht="15" customHeight="1">
      <c r="A117" s="44" t="s">
        <v>35</v>
      </c>
      <c r="B117" s="38">
        <f aca="true" t="shared" si="7" ref="B117:H117">SUM(B100:B116)</f>
        <v>70844232</v>
      </c>
      <c r="C117" s="38">
        <f t="shared" si="7"/>
        <v>74131107</v>
      </c>
      <c r="D117" s="38">
        <f t="shared" si="7"/>
        <v>65250918</v>
      </c>
      <c r="E117" s="38">
        <f t="shared" si="7"/>
        <v>51089289</v>
      </c>
      <c r="F117" s="38">
        <f t="shared" si="7"/>
        <v>59253992</v>
      </c>
      <c r="G117" s="38">
        <f t="shared" si="7"/>
        <v>58217060</v>
      </c>
      <c r="H117" s="38">
        <f t="shared" si="7"/>
        <v>872964147</v>
      </c>
      <c r="I117" s="42"/>
    </row>
    <row r="118" spans="1:8" ht="12.75">
      <c r="A118" s="2"/>
      <c r="B118" s="2"/>
      <c r="C118" s="2"/>
      <c r="D118" s="2"/>
      <c r="E118" s="33"/>
      <c r="F118" s="33"/>
      <c r="G118" s="33"/>
      <c r="H118" s="33"/>
    </row>
    <row r="119" spans="1:8" ht="12.75">
      <c r="A119" s="2"/>
      <c r="B119" s="2"/>
      <c r="C119" s="2"/>
      <c r="D119" s="2"/>
      <c r="E119" s="33"/>
      <c r="F119" s="33"/>
      <c r="G119" s="33"/>
      <c r="H119" s="33"/>
    </row>
    <row r="120" spans="1:8" ht="12.75">
      <c r="A120" s="101"/>
      <c r="B120" s="101"/>
      <c r="C120" s="101"/>
      <c r="D120" s="101"/>
      <c r="E120" s="101"/>
      <c r="F120" s="101"/>
      <c r="G120" s="101"/>
      <c r="H120" s="101"/>
    </row>
    <row r="121" spans="1:10" s="87" customFormat="1" ht="15.75">
      <c r="A121" s="118" t="s">
        <v>33</v>
      </c>
      <c r="B121" s="118"/>
      <c r="C121" s="118"/>
      <c r="D121" s="118"/>
      <c r="E121" s="118"/>
      <c r="F121" s="118"/>
      <c r="G121" s="118"/>
      <c r="H121" s="118"/>
      <c r="J121" s="88"/>
    </row>
    <row r="122" spans="1:10" s="87" customFormat="1" ht="15">
      <c r="A122" s="52"/>
      <c r="B122" s="52"/>
      <c r="C122" s="52"/>
      <c r="D122" s="52"/>
      <c r="E122" s="52"/>
      <c r="F122" s="52"/>
      <c r="G122" s="52"/>
      <c r="H122" s="52"/>
      <c r="J122" s="88"/>
    </row>
    <row r="123" spans="1:10" s="87" customFormat="1" ht="15">
      <c r="A123" s="52"/>
      <c r="B123" s="52"/>
      <c r="C123" s="52"/>
      <c r="D123" s="52"/>
      <c r="E123" s="52"/>
      <c r="F123" s="52"/>
      <c r="G123" s="52"/>
      <c r="H123" s="52"/>
      <c r="J123" s="88"/>
    </row>
    <row r="124" spans="1:10" s="87" customFormat="1" ht="15">
      <c r="A124" s="52"/>
      <c r="B124" s="52"/>
      <c r="C124" s="52"/>
      <c r="D124" s="52"/>
      <c r="E124" s="52"/>
      <c r="F124" s="52"/>
      <c r="G124" s="52"/>
      <c r="H124" s="52"/>
      <c r="J124" s="88"/>
    </row>
    <row r="125" spans="1:10" s="87" customFormat="1" ht="15">
      <c r="A125" s="53"/>
      <c r="B125" s="53"/>
      <c r="C125" s="53"/>
      <c r="D125" s="53"/>
      <c r="E125" s="53"/>
      <c r="F125" s="53"/>
      <c r="G125" s="53"/>
      <c r="H125" s="53"/>
      <c r="J125" s="88"/>
    </row>
    <row r="126" spans="1:10" s="53" customFormat="1" ht="15.75">
      <c r="A126" s="117" t="s">
        <v>55</v>
      </c>
      <c r="B126" s="117"/>
      <c r="C126" s="117"/>
      <c r="D126" s="117"/>
      <c r="E126" s="117"/>
      <c r="F126" s="117"/>
      <c r="G126" s="117"/>
      <c r="H126" s="117"/>
      <c r="J126" s="89"/>
    </row>
  </sheetData>
  <sheetProtection/>
  <mergeCells count="19">
    <mergeCell ref="A126:H126"/>
    <mergeCell ref="A74:H74"/>
    <mergeCell ref="A76:A77"/>
    <mergeCell ref="H76:H77"/>
    <mergeCell ref="A120:H120"/>
    <mergeCell ref="A121:H121"/>
    <mergeCell ref="A98:A99"/>
    <mergeCell ref="B98:G98"/>
    <mergeCell ref="H98:H99"/>
    <mergeCell ref="B10:G10"/>
    <mergeCell ref="B76:G76"/>
    <mergeCell ref="A7:H7"/>
    <mergeCell ref="A8:H8"/>
    <mergeCell ref="A10:A11"/>
    <mergeCell ref="H10:H11"/>
    <mergeCell ref="A73:H73"/>
    <mergeCell ref="A33:A34"/>
    <mergeCell ref="B33:G33"/>
    <mergeCell ref="H33:H34"/>
  </mergeCells>
  <printOptions horizontalCentered="1"/>
  <pageMargins left="0.15748031496062992" right="0.15748031496062992" top="0.5" bottom="0.48" header="0.31496062992125984" footer="0.31496062992125984"/>
  <pageSetup horizontalDpi="600" verticalDpi="600" orientation="portrait" scale="80" r:id="rId2"/>
  <ignoredErrors>
    <ignoredError sqref="B98 B76 B33 B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2023-12-26T19:06:38Z</cp:lastPrinted>
  <dcterms:created xsi:type="dcterms:W3CDTF">2005-08-12T18:32:02Z</dcterms:created>
  <dcterms:modified xsi:type="dcterms:W3CDTF">2023-12-27T18:07:38Z</dcterms:modified>
  <cp:category/>
  <cp:version/>
  <cp:contentType/>
  <cp:contentStatus/>
</cp:coreProperties>
</file>