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435" tabRatio="695" firstSheet="2" activeTab="2"/>
  </bookViews>
  <sheets>
    <sheet name="Instructivo (2)" sheetId="20" state="hidden" r:id="rId1"/>
    <sheet name="Ejemplo Usuarios y Roles Cpras." sheetId="5" state="hidden" r:id="rId2"/>
    <sheet name="Catálogo Usuarios y Roles " sheetId="11" r:id="rId3"/>
    <sheet name="Lista de Dependencias" sheetId="21" r:id="rId4"/>
    <sheet name="Lista de Direcciones" sheetId="22" r:id="rId5"/>
    <sheet name="Lista" sheetId="13" state="hidden" r:id="rId6"/>
  </sheets>
  <definedNames>
    <definedName name="_xlnm._FilterDatabase" localSheetId="2" hidden="1">'Catálogo Usuarios y Roles '!$C$11:$M$78</definedName>
    <definedName name="_xlnm._FilterDatabase" localSheetId="1" hidden="1">'Ejemplo Usuarios y Roles Cpras.'!$X$11:$AD$11</definedName>
    <definedName name="_xlnm._FilterDatabase" localSheetId="0" hidden="1">'Instructivo (2)'!#REF!</definedName>
    <definedName name="_xlnm.Print_Area" localSheetId="2">'Catálogo Usuarios y Roles '!$C$1:$O$71</definedName>
    <definedName name="_xlnm.Print_Area" localSheetId="1">'Ejemplo Usuarios y Roles Cpras.'!$C$1:$R$33</definedName>
    <definedName name="_xlnm.Print_Area" localSheetId="0">'Instructivo (2)'!$B$1:$J$45</definedName>
    <definedName name="_xlnm.Print_Titles" localSheetId="2">'Catálogo Usuarios y Roles '!$1:$11</definedName>
    <definedName name="_xlnm.Print_Titles" localSheetId="1">'Ejemplo Usuarios y Roles Cpras.'!$1:$11</definedName>
    <definedName name="_xlnm.Print_Titles" localSheetId="0">'Instructivo (2)'!$1:$6</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71" i="11" l="1"/>
  <c r="L71" i="11" l="1"/>
  <c r="X12" i="5" l="1"/>
  <c r="O71" i="11" l="1"/>
  <c r="N71" i="11"/>
  <c r="K71" i="11"/>
  <c r="I71" i="11"/>
  <c r="G71" i="11"/>
  <c r="E71" i="11"/>
  <c r="D71" i="11"/>
  <c r="C71" i="11"/>
  <c r="AB13" i="5" l="1"/>
  <c r="AC13" i="5"/>
  <c r="AD13" i="5"/>
  <c r="AB14" i="5"/>
  <c r="AC14" i="5"/>
  <c r="AD14" i="5"/>
  <c r="AB15" i="5"/>
  <c r="AC15" i="5"/>
  <c r="AD15" i="5"/>
  <c r="AB16" i="5"/>
  <c r="AC16" i="5"/>
  <c r="AD16" i="5"/>
  <c r="AB17" i="5"/>
  <c r="AC17" i="5"/>
  <c r="AD17" i="5"/>
  <c r="AB18" i="5"/>
  <c r="AC18" i="5"/>
  <c r="AD18" i="5"/>
  <c r="AB19" i="5"/>
  <c r="AC19" i="5"/>
  <c r="AD19" i="5"/>
  <c r="AB20" i="5"/>
  <c r="AC20" i="5"/>
  <c r="AD20" i="5"/>
  <c r="AB21" i="5"/>
  <c r="AC21" i="5"/>
  <c r="AD21" i="5"/>
  <c r="AB22" i="5"/>
  <c r="AC22" i="5"/>
  <c r="AD22" i="5"/>
  <c r="AB23" i="5"/>
  <c r="AC23" i="5"/>
  <c r="AD23" i="5"/>
  <c r="AB24" i="5"/>
  <c r="AC24" i="5"/>
  <c r="AD24" i="5"/>
  <c r="AB25" i="5"/>
  <c r="AC25" i="5"/>
  <c r="AD25" i="5"/>
  <c r="AB26" i="5"/>
  <c r="AC26" i="5"/>
  <c r="AD26" i="5"/>
  <c r="AB27" i="5"/>
  <c r="AC27" i="5"/>
  <c r="AD27" i="5"/>
  <c r="AB28" i="5"/>
  <c r="AC28" i="5"/>
  <c r="AD28" i="5"/>
  <c r="AB29" i="5"/>
  <c r="AC29" i="5"/>
  <c r="AD29" i="5"/>
  <c r="AB30" i="5"/>
  <c r="AC30" i="5"/>
  <c r="AD30" i="5"/>
  <c r="AB31" i="5"/>
  <c r="AC31" i="5"/>
  <c r="AD31" i="5"/>
  <c r="AD12" i="5"/>
  <c r="AC12" i="5"/>
  <c r="AB12" i="5"/>
  <c r="Y13" i="5"/>
  <c r="Z13" i="5"/>
  <c r="AA13" i="5"/>
  <c r="Y14" i="5"/>
  <c r="Z14" i="5"/>
  <c r="AA14" i="5"/>
  <c r="Y15" i="5"/>
  <c r="Z15" i="5"/>
  <c r="AA15" i="5"/>
  <c r="Y16" i="5"/>
  <c r="Z16" i="5"/>
  <c r="AA16" i="5"/>
  <c r="Y17" i="5"/>
  <c r="Z17" i="5"/>
  <c r="AA17" i="5"/>
  <c r="Y18" i="5"/>
  <c r="Z18" i="5"/>
  <c r="AA18" i="5"/>
  <c r="Y19" i="5"/>
  <c r="Z19" i="5"/>
  <c r="AA19" i="5"/>
  <c r="Y20" i="5"/>
  <c r="Z20" i="5"/>
  <c r="AA20" i="5"/>
  <c r="Y21" i="5"/>
  <c r="Z21" i="5"/>
  <c r="AA21" i="5"/>
  <c r="Y22" i="5"/>
  <c r="Z22" i="5"/>
  <c r="AA22" i="5"/>
  <c r="Y23" i="5"/>
  <c r="Z23" i="5"/>
  <c r="AA23" i="5"/>
  <c r="Y24" i="5"/>
  <c r="Z24" i="5"/>
  <c r="AA24" i="5"/>
  <c r="Y25" i="5"/>
  <c r="Z25" i="5"/>
  <c r="AA25" i="5"/>
  <c r="Y26" i="5"/>
  <c r="Z26" i="5"/>
  <c r="AA26" i="5"/>
  <c r="Y27" i="5"/>
  <c r="Z27" i="5"/>
  <c r="AA27" i="5"/>
  <c r="Y28" i="5"/>
  <c r="Z28" i="5"/>
  <c r="AA28" i="5"/>
  <c r="Y29" i="5"/>
  <c r="Z29" i="5"/>
  <c r="AA29" i="5"/>
  <c r="Y30" i="5"/>
  <c r="Z30" i="5"/>
  <c r="AA30" i="5"/>
  <c r="Y31" i="5"/>
  <c r="Z31" i="5"/>
  <c r="AA31" i="5"/>
  <c r="AA12" i="5"/>
  <c r="Z12" i="5"/>
  <c r="Y12" i="5"/>
  <c r="X13" i="5"/>
  <c r="X14" i="5"/>
  <c r="X15" i="5"/>
  <c r="X16" i="5"/>
  <c r="X17" i="5"/>
  <c r="X18" i="5"/>
  <c r="X19" i="5"/>
  <c r="X20" i="5"/>
  <c r="X21" i="5"/>
  <c r="X22" i="5"/>
  <c r="X23" i="5"/>
  <c r="X24" i="5"/>
  <c r="X25" i="5"/>
  <c r="X26" i="5"/>
  <c r="X27" i="5"/>
  <c r="X28" i="5"/>
  <c r="X29" i="5"/>
  <c r="X30" i="5"/>
  <c r="X31" i="5"/>
  <c r="W8" i="5"/>
  <c r="R32" i="5" l="1"/>
  <c r="Q32" i="5"/>
  <c r="P32" i="5"/>
  <c r="O32" i="5"/>
  <c r="N32" i="5"/>
  <c r="H32" i="5"/>
  <c r="G32" i="5"/>
  <c r="F32" i="5"/>
  <c r="M32" i="5"/>
  <c r="H8" i="5" l="1"/>
  <c r="C32" i="5" l="1"/>
  <c r="E32" i="5" l="1"/>
  <c r="D32" i="5"/>
  <c r="J32" i="5" l="1"/>
  <c r="K32" i="5"/>
  <c r="L32" i="5"/>
</calcChain>
</file>

<file path=xl/comments1.xml><?xml version="1.0" encoding="utf-8"?>
<comments xmlns="http://schemas.openxmlformats.org/spreadsheetml/2006/main">
  <authors>
    <author>Autor</author>
  </authors>
  <commentList>
    <comment ref="N11" authorId="0" shapeId="0">
      <text>
        <r>
          <rPr>
            <b/>
            <sz val="9"/>
            <color indexed="81"/>
            <rFont val="Tahoma"/>
            <charset val="1"/>
          </rPr>
          <t>Autor:</t>
        </r>
        <r>
          <rPr>
            <sz val="9"/>
            <color indexed="81"/>
            <rFont val="Tahoma"/>
            <charset val="1"/>
          </rPr>
          <t xml:space="preserve">
Agregar su responsabilidad como la conoce en la plataforma</t>
        </r>
      </text>
    </comment>
  </commentList>
</comments>
</file>

<file path=xl/sharedStrings.xml><?xml version="1.0" encoding="utf-8"?>
<sst xmlns="http://schemas.openxmlformats.org/spreadsheetml/2006/main" count="792" uniqueCount="680">
  <si>
    <t>DESCRIPCIÓN</t>
  </si>
  <si>
    <t>Autorizado por</t>
  </si>
  <si>
    <t>Departamento</t>
  </si>
  <si>
    <t>Responsable</t>
  </si>
  <si>
    <t>Considerar las siguientes reglas en el llenado de la información:</t>
  </si>
  <si>
    <t>Descripción de campos de la tabla a llenar:</t>
  </si>
  <si>
    <t>NOMBRE DE CAMPO</t>
  </si>
  <si>
    <t>VALORES PERMITIDOS</t>
  </si>
  <si>
    <t>MÁXIMO DE CAMPO</t>
  </si>
  <si>
    <t>EJEMPLO</t>
  </si>
  <si>
    <t>María Eugenia Martínez Estrada</t>
  </si>
  <si>
    <t>Adquisiciones y Servicios Generales</t>
  </si>
  <si>
    <t>Víctor Manuel Ibarra Molina</t>
  </si>
  <si>
    <r>
      <t xml:space="preserve">Fecha de autorización </t>
    </r>
    <r>
      <rPr>
        <i/>
        <sz val="10"/>
        <color theme="1" tint="0.499984740745262"/>
        <rFont val="Franklin Gothic Medium"/>
        <family val="2"/>
        <scheme val="minor"/>
      </rPr>
      <t>(dd/mm/aaaa)</t>
    </r>
  </si>
  <si>
    <t>Sin acentos</t>
  </si>
  <si>
    <t>Este valor tiene 1 espacio al inicio.</t>
  </si>
  <si>
    <t>Este valor tiene 1 espacio al final.</t>
  </si>
  <si>
    <t>No dejar más de un espacio entre palabras. Ver ejemplo entre comillas:</t>
  </si>
  <si>
    <t>Este texto tiene 2 espacios al final.</t>
  </si>
  <si>
    <t>No dejar espacios al inicio y/o al final de los valores. Ver ejemplo entre comillas:</t>
  </si>
  <si>
    <t>APELLIDO PATERNO</t>
  </si>
  <si>
    <r>
      <rPr>
        <sz val="14"/>
        <color theme="1" tint="0.14999847407452621"/>
        <rFont val="Franklin Gothic Medium"/>
        <family val="2"/>
        <scheme val="minor"/>
      </rPr>
      <t>APELLIDO MATERNO</t>
    </r>
    <r>
      <rPr>
        <sz val="10"/>
        <color theme="1" tint="0.14999847407452621"/>
        <rFont val="Franklin Gothic Medium"/>
        <family val="2"/>
        <scheme val="minor"/>
      </rPr>
      <t xml:space="preserve">
(Sin acentos, con mayúsculas)</t>
    </r>
  </si>
  <si>
    <r>
      <t xml:space="preserve">APELLIDO PATERNO
</t>
    </r>
    <r>
      <rPr>
        <sz val="10"/>
        <color theme="1" tint="0.14999847407452621"/>
        <rFont val="Franklin Gothic Medium"/>
        <family val="2"/>
        <scheme val="minor"/>
      </rPr>
      <t>(Sin acentos, con mayúsculas)</t>
    </r>
  </si>
  <si>
    <r>
      <rPr>
        <sz val="14"/>
        <color theme="1" tint="0.14999847407452621"/>
        <rFont val="Franklin Gothic Medium"/>
        <family val="2"/>
        <scheme val="minor"/>
      </rPr>
      <t xml:space="preserve">NOMBRE(S)
</t>
    </r>
    <r>
      <rPr>
        <sz val="10"/>
        <color theme="1" tint="0.14999847407452621"/>
        <rFont val="Franklin Gothic Medium"/>
        <family val="2"/>
        <scheme val="minor"/>
      </rPr>
      <t>(Sin acentos, con mayúsculas)</t>
    </r>
  </si>
  <si>
    <t>REQUISITOR</t>
  </si>
  <si>
    <t>SUPERVISOR DE COMPRAS</t>
  </si>
  <si>
    <t>APROBADOR</t>
  </si>
  <si>
    <t>PUESTO</t>
  </si>
  <si>
    <t>Usuarios y Roles de Compras</t>
  </si>
  <si>
    <t>Alfanumérico</t>
  </si>
  <si>
    <t>APELLIDO MATERNO</t>
  </si>
  <si>
    <t>RODRIGUEZ</t>
  </si>
  <si>
    <t>NOMBRE(S)</t>
  </si>
  <si>
    <t>MARIA LUISA</t>
  </si>
  <si>
    <t>Ingresar el nombre completo del empleado.
NO USAR ABREVIACIONES.</t>
  </si>
  <si>
    <t>400.JEFE DE DEPARTAMENTO.01</t>
  </si>
  <si>
    <t>Alfanumérico
De acuerdo a la definición del cliente.</t>
  </si>
  <si>
    <t>NOMBRE DE DIRECCIÓN</t>
  </si>
  <si>
    <t>CLAVE DE USUARIO</t>
  </si>
  <si>
    <t>DEPTO. DE ADMINISTRACION Y FINANZAS</t>
  </si>
  <si>
    <t>De acuerdo a la definición del cliente</t>
  </si>
  <si>
    <t>Introducción:</t>
  </si>
  <si>
    <t>COMPRADOR / COTIZADOR</t>
  </si>
  <si>
    <r>
      <rPr>
        <b/>
        <sz val="10"/>
        <color theme="1" tint="0.14999847407452621"/>
        <rFont val="Franklin Gothic Medium"/>
        <family val="2"/>
        <scheme val="minor"/>
      </rPr>
      <t>Usuarios de Compras</t>
    </r>
    <r>
      <rPr>
        <sz val="10"/>
        <color theme="1" tint="0.14999847407452621"/>
        <rFont val="Franklin Gothic Medium"/>
        <family val="2"/>
        <scheme val="minor"/>
      </rPr>
      <t xml:space="preserve">
Se refiere a aquellos empleados que tendrán alguna tarea dentro del módulo de Compras, por lo que requieren tener una clave de acceso al sistema  a fin de registrar, aprobar y consultar documentos de compra y otras actividades relacionadas.</t>
    </r>
  </si>
  <si>
    <t>Lista de valores
SI</t>
  </si>
  <si>
    <t>n.a.</t>
  </si>
  <si>
    <t>SI</t>
  </si>
  <si>
    <t>LISTA DE VALORES</t>
  </si>
  <si>
    <t>RECEPTOR DE COMPRAS</t>
  </si>
  <si>
    <t>Seleccionar de la lista de valores el valor de "SI" para aquel empleado que tendrá este rol.</t>
  </si>
  <si>
    <t>SUPERUSUARIO DE COMPRAS</t>
  </si>
  <si>
    <t>VILLALOBOS</t>
  </si>
  <si>
    <t>ARREDONDO</t>
  </si>
  <si>
    <r>
      <rPr>
        <sz val="14"/>
        <color theme="1" tint="0.14999847407452621"/>
        <rFont val="Franklin Gothic Medium"/>
        <family val="2"/>
        <scheme val="minor"/>
      </rPr>
      <t>RESPONSABILIDAD</t>
    </r>
    <r>
      <rPr>
        <sz val="10"/>
        <color theme="1" tint="0.14999847407452621"/>
        <rFont val="Franklin Gothic Medium"/>
        <family val="2"/>
        <scheme val="minor"/>
      </rPr>
      <t xml:space="preserve">
(Para uso exclusivo de TGC)</t>
    </r>
  </si>
  <si>
    <r>
      <rPr>
        <sz val="14"/>
        <color theme="1" tint="0.14999847407452621"/>
        <rFont val="Franklin Gothic Medium"/>
        <family val="2"/>
        <scheme val="minor"/>
      </rPr>
      <t>GRUPO DE APROBACIÓN</t>
    </r>
    <r>
      <rPr>
        <sz val="10"/>
        <color theme="1" tint="0.14999847407452621"/>
        <rFont val="Franklin Gothic Medium"/>
        <family val="2"/>
        <scheme val="minor"/>
      </rPr>
      <t xml:space="preserve">
(Para uso exclusivo de TGC)</t>
    </r>
  </si>
  <si>
    <t>"CARRANZA LOPEZ  "</t>
  </si>
  <si>
    <t xml:space="preserve">"MARIA  DE JESUS"     </t>
  </si>
  <si>
    <t>Este texto tiene 2 espacios después de la palabra MARIA.</t>
  </si>
  <si>
    <r>
      <t xml:space="preserve">" </t>
    </r>
    <r>
      <rPr>
        <sz val="10"/>
        <rFont val="Franklin Gothic Medium"/>
        <family val="2"/>
        <scheme val="minor"/>
      </rPr>
      <t>ANA.GARCIA</t>
    </r>
    <r>
      <rPr>
        <sz val="10"/>
        <color theme="1" tint="0.14999847407452621"/>
        <rFont val="Franklin Gothic Medium"/>
        <family val="2"/>
        <scheme val="minor"/>
      </rPr>
      <t>"</t>
    </r>
  </si>
  <si>
    <t>"ANA.GARCIA "</t>
  </si>
  <si>
    <t>263.JEFE.01</t>
  </si>
  <si>
    <t>263.AUXILIAR.10</t>
  </si>
  <si>
    <t>104.COORDINADOR.01</t>
  </si>
  <si>
    <t>162.JEFE.01</t>
  </si>
  <si>
    <t>163.JEFE.01</t>
  </si>
  <si>
    <t>265.JEFE.01</t>
  </si>
  <si>
    <t>362.JEFE.01</t>
  </si>
  <si>
    <t>521.JEFE.01</t>
  </si>
  <si>
    <t>624.JEFE.01</t>
  </si>
  <si>
    <t>624.AUXILIAR.10</t>
  </si>
  <si>
    <t>723.AUXILIAR.01</t>
  </si>
  <si>
    <t>DESPACHO DEL C. SUBDIRECTOR DE EVALUACION Y SEGUIMIENTO</t>
  </si>
  <si>
    <t>DEPTO. DE FACTIBILIDAD DE PROYECTOS</t>
  </si>
  <si>
    <t>DEPTO. DE PROTECCION AL AMBIENTE</t>
  </si>
  <si>
    <t>DEPTO. DE COMUNICACION INTERNA</t>
  </si>
  <si>
    <t>DESPACHO DEL C. DIRECTOR DE EGRESOS</t>
  </si>
  <si>
    <t>DEPTO. DE PUBLICIDAD Y MERCADOTECNIA E IMAGEN CORPORATIVA</t>
  </si>
  <si>
    <t>DEPTO. DE CONCILIACION Y ARBITRAJE</t>
  </si>
  <si>
    <t>ALMACEN CENTRAL</t>
  </si>
  <si>
    <t>DEPTO. DE COMPRAS Y ADQUISICIONES</t>
  </si>
  <si>
    <t>COORDINACION DE APOYO ADMINISTRATIVO</t>
  </si>
  <si>
    <t>UNIDAD DE BIENES MUNICIPALES</t>
  </si>
  <si>
    <t>UNIDAD DE TESORERIA</t>
  </si>
  <si>
    <t>UNIDAD ESPECIALIZADA EN PREVENCION DE ROBO DE VEHICULOS</t>
  </si>
  <si>
    <t>266.ENCARGADO.01</t>
  </si>
  <si>
    <t>102.ENCARGADO.01</t>
  </si>
  <si>
    <t>204.ENCARGADO.01</t>
  </si>
  <si>
    <t>202.ENCARGADO.01</t>
  </si>
  <si>
    <t>ALVARADO</t>
  </si>
  <si>
    <t>ANCHONDO</t>
  </si>
  <si>
    <t>GARCIA</t>
  </si>
  <si>
    <t>GARZA</t>
  </si>
  <si>
    <t>HUERTA</t>
  </si>
  <si>
    <t>LOPEZ</t>
  </si>
  <si>
    <t>MARTINEZ</t>
  </si>
  <si>
    <t>MONTES</t>
  </si>
  <si>
    <t>PORRAS</t>
  </si>
  <si>
    <t>QUIROZ</t>
  </si>
  <si>
    <t>TORRIS</t>
  </si>
  <si>
    <t>VAZQUEZ</t>
  </si>
  <si>
    <t>OCHOA</t>
  </si>
  <si>
    <t>COLON</t>
  </si>
  <si>
    <t>RAMIREZ</t>
  </si>
  <si>
    <t>QUIÑONEZ</t>
  </si>
  <si>
    <t>AYALA</t>
  </si>
  <si>
    <t>PEREZ</t>
  </si>
  <si>
    <t>CHAVEZ</t>
  </si>
  <si>
    <t>NATERA</t>
  </si>
  <si>
    <t>BARRAGAN</t>
  </si>
  <si>
    <t>JUAN CARLOS</t>
  </si>
  <si>
    <t>JUAN DANIEL</t>
  </si>
  <si>
    <t>ASTRID ILENYA</t>
  </si>
  <si>
    <t>RODOLFO</t>
  </si>
  <si>
    <t>MANUEL</t>
  </si>
  <si>
    <t>JORGE ARTURO</t>
  </si>
  <si>
    <t>MARIA</t>
  </si>
  <si>
    <t>ANDREA</t>
  </si>
  <si>
    <t>JULIETA ELIZABETH</t>
  </si>
  <si>
    <t>ROSA EMMA</t>
  </si>
  <si>
    <t>DANIEL ALBERTO</t>
  </si>
  <si>
    <t>SANDRA ROSALBA</t>
  </si>
  <si>
    <t>ALFREDO</t>
  </si>
  <si>
    <t>GUILLERMO ALBERTO</t>
  </si>
  <si>
    <t>JALVARADO</t>
  </si>
  <si>
    <t>AALVARADO</t>
  </si>
  <si>
    <t>RANCHONDO</t>
  </si>
  <si>
    <t>MGARCIA</t>
  </si>
  <si>
    <t>JGARZA</t>
  </si>
  <si>
    <t>JHUERTA</t>
  </si>
  <si>
    <t>MLOPEZ</t>
  </si>
  <si>
    <t>AMARTINEZ</t>
  </si>
  <si>
    <t>JMONTES</t>
  </si>
  <si>
    <t>RPORRAS</t>
  </si>
  <si>
    <t>DQUIROZ</t>
  </si>
  <si>
    <t>STORRIS</t>
  </si>
  <si>
    <t>AVAZQUEZ</t>
  </si>
  <si>
    <t>GVILLALOBOS</t>
  </si>
  <si>
    <t>ZARAGOZA</t>
  </si>
  <si>
    <t>LUIS ANGEL</t>
  </si>
  <si>
    <t>184.ENCARGADO.05</t>
  </si>
  <si>
    <t>LZARAGOZA</t>
  </si>
  <si>
    <t>UNIDAD DE SISTEMAS ADMINISTRATIVOS</t>
  </si>
  <si>
    <t>JOCHOA</t>
  </si>
  <si>
    <t>Nombre concatenado
(Apellidos + Nombres)</t>
  </si>
  <si>
    <t>Fórmula p' eliminar espacios sobrantes en "Apellido Paterno"</t>
  </si>
  <si>
    <t>Fórmula p' eliminar espacios sobrantes en "Apellido Materno"</t>
  </si>
  <si>
    <t>Fórmula p' eliminar espacios sobrantes en "Nombre(s)"</t>
  </si>
  <si>
    <t>Fórmula p' eliminar espacios sobrantes en "Nombre Dirección"</t>
  </si>
  <si>
    <t>Fórmula p' eliminar espacios sobrantes en "Puesto"</t>
  </si>
  <si>
    <t>Fórmula p' eliminar espacios sobrantes en "Clave de Usuario"</t>
  </si>
  <si>
    <t>ADMINISTRADOR CATALOGO DE ARTICULOS</t>
  </si>
  <si>
    <t>ADMINISTRADOR  CATALOGO DE ARTICULOS</t>
  </si>
  <si>
    <r>
      <t xml:space="preserve">NOMBRE DE DIRECCIÓN
</t>
    </r>
    <r>
      <rPr>
        <sz val="10"/>
        <color theme="1" tint="0.14999847407452621"/>
        <rFont val="Franklin Gothic Medium"/>
        <family val="2"/>
        <scheme val="minor"/>
      </rPr>
      <t>(Sin acentos, con mayúsculas)</t>
    </r>
  </si>
  <si>
    <r>
      <t xml:space="preserve">PUESTO
</t>
    </r>
    <r>
      <rPr>
        <sz val="10"/>
        <color theme="1" tint="0.14999847407452621"/>
        <rFont val="Franklin Gothic Medium"/>
        <family val="2"/>
        <scheme val="minor"/>
      </rPr>
      <t>(según definición)</t>
    </r>
  </si>
  <si>
    <t>ROMERO</t>
  </si>
  <si>
    <t>VERASTEGUI</t>
  </si>
  <si>
    <t>* Opcional
Es la clave de usuario para acceso al sistema Oracle.
Esta clave generalmente será definida por TGC y/o el área de Sistemas del cliente.
Si no existe clave definida dejar el campo en blanco, si ya existe una clave favor de capturarla.</t>
  </si>
  <si>
    <t>JONATHAN OMAR</t>
  </si>
  <si>
    <t>Se refirere al rol laboral que desempeña el empleado dentro de la organización.
Los Puestos deben ser definidos previamente para la configuración del sistema Oracle. Para el llenado de esta plantilla se requieren conocer de antemano dichos puestos.</t>
  </si>
  <si>
    <t>Usar solo mayúsculas (excepto en los campos que sí se indique usar minúsculas)</t>
  </si>
  <si>
    <r>
      <rPr>
        <b/>
        <sz val="10"/>
        <color theme="1" tint="0.14999847407452621"/>
        <rFont val="Franklin Gothic Medium"/>
        <family val="2"/>
        <scheme val="minor"/>
      </rPr>
      <t>Supervisor de Compras</t>
    </r>
    <r>
      <rPr>
        <sz val="10"/>
        <color theme="1" tint="0.14999847407452621"/>
        <rFont val="Franklin Gothic Medium"/>
        <family val="2"/>
        <scheme val="minor"/>
      </rPr>
      <t xml:space="preserve">
   - Recibir las solicitudes internas de compra para su revisión.
   - Devolver al Requisitor las solicitudes internas de compra que no cumplan con los lineamientos, indicando motivo de rechazo.
   - Asignar a los Compradores las solicitudes internas de compra para su trámite.
   - Dar seguimiento de la situación de los documentos asignados a Compradores para el control de su desempeño.
* Este rol generalmente recae en el jefe de compradores o se designa a un responsable del área de Compras para tales funciones.</t>
    </r>
  </si>
  <si>
    <r>
      <rPr>
        <b/>
        <sz val="10"/>
        <color theme="1" tint="0.14999847407452621"/>
        <rFont val="Franklin Gothic Medium"/>
        <family val="2"/>
        <scheme val="minor"/>
      </rPr>
      <t>Aprobador</t>
    </r>
    <r>
      <rPr>
        <sz val="10"/>
        <color theme="1" tint="0.14999847407452621"/>
        <rFont val="Franklin Gothic Medium"/>
        <family val="2"/>
        <scheme val="minor"/>
      </rPr>
      <t xml:space="preserve">
   - Recibir solicitudes internas y/u órdenes de compra para su revisión.
   - Autorizar solicitudes internas y/u órdenes de compra con base en controles definidos.
 *  Este rol puede también ser realizado por el Requisitor o Comprador. Si se desea definir un flujo de aprobación entonces este rol estará generalmente en los jefes o supervisores de los Requisitores o los Compradores.</t>
    </r>
  </si>
  <si>
    <r>
      <rPr>
        <b/>
        <sz val="10"/>
        <color theme="1" tint="0.14999847407452621"/>
        <rFont val="Franklin Gothic Medium"/>
        <family val="2"/>
        <scheme val="minor"/>
      </rPr>
      <t>Receptor de Compras</t>
    </r>
    <r>
      <rPr>
        <sz val="10"/>
        <color theme="1" tint="0.14999847407452621"/>
        <rFont val="Franklin Gothic Medium"/>
        <family val="2"/>
        <scheme val="minor"/>
      </rPr>
      <t xml:space="preserve">
   - Registrar la recepción de los artículos de gasto provenientes del proveedor.
* Este rol puede también ser realizado por el Requisitor o el Comprador.</t>
    </r>
  </si>
  <si>
    <r>
      <rPr>
        <b/>
        <sz val="10"/>
        <color theme="1" tint="0.14999847407452621"/>
        <rFont val="Franklin Gothic Medium"/>
        <family val="2"/>
        <scheme val="minor"/>
      </rPr>
      <t>Administrador del Catálogo de Artículos</t>
    </r>
    <r>
      <rPr>
        <sz val="10"/>
        <color theme="1" tint="0.14999847407452621"/>
        <rFont val="Franklin Gothic Medium"/>
        <family val="2"/>
        <scheme val="minor"/>
      </rPr>
      <t xml:space="preserve">
   - Dar mantenimiento al catálogo maestro de artículos (altas, bajas, cambios)
   - Asociar los artículos a las categorías correspondientes.
   - Asignar artículos a la organización de gasto no almacenable.
* Este rol debe ser responsabilidad de una sola persona a fin de mantener el control y la integridad de los datos del catálogo maestro de artículos.</t>
    </r>
  </si>
  <si>
    <r>
      <rPr>
        <b/>
        <sz val="10"/>
        <color theme="1" tint="0.14999847407452621"/>
        <rFont val="Franklin Gothic Medium"/>
        <family val="2"/>
        <scheme val="minor"/>
      </rPr>
      <t>Superusuario de Compras</t>
    </r>
    <r>
      <rPr>
        <sz val="10"/>
        <color theme="1" tint="0.14999847407452621"/>
        <rFont val="Franklin Gothic Medium"/>
        <family val="2"/>
        <scheme val="minor"/>
      </rPr>
      <t xml:space="preserve">
   - Realizar tareas de configuración del catálogo de artículos, usuarios, responsabilidades, etc., relacionado con el módulo de Compras.
   - Soporte funcional y técnico del módulo de Compras a usuarios finales una vez arrancado el sistema.
   - Ser el contacto por parte del cliente hacia el implementador para todo lo relacionado con el módulo de Compras una vez arrancado el sistema.
* Este rol debe recaer en un empleado del área de Sistemas que conozca la operación de las compras, el cual se especializará en el módulo de Compras para dar el soporte funcional y técnico a los usuarios finales.</t>
    </r>
  </si>
  <si>
    <t>Ingresar el apellido paterno del empleado.
En caso de no tener este apellido dejar el campo en blanco.</t>
  </si>
  <si>
    <t>Ingresar el apellido materno del empleado.
En caso de no tener este apellido dejar el campo en blanco.</t>
  </si>
  <si>
    <r>
      <t xml:space="preserve">CLAVE DE USUARIO
</t>
    </r>
    <r>
      <rPr>
        <sz val="10"/>
        <color theme="1" tint="0.14999847407452621"/>
        <rFont val="Franklin Gothic Medium"/>
        <family val="2"/>
        <scheme val="minor"/>
      </rPr>
      <t>(De acuerdo a definición con el cliente)</t>
    </r>
  </si>
  <si>
    <t>UNIDAD OPERATIVA</t>
  </si>
  <si>
    <t>Indicar la unidad operativa en la que trabajará  el empleado.</t>
  </si>
  <si>
    <r>
      <rPr>
        <sz val="7"/>
        <color theme="1" tint="0.499984740745262"/>
        <rFont val="Wingdings"/>
        <charset val="2"/>
      </rPr>
      <t>l</t>
    </r>
    <r>
      <rPr>
        <sz val="10"/>
        <color theme="1" tint="0.499984740745262"/>
        <rFont val="Franklin Gothic Medium"/>
        <family val="2"/>
        <scheme val="minor"/>
      </rPr>
      <t xml:space="preserve"> MVERASTEGUI
</t>
    </r>
    <r>
      <rPr>
        <sz val="7"/>
        <color theme="1" tint="0.499984740745262"/>
        <rFont val="Wingdings"/>
        <charset val="2"/>
      </rPr>
      <t>l</t>
    </r>
    <r>
      <rPr>
        <sz val="10"/>
        <color theme="1" tint="0.499984740745262"/>
        <rFont val="Franklin Gothic Medium"/>
        <family val="2"/>
        <scheme val="minor"/>
      </rPr>
      <t xml:space="preserve"> MARIA.VERASTEGUI
</t>
    </r>
    <r>
      <rPr>
        <sz val="7"/>
        <color theme="1" tint="0.499984740745262"/>
        <rFont val="Wingdings"/>
        <charset val="2"/>
      </rPr>
      <t>l</t>
    </r>
    <r>
      <rPr>
        <sz val="10"/>
        <color theme="1" tint="0.499984740745262"/>
        <rFont val="Franklin Gothic Medium"/>
        <family val="2"/>
        <scheme val="minor"/>
      </rPr>
      <t xml:space="preserve"> MARIAL.VERASTEGUI</t>
    </r>
  </si>
  <si>
    <r>
      <rPr>
        <sz val="7"/>
        <color theme="1" tint="0.499984740745262"/>
        <rFont val="Wingdings"/>
        <charset val="2"/>
      </rPr>
      <t>l</t>
    </r>
    <r>
      <rPr>
        <sz val="10"/>
        <color theme="1" tint="0.499984740745262"/>
        <rFont val="Franklin Gothic Medium"/>
        <family val="2"/>
        <scheme val="minor"/>
      </rPr>
      <t xml:space="preserve"> Gasto Corriente
</t>
    </r>
    <r>
      <rPr>
        <sz val="7"/>
        <color theme="1" tint="0.499984740745262"/>
        <rFont val="Wingdings"/>
        <charset val="2"/>
      </rPr>
      <t>l</t>
    </r>
    <r>
      <rPr>
        <sz val="10"/>
        <color theme="1" tint="0.499984740745262"/>
        <rFont val="Franklin Gothic Medium"/>
        <family val="2"/>
        <scheme val="minor"/>
      </rPr>
      <t xml:space="preserve"> Inversión Pública
</t>
    </r>
    <r>
      <rPr>
        <sz val="7"/>
        <color theme="1" tint="0.499984740745262"/>
        <rFont val="Wingdings"/>
        <charset val="2"/>
      </rPr>
      <t>l</t>
    </r>
    <r>
      <rPr>
        <sz val="10"/>
        <color theme="1" tint="0.499984740745262"/>
        <rFont val="Franklin Gothic Medium"/>
        <family val="2"/>
        <scheme val="minor"/>
      </rPr>
      <t xml:space="preserve"> Todas</t>
    </r>
  </si>
  <si>
    <t>Gasto Corriente</t>
  </si>
  <si>
    <t>Todas</t>
  </si>
  <si>
    <r>
      <rPr>
        <b/>
        <sz val="10"/>
        <color theme="1" tint="0.14999847407452621"/>
        <rFont val="Franklin Gothic Medium"/>
        <family val="2"/>
        <scheme val="minor"/>
      </rPr>
      <t>Roles de Compras</t>
    </r>
    <r>
      <rPr>
        <sz val="10"/>
        <color theme="1" tint="0.14999847407452621"/>
        <rFont val="Franklin Gothic Medium"/>
        <family val="2"/>
        <scheme val="minor"/>
      </rPr>
      <t xml:space="preserve">
Se refiere a la clasificación de los empleados que operarán dentro del módulo de Compras con base en las principales actividades que realizarán. Dichos roles pueden ser:
   * Requisitor
   * Aprobador
   * Supervisor de Compras
   * Comprador / Cotizador
   * Receptor de Compras
   * Administrador del Catálogo de Artículos
   * Superusuario de Compras
Estos roles no son excluyentes, un empleado puede tener más de un rol. Dependiendo de la operación de la organización, algunos roles pueden omitirse. A continuación se listan las principales funciones de cada rol:</t>
    </r>
  </si>
  <si>
    <r>
      <rPr>
        <b/>
        <sz val="10"/>
        <color theme="1" tint="0.14999847407452621"/>
        <rFont val="Franklin Gothic Medium"/>
        <family val="2"/>
        <scheme val="minor"/>
      </rPr>
      <t>Requisitor</t>
    </r>
    <r>
      <rPr>
        <sz val="10"/>
        <color theme="1" tint="0.14999847407452621"/>
        <rFont val="Franklin Gothic Medium"/>
        <family val="2"/>
        <scheme val="minor"/>
      </rPr>
      <t xml:space="preserve">
   - Crear las solicitudes de compra (requisiciones) del departamento al que pertenece o de las áreas dependientes/subordinadas.
   - Reservar fondos.
   - Dar seguimiento a solicitudes internas devueltas por el Supervisor de Compras o Compradores/Cotizadores.
   - Consultar solicitudes internas de compra.
* Este rol generalmente recae en el responsable administrativo, secretaria o empleado encargado de los requerimientos de compras del área.</t>
    </r>
  </si>
  <si>
    <r>
      <rPr>
        <b/>
        <sz val="10"/>
        <color theme="1" tint="0.14999847407452621"/>
        <rFont val="Franklin Gothic Medium"/>
        <family val="2"/>
        <scheme val="minor"/>
      </rPr>
      <t>Comprador / Cotizador</t>
    </r>
    <r>
      <rPr>
        <sz val="10"/>
        <color theme="1" tint="0.14999847407452621"/>
        <rFont val="Franklin Gothic Medium"/>
        <family val="2"/>
        <scheme val="minor"/>
      </rPr>
      <t xml:space="preserve">
   - Recibir del Supervisor de Compras las solicitudes de compra para su cotización.
   - Negociar mejores condiciones (precio-calidad).
   - Crear automáticamente órdenes de compra a partir de las solicitudes internas.
   - Crear órdenes de compra con base en el catálogo de artículos y proveedores cuando no existe una solicitud interna previa.
   - Reservar fondos.
   - Consultar órdenes de compra.
* Este rol generalmente pertenece a los usuarios del área de Compras/Adquisiciones, sin embargo también pueden realizarlo aquellos Requisitores que hagan compras directamente con el proveedor sin la supervisión del área que se encarga de las compras centralizadas.</t>
    </r>
  </si>
  <si>
    <t>Es el nombre corto para identificar el área en la que labora el empleadola y/o la dirección (domicilio) de la dependencia.
Este nombre debe ser tal cual fue definido en la plantilla "Direcciones".</t>
  </si>
  <si>
    <t>OBSERVACIONES</t>
  </si>
  <si>
    <r>
      <rPr>
        <sz val="14"/>
        <color theme="1" tint="0.14999847407452621"/>
        <rFont val="Franklin Gothic Medium"/>
        <family val="2"/>
        <scheme val="minor"/>
      </rPr>
      <t>GÉNERO</t>
    </r>
    <r>
      <rPr>
        <sz val="10"/>
        <color theme="1" tint="0.14999847407452621"/>
        <rFont val="Franklin Gothic Medium"/>
        <family val="2"/>
        <scheme val="minor"/>
      </rPr>
      <t xml:space="preserve">
(Lista de Valores)</t>
    </r>
  </si>
  <si>
    <t>Masculino</t>
  </si>
  <si>
    <t>Femenino</t>
  </si>
  <si>
    <t>LISTA DE DEPENDENCIAS</t>
  </si>
  <si>
    <t>101-SECRETARIA DE GOBIERNO</t>
  </si>
  <si>
    <t>102-GUBERNATURA</t>
  </si>
  <si>
    <t>103-COORDINACION GENERAL DE ASUNTOS JURIDICOS</t>
  </si>
  <si>
    <t>104-SECRETARIA DE SEGURIDAD Y PROTECCION CIUDADANA</t>
  </si>
  <si>
    <t>105-SECRETARIA DE BIENESTAR, SUSTENTABILIDAD Y CAMBIO CLIMATICO</t>
  </si>
  <si>
    <t>106-SECRETARIA PARA EL DESARROLLO ENERGETICO</t>
  </si>
  <si>
    <t>107-SECRETARIA DE EDUCACION</t>
  </si>
  <si>
    <t>108-SECRETARIA DE SALUD</t>
  </si>
  <si>
    <t>109-SECRETARIA DE CULTURA</t>
  </si>
  <si>
    <t>110-SECRETARIA PARA EL DESARROLLO ECONOMICO Y LA COMPETITIVIDAD</t>
  </si>
  <si>
    <t>111-SECRETARIA DE TURISMO</t>
  </si>
  <si>
    <t>112-SECRETARIA DE DESARROLLO AGROPECUARIO, FORESTAL Y PESCA</t>
  </si>
  <si>
    <t>113-SECRETARIA DE MOVILIDAD</t>
  </si>
  <si>
    <t>114-SECRETARIA DE ORDENAMIENTO TERRITORIAL Y OBRAS PUBLICAS</t>
  </si>
  <si>
    <t>115-SECRETARIA DE FINANZAS</t>
  </si>
  <si>
    <t>116-SECRETARIA DE ADMINISTRACION E INNOVACION GUBERNAMENTAL</t>
  </si>
  <si>
    <t>117-SECRETARIA DE LA FUNCION PUBLICA</t>
  </si>
  <si>
    <r>
      <rPr>
        <sz val="14"/>
        <color rgb="FF262626"/>
        <rFont val="Franklin Gothic Medium"/>
        <family val="2"/>
      </rPr>
      <t>LISTA DE DIRECCIONES</t>
    </r>
    <r>
      <rPr>
        <sz val="10"/>
        <color rgb="FF262626"/>
        <rFont val="Franklin Gothic Medium"/>
        <family val="2"/>
      </rPr>
      <t xml:space="preserve">
(EBS al 5 de enero 2021)</t>
    </r>
  </si>
  <si>
    <t>01010101 OFICINA DEL C. SECRETARIO DE GOBIERNO</t>
  </si>
  <si>
    <t>01020101 OFICINA DE LA DIRECCION GENERAL DE SERVICIOS LEGALES</t>
  </si>
  <si>
    <t>01020201 DIRECCION DE SERVICIOS LEGALES Y NOTARIALES</t>
  </si>
  <si>
    <t>01030101 OFICINA DE LA UNIDAD DE ADMINISTRACION Y FINANZAS</t>
  </si>
  <si>
    <t>01030201 DIRECCION DE RECURSOS FINANCIEROS, PRESUPUESTO Y CONTABILIDAD</t>
  </si>
  <si>
    <t>01030301 DIRECCION DE SERVICIOS GENERALES</t>
  </si>
  <si>
    <t>01030401 DIRECCION DE RECURSOS HUMANOS</t>
  </si>
  <si>
    <t>01030501 DIRECCION DE RECURSOS MATERIALES</t>
  </si>
  <si>
    <t>01040101 OFICINA DEL C. SECRETARIO PARTICULAR</t>
  </si>
  <si>
    <t>01050101 OFICINA DEL ORGANO INTERNO DE CONTROL</t>
  </si>
  <si>
    <t>01060101 OFICINA DE LA UNIDAD DE APOYO TECNICO E INFORMATICO</t>
  </si>
  <si>
    <t>01070101 OFICINA DE LA UNIDAD DE TRANSPARENCIA</t>
  </si>
  <si>
    <t>01080101 OFICINA DE LA UNIDAD DE APOYO JURIDICO</t>
  </si>
  <si>
    <t>01090101 OFICINA DE LA SUBSECRETARIA DE GOBIERNO</t>
  </si>
  <si>
    <t>01100101 OFICINA DE LA UNIDAD DE ANALISIS TECNICO</t>
  </si>
  <si>
    <t>01110101 OFICINA DE LA DIRECCION GENERAL DE CONCERTACION Y ENLACE INSTITUCIONAL</t>
  </si>
  <si>
    <t>01110201 DIRECCION DE ASUNTOS SECTORIALES</t>
  </si>
  <si>
    <t>01110301 DIRECCION DE ENLACE Y CONCERTACION</t>
  </si>
  <si>
    <t>01120101 OFICINA DE LA DIRECCION GENERAL DEL REGISTRO CIVIL</t>
  </si>
  <si>
    <t>01130101 OFICINA DE LA UNIDAD DE ENLACE ADMINISTRATIVO DE LA DIRECCION GENERAL DEL REGISTRO CIVIL</t>
  </si>
  <si>
    <t>01140101 OFICINA DE LA COORDINACION DE ASUNTOS RELIGIOSOS</t>
  </si>
  <si>
    <t>01140201 DIRECCION DE ATENCION RELIGIOSA</t>
  </si>
  <si>
    <t>01140301 DIRECCION DE NORMATIVIDAD RELIGIOSA</t>
  </si>
  <si>
    <t>01150101 OFICINA DE LA DIRECCION GENERAL DEL REGISTRO PUBLICO DE LA PROPIEDAD Y EL COMERCIO</t>
  </si>
  <si>
    <t>01160101 OFICINA DE LA SUBSECRETARIA DE ASUNTOS FRONTERIZOS, MIGRANTES Y DERECHOS HUMANOS</t>
  </si>
  <si>
    <t>01170101 OFICINA DE LA DIRECCION GENERAL DE DERECHOS HUMANOS</t>
  </si>
  <si>
    <t>01180101 OFICINA DE LA DIRECCION GENERAL DE ASUNTOS FRONTERIZOS Y MIGRANTES</t>
  </si>
  <si>
    <t>01190101 OFICINA DE LA DIRECCION GENERAL DE TRABAJO Y PREVISION SOCIAL</t>
  </si>
  <si>
    <t>01200101 OFICINA DE LA JUNTA LOCAL DE CONCILIACION Y ARBITRAJE</t>
  </si>
  <si>
    <t>01210101 OFICINA DE LA JUNTA ESPECIAL NO. 3 DE LA JUNTA LOCAL DE CONCILIACION Y ARBITRAJE</t>
  </si>
  <si>
    <t>01220101 OFICINA DE LA UNIDAD DE ENLACE OPERATIVO DE LA JUNTA ESPECIAL NO. 3</t>
  </si>
  <si>
    <t>01230101 OFICINA DE LA PROCURADURIA DE LA DEFENSA DE LOS TRABAJADORES AL SERVICIO DEL ESTADO</t>
  </si>
  <si>
    <t>01240101 OFICINA DE LA PROCURADURIA DE LA DEFENSA DEL TRABAJO</t>
  </si>
  <si>
    <t>01250101 OFICINA DEL TRIBUNAL DE CONCILIACION Y ARBITRAJE</t>
  </si>
  <si>
    <t>01260101 OFICINA DE LA SUBSECRETARIA DE DESARROLLO POLITICO</t>
  </si>
  <si>
    <t>01260201 DIRECCION DE ENLACE LEGISLATIVO</t>
  </si>
  <si>
    <t>01260301 DIRECCION DE ESTADISTICA</t>
  </si>
  <si>
    <t>01270101 OFICINA DE LA DIRECCION GENERAL DE VINCULACION Y DESARROLLO POLITICO</t>
  </si>
  <si>
    <t>01280101 OFICINA DE LA DIRECCION GENERAL DE OPERACION Y DE ENLACE MUNICIPAL</t>
  </si>
  <si>
    <t>01290101 OFICINA DE LA DELEGACION REGIONAL USUMACINTA (MACUSPANA Y JONUTA)</t>
  </si>
  <si>
    <t>01300101 OFICINA DE LA DELEGACION REGIONAL RIOS (EMILIANO ZAPATA, BALANCA Y TENOSIQUE)</t>
  </si>
  <si>
    <t>01310101 OFICINA DE LA DELEGACION REGIONAL CHONTALPA (HUIMANGUILLO, CARDENAS, COMALCALCO)</t>
  </si>
  <si>
    <t>01320101 OFICINA DE LA DELEGACION REGIONAL SIERRA (TEAPA, JALAPA, TACOTALPA)</t>
  </si>
  <si>
    <t>01330101 OFICINA DE LA DELEGACION REGIONAL COSTA (PARAISO Y CENTLA)</t>
  </si>
  <si>
    <t>01340101 OFICINA DE LA DELEGACION REGIONAL GRIJALVA (NACAJUCA, JALPA DE MENDEZ, CUNDUACAN)</t>
  </si>
  <si>
    <t>01350101 OFICINA DEL INSTITUTO DE LA DEFENSORIA PUBLICA</t>
  </si>
  <si>
    <t>01360101 OFICINA DE LA COMISION EJECUTIVA ESTATAL DE ATENCION A VICTIMAS</t>
  </si>
  <si>
    <t>01370101 OFICINA DE LA DIRECCION GENERAL</t>
  </si>
  <si>
    <t>01370201 OFICINA DE LA DIRECCION ADMINISTRATIVA</t>
  </si>
  <si>
    <t>01390101 OFICINA DEL SECRETARIADO EJECUTIVO</t>
  </si>
  <si>
    <t>01390201 OFICINA DE LA DIRECCION ADMINISTRATIVA</t>
  </si>
  <si>
    <t>01400101 DIRECCION GENERAL DE LA COMISION ESTATAL DE BUSQUEDA DE PERSONAS</t>
  </si>
  <si>
    <t>02010101 OFICINA DE LA COORDINACION GENERAL EJECUTIVA DE LA GUBERNATURA</t>
  </si>
  <si>
    <t>02010201 DIRECCION DE SERVICIOS GENERALES</t>
  </si>
  <si>
    <t>02020101 OFICINA DE LA UNIDAD DE TRANSPARENCIA</t>
  </si>
  <si>
    <t>02030101 OFICINA DE LA UNIDAD DE SOPORTE TECNICO, INFORMATICO Y DE COMUNICACIONES</t>
  </si>
  <si>
    <t>02040101 OFICINA DE LA UNIDAD TECNICA</t>
  </si>
  <si>
    <t>02050101 OFICINA DE LA UNIDAD DE ENLACE OPERATIVO</t>
  </si>
  <si>
    <t>02060101 OFICINA DE LA UNIDAD DE ADMINISTRACION Y FINANZAS</t>
  </si>
  <si>
    <t>02060201 DIRECCION DE CONTROL PRESUPUESTAL</t>
  </si>
  <si>
    <t>02060301 DIRECCION DE REGISTRO CONTABLE</t>
  </si>
  <si>
    <t>02060401 DIRECCION DE RECURSOS FINANCIEROS</t>
  </si>
  <si>
    <t>02060501 DIRECCION DE RECURSOS HUMANOS</t>
  </si>
  <si>
    <t>02060601 DIRECCION DE RECURSOS MATERIALES</t>
  </si>
  <si>
    <t>02060701 DIRECCION DE SEGUIMIENTO ENLACES ADMINISTRATIVOS</t>
  </si>
  <si>
    <t>02070101 OFICINA DE LA COORDINACION GENERAL DE EVALUACION DEL DESEMPEÑO</t>
  </si>
  <si>
    <t>02070201 DIRECCION DEL SISTEMA ESTATAL DE EVALUACION DEL DESEMPEÑO</t>
  </si>
  <si>
    <t>02070301 DIRECCION DE EVALUACION DEL DESEMPEÑO</t>
  </si>
  <si>
    <t>02080101 OFICINA DE LA REPRESENTACION DEL GOBIERNO DEL ESTADO EN LA CIUDAD DE MEXICO</t>
  </si>
  <si>
    <t>02090101 OFICINA DE LA SECRETARIA TECNICA Y DE SEGUIMIENTO GUBERNAMENTAL</t>
  </si>
  <si>
    <t>02100101 OFICINA DE LA COORDINACION TECNICA DE SEGUIMIENTO GUBERNAMENTAL</t>
  </si>
  <si>
    <t>02110101 OFICINA DE LA UNIDAD DE IMPULSO A PROYECTOS ESTRATEGICOS</t>
  </si>
  <si>
    <t>02120101 OFICINA DEL C. SECRETARIO PARTICULAR DE LA GUBERNATURA</t>
  </si>
  <si>
    <t>02130101 OFICINA DE LA DIRECCION GENERAL DE IMAGEN INSTITUCIONAL</t>
  </si>
  <si>
    <t>02140101 OFICINA DE LA COORDINACION DE AGENDA Y RELACIONES PUBLICAS</t>
  </si>
  <si>
    <t>02150101 OFICINA DE LA COORDINACION DE ANALISIS Y DOCUMENTACION DEL EJECUTIVO</t>
  </si>
  <si>
    <t>02160101 OFICINA DE LA COORDINACION DE REUNIONES Y AUDIENCIAS PUBLICAS</t>
  </si>
  <si>
    <t>02170101 OFICINA DE LA VOCERIA</t>
  </si>
  <si>
    <t>02180101 OFICINA DE LA COORDINACION GENERAL DE CENTROS INTEGRADORES</t>
  </si>
  <si>
    <t>02190101 OFICINA DE LA DIRECCION GENERAL OPERATIVA</t>
  </si>
  <si>
    <t>02200101 OFICINA DE LA COORDINACION DE VINCULACION CON EL COPLADET GUBERNATURA</t>
  </si>
  <si>
    <t>02200201 DIRECCION DE GEOESTADISTICA Y DEMOGRAFIA</t>
  </si>
  <si>
    <t>02200301 DIRECCION DE PLANEACION</t>
  </si>
  <si>
    <t>02210101 OFICINA DEL C. GOBERNADOR</t>
  </si>
  <si>
    <t>02220101 OFICINA DE LA COORDINACION DE ENLACE FEDERAL Y VINCULACION INSTITUCIONAL</t>
  </si>
  <si>
    <t>02220201 DIRECCION DE ENLACE INSTITUCIONAL CON EL GOBIERNO FEDERAL</t>
  </si>
  <si>
    <t>02220301 DIRECCION DE VINCULACION CON LA CONAGO</t>
  </si>
  <si>
    <t>02230101 OFICINA DE LA COORDINACION DE LA UNIDAD DE VINCULACION CON ORGANIZACIONES CIVILES</t>
  </si>
  <si>
    <t>02240101 OFICINA DE LA UNIDAD DE ATENCION CIUDADANA</t>
  </si>
  <si>
    <t>02250101 OFICINA DE LA SECRETARIA AUXILIAR DE LA GUBERNATURA</t>
  </si>
  <si>
    <t>02250201 DIRECCION DE APOYO LOGISTICO</t>
  </si>
  <si>
    <t>02250301 DIRECCION DE GIRAS</t>
  </si>
  <si>
    <t>02260101 OFICINA DE LA SECRETARIA PRIVADA DE LA GUBERNATURA</t>
  </si>
  <si>
    <t>02270101 OFICINA DE LA UNIDAD DE INFORMACION DEL EJECUTIVO</t>
  </si>
  <si>
    <t>02280101 OFICINA DE LA UNIDAD DE AYUDANTIA</t>
  </si>
  <si>
    <t>02290101 OFICINA DE LA DIRECCION DE ENLACE CON LA FUNCION PUBLICA</t>
  </si>
  <si>
    <t>02300101 DIRECCION DE INTEGRACION DOCUMENTAL Y PRESUPUESTAL</t>
  </si>
  <si>
    <t>03010101 OFICINA DEL COORDINADOR GENERAL DE ASUNTOS JURIDICOS</t>
  </si>
  <si>
    <t>03020101 OFICINA DEL C. SECRETARIO PARTICULAR</t>
  </si>
  <si>
    <t>03030101 OFICINA DE LA SUBCOORDINACION DE ASUNTOS JURIDICOS</t>
  </si>
  <si>
    <t>03030201 DIRECCION DE ASUNTOS JURIDICOS</t>
  </si>
  <si>
    <t>03040101 OFICINA DE LA SUBCOORDINACION DE UNIDADES DE APOYO JURIDICO</t>
  </si>
  <si>
    <t>03040201 DIRECCION DE CONSULTA DE UNIDADES SECTOR 1</t>
  </si>
  <si>
    <t>03040301 DIRECCION DE CONSULTA DE UNIDADES SECTOR 2</t>
  </si>
  <si>
    <t>03040401 DIRECCION DE CONSULTA DE UNIDADES SECTOR 3</t>
  </si>
  <si>
    <t>03050101 OFICINA DE LA DIRECCION DE SEGUIMIENTO A PROYECTOS LEGISLATIVOS</t>
  </si>
  <si>
    <t>03060101 OFICINA DEL ORGANO INTERNO CONTROL</t>
  </si>
  <si>
    <t>03070101 OFICINA DE LA UNIDAD DE APOYO TECNICO E INFORMATICO</t>
  </si>
  <si>
    <t>03080101 OFICINA DE LA DIRECCION DE ASUNTOS JURIDICOS</t>
  </si>
  <si>
    <t>03090101 OFICINA DE LA UNIDAD DE ADMINISTRACION Y FINANZAS</t>
  </si>
  <si>
    <t>03100101 OFICINA DE LA DIRECCION GENERAL DE NORMATIVIDAD Y TRANSPARENCIA</t>
  </si>
  <si>
    <t>04010101 OFICINA DEL C. SECRETARIO DE SEGURIDAD Y PROTECCION CIUDADANA</t>
  </si>
  <si>
    <t>04020101 OFICINA DE LA DIRECCION GENERAL DE ADMINISTRACION</t>
  </si>
  <si>
    <t>04030101 OFICINA DE LA UNIDAD DE APOYO JURIDICO</t>
  </si>
  <si>
    <t>04040101 OFICINA DE LA DIRECCION GENERAL DEL SISTEMA PENITENCIARIO ESTATAL</t>
  </si>
  <si>
    <t>04050101 OFICINA DE LA DIRECCION DE PLANEACION Y DESARROLLO CORPORATIVO</t>
  </si>
  <si>
    <t>04060101 OFICINA DE LA DIRECCION GENERAL DE SERVICIOS PREVIOS AL JUICIO Y EJECUCION DE SANCIONES</t>
  </si>
  <si>
    <t>04070101 OFICINA DE LA PATRONATO PARA LA REINCORPORACION SOCIAL</t>
  </si>
  <si>
    <t>04080101 OFICINA DE LA POLICIA ESTATAL</t>
  </si>
  <si>
    <t>04090101 OFICINA DE LA ACADEMIA DE POLICIA DEL ESTADO DE TABASCO</t>
  </si>
  <si>
    <t>04100101 OFICINA DE LA DIRECCION GENERAL DEL CENTRO DE MANDO Y COMUNICACIONES</t>
  </si>
  <si>
    <t>04110101 OFICINA DE LA CENTRO ESTATAL DE PREVENCION SOCIAL DEL DELITO Y PARTICIPACION CIUDADANA</t>
  </si>
  <si>
    <t>04120101 OFICINA DE LA POLICIA ESTATAL DE CAMINOS</t>
  </si>
  <si>
    <t>04130101 OFICINA DE LA UNIDAD DE INTELIGENCIA PATRIMONIAL Y ECONOMICA</t>
  </si>
  <si>
    <t>04140101 DIRECCION GENERAL DE LA POLICIA AUXILIAR Y LA BANCARIA INDUSTRIAL Y COMERCIAL</t>
  </si>
  <si>
    <t>05010101 OFICINA DEL C. SECRETARIO DE BIENESTAR, SUSTENTABILIDAD Y CAMBIO CLIMATICO</t>
  </si>
  <si>
    <t>05020101 OFICINA DEL C. SECRETARIO PARTICULAR</t>
  </si>
  <si>
    <t>05030101 OFICINA DE LA UNIDAD DE ADMINISTRACION Y FINANZAS</t>
  </si>
  <si>
    <t>05040101 OFICINA DE LA UNIDAD DE APOYO TECNICO E INFORMATICO</t>
  </si>
  <si>
    <t>05050101 OFICINA DE LA UNIDAD DE APOYO JURIDICO</t>
  </si>
  <si>
    <t>05060101 OFICINA DE LA UNIDAD DE TRANSPARENCIA</t>
  </si>
  <si>
    <t>05070101 OFICINA DEL ORGANO INTERNO DE CONTROL</t>
  </si>
  <si>
    <t>05080101 OFICINA DEL C. SUBSECRETARIO DE BIENESTAR</t>
  </si>
  <si>
    <t>05080201 DIRECCION DE PLANEACION, SEGUIMIENTO Y EVALUACION</t>
  </si>
  <si>
    <t>05080301 DIRECCION DE NORMATIVIDAD, COORDINACION Y OPERACION</t>
  </si>
  <si>
    <t>05090101 OFICINA DEL C. SUBSECRETARIO PARA EL BIENESTAR DE LOS PUEBLOS INDIGENAS</t>
  </si>
  <si>
    <t>05090201 DIRECCION DE ASISTENCIA JURIDICA INDIGENA Y ASUNTOS AGRARIOS</t>
  </si>
  <si>
    <t>05090301 DIRECCION DE PROGRAMAS SOCIALES Y ESPECIALES EN ZONAS INDIGENAS</t>
  </si>
  <si>
    <t>05090401 DIRECCION DE PARTICIPACION Y CONCERTACION EN COMUNIDADES INDIGENAS</t>
  </si>
  <si>
    <t>05100101 OFICINA DEL C. SUBSECRETARIO DE SUSTENTABILIDAD Y CAMBIO CLIMATICO</t>
  </si>
  <si>
    <t>05100201 DIRECCION DE PROTECCION AMBIENTAL Y CAMBIO CLIMATICO</t>
  </si>
  <si>
    <t>05100301 DIRECCION DE SUSTENTABILIDAD Y RECURSOS NATURALES</t>
  </si>
  <si>
    <t>05110101 OFICINA DE LA DIRECCION DE SERVICIOS LEGALES</t>
  </si>
  <si>
    <t>05120101 OFICINA DEL SECRETARIADO EJECUTIVO DEL CONSEJO ESTATAL PARA PREVENIR Y ERRADICAR LA DISCRIMINACION EN EL ESTADO DE TABASCO</t>
  </si>
  <si>
    <t>06010101 OFICINA DEL C. SECRETARIO PARA EL DESARROLLO ENERGETICO</t>
  </si>
  <si>
    <t>06020101 OFICINA DEL C. SECRETARIO PARTICULAR</t>
  </si>
  <si>
    <t>06030101 OFICINA DE LA UNIDAD DE APOYO TECNICO E INFORMATICO</t>
  </si>
  <si>
    <t>06040101 OFICINA DE LA UNIDAD DE ADMINISTRACION Y FINANZAS</t>
  </si>
  <si>
    <t>06050101 OFICINA DE LA UNIDAD DE TRANSPARENCIA</t>
  </si>
  <si>
    <t>06060101 OFICINA DE LA UNIDAD DE APOYO JURIDICO</t>
  </si>
  <si>
    <t>06070101 OFICINA DEL ORGANO INTERNO DE CONTROL</t>
  </si>
  <si>
    <t>06080101 OFICINA DEL C. SUBSECRETARIO DE PLANEACION Y VINCULACION</t>
  </si>
  <si>
    <t>06080201 DIRECCION DE PLANEACION</t>
  </si>
  <si>
    <t>06080301 DIRECCION DE VINCULACION</t>
  </si>
  <si>
    <t>06090101 OFICINA DEL C. SUBSECRETARIO DE DESARROLLO COMUNITARIO Y CONCERTACION SOCIAL</t>
  </si>
  <si>
    <t>06090201 DIRECCION DE CONCERTACION SOCIAL</t>
  </si>
  <si>
    <t>06090301 DIRECCION DE DESARROLLO COMUNITARIO</t>
  </si>
  <si>
    <t>06100101 OFICINA DEL C. SUBSECRETARIO DE TRANSICION ENERGETICA</t>
  </si>
  <si>
    <t>06100201 DIRECCION DE INNOVACION Y TRANSICION TECNOLOGICA</t>
  </si>
  <si>
    <t>06100301 DIRECCION DE EFICIENCIA Y SUSTENTABILIDAD ENERGETICA</t>
  </si>
  <si>
    <t>07010101 OFICINA DEL C. SECRETARIO DE EDUCACION</t>
  </si>
  <si>
    <t>07010201 SECRETARIA TECNICA</t>
  </si>
  <si>
    <t>07010301 SECRETARIA EJECUTIVA</t>
  </si>
  <si>
    <t>07010401 UNIDAD DE AUDITORIA INTERNA (OIC)</t>
  </si>
  <si>
    <t>07010501 UNIDAD DE LOGISTICA</t>
  </si>
  <si>
    <t>07010601 UNIDAD DE DIFUSION Y PROMOCION EDUCATIVA</t>
  </si>
  <si>
    <t>07010701 UNIDAD DE ACCESO A LA INFORMACION</t>
  </si>
  <si>
    <t>07010801 UNIDAD DE ASUNTOS JURIDICOS</t>
  </si>
  <si>
    <t>07010901 DIRECCION DE UNIDADES REGIONALES DE SERVICIOS EDUCATIVOS</t>
  </si>
  <si>
    <t>07011001 DIRECCION DE TECNOLOGIAS DE LA INFORMACION Y TELECOMUNICACIONES</t>
  </si>
  <si>
    <t>07011101 SECRETARIA PARTICULAR</t>
  </si>
  <si>
    <t>07020101 OFICINA DE LA DIRECCION GENERAL DE ADMINISTRACION</t>
  </si>
  <si>
    <t>07020201 DIRECCION DE RECURSOS HUMANOS</t>
  </si>
  <si>
    <t>07020301 DIRECCION DE RECURSOS FINANCIEROS</t>
  </si>
  <si>
    <t>07020401 DIRECCION DE RECURSOS MATERIALES Y SERVICIOS</t>
  </si>
  <si>
    <t>07020501 DIRECCION DE PROCESO Y CONTROL DE NOMINA</t>
  </si>
  <si>
    <t>07030101 OFICINA DEL C. SUBSECRETARIO DE EDUCACION BASICA</t>
  </si>
  <si>
    <t>07030201 DIRECCION DE EDUCACION INICIAL Y PREESCOLAR</t>
  </si>
  <si>
    <t>07030301 DIRECCION DE EDUCACION PRIMARIA</t>
  </si>
  <si>
    <t>07030401 DIRECCION DE EDUCACION SECUNDARIA</t>
  </si>
  <si>
    <t>07030501 DIRECCION DE EDUCACION ESPECIAL</t>
  </si>
  <si>
    <t>07030601 DIRECCION DE EDUCACION FISICA</t>
  </si>
  <si>
    <t>07030701 DIRECCION DE EDUCACION INDIGENA</t>
  </si>
  <si>
    <t>07030801 DIRECCION DE MISIONES CULTURALES</t>
  </si>
  <si>
    <t>07030901 DIRECCION DE CENTROS DE EDUCACION BASICA (CEBAS)</t>
  </si>
  <si>
    <t>07031001 DIRECCION GENERAL DE EDUCACION BASICA</t>
  </si>
  <si>
    <t>07040101 OFICINA DEL C. SUBSECRETARIO DE EDUCACION MEDIA Y SUPERIOR</t>
  </si>
  <si>
    <t>07040201 DIRECCION DE EDUCACION MEDIA</t>
  </si>
  <si>
    <t>07040301 DIRECCION DE EDUCACION SUPERIOR</t>
  </si>
  <si>
    <t>07040401 DIRECCION DE VINCULACION</t>
  </si>
  <si>
    <t>07050101 OFICINA DEL SUBSECRETARIO DE PLANEACION Y EVALUACION</t>
  </si>
  <si>
    <t>07050201 DIRECCION DE PLANEACION, PROGRAMACION Y PRESUPUESTO</t>
  </si>
  <si>
    <t>07050301 DIRECCION DE CONTROL ESCOLAR E INCORPORACION</t>
  </si>
  <si>
    <t>07050401 DIRECCION DE MODERNIZACION Y CALIDAD EDUCATIVA</t>
  </si>
  <si>
    <t>07050501 DIRECCION DE SISTEMA DE INFORMACION ESTADISTICA</t>
  </si>
  <si>
    <t>07050601 DIRECCION DE PROGRAMAS ESPECIALES DE INVERSION</t>
  </si>
  <si>
    <t>07050701 DIRECCION DE BECAS</t>
  </si>
  <si>
    <t>07050801 DIRECCION DE SEGUIMIENTO Y EVALUACION</t>
  </si>
  <si>
    <t>07050901 DIRECCION DE PROGRAMAS DE DESARROLLO PROFESIONAL</t>
  </si>
  <si>
    <t>08010101 OFICINA DEL C. SECRETARIO DE SALUD</t>
  </si>
  <si>
    <t>08020101 OFICINA DE C. SECRETARIO PARTICULAR</t>
  </si>
  <si>
    <t>08030101 OFICINA DE LA UNIDAD DE ADMINISTRACION Y FINANZAS</t>
  </si>
  <si>
    <t>08030201 DIRECCION DE PLANEACION</t>
  </si>
  <si>
    <t>08040101 OFICINA DEL C. SUBSECRETARIO DE SERVICIOS DE SALUD</t>
  </si>
  <si>
    <t>08040201 DIRECCION DEL SISTEMA ESTATAL DE URGENCIAS</t>
  </si>
  <si>
    <t>08040301 DIRECCION DE ATENCION MEDICA</t>
  </si>
  <si>
    <t>08040401 DIRECCION DE CALIDAD Y EDUCACION EN SALUD</t>
  </si>
  <si>
    <t>08040501 DIRECCION DE SALUD PSICOSOCIAL</t>
  </si>
  <si>
    <t>08050101 OFICINA DEL C. SUBSECRETARIO DE SALUD PUBLICA</t>
  </si>
  <si>
    <t>08050201 DIRECCION DE PROGRAMAS PREVENTIVOS</t>
  </si>
  <si>
    <t>08050301 DIRECCION DE PROTECCION CONTRA RIESGOS SANITARIOS</t>
  </si>
  <si>
    <t>08060101 OFICINA DEL HOSPITAL GENERAL BALANCAN</t>
  </si>
  <si>
    <t>08070101 OFICINA DEL HOSPITAL GENERAL DE CARDENAS</t>
  </si>
  <si>
    <t>08080101 OFICINA DEL HOSPITAL GENERAL DE COMALCALCO</t>
  </si>
  <si>
    <t>08090101 OFICINA DEL HOSPITAL GENERAL DE CUNDUACAN</t>
  </si>
  <si>
    <t>08100101 OFICINA DEL HOSPITAL GENERAL DE TEAPA "DR. NICANDRO L. MELO"</t>
  </si>
  <si>
    <t>08110101 OFICINA DEL HOSPITAL GENERAL DE VILLA BENITO JUAREZ</t>
  </si>
  <si>
    <t>08120101 OFICINA DEL HOSPITAL GENERAL EMILIANO ZAPATA</t>
  </si>
  <si>
    <t>08130101 OFICINA DEL HOSPITAL GENERAL HUIMANGUILLO</t>
  </si>
  <si>
    <t>08140101 OFICINA DEL HOSPITAL GENERAL MACUSPANA</t>
  </si>
  <si>
    <t>08150101 OFICINA DEL HOSPITAL GENERAL PARAISO</t>
  </si>
  <si>
    <t>08160101 OFICINA DEL HOSPITAL REGIONAL DE ALTA ESPECIALIDAD "DR. GUSTAVO A. ROVIROSA PEREZ"</t>
  </si>
  <si>
    <t>08170101 OFICINA DEL HOSPITAL REGIONAL DE ALTA ESPECIALIDAD "DR. JUAN GRAHAM CASASUS"</t>
  </si>
  <si>
    <t>08180101 OFICINA DEL HOSPITAL REGIONAL DE ALTA ESPECIALIDAD DE LA MUJER</t>
  </si>
  <si>
    <t>08190101 OFICINA DEL HOSPITAL REGIONAL DE ALTA ESPECIALIDAD DE SALUD MENTAL</t>
  </si>
  <si>
    <t>08200101 OFICINA DEL HOSPITAL REGIONAL DE ALTA ESPECIALIDAD DEL NIÑO DR. RODOLFO NIETO PADRON</t>
  </si>
  <si>
    <t>08210101 OFICINA DE LA JURISDICCION SANITARIA DE BALANCAN</t>
  </si>
  <si>
    <t>08220101 OFICINA DE LA JURISDICCION SANITARIA DE CARDENAS</t>
  </si>
  <si>
    <t>08230101 OFICINA DE LA JURISDICCION SANITARIA DE CENTLA</t>
  </si>
  <si>
    <t>08240101 OFICINA DE LA JURISDICCION SANITARIA DE CENTRO</t>
  </si>
  <si>
    <t>08250101 OFICINA DE LA JURISDICCION SANITARIA DE COMALCALCO</t>
  </si>
  <si>
    <t>08260101 OFICINA DE LA JURISDICCION SANITARIA DE CUNDUACAN</t>
  </si>
  <si>
    <t>08270101 OFICINA DE LA JURISDICCION SANITARIA DE EMILIANO ZAPATA</t>
  </si>
  <si>
    <t>08280101 OFICINA DE LA JURISDICCION SANITARIA DE HUIMANGUILLO</t>
  </si>
  <si>
    <t>08290101 OFICINA DE LA JURISDICCION SANITARIA DE JALAPA</t>
  </si>
  <si>
    <t>08300101 OFICINA DE LA JURISDICCION SANITARIA DE JALPA DE MENDEZ</t>
  </si>
  <si>
    <t>08310101 OFICINA DE LA JURISDICCION SANITARIA DE JONUTA</t>
  </si>
  <si>
    <t>08320101 OFICINA DE LA JURISDICCION SANITARIA DE MACUSPANA</t>
  </si>
  <si>
    <t>08330101 OFICINA DE LA JURISDICCION SANITARIA DE NACAJUCA</t>
  </si>
  <si>
    <t>08340101 OFICINA DE LA JURISDICCION SANITARIA DE PARAISO</t>
  </si>
  <si>
    <t>08350101 OFICINA DE LA JURISDICCION SANITARIA DE TACOTALPA</t>
  </si>
  <si>
    <t>08360101 OFICINA DE LA JURISDICCION SANITARIA DE TEAPA</t>
  </si>
  <si>
    <t>08370101 OFICINA DE LA JURISDICCION SANITARIA DE TENOSIQUE</t>
  </si>
  <si>
    <t>08380101 OFICINA DEL CENTRO DE REFERENCIA DE ESPECIALIDADES ODONTOLOGICAS</t>
  </si>
  <si>
    <t>08390101 OFICINA DEL CENTRO ESTATAL DE HEMOTERAPIA</t>
  </si>
  <si>
    <t>08400101 OFICINA DEL LABORATORIO DE SALUD PUBLICA</t>
  </si>
  <si>
    <t>08410101 OFICINA DE LA UNIDAD MEDICA ESPECIALIZADA DE IMAGENOLOGIA DE VILLAHERMOSA</t>
  </si>
  <si>
    <t>08420101 UNIDAD DE TECNOLOGIAS DE LA INFORMACION Y LA COMUNICACION                    </t>
  </si>
  <si>
    <t>08430101 HOSPITAL COMUNITARIO DE FRONTERA                                             </t>
  </si>
  <si>
    <t>08440101 HOSPITAL COMUNITARIO DE JALAPA                                               </t>
  </si>
  <si>
    <t>08450101 HOSPITAL COMUNITARIO DE JALPA DE MENDEZ                                      </t>
  </si>
  <si>
    <t>08460101 HOSPITAL COMUNITARIO DE JONUTA                                               </t>
  </si>
  <si>
    <t>08470101 HOSPITAL COMUNITARIO DE NACAJUCA                                             </t>
  </si>
  <si>
    <t>08480101 HOSPITAL COMUNITARIO DE TACOTALPA                                            </t>
  </si>
  <si>
    <t>08490101 HOSPITAL COMUNITARIO DE TENOSIQUE                                            </t>
  </si>
  <si>
    <t>08500101 HOSPITAL COMUNITARIO DE VILLA LA VENTA HUIMANGUILLO</t>
  </si>
  <si>
    <t>08510101 CENTRO ESTATAL DE TRASPLANTE  </t>
  </si>
  <si>
    <t>09010101 OFICINA DEL C. SECRETARIO DE CULTURA</t>
  </si>
  <si>
    <t>09020101 OFICINA DEL C. SECRETARIO PARTICULAR</t>
  </si>
  <si>
    <t>09030101 OFICINA DE LA UNIDAD DE ADMINISTRACION Y FINANZAS</t>
  </si>
  <si>
    <t>09040101 OFICINA DE LA UNIDAD DE APOYO TECNICO E INFORMATICO</t>
  </si>
  <si>
    <t>09050101 OFICINA DE LA UNIDAD DE APOYO JURIDICO</t>
  </si>
  <si>
    <t>09060101 OFICINA DE LA UNIDAD DE TRANSPARENCIA</t>
  </si>
  <si>
    <t>09070101 OFICINA DEL ORGANO INTERNO DE CONTROL</t>
  </si>
  <si>
    <t>09080101 OFICINA DEL C. SUBSECRETARIO DE DESARROLLO CULTURAL</t>
  </si>
  <si>
    <t>09080201 DIRECCION DE SITIOS Y MONUMENTOS DEL PATRIMONIO CULTURAL</t>
  </si>
  <si>
    <t>09080301 DIRECCION DE PROMOCION, VINCULACION CULTURAL Y FESTIVALES ARTISTICOS</t>
  </si>
  <si>
    <t>09080401 DIRECCION DE EDUCACION ARTISTICA</t>
  </si>
  <si>
    <t>09080501 CENTRO DE ESTUDIOS E INVESTIGACION DE LAS BELLAS ARTES (CEIBA)</t>
  </si>
  <si>
    <t>09080601 DIRECCION DE CULTURAS POPULARES E INDIGENAS</t>
  </si>
  <si>
    <t>09080701 DIRECCION DE ACCION CIVICA Y CULTURAL</t>
  </si>
  <si>
    <t>09090101 OFICINA DEL C. SUBSECRETARIO DE FOMENTO A LA LECTURA Y PUBLICACIONES</t>
  </si>
  <si>
    <t>09090201 DIRECCION DE BIBLIOTECAS</t>
  </si>
  <si>
    <t>09090301 BIBLIOTECA JOSE MARIA PINO SUAREZ</t>
  </si>
  <si>
    <t>09090401 DIRECCION DE FOMENTO A LA LECTURA</t>
  </si>
  <si>
    <t>09090501 DIRECCION DE PUBLICACIONES</t>
  </si>
  <si>
    <t>09100101 OFICINA DEL COORDINADOR DEL ARCHIVO HISTORICO</t>
  </si>
  <si>
    <t>10010101 DESPACHO DEL C. SECRETARIO PARA EL DESARROLLO ECONOMICO Y LA COMPETITIVIDAD</t>
  </si>
  <si>
    <t>10020101 OFICINA DE LA COMISION ESTATAL DE MEJORA REGULATORIA</t>
  </si>
  <si>
    <t>10030101 OFICINA DEL C. SECRETARIO PARTICULAR</t>
  </si>
  <si>
    <t>10040101 OFICINA DE LA UNIDAD DE ADMINISTRACION Y FINANZAS</t>
  </si>
  <si>
    <t>10050101 OFICINA DE LA UNIDAD DE APOYO TECNICO E INFORMATICO</t>
  </si>
  <si>
    <t>10060101 OFICINA DE LA UNIDAD DE TRANSPARENCIA</t>
  </si>
  <si>
    <t>10070101 OFICINA DE LA UNIDAD DE APOYO JURIDICO</t>
  </si>
  <si>
    <t>10080101 OFICINA DEL ORGANO INTERNO DE CONTROL</t>
  </si>
  <si>
    <t>10090101 OFICINA DEL C. SUBSECRETARIO DE PROMOCION Y ATRACCION DE INVERSIONES</t>
  </si>
  <si>
    <t>10090201 DIRECCION DE INVERSION Y FOMENTO INDUSTRIAL</t>
  </si>
  <si>
    <t>10090301 DIRECCION DE COMERCIO Y ABASTO</t>
  </si>
  <si>
    <t>10090401 DIRECCION DE IMPULSO A LA CALIDAD DE PRODUCTOS Y SERVICIOS</t>
  </si>
  <si>
    <t>10100101 OFICINA DEL C. SUBSECRETARIO DE DESARROLLO ECONOMICO</t>
  </si>
  <si>
    <t>10100201 DIRECCION DE DESARROLLO REGIONAL E IMPULSO A LA COMPETITIVIDAD</t>
  </si>
  <si>
    <t>10100301 DIRECCION DE INNOVACION Y DESARROLLO TECNOLOGICO</t>
  </si>
  <si>
    <t>10100401 DIRECCION DE FOMENTO A LAS MIPYMES</t>
  </si>
  <si>
    <t>10100501 DIRECCION DE EMPRENDIMIENTO Y DESARROLLO EMPRESARIAL</t>
  </si>
  <si>
    <t>10100601 DIRECCION FINANCIERA PARA MUJERES EMPRENDEDORAS "BANMUJER"</t>
  </si>
  <si>
    <t>10110101 OFICINA DE LA DIRECCION GENERAL DE FONDOS DE FINANCIAMIENTO</t>
  </si>
  <si>
    <t>10110201 DIRECCION DE FOMENTO Y COMPETITIVIDAD DE LAS EMPRESAS</t>
  </si>
  <si>
    <t>10110301 DIRECCION DE DESARROLLO INDUSTRIAL</t>
  </si>
  <si>
    <t>10110401 DIRECCION EMPRESARIAL</t>
  </si>
  <si>
    <t>11010101 OFICINA DEL C. SECRETARIO DE TURISMO</t>
  </si>
  <si>
    <t>11020101 OFICINA DEL C. SECRETARIO PARTICULAR</t>
  </si>
  <si>
    <t>11030101 OFICINA DE LA UNIDAD DE APOYO TECNICO E INFORMATICO</t>
  </si>
  <si>
    <t>11040101 OFICINA DE LA UNIDAD DE ADMINISTRACION Y FINANZAS</t>
  </si>
  <si>
    <t>11050101 OFICINA DE LA UNIDAD DE TRANSPARENCIA</t>
  </si>
  <si>
    <t>11060101 OFICINA DEL ORGANO INTERNO DE CONTROL</t>
  </si>
  <si>
    <t>11070101 OFICINA DE LA UNIDAD DE APOYO JURIDICO</t>
  </si>
  <si>
    <t>11080101 OFICINA DEL C. SUBSECRETARIO DE PROMOCION TURISTICA</t>
  </si>
  <si>
    <t>11080201 DIRECCION DE MERCADOTECNIA Y DIFUSION</t>
  </si>
  <si>
    <t>11080301 DIRECCION DE PROMOCION Y RELACIONES PUBLICAS</t>
  </si>
  <si>
    <t>11080401 DIRECCION DE ATENCION AL TURISMO</t>
  </si>
  <si>
    <t>11090101 OFICINA DEL C. SUBSECRETARIO DE PLANEACION Y DESARROLLO TURISTICO</t>
  </si>
  <si>
    <t>11090201 DIRECCION DE PROYECTOS DE INFRAESTRUCTURA TURISTICA</t>
  </si>
  <si>
    <t>11090301 DIRECCION DE PLANEACION TURISTICA Y DESARROLLO</t>
  </si>
  <si>
    <t>11090401 DIRECCION DE CAPACITACION Y CULTURA TURISTICA</t>
  </si>
  <si>
    <t>12010101 OFICINA DEL C. SECRETARIO DE DESARROLLO AGROPECUARIO, FORESTAL Y PESCA</t>
  </si>
  <si>
    <t>12020101 OFICINA DEL C. SECRETARIO PARTICULAR</t>
  </si>
  <si>
    <t>12030101 OFICINA DE LA UNIDAD DE ADMINISTRACION Y FINANZAS</t>
  </si>
  <si>
    <t>12040101 OFICINA DE LA UNIDAD DE APOYO TECNICO E INFORMATICO</t>
  </si>
  <si>
    <t>12050101 OFICINA DEL ORGANO INTERNO DE CONTROL</t>
  </si>
  <si>
    <t>12060101 OFICINA DE LA UNIDAD DE APOYO JURIDICO</t>
  </si>
  <si>
    <t>12070101 OFICINA DE LA UNIDAD DE TRANSPARENCIA</t>
  </si>
  <si>
    <t>12080101 OFICINA DE LA DIRECCION GENERAL DE LA COMISION ESTATAL FORESTAL</t>
  </si>
  <si>
    <t>12080201 DIRECCION DE PLANTACIONES FORESTALES COMERCIALES</t>
  </si>
  <si>
    <t>12080301 DIRECCION DE CONSERVACION Y RESTAURACION</t>
  </si>
  <si>
    <t>12080401 DIRECCION DE ADMINISTRACION DE LA COMISION ESTATAL FORESTAL</t>
  </si>
  <si>
    <t>12090101 OFICINA DEL C. SUBSECRETARIO DE DESARROLLO AGRICOLA</t>
  </si>
  <si>
    <t>12090201 DIRECCION DE CULTIVOS BASICOS</t>
  </si>
  <si>
    <t>12090301 DIRECCION DE ORGANIZACION PARA LA PRODUCCION AGRICOLA</t>
  </si>
  <si>
    <t>12090401 DIRECCION DE CAPACITACION Y ASISTENCIA TECNICA</t>
  </si>
  <si>
    <t>12090501 DIRECCION DE AGRONEGOCIOS</t>
  </si>
  <si>
    <t>12090601 DIRECCION DE INFRAESTRUCTURA AGRICOLA</t>
  </si>
  <si>
    <t>12100101 OFICINA DEL C. SUBSECRETARIO DE GANADERIA</t>
  </si>
  <si>
    <t>12100201 DIRECCION DE ESPECIES MAYORES</t>
  </si>
  <si>
    <t>12100301 DIRECCION DE ESPECIES MENORES</t>
  </si>
  <si>
    <t>12100401 DIRECCION DE PREVENCION Y MANEJO DE RIESGOS</t>
  </si>
  <si>
    <t>12110101 OFICINA DEL C. SUBSECRETARIO DE PESCA Y ACUICULTURA</t>
  </si>
  <si>
    <t>12110201 DIRECCION DE FOMENTO PESQUERO</t>
  </si>
  <si>
    <t>12110301 DIRECCION DE ACUICULTURA</t>
  </si>
  <si>
    <t>12120101 OFICINA DEL C. COORDINADOR GENERAL DE PROGRAMAS FEDERALES</t>
  </si>
  <si>
    <t>12130101 OFICINA DE LA COMISION ESTATAL FORESTAL</t>
  </si>
  <si>
    <t>12130201 DIRECCION DE ADMINISTRACION</t>
  </si>
  <si>
    <t>12130301 DIRECCION DE CONSERVACION Y RESTAURACION</t>
  </si>
  <si>
    <t>13010101 OFICINA DEL C. SECRETARIO DE MOVILIDAD</t>
  </si>
  <si>
    <t>13020101 OFICINA DEL C. SECRETARIO PARTICULAR</t>
  </si>
  <si>
    <t>13030101 OFICINA DE LA UNIDAD DE ADMINISTRACION Y FINANZAS</t>
  </si>
  <si>
    <t>13040101 OFICINA DE LA UNIDAD DE APOYO TECNICO E INFORMATICO</t>
  </si>
  <si>
    <t>13050101 OFICINA DE LA UNIDAD DE TRANSPARENCIA</t>
  </si>
  <si>
    <t>13060101 OFICINA DE LA UNIDAD DE APOYO JURIDICO</t>
  </si>
  <si>
    <t>13070101 OFICINA DEL ORGANO INTERNO DE CONTROL</t>
  </si>
  <si>
    <t>13080101 OFICINA DEL C. SUBSECRETARIO DE MOVILIDAD</t>
  </si>
  <si>
    <t>13080201 DIRECCION PARA EL DESARROLLO DE LA INFRAESTRUCTURA</t>
  </si>
  <si>
    <t>13080301 DIRECCION DE REGISTRO ESTATAL DE COMUNICACIONES Y TRANSPORTES</t>
  </si>
  <si>
    <t>13080401 DIRECCION DE MOVILIDAD SUSTENTABLE</t>
  </si>
  <si>
    <t>13090101 OFICINA DEL C. SUBSECRETARIO DE TRANSPORTE</t>
  </si>
  <si>
    <t>13090201 DIRECCION DE TRANSPORTE</t>
  </si>
  <si>
    <t>13090301 DIRECCION DE CAPACITACION PARA EL TRANSPORTE</t>
  </si>
  <si>
    <t>13090401 DIRECCION DE ATENCION CIUDADANA</t>
  </si>
  <si>
    <t>13090501 DIRECCION OPERATIVA</t>
  </si>
  <si>
    <t>13100101 OFICINA DE LA DIRECCION GENERAL TECNICA</t>
  </si>
  <si>
    <t>13100201 DIRECCION DE ESTUDIOS Y PROYECTOS</t>
  </si>
  <si>
    <t>13100301 DIRECCION DE NORMATIVIDAD</t>
  </si>
  <si>
    <t>13100401 DIRECCION DE PLANEACION</t>
  </si>
  <si>
    <t>14010101 OFICINA DEL C. SECRETARIO DE ORDENAMIENTO TERRITORIAL Y OBRAS PUBLICAS</t>
  </si>
  <si>
    <t>14020101 OFICINA SECRETARIA PARTICULAR</t>
  </si>
  <si>
    <t>14030101 OFICINA DE LA UNIDAD DE ADMINISTRACION Y FINANZAS</t>
  </si>
  <si>
    <t>14040101 OFICINA DE LA UNIDAD DE APOYO TECNICO E INFORMATICO</t>
  </si>
  <si>
    <t>14050101 OFICINA DE LA UNIDAD DE TRANSPARENCIA</t>
  </si>
  <si>
    <t>14060101 OFICINA DE LA UNIDAD DE APOYO JURIDICO</t>
  </si>
  <si>
    <t>14070101 OFICINA ORGANO INTERNO DE CONTROL</t>
  </si>
  <si>
    <t>14080101 OFICINA DE LA DIRECCION GENERAL DE PLANEACION SECTORIAL</t>
  </si>
  <si>
    <t>14080201 DIRECCION DE CONTROL Y SEGUIMIENTO DE RECURSOS DE OBRAS PUBLICAS</t>
  </si>
  <si>
    <t>14080301 DIRECCION DE PLANEACION SECTORIAL</t>
  </si>
  <si>
    <t>14080401 DIRECCION DE CONSTRUCCION</t>
  </si>
  <si>
    <t>14090101 OFICINA DE LA SUBSECRETARIA DE DESARROLLO URBANO Y ORDENAMIENTO TERRITORIAL</t>
  </si>
  <si>
    <t>14090201 DIRECCION DE DESARROLLO URBANO</t>
  </si>
  <si>
    <t>14090301 DIRECCION DE ORDENAMIENTO TERRITORIAL</t>
  </si>
  <si>
    <t>14090401 DIRECCION DE PLANIFICACION TERRITORIAL DE LA ZONA METROPOLITANA</t>
  </si>
  <si>
    <t>14100101 OFICINA DE LA SUBSECRETARIA DE OBRAS PUBLICAS</t>
  </si>
  <si>
    <t>14100201 DIRECCION DE ASISTENCIA TECNICA A LOS MUNICIPIOS</t>
  </si>
  <si>
    <t>14100301 DIRECCION DE PROYECTOS</t>
  </si>
  <si>
    <t>14100401 DIRECCION DE CONCURSOS Y LICITACIONES</t>
  </si>
  <si>
    <t>14100501 DIRECCION DE SEGUIMIENTO DE OBRA</t>
  </si>
  <si>
    <t>14100601 DIRECCION DE CONSERVACION Y MANTENIMIENTO</t>
  </si>
  <si>
    <t>15010101 DESPACHO DEL C. SECRETARIO DE FINANZAS</t>
  </si>
  <si>
    <t>15020101 OFICINA DE LA UNIDAD DE APOYO TECNICO</t>
  </si>
  <si>
    <t>15030101 OFICINA DEL ORGANO INTERNO DE CONTROL</t>
  </si>
  <si>
    <t>15040101 OFICINA DE LA COORDINACION GENERAL DE INVERSIONES Y FIDEICOMISOS</t>
  </si>
  <si>
    <t>15050101 OFICINA DE LA COORDINACION GENERAL TECNICA</t>
  </si>
  <si>
    <t>15060101 OFICINA DE LA UNIDAD DE TECNOLOGIAS DE LA INFORMACION Y COMUNICACIONES</t>
  </si>
  <si>
    <t>15070101 OFICINA DE LA UNIDAD DE ADMINISTRACION Y FINANZAS</t>
  </si>
  <si>
    <t>15080101 OFICINA DE LA PROCURADURIA FISCAL</t>
  </si>
  <si>
    <t>15090101 OFICINA DE LA UNIDAD DE TRANSPARENCIA</t>
  </si>
  <si>
    <t>15100101 OFICINA DE LA SUBSECRETARIA DE INGRESOS</t>
  </si>
  <si>
    <t>15100201 DIRECCION DE RECAUDACION</t>
  </si>
  <si>
    <t>15100301 DIRECCION TECNICA DE RECAUDACION</t>
  </si>
  <si>
    <t>15100401 DIRECCION DE COORDINACION HACENDARIA</t>
  </si>
  <si>
    <t>15100501 DIRECCION DE LICENCIAS E INSPECCIONES</t>
  </si>
  <si>
    <t>15110101 OFICINA DE LA SUBSECRETARIA DE EGRESOS</t>
  </si>
  <si>
    <t>15110201 DIRECCION DE PROGRAMACION Y GASTO PUBLICO</t>
  </si>
  <si>
    <t>15110301 DIRECCION DE POLITICA PRESUPUESTAL</t>
  </si>
  <si>
    <t>15110401 DIRECCION DE TESORERIA</t>
  </si>
  <si>
    <t>15110501 DIRECCION DE CONTABILIDAD GUBERNAMENTAL</t>
  </si>
  <si>
    <t>15120101 OFICINA DE LA COORDINACION GENERAL DE AUDITORIA FISCAL</t>
  </si>
  <si>
    <t>15120201 DIRECCION DE REGISTRO Y SEGUIMIENTO A CARTERAS DE CREDITO</t>
  </si>
  <si>
    <t>15120301 DIRECCION DE AUDITORIA</t>
  </si>
  <si>
    <t>15120401 DIRECCION DE CATASTRO</t>
  </si>
  <si>
    <t>15120501 UNIDAD DE EJECUCION FISCAL</t>
  </si>
  <si>
    <t>15120601 DIRECCION DE AUDITORIA FISCAL</t>
  </si>
  <si>
    <t>15130101 UNIDAD DE APOYO JURIDICO</t>
  </si>
  <si>
    <t>16010101 OFICINA DEL C. SECRETARIO DE ADMINISTRACION E INNOVACION GUBERNAMENTAL</t>
  </si>
  <si>
    <t>16020101 OFICINA DEL C. SECRETARIO PARTICULAR</t>
  </si>
  <si>
    <t>16030101 OFICINA DE LA COORDINACION TECNICA OPERATIVA</t>
  </si>
  <si>
    <t>16040101 OFICINA DE LA COORDINACION GENERAL DE MODERNIZACION ADMINISTRATIVA E INNOVACION GUBERNAMENTAL</t>
  </si>
  <si>
    <t>16050101 OFICINA DE LA DIRECCION GENERAL DE MODERNIZACION ADMINISTRATIVA</t>
  </si>
  <si>
    <t>16060101 OFICINA DE LA DIRECCION GENERAL DE ENLACE INSTITUCIONAL DE TECNOLOGIAS DE LA INFORMACION Y COMUNICACIONES</t>
  </si>
  <si>
    <t>16060201 DIRECCION DE TECNOLOGIAS</t>
  </si>
  <si>
    <t>16060301 DIRECCION DE SISTEMAS</t>
  </si>
  <si>
    <t>16070101 OFICINA DE LA UNIDAD DE APOYO JURIDICO</t>
  </si>
  <si>
    <t>16070201 DIRECCION DE ENLACE Y SEGUIMIENTO INSTITUCIONAL</t>
  </si>
  <si>
    <t>16070301 DIRECCION DE APOYO TECNICO Y NORMATIVIDAD</t>
  </si>
  <si>
    <t>16080101 OFICINA DE LA UNIDAD DE ADMINISTRACION Y FINANZAS</t>
  </si>
  <si>
    <t>16080201 DIRECCION DE SEGUIMIENTO ADMINISTRATIVO</t>
  </si>
  <si>
    <t>16090101 OFICINA DE LA UNIDAD DE TRANSPARENCIA</t>
  </si>
  <si>
    <t>16100101 OFICINA DEL ORGANO INTERNO DE CONTROL</t>
  </si>
  <si>
    <t>16110101 OFICINA DE LA SUBSECRETARIA DE RECURSOS HUMANOS</t>
  </si>
  <si>
    <t>16110201 DIRECCION DE RECURSOS HUMANOS</t>
  </si>
  <si>
    <t>16110301 DIRECCION DEL DESARROLLO DEL PERSONAL</t>
  </si>
  <si>
    <t>16120101 OFICINA DE LA SUBSECRETARIA DE RECURSOS MATERIALES</t>
  </si>
  <si>
    <t>16120201 DIRECCION DE TALLERES GRAFICOS</t>
  </si>
  <si>
    <t>16120301 DIRECCION DE CONTROL DE RECURSOS MATERIALES</t>
  </si>
  <si>
    <t>16120401 DIRECCION DE ENLACE OPERATIVO</t>
  </si>
  <si>
    <t>16120501 DIRECCION DE ENLACE Y SEGUIMIENTO INSTITUCIONAL</t>
  </si>
  <si>
    <t>16130101 OFICINA DE LA DIRECCION GENERAL DE PROCESOS DE ADQUISICIONES, SERVICIOS Y CONTRATACIONES</t>
  </si>
  <si>
    <t>16130201 DIRECCION DE ADQUISICIONES Y SERVICIOS CONSOLIDADOS</t>
  </si>
  <si>
    <t>16130301 DIRECCION DE PROCESOS DE ADQUISICIONES Y SERVICIOS</t>
  </si>
  <si>
    <t>16130401 DIRECCION DE INTEGRACION DE EXPEDIENTES DE COMPRAS Y SERVICIOS CONSOLIDADOS</t>
  </si>
  <si>
    <t>16140101 OFICINA DE LA SUBSECRETARIA DE SERVICIOS GENERALES</t>
  </si>
  <si>
    <t>16140201 DIRECCION DE SERVICIOS DIVERSOS</t>
  </si>
  <si>
    <t>16140301 DIRECCION OPERATIVA Y DE SERVICIOS</t>
  </si>
  <si>
    <t>16140401 DIRECCION DE MANTENIMIENTO Y CONSERVACION DE PARQUES</t>
  </si>
  <si>
    <t>16140501 DIRECCION DE SERVICIOS BASICOS</t>
  </si>
  <si>
    <t>16150101 DIRECCION GENERAL DE RECURSOS HUMANOS Y DESARROLLO DE PERSONAL</t>
  </si>
  <si>
    <t>16150201 DIRECCION TECNICA DE CONTROL Y SEGUIMIENTO</t>
  </si>
  <si>
    <t>16150301 DIRECCION DE ADMINISTRACION DE RECURSOS HUMANOS</t>
  </si>
  <si>
    <t>16150401 DIRECCION DE POLITICAS SALARIALES Y NOMINA</t>
  </si>
  <si>
    <t>16150501 DIRECCION DE PRESUPUESTO DE NOMINA</t>
  </si>
  <si>
    <t>16150601 DIRECCION DE DESARROLLO DE PERSONAL</t>
  </si>
  <si>
    <t>17010101 OFICINA DEL C. SECRETARIO DE LA FUNCION PUBLICA</t>
  </si>
  <si>
    <t>17020101 OFICINA DEL C. SECRETARIO PARTICULAR</t>
  </si>
  <si>
    <t>17030101 OFICINA DE LA UNIDAD DE ADMINISTRACION Y FINANZAS</t>
  </si>
  <si>
    <t>17040101 OFICINA DE LA UNIDAD DE APOYO JURIDICO</t>
  </si>
  <si>
    <t>17050101 OFICINA DE LA UNIDAD DE APOYO TECNICO E INFORMATICO</t>
  </si>
  <si>
    <t>17060101 OFICINA DE LA UNIDAD DE REGISTRO UNICO DE CONTRATISTAS</t>
  </si>
  <si>
    <t>17070101 OFICINA DE LA UNIDAD DE TRANSPARENCIA</t>
  </si>
  <si>
    <t>17080101 OFICINA DEL ORGANO INTERNO DE CONTROL</t>
  </si>
  <si>
    <t>17090101 OFICINA DEL C. SUBSECRETARIO DE AUDITORIA DE LA GESTION PUBLICA</t>
  </si>
  <si>
    <t>17090201 DIRECCION GENERAL DE CONTROL Y AUDITORIA PUBLICA</t>
  </si>
  <si>
    <t>17090301 DIRECCION GENERAL DE ORGANOS INTERNOS DE CONTROL Y COMISARIOS PUBLICOS</t>
  </si>
  <si>
    <t>17100101 OFICINA DEL C. SUBSECRETARIO DE AUDITORIA A LA OBRA PUBLICA</t>
  </si>
  <si>
    <t>17100201 DIRECCION DE FISCALIZACION, AUDITORIA Y SUPERVISION</t>
  </si>
  <si>
    <t>17110101 OFICINA DE LA DIRECCION GENERAL DE NORMATIVIDAD Y EVALUACION</t>
  </si>
  <si>
    <t>17120101 OFICINA DE LA DIRECCION GENERAL DE RESPONSABILIDADES ADMINISTRATIVAS</t>
  </si>
  <si>
    <t>17120201 DIRECCION DE CONTROL E INTEGRACION DE EXPEDIENTES ADMINISTRATIVOS</t>
  </si>
  <si>
    <t>17120301 DIRECCION DE ASESORIA, CONSULTA DE RESPONSABILIDADES Y SITUACION PATRIMONIAL</t>
  </si>
  <si>
    <t>17130101 OFICINA DE LA UNIDAD DE VERIFICACION E INVESTIGACION GUBERNAMENTAL</t>
  </si>
  <si>
    <r>
      <t xml:space="preserve">PUESTO
</t>
    </r>
    <r>
      <rPr>
        <sz val="10"/>
        <color theme="1" tint="0.14999847407452621"/>
        <rFont val="Agency FB"/>
        <family val="2"/>
      </rPr>
      <t>(Para uso exclusivo de TGC)</t>
    </r>
  </si>
  <si>
    <r>
      <t xml:space="preserve">REQUISITOR
</t>
    </r>
    <r>
      <rPr>
        <sz val="10"/>
        <color theme="1" tint="0.14999847407452621"/>
        <rFont val="Agency FB"/>
        <family val="2"/>
      </rPr>
      <t>(n.a.)</t>
    </r>
  </si>
  <si>
    <r>
      <rPr>
        <b/>
        <sz val="14"/>
        <color theme="1" tint="0.14999847407452621"/>
        <rFont val="Agency FB"/>
        <family val="2"/>
      </rPr>
      <t>CORREO ELECTRÓNICO</t>
    </r>
    <r>
      <rPr>
        <sz val="14"/>
        <color theme="1" tint="0.14999847407452621"/>
        <rFont val="Agency FB"/>
        <family val="2"/>
      </rPr>
      <t xml:space="preserve">
</t>
    </r>
    <r>
      <rPr>
        <sz val="10"/>
        <color theme="1" tint="0.14999847407452621"/>
        <rFont val="Agency FB"/>
        <family val="2"/>
      </rPr>
      <t>(Opcional)</t>
    </r>
  </si>
  <si>
    <r>
      <rPr>
        <b/>
        <sz val="14"/>
        <color theme="1" tint="0.14999847407452621"/>
        <rFont val="Agency FB"/>
        <family val="2"/>
      </rPr>
      <t>NOMBRE DE DIRECCIÓN</t>
    </r>
    <r>
      <rPr>
        <sz val="14"/>
        <color theme="1" tint="0.14999847407452621"/>
        <rFont val="Agency FB"/>
        <family val="2"/>
      </rPr>
      <t xml:space="preserve">
</t>
    </r>
    <r>
      <rPr>
        <sz val="10"/>
        <color theme="1" tint="0.14999847407452621"/>
        <rFont val="Agency FB"/>
        <family val="2"/>
      </rPr>
      <t>(Área a la que pertenece el usuario)</t>
    </r>
    <r>
      <rPr>
        <sz val="10"/>
        <color rgb="FF3333FF"/>
        <rFont val="Agency FB"/>
        <family val="2"/>
      </rPr>
      <t xml:space="preserve">
</t>
    </r>
    <r>
      <rPr>
        <sz val="10"/>
        <color rgb="FFA0213F"/>
        <rFont val="Agency FB"/>
        <family val="2"/>
      </rPr>
      <t>Obligatorio usar sólo los valores de la pestaña "Lista de Direcciones"</t>
    </r>
  </si>
  <si>
    <r>
      <rPr>
        <b/>
        <sz val="14"/>
        <color theme="1" tint="0.14999847407452621"/>
        <rFont val="Agency FB"/>
        <family val="2"/>
      </rPr>
      <t>DEPENDENCIA</t>
    </r>
    <r>
      <rPr>
        <sz val="14"/>
        <color theme="1" tint="0.14999847407452621"/>
        <rFont val="Agency FB"/>
        <family val="2"/>
      </rPr>
      <t xml:space="preserve">
</t>
    </r>
    <r>
      <rPr>
        <sz val="10"/>
        <color rgb="FFA0213F"/>
        <rFont val="Agency FB"/>
        <family val="2"/>
      </rPr>
      <t>Usar sólo los valores de la pestaña "Lista de Dependencias"</t>
    </r>
  </si>
  <si>
    <r>
      <rPr>
        <b/>
        <sz val="14"/>
        <color theme="1" tint="0.14999847407452621"/>
        <rFont val="Agency FB"/>
        <family val="2"/>
      </rPr>
      <t>CLAVE DE USUARIO</t>
    </r>
    <r>
      <rPr>
        <sz val="14"/>
        <color theme="1" tint="0.14999847407452621"/>
        <rFont val="Agency FB"/>
        <family val="2"/>
      </rPr>
      <t xml:space="preserve">
</t>
    </r>
    <r>
      <rPr>
        <sz val="10"/>
        <color theme="1" tint="0.14999847407452621"/>
        <rFont val="Agency FB"/>
        <family val="2"/>
      </rPr>
      <t>(De acuerdo a definición del cliente)</t>
    </r>
  </si>
  <si>
    <r>
      <rPr>
        <b/>
        <sz val="14"/>
        <color theme="1" tint="0.14999847407452621"/>
        <rFont val="Agency FB"/>
        <family val="2"/>
      </rPr>
      <t>GÉNERO</t>
    </r>
    <r>
      <rPr>
        <sz val="10"/>
        <color theme="1" tint="0.14999847407452621"/>
        <rFont val="Agency FB"/>
        <family val="2"/>
      </rPr>
      <t xml:space="preserve">
(Masculino/Femenino)</t>
    </r>
  </si>
  <si>
    <r>
      <rPr>
        <b/>
        <sz val="14"/>
        <color theme="1" tint="0.14999847407452621"/>
        <rFont val="Agency FB"/>
        <family val="2"/>
      </rPr>
      <t>NOMBRE(S)</t>
    </r>
    <r>
      <rPr>
        <sz val="14"/>
        <color theme="1" tint="0.14999847407452621"/>
        <rFont val="Agency FB"/>
        <family val="2"/>
      </rPr>
      <t xml:space="preserve">
</t>
    </r>
    <r>
      <rPr>
        <sz val="10"/>
        <color theme="1" tint="0.14999847407452621"/>
        <rFont val="Agency FB"/>
        <family val="2"/>
      </rPr>
      <t>(Sin acentos, con mayúsculas)</t>
    </r>
  </si>
  <si>
    <r>
      <rPr>
        <b/>
        <sz val="14"/>
        <color theme="1" tint="0.14999847407452621"/>
        <rFont val="Agency FB"/>
        <family val="2"/>
      </rPr>
      <t>APELLIDO MATERNO</t>
    </r>
    <r>
      <rPr>
        <sz val="10"/>
        <color theme="1" tint="0.14999847407452621"/>
        <rFont val="Agency FB"/>
        <family val="2"/>
      </rPr>
      <t xml:space="preserve">
(Sin acentos, con mayúsculas - si el empleado no tiene este dato dejar en blanco)</t>
    </r>
  </si>
  <si>
    <r>
      <rPr>
        <b/>
        <sz val="14"/>
        <color theme="1" tint="0.14999847407452621"/>
        <rFont val="Agency FB"/>
        <family val="2"/>
      </rPr>
      <t>APELLIDO PATERNO</t>
    </r>
    <r>
      <rPr>
        <sz val="10"/>
        <color theme="1" tint="0.14999847407452621"/>
        <rFont val="Agency FB"/>
        <family val="2"/>
      </rPr>
      <t xml:space="preserve">
(Sin acentos, con mayúsculas - si el empleado no tiene este dato dejar en blanco)</t>
    </r>
  </si>
  <si>
    <t>Usuarios y Roles para plataformas EBS, PBR, BI</t>
  </si>
  <si>
    <t>Columna1</t>
  </si>
  <si>
    <t>Columna2</t>
  </si>
  <si>
    <t>XXGET GL Consulta de Fondos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</si>
</sst>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m"/>
    <numFmt numFmtId="165" formatCode="dd"/>
    <numFmt numFmtId="166" formatCode="0_);\-0_)"/>
  </numFmts>
  <fonts count="41" x14ac:knownFonts="1">
    <font>
      <sz val="10"/>
      <color theme="1" tint="0.14996795556505021"/>
      <name val="Franklin Gothic Medium"/>
      <family val="2"/>
      <scheme val="minor"/>
    </font>
    <font>
      <b/>
      <sz val="11"/>
      <color theme="4" tint="-0.249977111117893"/>
      <name val="Franklin Gothic Medium"/>
      <family val="2"/>
      <scheme val="minor"/>
    </font>
    <font>
      <sz val="10"/>
      <color theme="1" tint="0.14999847407452621"/>
      <name val="Franklin Gothic Medium"/>
      <family val="2"/>
      <scheme val="minor"/>
    </font>
    <font>
      <b/>
      <sz val="28"/>
      <color theme="4"/>
      <name val="Franklin Gothic Medium"/>
      <family val="2"/>
      <scheme val="major"/>
    </font>
    <font>
      <sz val="18"/>
      <color theme="1" tint="0.14996795556505021"/>
      <name val="Franklin Gothic Medium"/>
      <family val="2"/>
      <scheme val="major"/>
    </font>
    <font>
      <sz val="11"/>
      <color theme="1" tint="0.14975432599871821"/>
      <name val="Franklin Gothic Medium"/>
      <family val="2"/>
      <scheme val="major"/>
    </font>
    <font>
      <sz val="12"/>
      <color theme="3"/>
      <name val="Franklin Gothic Medium"/>
      <family val="2"/>
      <scheme val="major"/>
    </font>
    <font>
      <sz val="11"/>
      <color theme="1" tint="0.14993743705557422"/>
      <name val="Franklin Gothic Medium"/>
      <family val="2"/>
      <scheme val="major"/>
    </font>
    <font>
      <sz val="14"/>
      <color theme="1" tint="0.14975432599871821"/>
      <name val="Franklin Gothic Medium"/>
      <family val="2"/>
      <scheme val="major"/>
    </font>
    <font>
      <sz val="10"/>
      <color theme="1" tint="0.499984740745262"/>
      <name val="Franklin Gothic Medium"/>
      <family val="2"/>
      <scheme val="minor"/>
    </font>
    <font>
      <sz val="14"/>
      <color theme="1" tint="0.14999847407452621"/>
      <name val="Franklin Gothic Medium"/>
      <family val="2"/>
      <scheme val="minor"/>
    </font>
    <font>
      <i/>
      <sz val="10"/>
      <color theme="1" tint="4.9989318521683403E-2"/>
      <name val="Franklin Gothic Medium"/>
      <family val="1"/>
      <scheme val="minor"/>
    </font>
    <font>
      <sz val="10"/>
      <color theme="1" tint="4.9989318521683403E-2"/>
      <name val="Franklin Gothic Medium"/>
      <family val="2"/>
      <scheme val="major"/>
    </font>
    <font>
      <sz val="10"/>
      <name val="Tahoma"/>
      <family val="2"/>
    </font>
    <font>
      <i/>
      <sz val="10"/>
      <color theme="1" tint="0.499984740745262"/>
      <name val="Franklin Gothic Medium"/>
      <family val="2"/>
      <scheme val="minor"/>
    </font>
    <font>
      <b/>
      <sz val="10"/>
      <color theme="1" tint="0.14996795556505021"/>
      <name val="Franklin Gothic Medium"/>
      <family val="2"/>
      <scheme val="minor"/>
    </font>
    <font>
      <b/>
      <sz val="14"/>
      <color theme="1" tint="0.14999847407452621"/>
      <name val="Franklin Gothic Medium"/>
      <family val="2"/>
      <scheme val="minor"/>
    </font>
    <font>
      <b/>
      <sz val="16"/>
      <color theme="1" tint="0.14999847407452621"/>
      <name val="Franklin Gothic Medium"/>
      <family val="2"/>
      <scheme val="minor"/>
    </font>
    <font>
      <b/>
      <sz val="10"/>
      <color theme="1" tint="0.14999847407452621"/>
      <name val="Franklin Gothic Medium"/>
      <family val="2"/>
      <scheme val="minor"/>
    </font>
    <font>
      <sz val="10"/>
      <name val="Franklin Gothic Medium"/>
      <family val="2"/>
      <scheme val="minor"/>
    </font>
    <font>
      <sz val="10"/>
      <color rgb="FF808080"/>
      <name val="Franklin Gothic Medium"/>
      <family val="2"/>
    </font>
    <font>
      <sz val="7"/>
      <color theme="1" tint="0.499984740745262"/>
      <name val="Wingdings"/>
      <charset val="2"/>
    </font>
    <font>
      <sz val="10"/>
      <color theme="1" tint="0.499984740745262"/>
      <name val="Franklin Gothic Medium"/>
      <family val="2"/>
      <scheme val="minor"/>
    </font>
    <font>
      <sz val="10"/>
      <color rgb="FF808080"/>
      <name val="Franklin Gothic Medium"/>
      <family val="2"/>
    </font>
    <font>
      <sz val="8"/>
      <name val="Franklin Gothic Medium"/>
      <family val="2"/>
      <scheme val="minor"/>
    </font>
    <font>
      <u/>
      <sz val="10"/>
      <color theme="10"/>
      <name val="Franklin Gothic Medium"/>
      <family val="2"/>
      <scheme val="minor"/>
    </font>
    <font>
      <b/>
      <sz val="28"/>
      <color rgb="FFA0213F"/>
      <name val="Franklin Gothic Medium"/>
      <family val="2"/>
      <scheme val="major"/>
    </font>
    <font>
      <sz val="10"/>
      <color theme="0" tint="-0.499984740745262"/>
      <name val="Franklin Gothic Medium"/>
      <family val="2"/>
    </font>
    <font>
      <sz val="10"/>
      <name val="Franklin Gothic Medium"/>
      <family val="2"/>
    </font>
    <font>
      <sz val="11"/>
      <color theme="1" tint="0.14975432599871821"/>
      <name val="Franklin Gothic Medium"/>
      <family val="2"/>
      <scheme val="major"/>
    </font>
    <font>
      <sz val="14"/>
      <color rgb="FF262626"/>
      <name val="Franklin Gothic Medium"/>
      <family val="2"/>
    </font>
    <font>
      <sz val="10"/>
      <color rgb="FF262626"/>
      <name val="Franklin Gothic Medium"/>
      <family val="2"/>
    </font>
    <font>
      <sz val="10"/>
      <color rgb="FFA0213F"/>
      <name val="Franklin Gothic Medium"/>
      <family val="2"/>
    </font>
    <font>
      <sz val="10"/>
      <color theme="1" tint="0.14999847407452621"/>
      <name val="Agency FB"/>
      <family val="2"/>
    </font>
    <font>
      <sz val="14"/>
      <color theme="1" tint="0.14999847407452621"/>
      <name val="Agency FB"/>
      <family val="2"/>
    </font>
    <font>
      <sz val="10"/>
      <color rgb="FFA0213F"/>
      <name val="Agency FB"/>
      <family val="2"/>
    </font>
    <font>
      <sz val="10"/>
      <color rgb="FF3333FF"/>
      <name val="Agency FB"/>
      <family val="2"/>
    </font>
    <font>
      <sz val="10"/>
      <color theme="1" tint="0.14996795556505021"/>
      <name val="Agency FB"/>
      <family val="2"/>
    </font>
    <font>
      <b/>
      <sz val="14"/>
      <color theme="1" tint="0.14999847407452621"/>
      <name val="Agency FB"/>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theme="4" tint="0.599963377788628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EDD9EE"/>
        <bgColor rgb="FF000000"/>
      </patternFill>
    </fill>
  </fills>
  <borders count="31">
    <border>
      <left/>
      <right/>
      <top/>
      <bottom/>
      <diagonal/>
    </border>
    <border>
      <left/>
      <right/>
      <top/>
      <bottom style="double">
        <color theme="1" tint="0.14996795556505021"/>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thick">
        <color theme="4"/>
      </bottom>
      <diagonal/>
    </border>
    <border>
      <left style="dotted">
        <color theme="0" tint="-0.34998626667073579"/>
      </left>
      <right style="dotted">
        <color theme="0" tint="-0.34998626667073579"/>
      </right>
      <top/>
      <bottom style="medium">
        <color theme="4" tint="0.39994506668294322"/>
      </bottom>
      <diagonal/>
    </border>
    <border>
      <left/>
      <right style="dotted">
        <color theme="0" tint="-0.34998626667073579"/>
      </right>
      <top style="thin">
        <color theme="0" tint="-0.34998626667073579"/>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right style="dotted">
        <color theme="0" tint="-0.34998626667073579"/>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dotted">
        <color theme="0" tint="-0.34998626667073579"/>
      </left>
      <right/>
      <top style="thin">
        <color theme="0" tint="-0.34998626667073579"/>
      </top>
      <bottom style="thin">
        <color theme="0" tint="-0.34998626667073579"/>
      </bottom>
      <diagonal/>
    </border>
    <border>
      <left style="dotted">
        <color theme="0" tint="-0.34998626667073579"/>
      </left>
      <right/>
      <top/>
      <bottom style="thick">
        <color theme="4"/>
      </bottom>
      <diagonal/>
    </border>
    <border>
      <left style="dotted">
        <color theme="4" tint="0.39994506668294322"/>
      </left>
      <right style="dotted">
        <color theme="4" tint="0.39994506668294322"/>
      </right>
      <top style="dotted">
        <color theme="4" tint="0.39994506668294322"/>
      </top>
      <bottom style="dotted">
        <color theme="4" tint="0.39994506668294322"/>
      </bottom>
      <diagonal/>
    </border>
    <border>
      <left style="dotted">
        <color theme="4" tint="0.39994506668294322"/>
      </left>
      <right/>
      <top style="dotted">
        <color theme="4" tint="0.39994506668294322"/>
      </top>
      <bottom style="dotted">
        <color theme="4" tint="0.39994506668294322"/>
      </bottom>
      <diagonal/>
    </border>
    <border>
      <left/>
      <right/>
      <top style="dotted">
        <color theme="4" tint="0.39994506668294322"/>
      </top>
      <bottom style="dotted">
        <color theme="4" tint="0.39994506668294322"/>
      </bottom>
      <diagonal/>
    </border>
    <border>
      <left/>
      <right style="dotted">
        <color theme="4" tint="0.39991454817346722"/>
      </right>
      <top style="dotted">
        <color theme="4" tint="0.39994506668294322"/>
      </top>
      <bottom style="dotted">
        <color theme="4" tint="0.39994506668294322"/>
      </bottom>
      <diagonal/>
    </border>
    <border>
      <left style="dotted">
        <color theme="0" tint="-0.34998626667073579"/>
      </left>
      <right style="dotted">
        <color theme="0" tint="-0.34998626667073579"/>
      </right>
      <top/>
      <bottom style="thick">
        <color rgb="FF308DA2"/>
      </bottom>
      <diagonal/>
    </border>
    <border>
      <left/>
      <right/>
      <top style="dotted">
        <color theme="4" tint="0.3999450666829432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dotted">
        <color theme="4" tint="0.39994506668294322"/>
      </bottom>
      <diagonal/>
    </border>
    <border>
      <left style="dotted">
        <color theme="4" tint="0.39994506668294322"/>
      </left>
      <right/>
      <top/>
      <bottom style="dotted">
        <color theme="4" tint="0.39994506668294322"/>
      </bottom>
      <diagonal/>
    </border>
    <border>
      <left/>
      <right style="dotted">
        <color theme="4" tint="0.39991454817346722"/>
      </right>
      <top/>
      <bottom style="dotted">
        <color theme="4" tint="0.39994506668294322"/>
      </bottom>
      <diagonal/>
    </border>
    <border>
      <left style="dotted">
        <color theme="4" tint="0.39991454817346722"/>
      </left>
      <right/>
      <top style="dotted">
        <color theme="4" tint="0.39991454817346722"/>
      </top>
      <bottom style="dotted">
        <color theme="4" tint="0.39991454817346722"/>
      </bottom>
      <diagonal/>
    </border>
    <border>
      <left/>
      <right/>
      <top style="dotted">
        <color theme="4" tint="0.39991454817346722"/>
      </top>
      <bottom style="dotted">
        <color theme="4" tint="0.39991454817346722"/>
      </bottom>
      <diagonal/>
    </border>
    <border>
      <left/>
      <right style="dotted">
        <color theme="4" tint="0.39991454817346722"/>
      </right>
      <top style="dotted">
        <color theme="4" tint="0.39991454817346722"/>
      </top>
      <bottom style="dotted">
        <color theme="4" tint="0.39991454817346722"/>
      </bottom>
      <diagonal/>
    </border>
    <border>
      <left style="dotted">
        <color rgb="FFA6A6A6"/>
      </left>
      <right style="dotted">
        <color rgb="FFA6A6A6"/>
      </right>
      <top style="thin">
        <color rgb="FFA6A6A6"/>
      </top>
      <bottom style="thin">
        <color rgb="FFA6A6A6"/>
      </bottom>
      <diagonal/>
    </border>
    <border>
      <left style="dotted">
        <color theme="0" tint="-0.34998626667073579"/>
      </left>
      <right style="dotted">
        <color theme="0" tint="-0.34998626667073579"/>
      </right>
      <top style="thin">
        <color theme="0" tint="-0.34998626667073579"/>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rgb="FFA0213F"/>
      </top>
      <bottom/>
      <diagonal/>
    </border>
    <border>
      <left style="dotted">
        <color rgb="FFA6A6A6"/>
      </left>
      <right style="dotted">
        <color rgb="FFA6A6A6"/>
      </right>
      <top style="thin">
        <color rgb="FFA6A6A6"/>
      </top>
      <bottom style="medium">
        <color rgb="FFA0213F"/>
      </bottom>
      <diagonal/>
    </border>
    <border>
      <left style="dotted">
        <color rgb="FFA6A6A6"/>
      </left>
      <right style="dotted">
        <color rgb="FFA6A6A6"/>
      </right>
      <top/>
      <bottom style="thin">
        <color rgb="FFA6A6A6"/>
      </bottom>
      <diagonal/>
    </border>
  </borders>
  <cellStyleXfs count="8">
    <xf numFmtId="0" fontId="0" fillId="0" borderId="0">
      <alignment vertical="center"/>
    </xf>
    <xf numFmtId="0" fontId="3"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6" fontId="2" fillId="2" borderId="4" applyFont="0" applyAlignment="0">
      <alignment vertical="center"/>
    </xf>
    <xf numFmtId="164" fontId="4" fillId="0" borderId="2">
      <alignment horizontal="right" vertical="center" wrapText="1" indent="1"/>
    </xf>
    <xf numFmtId="0" fontId="25" fillId="0" borderId="0" applyNumberFormat="0" applyFill="0" applyBorder="0" applyAlignment="0" applyProtection="0">
      <alignment vertical="center"/>
    </xf>
  </cellStyleXfs>
  <cellXfs count="109">
    <xf numFmtId="0" fontId="0" fillId="0" borderId="0" xfId="0">
      <alignment vertical="center"/>
    </xf>
    <xf numFmtId="0" fontId="0" fillId="0" borderId="0" xfId="0" applyProtection="1">
      <alignment vertical="center"/>
      <protection locked="0"/>
    </xf>
    <xf numFmtId="0" fontId="0" fillId="0" borderId="0" xfId="0" applyProtection="1">
      <alignment vertical="center"/>
    </xf>
    <xf numFmtId="0" fontId="3" fillId="0" borderId="1" xfId="1" applyBorder="1" applyProtection="1"/>
    <xf numFmtId="0" fontId="1" fillId="0" borderId="1" xfId="0" applyFont="1" applyBorder="1" applyAlignment="1" applyProtection="1">
      <alignment horizontal="right"/>
    </xf>
    <xf numFmtId="0" fontId="0" fillId="0" borderId="1" xfId="0" applyBorder="1" applyProtection="1">
      <alignment vertical="center"/>
    </xf>
    <xf numFmtId="0" fontId="3" fillId="0" borderId="0" xfId="1" applyBorder="1" applyProtection="1"/>
    <xf numFmtId="0" fontId="1" fillId="0" borderId="0" xfId="0" applyFont="1" applyBorder="1" applyAlignment="1" applyProtection="1">
      <alignment horizontal="right"/>
    </xf>
    <xf numFmtId="0" fontId="0" fillId="0" borderId="0" xfId="0" applyBorder="1" applyProtection="1">
      <alignment vertical="center"/>
    </xf>
    <xf numFmtId="166" fontId="9" fillId="0" borderId="0" xfId="0" applyNumberFormat="1" applyFont="1" applyAlignment="1" applyProtection="1">
      <alignment horizontal="left" vertical="center" indent="1"/>
      <protection locked="0"/>
    </xf>
    <xf numFmtId="0" fontId="11" fillId="0" borderId="0" xfId="0" applyFont="1" applyBorder="1" applyAlignment="1" applyProtection="1">
      <alignment horizontal="right" vertical="center"/>
    </xf>
    <xf numFmtId="0" fontId="12" fillId="0" borderId="0"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13" fillId="0" borderId="0" xfId="0" applyFont="1" applyBorder="1" applyAlignment="1" applyProtection="1">
      <alignment horizontal="left" vertical="center" wrapText="1"/>
    </xf>
    <xf numFmtId="0" fontId="13" fillId="0" borderId="0" xfId="0" applyFont="1" applyBorder="1" applyAlignment="1" applyProtection="1">
      <alignment horizontal="left" vertical="center"/>
    </xf>
    <xf numFmtId="0" fontId="8" fillId="0" borderId="0" xfId="2" applyFont="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165" fontId="2" fillId="0" borderId="3" xfId="0" applyNumberFormat="1" applyFont="1" applyFill="1" applyBorder="1" applyAlignment="1" applyProtection="1">
      <alignment horizontal="center" vertical="center" wrapText="1"/>
    </xf>
    <xf numFmtId="165" fontId="10" fillId="0" borderId="3" xfId="0" applyNumberFormat="1" applyFont="1" applyFill="1" applyBorder="1" applyAlignment="1" applyProtection="1">
      <alignment horizontal="center" vertical="center" wrapText="1"/>
    </xf>
    <xf numFmtId="0" fontId="0" fillId="0" borderId="0" xfId="0" applyProtection="1">
      <alignment vertical="center"/>
      <protection hidden="1"/>
    </xf>
    <xf numFmtId="0" fontId="3" fillId="0" borderId="1" xfId="1" applyBorder="1" applyProtection="1">
      <protection hidden="1"/>
    </xf>
    <xf numFmtId="0" fontId="1" fillId="0" borderId="1" xfId="0" applyFont="1" applyBorder="1" applyAlignment="1" applyProtection="1">
      <alignment horizontal="right"/>
      <protection hidden="1"/>
    </xf>
    <xf numFmtId="0" fontId="0" fillId="0" borderId="1" xfId="0" applyBorder="1" applyProtection="1">
      <alignment vertical="center"/>
      <protection hidden="1"/>
    </xf>
    <xf numFmtId="0" fontId="3" fillId="0" borderId="0" xfId="1" applyBorder="1" applyProtection="1">
      <protection hidden="1"/>
    </xf>
    <xf numFmtId="0" fontId="1" fillId="0" borderId="0" xfId="0" applyFont="1" applyBorder="1" applyAlignment="1" applyProtection="1">
      <alignment horizontal="right"/>
      <protection hidden="1"/>
    </xf>
    <xf numFmtId="0" fontId="0" fillId="0" borderId="0" xfId="0" applyBorder="1" applyProtection="1">
      <alignment vertical="center"/>
      <protection hidden="1"/>
    </xf>
    <xf numFmtId="3" fontId="16" fillId="0" borderId="3" xfId="0" applyNumberFormat="1" applyFont="1" applyBorder="1" applyAlignment="1" applyProtection="1">
      <alignment horizontal="center" vertical="center" wrapText="1"/>
      <protection hidden="1"/>
    </xf>
    <xf numFmtId="165" fontId="17" fillId="0" borderId="3" xfId="0" applyNumberFormat="1" applyFont="1" applyBorder="1" applyAlignment="1" applyProtection="1">
      <alignment horizontal="center" vertical="center" wrapText="1"/>
      <protection hidden="1"/>
    </xf>
    <xf numFmtId="165" fontId="16" fillId="0" borderId="3" xfId="0" applyNumberFormat="1" applyFont="1" applyBorder="1" applyAlignment="1" applyProtection="1">
      <alignment horizontal="center" vertical="center" wrapText="1"/>
      <protection hidden="1"/>
    </xf>
    <xf numFmtId="165" fontId="16" fillId="0" borderId="11" xfId="0" applyNumberFormat="1" applyFont="1" applyBorder="1" applyAlignment="1" applyProtection="1">
      <alignment horizontal="center" vertical="center" wrapText="1"/>
      <protection hidden="1"/>
    </xf>
    <xf numFmtId="166" fontId="9" fillId="0" borderId="5" xfId="0" applyNumberFormat="1" applyFont="1" applyBorder="1" applyAlignment="1" applyProtection="1">
      <alignment horizontal="left" vertical="center" wrapText="1" indent="1"/>
      <protection hidden="1"/>
    </xf>
    <xf numFmtId="166" fontId="9" fillId="0" borderId="6" xfId="0" applyNumberFormat="1" applyFont="1" applyBorder="1" applyAlignment="1" applyProtection="1">
      <alignment horizontal="left" vertical="center" wrapText="1" indent="1"/>
      <protection hidden="1"/>
    </xf>
    <xf numFmtId="166" fontId="9" fillId="0" borderId="10" xfId="0" applyNumberFormat="1" applyFont="1" applyBorder="1" applyAlignment="1" applyProtection="1">
      <alignment horizontal="left" vertical="center" wrapText="1" indent="1"/>
      <protection hidden="1"/>
    </xf>
    <xf numFmtId="3" fontId="2" fillId="0" borderId="12" xfId="0" applyNumberFormat="1" applyFont="1" applyBorder="1" applyAlignment="1" applyProtection="1">
      <alignment horizontal="left" vertical="center" wrapText="1"/>
      <protection hidden="1"/>
    </xf>
    <xf numFmtId="3" fontId="10" fillId="0" borderId="3" xfId="0" applyNumberFormat="1" applyFont="1" applyFill="1" applyBorder="1" applyAlignment="1" applyProtection="1">
      <alignment horizontal="center" vertical="center" wrapText="1"/>
    </xf>
    <xf numFmtId="165" fontId="20" fillId="0" borderId="0" xfId="0" applyNumberFormat="1" applyFont="1" applyAlignment="1" applyProtection="1">
      <alignment horizontal="left" vertical="center" indent="1"/>
      <protection locked="0"/>
    </xf>
    <xf numFmtId="165" fontId="10" fillId="0" borderId="16" xfId="0" applyNumberFormat="1" applyFont="1" applyFill="1" applyBorder="1" applyAlignment="1" applyProtection="1">
      <alignment horizontal="center" vertical="center" wrapText="1"/>
    </xf>
    <xf numFmtId="166" fontId="9" fillId="0" borderId="0" xfId="0" applyNumberFormat="1" applyFont="1" applyFill="1" applyAlignment="1" applyProtection="1">
      <alignment horizontal="left" vertical="center" indent="1"/>
      <protection locked="0"/>
    </xf>
    <xf numFmtId="0" fontId="0" fillId="0" borderId="18" xfId="0" applyBorder="1" applyAlignment="1" applyProtection="1">
      <alignment horizontal="center" vertical="center" wrapText="1"/>
    </xf>
    <xf numFmtId="166" fontId="22" fillId="0" borderId="0" xfId="0" applyNumberFormat="1" applyFont="1" applyFill="1" applyBorder="1" applyAlignment="1" applyProtection="1">
      <alignment horizontal="left" vertical="center" indent="1"/>
      <protection locked="0"/>
    </xf>
    <xf numFmtId="165" fontId="23" fillId="0" borderId="0" xfId="0" applyNumberFormat="1" applyFont="1" applyFill="1" applyBorder="1" applyAlignment="1" applyProtection="1">
      <alignment horizontal="left" vertical="center" indent="1"/>
      <protection locked="0"/>
    </xf>
    <xf numFmtId="166" fontId="9" fillId="0" borderId="0" xfId="0" applyNumberFormat="1" applyFont="1" applyAlignment="1" applyProtection="1">
      <alignment horizontal="left" vertical="center" indent="1"/>
    </xf>
    <xf numFmtId="166" fontId="9" fillId="0" borderId="0" xfId="0" applyNumberFormat="1" applyFont="1" applyFill="1" applyAlignment="1" applyProtection="1">
      <alignment horizontal="left" vertical="center" indent="1"/>
    </xf>
    <xf numFmtId="165" fontId="20" fillId="0" borderId="0" xfId="0" applyNumberFormat="1" applyFont="1" applyAlignment="1" applyProtection="1">
      <alignment horizontal="left" vertical="center" indent="1"/>
    </xf>
    <xf numFmtId="0" fontId="0" fillId="0" borderId="0" xfId="0" applyAlignment="1" applyProtection="1">
      <alignment horizontal="left" vertical="center"/>
    </xf>
    <xf numFmtId="166" fontId="9" fillId="0" borderId="0" xfId="0" applyNumberFormat="1" applyFont="1" applyFill="1" applyBorder="1" applyAlignment="1" applyProtection="1">
      <alignment horizontal="left" vertical="center" indent="1"/>
      <protection locked="0"/>
    </xf>
    <xf numFmtId="165" fontId="20" fillId="0" borderId="0" xfId="0" applyNumberFormat="1" applyFont="1" applyFill="1" applyBorder="1" applyAlignment="1" applyProtection="1">
      <alignment horizontal="left" vertical="center" indent="1"/>
      <protection locked="0"/>
    </xf>
    <xf numFmtId="0" fontId="5" fillId="2" borderId="7" xfId="0" applyNumberFormat="1" applyFont="1" applyFill="1" applyBorder="1" applyAlignment="1" applyProtection="1">
      <alignment horizontal="left" vertical="center"/>
    </xf>
    <xf numFmtId="0" fontId="5" fillId="2" borderId="7" xfId="0" applyFont="1" applyFill="1" applyBorder="1" applyAlignment="1" applyProtection="1">
      <alignment horizontal="left" vertical="center"/>
    </xf>
    <xf numFmtId="165" fontId="2"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165" fontId="20" fillId="0" borderId="0" xfId="0" applyNumberFormat="1" applyFont="1" applyFill="1" applyAlignment="1" applyProtection="1">
      <alignment horizontal="left" vertical="center" indent="1"/>
      <protection locked="0"/>
    </xf>
    <xf numFmtId="165" fontId="2" fillId="3" borderId="16" xfId="0" applyNumberFormat="1" applyFont="1" applyFill="1" applyBorder="1" applyAlignment="1" applyProtection="1">
      <alignment horizontal="center" vertical="center" wrapText="1"/>
    </xf>
    <xf numFmtId="3" fontId="2" fillId="0" borderId="17" xfId="0" applyNumberFormat="1" applyFont="1" applyBorder="1" applyAlignment="1" applyProtection="1">
      <alignment horizontal="left" vertical="center" wrapText="1"/>
      <protection hidden="1"/>
    </xf>
    <xf numFmtId="165" fontId="10" fillId="0" borderId="0" xfId="0" applyNumberFormat="1" applyFont="1" applyBorder="1" applyAlignment="1">
      <alignment horizontal="center" vertical="center" wrapText="1"/>
    </xf>
    <xf numFmtId="0" fontId="0" fillId="0" borderId="0" xfId="0" applyFill="1" applyProtection="1">
      <alignment vertical="center"/>
    </xf>
    <xf numFmtId="0" fontId="12" fillId="0" borderId="0" xfId="0" applyFont="1" applyBorder="1" applyAlignment="1" applyProtection="1">
      <alignment horizontal="left" vertical="center" indent="1"/>
      <protection locked="0"/>
    </xf>
    <xf numFmtId="165" fontId="2" fillId="0" borderId="26" xfId="0" applyNumberFormat="1" applyFont="1" applyBorder="1" applyAlignment="1">
      <alignment horizontal="center" vertical="center" wrapText="1"/>
    </xf>
    <xf numFmtId="0" fontId="12" fillId="0" borderId="27" xfId="0" applyFont="1" applyBorder="1" applyAlignment="1" applyProtection="1">
      <alignment vertical="center"/>
      <protection locked="0"/>
    </xf>
    <xf numFmtId="14" fontId="12" fillId="0" borderId="27" xfId="0" applyNumberFormat="1" applyFont="1" applyBorder="1" applyAlignment="1" applyProtection="1">
      <alignment vertical="center"/>
      <protection locked="0" hidden="1"/>
    </xf>
    <xf numFmtId="0" fontId="26" fillId="0" borderId="1" xfId="1" applyFont="1" applyBorder="1" applyProtection="1"/>
    <xf numFmtId="166" fontId="9" fillId="0" borderId="28" xfId="0" applyNumberFormat="1" applyFont="1" applyFill="1" applyBorder="1" applyAlignment="1" applyProtection="1">
      <alignment horizontal="left" vertical="center" indent="1"/>
      <protection locked="0"/>
    </xf>
    <xf numFmtId="166" fontId="25" fillId="0" borderId="0" xfId="7" applyNumberFormat="1" applyFill="1" applyBorder="1" applyAlignment="1" applyProtection="1">
      <alignment horizontal="left" vertical="center" indent="1"/>
      <protection locked="0"/>
    </xf>
    <xf numFmtId="166" fontId="27" fillId="0" borderId="25" xfId="0" applyNumberFormat="1" applyFont="1" applyBorder="1" applyAlignment="1">
      <alignment horizontal="left" vertical="center" wrapText="1" indent="1"/>
    </xf>
    <xf numFmtId="0" fontId="28" fillId="0" borderId="0" xfId="0" applyFont="1">
      <alignment vertical="center"/>
    </xf>
    <xf numFmtId="0" fontId="29" fillId="2" borderId="7" xfId="0" applyNumberFormat="1" applyFont="1" applyFill="1" applyBorder="1" applyAlignment="1" applyProtection="1">
      <alignment horizontal="left" vertical="center"/>
      <protection locked="0"/>
    </xf>
    <xf numFmtId="0" fontId="29" fillId="2" borderId="7" xfId="0" applyFont="1" applyFill="1" applyBorder="1" applyAlignment="1" applyProtection="1">
      <alignment horizontal="left" vertical="center"/>
      <protection locked="0"/>
    </xf>
    <xf numFmtId="3" fontId="30" fillId="0" borderId="29" xfId="0" applyNumberFormat="1" applyFont="1" applyBorder="1" applyAlignment="1">
      <alignment horizontal="center" vertical="center" wrapText="1"/>
    </xf>
    <xf numFmtId="166" fontId="20" fillId="0" borderId="0" xfId="0" applyNumberFormat="1" applyFont="1" applyAlignment="1">
      <alignment horizontal="left" vertical="center" wrapText="1" indent="1"/>
    </xf>
    <xf numFmtId="3" fontId="31" fillId="0" borderId="29" xfId="0" applyNumberFormat="1" applyFont="1" applyBorder="1" applyAlignment="1">
      <alignment horizontal="center" vertical="center" wrapText="1"/>
    </xf>
    <xf numFmtId="166" fontId="20" fillId="5" borderId="30" xfId="0" applyNumberFormat="1" applyFont="1" applyFill="1" applyBorder="1" applyAlignment="1">
      <alignment horizontal="left" vertical="center" wrapText="1" indent="1"/>
    </xf>
    <xf numFmtId="166" fontId="20" fillId="5" borderId="25" xfId="0" applyNumberFormat="1" applyFont="1" applyFill="1" applyBorder="1" applyAlignment="1">
      <alignment horizontal="left" vertical="center" wrapText="1" indent="1"/>
    </xf>
    <xf numFmtId="166" fontId="20" fillId="0" borderId="25" xfId="0" applyNumberFormat="1" applyFont="1" applyBorder="1" applyAlignment="1">
      <alignment horizontal="left" vertical="center" wrapText="1" indent="1"/>
    </xf>
    <xf numFmtId="166" fontId="20" fillId="6" borderId="25" xfId="0" applyNumberFormat="1" applyFont="1" applyFill="1" applyBorder="1" applyAlignment="1">
      <alignment horizontal="left" vertical="center" wrapText="1" indent="1"/>
    </xf>
    <xf numFmtId="166" fontId="32" fillId="5" borderId="25" xfId="0" applyNumberFormat="1" applyFont="1" applyFill="1" applyBorder="1" applyAlignment="1">
      <alignment horizontal="left" vertical="center" wrapText="1" indent="1"/>
    </xf>
    <xf numFmtId="166" fontId="32" fillId="0" borderId="25" xfId="0" applyNumberFormat="1" applyFont="1" applyBorder="1" applyAlignment="1">
      <alignment horizontal="left" vertical="center" wrapText="1" indent="1"/>
    </xf>
    <xf numFmtId="3" fontId="33" fillId="0" borderId="2" xfId="0" applyNumberFormat="1" applyFont="1" applyBorder="1" applyAlignment="1">
      <alignment horizontal="center" vertical="center" wrapText="1"/>
    </xf>
    <xf numFmtId="165" fontId="33" fillId="0" borderId="2" xfId="0" applyNumberFormat="1" applyFont="1" applyBorder="1" applyAlignment="1">
      <alignment horizontal="center" vertical="center" wrapText="1"/>
    </xf>
    <xf numFmtId="165" fontId="33" fillId="0" borderId="2" xfId="0" applyNumberFormat="1" applyFont="1" applyFill="1" applyBorder="1" applyAlignment="1" applyProtection="1">
      <alignment horizontal="center" vertical="center" wrapText="1"/>
    </xf>
    <xf numFmtId="165" fontId="34" fillId="0" borderId="2" xfId="0" applyNumberFormat="1" applyFont="1" applyFill="1" applyBorder="1" applyAlignment="1" applyProtection="1">
      <alignment horizontal="center" vertical="center" wrapText="1"/>
    </xf>
    <xf numFmtId="165" fontId="34" fillId="0" borderId="2" xfId="0" applyNumberFormat="1" applyFont="1" applyBorder="1" applyAlignment="1">
      <alignment horizontal="center" vertical="center" wrapText="1"/>
    </xf>
    <xf numFmtId="165" fontId="34" fillId="4" borderId="2" xfId="0" applyNumberFormat="1" applyFont="1" applyFill="1" applyBorder="1" applyAlignment="1" applyProtection="1">
      <alignment horizontal="center" vertical="center" wrapText="1"/>
    </xf>
    <xf numFmtId="3" fontId="34" fillId="4" borderId="2" xfId="0" applyNumberFormat="1" applyFont="1" applyFill="1" applyBorder="1" applyAlignment="1" applyProtection="1">
      <alignment horizontal="center" vertical="center" wrapText="1"/>
    </xf>
    <xf numFmtId="0" fontId="37" fillId="0" borderId="0" xfId="0" applyFont="1" applyProtection="1">
      <alignment vertical="center"/>
    </xf>
    <xf numFmtId="165" fontId="38" fillId="0" borderId="2" xfId="0" applyNumberFormat="1" applyFont="1" applyFill="1" applyBorder="1" applyAlignment="1" applyProtection="1">
      <alignment horizontal="center" vertical="center" wrapText="1"/>
    </xf>
    <xf numFmtId="3" fontId="38" fillId="0" borderId="2" xfId="0" applyNumberFormat="1" applyFont="1" applyFill="1" applyBorder="1" applyAlignment="1" applyProtection="1">
      <alignment horizontal="center" vertical="center" wrapText="1"/>
    </xf>
    <xf numFmtId="3" fontId="2" fillId="0" borderId="13" xfId="0" applyNumberFormat="1" applyFont="1" applyBorder="1" applyAlignment="1" applyProtection="1">
      <alignment horizontal="left" vertical="center" wrapText="1" indent="1"/>
      <protection hidden="1"/>
    </xf>
    <xf numFmtId="3" fontId="2" fillId="0" borderId="14" xfId="0" applyNumberFormat="1" applyFont="1" applyBorder="1" applyAlignment="1" applyProtection="1">
      <alignment horizontal="left" vertical="center" wrapText="1" indent="1"/>
      <protection hidden="1"/>
    </xf>
    <xf numFmtId="3" fontId="2" fillId="0" borderId="15" xfId="0" applyNumberFormat="1" applyFont="1" applyBorder="1" applyAlignment="1" applyProtection="1">
      <alignment horizontal="left" vertical="center" wrapText="1" indent="1"/>
      <protection hidden="1"/>
    </xf>
    <xf numFmtId="3" fontId="2" fillId="0" borderId="17" xfId="0" applyNumberFormat="1" applyFont="1" applyBorder="1" applyAlignment="1" applyProtection="1">
      <alignment horizontal="left" vertical="center" wrapText="1"/>
      <protection hidden="1"/>
    </xf>
    <xf numFmtId="0" fontId="15" fillId="0" borderId="22" xfId="0" applyFont="1" applyBorder="1" applyAlignment="1" applyProtection="1">
      <alignment horizontal="left" vertical="center"/>
      <protection hidden="1"/>
    </xf>
    <xf numFmtId="0" fontId="15" fillId="0" borderId="23" xfId="0" applyFont="1" applyBorder="1" applyAlignment="1" applyProtection="1">
      <alignment horizontal="left" vertical="center"/>
      <protection hidden="1"/>
    </xf>
    <xf numFmtId="0" fontId="15" fillId="0" borderId="24" xfId="0" applyFont="1" applyBorder="1" applyAlignment="1" applyProtection="1">
      <alignment horizontal="left" vertical="center"/>
      <protection hidden="1"/>
    </xf>
    <xf numFmtId="3" fontId="18" fillId="0" borderId="20" xfId="0" applyNumberFormat="1" applyFont="1" applyBorder="1" applyAlignment="1" applyProtection="1">
      <alignment horizontal="left" vertical="center" wrapText="1"/>
      <protection hidden="1"/>
    </xf>
    <xf numFmtId="3" fontId="18" fillId="0" borderId="19" xfId="0" applyNumberFormat="1" applyFont="1" applyBorder="1" applyAlignment="1" applyProtection="1">
      <alignment horizontal="left" vertical="center" wrapText="1"/>
      <protection hidden="1"/>
    </xf>
    <xf numFmtId="3" fontId="18" fillId="0" borderId="21" xfId="0" applyNumberFormat="1" applyFont="1" applyBorder="1" applyAlignment="1" applyProtection="1">
      <alignment horizontal="left" vertical="center" wrapText="1"/>
      <protection hidden="1"/>
    </xf>
    <xf numFmtId="3" fontId="2" fillId="0" borderId="13" xfId="0" applyNumberFormat="1" applyFont="1" applyBorder="1" applyAlignment="1" applyProtection="1">
      <alignment horizontal="left" vertical="center" wrapText="1"/>
      <protection hidden="1"/>
    </xf>
    <xf numFmtId="3" fontId="2" fillId="0" borderId="14" xfId="0" applyNumberFormat="1" applyFont="1" applyBorder="1" applyAlignment="1" applyProtection="1">
      <alignment horizontal="left" vertical="center" wrapText="1"/>
      <protection hidden="1"/>
    </xf>
    <xf numFmtId="3" fontId="2" fillId="0" borderId="15" xfId="0" applyNumberFormat="1" applyFont="1" applyBorder="1" applyAlignment="1" applyProtection="1">
      <alignment horizontal="left" vertical="center" wrapText="1"/>
      <protection hidden="1"/>
    </xf>
    <xf numFmtId="3" fontId="18" fillId="0" borderId="13" xfId="0" applyNumberFormat="1" applyFont="1" applyBorder="1" applyAlignment="1" applyProtection="1">
      <alignment horizontal="left" vertical="center" wrapText="1"/>
      <protection hidden="1"/>
    </xf>
    <xf numFmtId="3" fontId="18" fillId="0" borderId="14" xfId="0" applyNumberFormat="1" applyFont="1" applyBorder="1" applyAlignment="1" applyProtection="1">
      <alignment horizontal="left" vertical="center" wrapText="1"/>
      <protection hidden="1"/>
    </xf>
    <xf numFmtId="3" fontId="18" fillId="0" borderId="15" xfId="0" applyNumberFormat="1" applyFont="1" applyBorder="1" applyAlignment="1" applyProtection="1">
      <alignment horizontal="left" vertical="center" wrapText="1"/>
      <protection hidden="1"/>
    </xf>
    <xf numFmtId="0" fontId="12" fillId="0" borderId="8" xfId="0" applyFont="1" applyBorder="1" applyAlignment="1" applyProtection="1">
      <alignment horizontal="left" vertical="center" indent="1"/>
    </xf>
    <xf numFmtId="0" fontId="12" fillId="0" borderId="9" xfId="0" applyFont="1" applyBorder="1" applyAlignment="1" applyProtection="1">
      <alignment horizontal="left" vertical="center" indent="1"/>
    </xf>
    <xf numFmtId="14" fontId="12" fillId="0" borderId="8" xfId="0" applyNumberFormat="1" applyFont="1" applyBorder="1" applyAlignment="1" applyProtection="1">
      <alignment horizontal="left" vertical="center" indent="1"/>
      <protection hidden="1"/>
    </xf>
    <xf numFmtId="14" fontId="12" fillId="0" borderId="9" xfId="0" applyNumberFormat="1" applyFont="1" applyBorder="1" applyAlignment="1" applyProtection="1">
      <alignment horizontal="left" vertical="center" indent="1"/>
      <protection hidden="1"/>
    </xf>
    <xf numFmtId="0" fontId="12" fillId="0" borderId="8" xfId="0" applyFont="1" applyBorder="1" applyAlignment="1" applyProtection="1">
      <alignment horizontal="left" vertical="center" indent="1"/>
      <protection locked="0"/>
    </xf>
    <xf numFmtId="0" fontId="12" fillId="0" borderId="9" xfId="0" applyFont="1" applyBorder="1" applyAlignment="1" applyProtection="1">
      <alignment horizontal="left" vertical="center" indent="1"/>
      <protection locked="0"/>
    </xf>
  </cellXfs>
  <cellStyles count="8">
    <cellStyle name="Encabezado 1" xfId="2" builtinId="16" customBuiltin="1"/>
    <cellStyle name="Hipervínculo" xfId="7" builtinId="8"/>
    <cellStyle name="Month" xfId="6"/>
    <cellStyle name="Normal" xfId="0" builtinId="0" customBuiltin="1"/>
    <cellStyle name="Título" xfId="1" builtinId="15" customBuiltin="1"/>
    <cellStyle name="Título 2" xfId="3" builtinId="17" customBuiltin="1"/>
    <cellStyle name="Título 3" xfId="4" builtinId="18" customBuiltin="1"/>
    <cellStyle name="Totals" xfId="5"/>
  </cellStyles>
  <dxfs count="87">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protection locked="0"/>
    </dxf>
    <dxf>
      <border outline="0">
        <bottom style="medium">
          <color rgb="FF74C5D6"/>
        </bottom>
      </border>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dxf>
    <dxf>
      <border outline="0">
        <bottom style="thick">
          <color rgb="FF308DA2"/>
        </bottom>
      </border>
    </dxf>
    <dxf>
      <font>
        <b val="0"/>
        <i val="0"/>
        <strike val="0"/>
        <condense val="0"/>
        <extend val="0"/>
        <outline val="0"/>
        <shadow val="0"/>
        <u val="none"/>
        <vertAlign val="baseline"/>
        <sz val="10"/>
        <color theme="1" tint="0.14999847407452621"/>
        <name val="Agency FB"/>
        <scheme val="none"/>
      </font>
      <numFmt numFmtId="165" formatCode="dd"/>
      <fill>
        <patternFill patternType="none">
          <fgColor indexed="64"/>
          <bgColor indexed="65"/>
        </patternFill>
      </fill>
      <alignment horizontal="center" vertical="center" textRotation="0" wrapText="1" indent="0" justifyLastLine="0" shrinkToFit="0" readingOrder="0"/>
      <border diagonalUp="0" diagonalDown="0" outline="0">
        <left style="dotted">
          <color theme="0" tint="-0.34998626667073579"/>
        </left>
        <right style="dotted">
          <color theme="0" tint="-0.34998626667073579"/>
        </right>
        <top/>
        <bottom/>
      </border>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none"/>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numFmt numFmtId="165" formatCode="dd"/>
      <protection locked="1"/>
    </dxf>
    <dxf>
      <border outline="0">
        <bottom style="medium">
          <color rgb="FF74C5D6"/>
        </bottom>
      </border>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border outline="0">
        <bottom style="thick">
          <color rgb="FF308DA2"/>
        </bottom>
      </border>
    </dxf>
    <dxf>
      <font>
        <b val="0"/>
        <i val="0"/>
        <strike val="0"/>
        <condense val="0"/>
        <extend val="0"/>
        <outline val="0"/>
        <shadow val="0"/>
        <u val="none"/>
        <vertAlign val="baseline"/>
        <sz val="10"/>
        <color theme="1" tint="0.14999847407452621"/>
        <name val="Franklin Gothic Medium"/>
        <scheme val="minor"/>
      </font>
      <numFmt numFmtId="165" formatCode="dd"/>
      <fill>
        <patternFill patternType="none">
          <fgColor indexed="64"/>
          <bgColor indexed="65"/>
        </patternFill>
      </fill>
      <alignment horizontal="center" vertical="center" textRotation="0" wrapText="1" indent="0" justifyLastLine="0" shrinkToFit="0" readingOrder="0"/>
      <border diagonalUp="0" diagonalDown="0">
        <left style="dotted">
          <color theme="0" tint="-0.34998626667073579"/>
        </left>
        <right style="dotted">
          <color theme="0" tint="-0.34998626667073579"/>
        </right>
        <top/>
        <bottom/>
      </border>
      <protection locked="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style="dotted">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style="dotted">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style="dotted">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right style="dotted">
          <color theme="0" tint="-0.34998626667073579"/>
        </right>
        <top style="thin">
          <color theme="0" tint="-0.34998626667073579"/>
        </top>
        <bottom style="thin">
          <color theme="0" tint="-0.34998626667073579"/>
        </bottom>
        <vertical/>
        <horizontal/>
      </border>
      <protection locked="1" hidden="1"/>
    </dxf>
    <dxf>
      <border outline="0">
        <top style="thin">
          <color rgb="FFA6A6A6"/>
        </top>
      </border>
    </dxf>
    <dxf>
      <border outline="0">
        <right style="dotted">
          <color rgb="FFA6A6A6"/>
        </right>
        <top style="thin">
          <color rgb="FFA6A6A6"/>
        </top>
        <bottom style="thin">
          <color rgb="FFA6A6A6"/>
        </bottom>
      </border>
    </dxf>
    <dxf>
      <font>
        <b val="0"/>
        <i val="0"/>
        <strike val="0"/>
        <condense val="0"/>
        <extend val="0"/>
        <outline val="0"/>
        <shadow val="0"/>
        <u val="none"/>
        <vertAlign val="baseline"/>
        <sz val="10"/>
        <color rgb="FF808080"/>
        <name val="Franklin Gothic Medium"/>
        <scheme val="none"/>
      </font>
      <alignment horizontal="left" vertical="center" textRotation="0" wrapText="1" indent="1" justifyLastLine="0" shrinkToFit="0" readingOrder="0"/>
      <protection locked="1" hidden="1"/>
    </dxf>
    <dxf>
      <border outline="0">
        <bottom style="thick">
          <color rgb="FF308DA2"/>
        </bottom>
      </border>
    </dxf>
    <dxf>
      <font>
        <b/>
      </font>
      <protection locked="1" hidden="1"/>
    </dxf>
    <dxf>
      <fill>
        <patternFill patternType="none">
          <bgColor auto="1"/>
        </patternFill>
      </fill>
      <border>
        <vertical/>
        <horizontal/>
      </border>
    </dxf>
    <dxf>
      <font>
        <color theme="1" tint="0.14996795556505021"/>
      </font>
    </dxf>
    <dxf>
      <border diagonalUp="0" diagonalDown="0">
        <left style="dotted">
          <color theme="0" tint="-0.34998626667073579"/>
        </left>
        <right style="dotted">
          <color theme="0" tint="-0.34998626667073579"/>
        </right>
        <top style="thin">
          <color theme="0" tint="-0.34998626667073579"/>
        </top>
        <bottom style="dotted">
          <color theme="0" tint="-0.34998626667073579"/>
        </bottom>
        <vertical/>
        <horizontal/>
      </border>
    </dxf>
    <dxf>
      <font>
        <b val="0"/>
        <i val="0"/>
        <color theme="1" tint="0.34998626667073579"/>
      </font>
    </dxf>
    <dxf>
      <font>
        <b val="0"/>
        <i val="0"/>
        <color theme="1" tint="0.14990691854609822"/>
      </font>
      <fill>
        <patternFill patternType="solid">
          <bgColor theme="4" tint="0.79998168889431442"/>
        </patternFill>
      </fill>
      <border>
        <top/>
        <bottom style="medium">
          <color theme="4" tint="0.39994506668294322"/>
        </bottom>
      </border>
    </dxf>
    <dxf>
      <font>
        <b val="0"/>
        <i val="0"/>
        <color theme="1" tint="0.14990691854609822"/>
      </font>
    </dxf>
    <dxf>
      <font>
        <color theme="1" tint="0.499984740745262"/>
      </font>
      <border>
        <left/>
        <right style="thin">
          <color theme="0" tint="-0.34998626667073579"/>
        </right>
        <top style="thin">
          <color theme="0" tint="-0.34998626667073579"/>
        </top>
        <bottom style="thin">
          <color theme="0" tint="-0.34998626667073579"/>
        </bottom>
        <vertical style="dotted">
          <color theme="0" tint="-0.34998626667073579"/>
        </vertical>
        <horizontal style="thin">
          <color theme="0" tint="-0.34998626667073579"/>
        </horizontal>
      </border>
    </dxf>
  </dxfs>
  <tableStyles count="1" defaultTableStyle="Cash Receipts" defaultPivotStyle="PivotStyleLight16">
    <tableStyle name="Cash Receipts" pivot="0" count="7">
      <tableStyleElement type="wholeTable" dxfId="86"/>
      <tableStyleElement type="headerRow" dxfId="85"/>
      <tableStyleElement type="totalRow" dxfId="84"/>
      <tableStyleElement type="firstColumn" dxfId="83"/>
      <tableStyleElement type="lastColumn" dxfId="82"/>
      <tableStyleElement type="firstTotalCell" dxfId="81"/>
      <tableStyleElement type="lastTotalCell" dxfId="80"/>
    </tableStyle>
  </tableStyles>
  <colors>
    <mruColors>
      <color rgb="FFA0213F"/>
      <color rgb="FF3333FF"/>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Ejemplo Usuarios y Roles Cpras.'!A1"/><Relationship Id="rId2" Type="http://schemas.openxmlformats.org/officeDocument/2006/relationships/hyperlink" Target="#'Cat&#225;logo Usuarios y Roles Cpras'!A1"/><Relationship Id="rId1" Type="http://schemas.openxmlformats.org/officeDocument/2006/relationships/image" Target="../media/image1.png"/><Relationship Id="rId5" Type="http://schemas.openxmlformats.org/officeDocument/2006/relationships/hyperlink" Target="#'Control de Versiones'!A1"/><Relationship Id="rId4"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3" Type="http://schemas.openxmlformats.org/officeDocument/2006/relationships/hyperlink" Target="#Instructivo!A1"/><Relationship Id="rId2" Type="http://schemas.openxmlformats.org/officeDocument/2006/relationships/hyperlink" Target="#'Cat&#225;logo Usuarios y Roles Cpras'!A1"/><Relationship Id="rId1" Type="http://schemas.openxmlformats.org/officeDocument/2006/relationships/image" Target="../media/image1.png"/><Relationship Id="rId6" Type="http://schemas.openxmlformats.org/officeDocument/2006/relationships/hyperlink" Target="#'Control de Versiones'!A1"/><Relationship Id="rId5" Type="http://schemas.openxmlformats.org/officeDocument/2006/relationships/hyperlink" Target="#'Ejemplo Usuarios y Roles Cpras.'!A1"/><Relationship Id="rId4" Type="http://schemas.openxmlformats.org/officeDocument/2006/relationships/hyperlink" Target="#Ejemplo!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0</xdr:row>
      <xdr:rowOff>85725</xdr:rowOff>
    </xdr:from>
    <xdr:to>
      <xdr:col>3</xdr:col>
      <xdr:colOff>298182</xdr:colOff>
      <xdr:row>3</xdr:row>
      <xdr:rowOff>12604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975" y="82550"/>
          <a:ext cx="2149207" cy="777779"/>
        </a:xfrm>
        <a:prstGeom prst="rect">
          <a:avLst/>
        </a:prstGeom>
      </xdr:spPr>
    </xdr:pic>
    <xdr:clientData/>
  </xdr:twoCellAnchor>
  <xdr:twoCellAnchor editAs="absolute">
    <xdr:from>
      <xdr:col>6</xdr:col>
      <xdr:colOff>47625</xdr:colOff>
      <xdr:row>3</xdr:row>
      <xdr:rowOff>57150</xdr:rowOff>
    </xdr:from>
    <xdr:to>
      <xdr:col>7</xdr:col>
      <xdr:colOff>1008600</xdr:colOff>
      <xdr:row>4</xdr:row>
      <xdr:rowOff>39375</xdr:rowOff>
    </xdr:to>
    <xdr:sp macro="" textlink="">
      <xdr:nvSpPr>
        <xdr:cNvPr id="3" name="Programación semanal" descr="&quot;&quot;" title="Botón de navegación Programación semanal">
          <a:hlinkClick xmlns:r="http://schemas.openxmlformats.org/officeDocument/2006/relationships" r:id="rId2"/>
          <a:extLst>
            <a:ext uri="{FF2B5EF4-FFF2-40B4-BE49-F238E27FC236}">
              <a16:creationId xmlns:a16="http://schemas.microsoft.com/office/drawing/2014/main" xmlns="" id="{00000000-0008-0000-0000-000003000000}"/>
            </a:ext>
          </a:extLst>
        </xdr:cNvPr>
        <xdr:cNvSpPr/>
      </xdr:nvSpPr>
      <xdr:spPr>
        <a:xfrm>
          <a:off x="8188325" y="904875"/>
          <a:ext cx="2307175"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a:solidFill>
                <a:schemeClr val="tx2"/>
              </a:solidFill>
              <a:latin typeface="+mj-lt"/>
            </a:rPr>
            <a:t>CATÁLOGO USUARIOS Y ROLES</a:t>
          </a:r>
          <a:r>
            <a:rPr lang="en-US" sz="1100" b="0" baseline="0">
              <a:solidFill>
                <a:schemeClr val="tx2"/>
              </a:solidFill>
              <a:latin typeface="+mj-lt"/>
            </a:rPr>
            <a:t> DE COMPRAS</a:t>
          </a:r>
          <a:endParaRPr lang="en-US" sz="1100" b="0">
            <a:solidFill>
              <a:schemeClr val="tx2"/>
            </a:solidFill>
            <a:latin typeface="+mj-lt"/>
          </a:endParaRPr>
        </a:p>
      </xdr:txBody>
    </xdr:sp>
    <xdr:clientData/>
  </xdr:twoCellAnchor>
  <xdr:twoCellAnchor editAs="absolute">
    <xdr:from>
      <xdr:col>4</xdr:col>
      <xdr:colOff>2000250</xdr:colOff>
      <xdr:row>3</xdr:row>
      <xdr:rowOff>57150</xdr:rowOff>
    </xdr:from>
    <xdr:to>
      <xdr:col>6</xdr:col>
      <xdr:colOff>18000</xdr:colOff>
      <xdr:row>4</xdr:row>
      <xdr:rowOff>39375</xdr:rowOff>
    </xdr:to>
    <xdr:sp macro="" textlink="">
      <xdr:nvSpPr>
        <xdr:cNvPr id="4" name="Trabajo del semestre" descr="&quot;&quot;" title="Botón de navegación Trabajo del semestre">
          <a:hlinkClick xmlns:r="http://schemas.openxmlformats.org/officeDocument/2006/relationships" r:id="rId3"/>
          <a:extLst>
            <a:ext uri="{FF2B5EF4-FFF2-40B4-BE49-F238E27FC236}">
              <a16:creationId xmlns:a16="http://schemas.microsoft.com/office/drawing/2014/main" xmlns="" id="{00000000-0008-0000-0000-000004000000}"/>
            </a:ext>
          </a:extLst>
        </xdr:cNvPr>
        <xdr:cNvSpPr/>
      </xdr:nvSpPr>
      <xdr:spPr>
        <a:xfrm>
          <a:off x="5857875" y="904875"/>
          <a:ext cx="2304000"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EJEMPLO USUARIOS Y ROLES DE COMPRAS</a:t>
          </a:r>
        </a:p>
      </xdr:txBody>
    </xdr:sp>
    <xdr:clientData/>
  </xdr:twoCellAnchor>
  <xdr:twoCellAnchor editAs="absolute">
    <xdr:from>
      <xdr:col>2</xdr:col>
      <xdr:colOff>838200</xdr:colOff>
      <xdr:row>3</xdr:row>
      <xdr:rowOff>44450</xdr:rowOff>
    </xdr:from>
    <xdr:to>
      <xdr:col>3</xdr:col>
      <xdr:colOff>1169450</xdr:colOff>
      <xdr:row>4</xdr:row>
      <xdr:rowOff>196850</xdr:rowOff>
    </xdr:to>
    <xdr:grpSp>
      <xdr:nvGrpSpPr>
        <xdr:cNvPr id="5" name="Grupo 4">
          <a:hlinkClick xmlns:r="http://schemas.openxmlformats.org/officeDocument/2006/relationships" r:id="rId4"/>
          <a:extLst>
            <a:ext uri="{FF2B5EF4-FFF2-40B4-BE49-F238E27FC236}">
              <a16:creationId xmlns:a16="http://schemas.microsoft.com/office/drawing/2014/main" xmlns="" id="{00000000-0008-0000-0000-000005000000}"/>
            </a:ext>
          </a:extLst>
        </xdr:cNvPr>
        <xdr:cNvGrpSpPr/>
      </xdr:nvGrpSpPr>
      <xdr:grpSpPr>
        <a:xfrm>
          <a:off x="1190625" y="892175"/>
          <a:ext cx="2264825" cy="638175"/>
          <a:chOff x="1533525" y="904875"/>
          <a:chExt cx="2884714" cy="638175"/>
        </a:xfrm>
        <a:scene3d>
          <a:camera prst="orthographicFront">
            <a:rot lat="0" lon="0" rev="0"/>
          </a:camera>
          <a:lightRig rig="contrasting" dir="t">
            <a:rot lat="0" lon="0" rev="1500000"/>
          </a:lightRig>
        </a:scene3d>
      </xdr:grpSpPr>
      <xdr:sp macro="" textlink="">
        <xdr:nvSpPr>
          <xdr:cNvPr id="6" name="Triángulo isósceles 5" descr="&quot;&quot;" title="Arte de rótulo">
            <a:extLst>
              <a:ext uri="{FF2B5EF4-FFF2-40B4-BE49-F238E27FC236}">
                <a16:creationId xmlns:a16="http://schemas.microsoft.com/office/drawing/2014/main" xmlns="" id="{00000000-0008-0000-0000-000006000000}"/>
              </a:ext>
            </a:extLst>
          </xdr:cNvPr>
          <xdr:cNvSpPr/>
        </xdr:nvSpPr>
        <xdr:spPr>
          <a:xfrm flipV="1">
            <a:off x="2776325" y="1362075"/>
            <a:ext cx="342648" cy="180975"/>
          </a:xfrm>
          <a:prstGeom prst="triangle">
            <a:avLst/>
          </a:prstGeom>
          <a:solidFill>
            <a:schemeClr val="bg1"/>
          </a:solidFill>
          <a:ln w="9525">
            <a:noFill/>
          </a:ln>
          <a:effectLst>
            <a:outerShdw blurRad="50800" dist="38100" algn="l" rotWithShape="0">
              <a:prstClr val="black">
                <a:alpha val="40000"/>
              </a:prstClr>
            </a:outerShdw>
          </a:effectLst>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Lista de clases" descr="&quot;&quot;" title="Botón de navegación Lista de clases">
            <a:extLst>
              <a:ext uri="{FF2B5EF4-FFF2-40B4-BE49-F238E27FC236}">
                <a16:creationId xmlns:a16="http://schemas.microsoft.com/office/drawing/2014/main" xmlns="" id="{00000000-0008-0000-0000-000007000000}"/>
              </a:ext>
            </a:extLst>
          </xdr:cNvPr>
          <xdr:cNvSpPr/>
        </xdr:nvSpPr>
        <xdr:spPr>
          <a:xfrm>
            <a:off x="1533525" y="904875"/>
            <a:ext cx="2884714"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200" b="1">
                <a:solidFill>
                  <a:schemeClr val="accent1"/>
                </a:solidFill>
                <a:latin typeface="+mj-lt"/>
                <a:ea typeface="+mn-ea"/>
                <a:cs typeface="+mn-cs"/>
              </a:rPr>
              <a:t>INSTRUCTIVO</a:t>
            </a:r>
          </a:p>
        </xdr:txBody>
      </xdr:sp>
    </xdr:grpSp>
    <xdr:clientData/>
  </xdr:twoCellAnchor>
  <xdr:twoCellAnchor editAs="absolute">
    <xdr:from>
      <xdr:col>3</xdr:col>
      <xdr:colOff>1228723</xdr:colOff>
      <xdr:row>3</xdr:row>
      <xdr:rowOff>57150</xdr:rowOff>
    </xdr:from>
    <xdr:to>
      <xdr:col>4</xdr:col>
      <xdr:colOff>1961098</xdr:colOff>
      <xdr:row>4</xdr:row>
      <xdr:rowOff>39375</xdr:rowOff>
    </xdr:to>
    <xdr:sp macro="" textlink="">
      <xdr:nvSpPr>
        <xdr:cNvPr id="8" name="Trabajo del semestre" descr="&quot;&quot;" title="Botón de navegación Trabajo del semestre">
          <a:hlinkClick xmlns:r="http://schemas.openxmlformats.org/officeDocument/2006/relationships" r:id="rId5"/>
          <a:extLst>
            <a:ext uri="{FF2B5EF4-FFF2-40B4-BE49-F238E27FC236}">
              <a16:creationId xmlns:a16="http://schemas.microsoft.com/office/drawing/2014/main" xmlns="" id="{00000000-0008-0000-0000-000008000000}"/>
            </a:ext>
          </a:extLst>
        </xdr:cNvPr>
        <xdr:cNvSpPr/>
      </xdr:nvSpPr>
      <xdr:spPr>
        <a:xfrm>
          <a:off x="3517898" y="904875"/>
          <a:ext cx="2300825"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CONTROL</a:t>
          </a:r>
          <a:r>
            <a:rPr lang="en-US" sz="1100" b="0" baseline="0">
              <a:solidFill>
                <a:schemeClr val="tx2"/>
              </a:solidFill>
              <a:latin typeface="+mj-lt"/>
              <a:ea typeface="+mn-ea"/>
              <a:cs typeface="+mn-cs"/>
            </a:rPr>
            <a:t> DE </a:t>
          </a:r>
          <a:r>
            <a:rPr lang="en-US" sz="1100" b="0">
              <a:solidFill>
                <a:schemeClr val="tx2"/>
              </a:solidFill>
              <a:latin typeface="+mj-lt"/>
              <a:ea typeface="+mn-ea"/>
              <a:cs typeface="+mn-cs"/>
            </a:rPr>
            <a:t>VERSIONES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0</xdr:row>
      <xdr:rowOff>85725</xdr:rowOff>
    </xdr:from>
    <xdr:to>
      <xdr:col>3</xdr:col>
      <xdr:colOff>275957</xdr:colOff>
      <xdr:row>3</xdr:row>
      <xdr:rowOff>9429</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 y="85725"/>
          <a:ext cx="2142857" cy="771429"/>
        </a:xfrm>
        <a:prstGeom prst="rect">
          <a:avLst/>
        </a:prstGeom>
      </xdr:spPr>
    </xdr:pic>
    <xdr:clientData/>
  </xdr:twoCellAnchor>
  <xdr:twoCellAnchor editAs="absolute">
    <xdr:from>
      <xdr:col>5</xdr:col>
      <xdr:colOff>1524000</xdr:colOff>
      <xdr:row>3</xdr:row>
      <xdr:rowOff>57150</xdr:rowOff>
    </xdr:from>
    <xdr:to>
      <xdr:col>5</xdr:col>
      <xdr:colOff>3792000</xdr:colOff>
      <xdr:row>4</xdr:row>
      <xdr:rowOff>39375</xdr:rowOff>
    </xdr:to>
    <xdr:sp macro="" textlink="">
      <xdr:nvSpPr>
        <xdr:cNvPr id="8" name="Programación semanal" descr="&quot;&quot;" title="Botón de navegación Programación semanal">
          <a:hlinkClick xmlns:r="http://schemas.openxmlformats.org/officeDocument/2006/relationships" r:id="rId2"/>
          <a:extLst>
            <a:ext uri="{FF2B5EF4-FFF2-40B4-BE49-F238E27FC236}">
              <a16:creationId xmlns:a16="http://schemas.microsoft.com/office/drawing/2014/main" xmlns="" id="{00000000-0008-0000-0100-000008000000}"/>
            </a:ext>
          </a:extLst>
        </xdr:cNvPr>
        <xdr:cNvSpPr/>
      </xdr:nvSpPr>
      <xdr:spPr>
        <a:xfrm>
          <a:off x="8105775" y="904875"/>
          <a:ext cx="2268000"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a:solidFill>
                <a:schemeClr val="tx2"/>
              </a:solidFill>
              <a:latin typeface="+mj-lt"/>
            </a:rPr>
            <a:t>CATÁLOGO USUARIOS Y ROLES DE COMPRAS</a:t>
          </a:r>
        </a:p>
      </xdr:txBody>
    </xdr:sp>
    <xdr:clientData/>
  </xdr:twoCellAnchor>
  <xdr:twoCellAnchor editAs="absolute">
    <xdr:from>
      <xdr:col>2</xdr:col>
      <xdr:colOff>847725</xdr:colOff>
      <xdr:row>3</xdr:row>
      <xdr:rowOff>47625</xdr:rowOff>
    </xdr:from>
    <xdr:to>
      <xdr:col>3</xdr:col>
      <xdr:colOff>1163100</xdr:colOff>
      <xdr:row>4</xdr:row>
      <xdr:rowOff>29850</xdr:rowOff>
    </xdr:to>
    <xdr:sp macro="" textlink="">
      <xdr:nvSpPr>
        <xdr:cNvPr id="10" name="Lista de clases" descr="&quot;&quot;" title="Botón de navegación Lista de clases">
          <a:hlinkClick xmlns:r="http://schemas.openxmlformats.org/officeDocument/2006/relationships" r:id="rId3"/>
          <a:extLst>
            <a:ext uri="{FF2B5EF4-FFF2-40B4-BE49-F238E27FC236}">
              <a16:creationId xmlns:a16="http://schemas.microsoft.com/office/drawing/2014/main" xmlns="" id="{00000000-0008-0000-0100-00000A000000}"/>
            </a:ext>
          </a:extLst>
        </xdr:cNvPr>
        <xdr:cNvSpPr/>
      </xdr:nvSpPr>
      <xdr:spPr>
        <a:xfrm>
          <a:off x="1190625" y="895350"/>
          <a:ext cx="2268000" cy="468000"/>
        </a:xfrm>
        <a:prstGeom prst="rect">
          <a:avLst/>
        </a:prstGeom>
        <a:solidFill>
          <a:schemeClr val="bg1"/>
        </a:solidFill>
        <a:ln w="3175">
          <a:noFill/>
        </a:ln>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INSTRUCTIVO</a:t>
          </a:r>
        </a:p>
      </xdr:txBody>
    </xdr:sp>
    <xdr:clientData/>
  </xdr:twoCellAnchor>
  <xdr:twoCellAnchor editAs="absolute">
    <xdr:from>
      <xdr:col>4</xdr:col>
      <xdr:colOff>1552582</xdr:colOff>
      <xdr:row>3</xdr:row>
      <xdr:rowOff>57150</xdr:rowOff>
    </xdr:from>
    <xdr:to>
      <xdr:col>5</xdr:col>
      <xdr:colOff>1486957</xdr:colOff>
      <xdr:row>4</xdr:row>
      <xdr:rowOff>200025</xdr:rowOff>
    </xdr:to>
    <xdr:grpSp>
      <xdr:nvGrpSpPr>
        <xdr:cNvPr id="14" name="Grupo 13">
          <a:hlinkClick xmlns:r="http://schemas.openxmlformats.org/officeDocument/2006/relationships" r:id="rId4"/>
          <a:extLst>
            <a:ext uri="{FF2B5EF4-FFF2-40B4-BE49-F238E27FC236}">
              <a16:creationId xmlns:a16="http://schemas.microsoft.com/office/drawing/2014/main" xmlns="" id="{00000000-0008-0000-0100-00000E000000}"/>
            </a:ext>
          </a:extLst>
        </xdr:cNvPr>
        <xdr:cNvGrpSpPr/>
      </xdr:nvGrpSpPr>
      <xdr:grpSpPr>
        <a:xfrm>
          <a:off x="5800732" y="904875"/>
          <a:ext cx="2268000" cy="628650"/>
          <a:chOff x="6143625" y="895350"/>
          <a:chExt cx="2154145" cy="628650"/>
        </a:xfrm>
        <a:effectLst>
          <a:outerShdw blurRad="50800" dist="38100" dir="2700000" algn="tl" rotWithShape="0">
            <a:prstClr val="black">
              <a:alpha val="40000"/>
            </a:prstClr>
          </a:outerShdw>
        </a:effectLst>
      </xdr:grpSpPr>
      <xdr:sp macro="" textlink="">
        <xdr:nvSpPr>
          <xdr:cNvPr id="9" name="Trabajo del semestre" descr="&quot;&quot;" title="Botón de navegación Trabajo del semestre">
            <a:hlinkClick xmlns:r="http://schemas.openxmlformats.org/officeDocument/2006/relationships" r:id="rId5"/>
            <a:extLst>
              <a:ext uri="{FF2B5EF4-FFF2-40B4-BE49-F238E27FC236}">
                <a16:creationId xmlns:a16="http://schemas.microsoft.com/office/drawing/2014/main" xmlns="" id="{00000000-0008-0000-0100-000009000000}"/>
              </a:ext>
            </a:extLst>
          </xdr:cNvPr>
          <xdr:cNvSpPr/>
        </xdr:nvSpPr>
        <xdr:spPr>
          <a:xfrm>
            <a:off x="6143625" y="895350"/>
            <a:ext cx="2154145" cy="468000"/>
          </a:xfrm>
          <a:prstGeom prst="rect">
            <a:avLst/>
          </a:prstGeom>
          <a:solidFill>
            <a:schemeClr val="bg1"/>
          </a:solidFill>
          <a:ln w="3175">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200" b="1">
                <a:solidFill>
                  <a:schemeClr val="accent1"/>
                </a:solidFill>
                <a:latin typeface="+mj-lt"/>
                <a:ea typeface="+mn-ea"/>
                <a:cs typeface="+mn-cs"/>
              </a:rPr>
              <a:t>EJEMPLO USUARIOS</a:t>
            </a:r>
            <a:r>
              <a:rPr lang="en-US" sz="1200" b="1" baseline="0">
                <a:solidFill>
                  <a:schemeClr val="accent1"/>
                </a:solidFill>
                <a:latin typeface="+mj-lt"/>
                <a:ea typeface="+mn-ea"/>
                <a:cs typeface="+mn-cs"/>
              </a:rPr>
              <a:t> Y ROLES DE COMPRAS</a:t>
            </a:r>
            <a:endParaRPr lang="en-US" sz="1200" b="1">
              <a:solidFill>
                <a:schemeClr val="accent1"/>
              </a:solidFill>
              <a:latin typeface="+mj-lt"/>
              <a:ea typeface="+mn-ea"/>
              <a:cs typeface="+mn-cs"/>
            </a:endParaRPr>
          </a:p>
        </xdr:txBody>
      </xdr:sp>
      <xdr:sp macro="" textlink="">
        <xdr:nvSpPr>
          <xdr:cNvPr id="12" name="Triángulo isósceles 11" descr="&quot;&quot;" title="Arte de rótulo">
            <a:extLst>
              <a:ext uri="{FF2B5EF4-FFF2-40B4-BE49-F238E27FC236}">
                <a16:creationId xmlns:a16="http://schemas.microsoft.com/office/drawing/2014/main" xmlns="" id="{00000000-0008-0000-0100-00000C000000}"/>
              </a:ext>
            </a:extLst>
          </xdr:cNvPr>
          <xdr:cNvSpPr/>
        </xdr:nvSpPr>
        <xdr:spPr>
          <a:xfrm flipV="1">
            <a:off x="7081606" y="1343025"/>
            <a:ext cx="254400" cy="180975"/>
          </a:xfrm>
          <a:prstGeom prst="triangle">
            <a:avLst/>
          </a:prstGeom>
          <a:solidFill>
            <a:schemeClr val="bg1"/>
          </a:solidFill>
          <a:ln w="3175">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US" sz="1100" b="0">
              <a:solidFill>
                <a:schemeClr val="tx2"/>
              </a:solidFill>
              <a:latin typeface="+mj-lt"/>
              <a:ea typeface="+mn-ea"/>
              <a:cs typeface="+mn-cs"/>
            </a:endParaRPr>
          </a:p>
        </xdr:txBody>
      </xdr:sp>
    </xdr:grpSp>
    <xdr:clientData/>
  </xdr:twoCellAnchor>
  <xdr:twoCellAnchor editAs="absolute">
    <xdr:from>
      <xdr:col>3</xdr:col>
      <xdr:colOff>1209674</xdr:colOff>
      <xdr:row>3</xdr:row>
      <xdr:rowOff>47625</xdr:rowOff>
    </xdr:from>
    <xdr:to>
      <xdr:col>4</xdr:col>
      <xdr:colOff>1525049</xdr:colOff>
      <xdr:row>4</xdr:row>
      <xdr:rowOff>29850</xdr:rowOff>
    </xdr:to>
    <xdr:sp macro="" textlink="">
      <xdr:nvSpPr>
        <xdr:cNvPr id="13" name="Trabajo del semestre" descr="&quot;&quot;" title="Botón de navegación Trabajo del semestre">
          <a:hlinkClick xmlns:r="http://schemas.openxmlformats.org/officeDocument/2006/relationships" r:id="rId6"/>
          <a:extLst>
            <a:ext uri="{FF2B5EF4-FFF2-40B4-BE49-F238E27FC236}">
              <a16:creationId xmlns:a16="http://schemas.microsoft.com/office/drawing/2014/main" xmlns="" id="{00000000-0008-0000-0100-00000D000000}"/>
            </a:ext>
          </a:extLst>
        </xdr:cNvPr>
        <xdr:cNvSpPr/>
      </xdr:nvSpPr>
      <xdr:spPr>
        <a:xfrm>
          <a:off x="3505199" y="895350"/>
          <a:ext cx="2268000" cy="468000"/>
        </a:xfrm>
        <a:prstGeom prst="rect">
          <a:avLst/>
        </a:prstGeom>
        <a:solidFill>
          <a:schemeClr val="bg1"/>
        </a:solidFill>
        <a:ln w="3175">
          <a:noFill/>
        </a:ln>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CONTROL DE VERSIONES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80963</xdr:rowOff>
    </xdr:from>
    <xdr:to>
      <xdr:col>3</xdr:col>
      <xdr:colOff>652742</xdr:colOff>
      <xdr:row>3</xdr:row>
      <xdr:rowOff>9675</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0963"/>
          <a:ext cx="2843492" cy="776437"/>
        </a:xfrm>
        <a:prstGeom prst="rect">
          <a:avLst/>
        </a:prstGeom>
      </xdr:spPr>
    </xdr:pic>
    <xdr:clientData/>
  </xdr:twoCellAnchor>
</xdr:wsDr>
</file>

<file path=xl/tables/table1.xml><?xml version="1.0" encoding="utf-8"?>
<table xmlns="http://schemas.openxmlformats.org/spreadsheetml/2006/main" id="4" name="Instructivo_Usuarios_y_Roles_de_Compras5" displayName="Instructivo_Usuarios_y_Roles_de_Compras5" ref="D29:H43" totalsRowShown="0" headerRowDxfId="79" dataDxfId="77" headerRowBorderDxfId="78" tableBorderDxfId="76" totalsRowBorderDxfId="75">
  <autoFilter ref="D29:H43"/>
  <tableColumns count="5">
    <tableColumn id="1" name="NOMBRE DE CAMPO" dataDxfId="74"/>
    <tableColumn id="2" name="DESCRIPCIÓN" dataDxfId="73"/>
    <tableColumn id="3" name="VALORES PERMITIDOS" dataDxfId="72"/>
    <tableColumn id="4" name="MÁXIMO DE CAMPO" dataDxfId="71"/>
    <tableColumn id="5" name="EJEMPLO" dataDxfId="70"/>
  </tableColumns>
  <tableStyleInfo name="Cash Receipts" showFirstColumn="0" showLastColumn="0" showRowStripes="1" showColumnStripes="0"/>
</table>
</file>

<file path=xl/tables/table2.xml><?xml version="1.0" encoding="utf-8"?>
<table xmlns="http://schemas.openxmlformats.org/spreadsheetml/2006/main" id="6" name="Ejemplo_Usuarios_y_Roles_de_Compras" displayName="Ejemplo_Usuarios_y_Roles_de_Compras" ref="C11:R32" totalsRowCount="1" headerRowDxfId="69" dataDxfId="67" totalsRowDxfId="65" headerRowBorderDxfId="68" tableBorderDxfId="66">
  <autoFilter ref="C11:R31"/>
  <tableColumns count="16">
    <tableColumn id="1" name="APELLIDO PATERNO_x000a_(Sin acentos, con mayúsculas)" totalsRowFunction="count" dataDxfId="64" totalsRowDxfId="63"/>
    <tableColumn id="8" name="APELLIDO MATERNO_x000a_(Sin acentos, con mayúsculas)" totalsRowFunction="count" dataDxfId="62" totalsRowDxfId="61"/>
    <tableColumn id="2" name="NOMBRE(S)_x000a_(Sin acentos, con mayúsculas)" totalsRowFunction="count" dataDxfId="60" totalsRowDxfId="59"/>
    <tableColumn id="15" name="NOMBRE DE DIRECCIÓN_x000a_(Sin acentos, con mayúsculas)" totalsRowFunction="count" dataDxfId="58" totalsRowDxfId="57"/>
    <tableColumn id="16" name="PUESTO_x000a_(según definición)" totalsRowFunction="count" dataDxfId="56" totalsRowDxfId="55"/>
    <tableColumn id="17" name="CLAVE DE USUARIO_x000a_(De acuerdo a definición con el cliente)" totalsRowFunction="count" dataDxfId="54" totalsRowDxfId="53"/>
    <tableColumn id="9" name="UNIDAD OPERATIVA" dataDxfId="52" totalsRowDxfId="51"/>
    <tableColumn id="3" name="REQUISITOR" totalsRowFunction="count" dataDxfId="50" totalsRowDxfId="49"/>
    <tableColumn id="4" name="APROBADOR" totalsRowFunction="count" dataDxfId="48" totalsRowDxfId="47"/>
    <tableColumn id="5" name="SUPERVISOR DE COMPRAS" totalsRowFunction="count" dataDxfId="46" totalsRowDxfId="45"/>
    <tableColumn id="6" name="COMPRADOR / COTIZADOR" totalsRowFunction="count" dataDxfId="44" totalsRowDxfId="43"/>
    <tableColumn id="7" name="RECEPTOR DE COMPRAS" totalsRowFunction="count" dataDxfId="42" totalsRowDxfId="41"/>
    <tableColumn id="13" name="ADMINISTRADOR CATALOGO DE ARTICULOS" totalsRowFunction="count" dataDxfId="40" totalsRowDxfId="39"/>
    <tableColumn id="14" name="SUPERUSUARIO DE COMPRAS" totalsRowFunction="count" dataDxfId="38" totalsRowDxfId="37"/>
    <tableColumn id="18" name="RESPONSABILIDAD_x000a_(Para uso exclusivo de TGC)" totalsRowFunction="count" dataDxfId="36" totalsRowDxfId="35"/>
    <tableColumn id="19" name="GRUPO DE APROBACIÓN_x000a_(Para uso exclusivo de TGC)" totalsRowFunction="count" dataDxfId="34" totalsRowDxfId="33"/>
  </tableColumns>
  <tableStyleInfo name="Cash Receipts" showFirstColumn="0" showLastColumn="0" showRowStripes="1" showColumnStripes="0"/>
</table>
</file>

<file path=xl/tables/table3.xml><?xml version="1.0" encoding="utf-8"?>
<table xmlns="http://schemas.openxmlformats.org/spreadsheetml/2006/main" id="1" name="Catálogo_Usuarios_y_Roles_de_Compras" displayName="Catálogo_Usuarios_y_Roles_de_Compras" ref="C11:P71" totalsRowCount="1" headerRowDxfId="32" dataDxfId="30" totalsRowDxfId="28" headerRowBorderDxfId="31" tableBorderDxfId="29">
  <autoFilter ref="C11:P70"/>
  <tableColumns count="14">
    <tableColumn id="1" name="APELLIDO PATERNO_x000a_(Sin acentos, con mayúsculas - si el empleado no tiene este dato dejar en blanco)" totalsRowFunction="count" dataDxfId="27" totalsRowDxfId="26"/>
    <tableColumn id="8" name="APELLIDO MATERNO_x000a_(Sin acentos, con mayúsculas - si el empleado no tiene este dato dejar en blanco)" totalsRowFunction="count" dataDxfId="25" totalsRowDxfId="24"/>
    <tableColumn id="2" name="NOMBRE(S)_x000a_(Sin acentos, con mayúsculas)" totalsRowFunction="count" dataDxfId="23" totalsRowDxfId="22"/>
    <tableColumn id="12" name="GÉNERO_x000a_(Masculino/Femenino)" dataDxfId="21" totalsRowDxfId="20"/>
    <tableColumn id="15" name="CLAVE DE USUARIO_x000a_(De acuerdo a definición del cliente)" totalsRowFunction="count" dataDxfId="19" totalsRowDxfId="18"/>
    <tableColumn id="9" name="DEPENDENCIA_x000a_Usar sólo los valores de la pestaña &quot;Lista de Dependencias&quot;" dataDxfId="17" totalsRowDxfId="16"/>
    <tableColumn id="16" name="NOMBRE DE DIRECCIÓN_x000a_(Área a la que pertenece el usuario)_x000a_Obligatorio usar sólo los valores de la pestaña &quot;Lista de Direcciones&quot;" totalsRowFunction="count" dataDxfId="15" totalsRowDxfId="14"/>
    <tableColumn id="18" name="CORREO ELECTRÓNICO_x000a_(Opcional)" dataDxfId="13" totalsRowDxfId="12"/>
    <tableColumn id="17" name="PUESTO_x000a_(Para uso exclusivo de TGC)" totalsRowFunction="count" dataDxfId="11" totalsRowDxfId="10"/>
    <tableColumn id="3" name="REQUISITOR_x000a_(n.a.)" totalsRowFunction="count" dataDxfId="9" totalsRowDxfId="8"/>
    <tableColumn id="11" name="XXGET GL Consulta de Fondos" dataDxfId="7" totalsRowDxfId="6"/>
    <tableColumn id="4" name="Columna1" totalsRowFunction="count" dataDxfId="5" totalsRowDxfId="4"/>
    <tableColumn id="7" name="Columna2" totalsRowFunction="count" dataDxfId="3" totalsRowDxfId="2"/>
    <tableColumn id="10" name="OBSERVACIONES" totalsRowFunction="count" dataDxfId="1" totalsRowDxfId="0"/>
  </tableColumns>
  <tableStyleInfo name="Cash Receipts" showFirstColumn="0" showLastColumn="0" showRowStripes="1" showColumnStripes="0"/>
</table>
</file>

<file path=xl/theme/theme1.xml><?xml version="1.0" encoding="utf-8"?>
<a:theme xmlns:a="http://schemas.openxmlformats.org/drawingml/2006/main" name="Office Theme">
  <a:themeElements>
    <a:clrScheme name="Cash Flow Statement">
      <a:dk1>
        <a:sysClr val="windowText" lastClr="000000"/>
      </a:dk1>
      <a:lt1>
        <a:sysClr val="window" lastClr="FFFFFF"/>
      </a:lt1>
      <a:dk2>
        <a:srgbClr val="313F55"/>
      </a:dk2>
      <a:lt2>
        <a:srgbClr val="F2F2F2"/>
      </a:lt2>
      <a:accent1>
        <a:srgbClr val="308DA2"/>
      </a:accent1>
      <a:accent2>
        <a:srgbClr val="EB7A20"/>
      </a:accent2>
      <a:accent3>
        <a:srgbClr val="009D00"/>
      </a:accent3>
      <a:accent4>
        <a:srgbClr val="9D4CA4"/>
      </a:accent4>
      <a:accent5>
        <a:srgbClr val="FFC000"/>
      </a:accent5>
      <a:accent6>
        <a:srgbClr val="DC3220"/>
      </a:accent6>
      <a:hlink>
        <a:srgbClr val="1AA2B5"/>
      </a:hlink>
      <a:folHlink>
        <a:srgbClr val="9D4CA4"/>
      </a:folHlink>
    </a:clrScheme>
    <a:fontScheme name="Cash Flow Statement">
      <a:majorFont>
        <a:latin typeface="Franklin Gothic Medium"/>
        <a:ea typeface=""/>
        <a:cs typeface=""/>
      </a:majorFont>
      <a:minorFont>
        <a:latin typeface="Franklin Gothic Medium"/>
        <a:ea typeface=""/>
        <a:cs typeface=""/>
      </a:minorFont>
    </a:fontScheme>
    <a:fmtScheme name="Vaso de leche">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D1:I43"/>
  <sheetViews>
    <sheetView showGridLines="0" zoomScaleNormal="100" workbookViewId="0"/>
  </sheetViews>
  <sheetFormatPr baseColWidth="10" defaultColWidth="9" defaultRowHeight="17.25" customHeight="1" x14ac:dyDescent="0.25"/>
  <cols>
    <col min="1" max="1" width="2.25" style="20" customWidth="1"/>
    <col min="2" max="2" width="2.375" style="20" customWidth="1"/>
    <col min="3" max="3" width="25.375" style="20" customWidth="1"/>
    <col min="4" max="4" width="20.625" style="20" customWidth="1"/>
    <col min="5" max="5" width="35.625" style="20" customWidth="1"/>
    <col min="6" max="6" width="20.625" style="20" customWidth="1"/>
    <col min="7" max="7" width="17.625" style="20" customWidth="1"/>
    <col min="8" max="8" width="30.625" style="20" customWidth="1"/>
    <col min="9" max="9" width="4.125" style="20" customWidth="1"/>
    <col min="10" max="10" width="9.625" style="20" customWidth="1"/>
    <col min="11" max="16384" width="9" style="20"/>
  </cols>
  <sheetData>
    <row r="1" spans="4:9" ht="13.5" x14ac:dyDescent="0.25"/>
    <row r="2" spans="4:9" ht="40.5" customHeight="1" thickBot="1" x14ac:dyDescent="0.5">
      <c r="E2" s="21" t="s">
        <v>28</v>
      </c>
      <c r="F2" s="22"/>
      <c r="G2" s="22"/>
      <c r="H2" s="23"/>
      <c r="I2" s="23"/>
    </row>
    <row r="3" spans="4:9" ht="12.75" customHeight="1" thickTop="1" x14ac:dyDescent="0.45">
      <c r="E3" s="24"/>
      <c r="F3" s="25"/>
      <c r="G3" s="25"/>
      <c r="H3" s="26"/>
      <c r="I3" s="26"/>
    </row>
    <row r="4" spans="4:9" ht="38.25" customHeight="1" x14ac:dyDescent="0.45">
      <c r="E4" s="24"/>
      <c r="F4" s="25"/>
      <c r="G4" s="25"/>
      <c r="H4" s="26"/>
      <c r="I4" s="26"/>
    </row>
    <row r="5" spans="4:9" ht="21" customHeight="1" x14ac:dyDescent="0.45">
      <c r="E5" s="24"/>
      <c r="F5" s="25"/>
      <c r="G5" s="25"/>
      <c r="H5" s="26"/>
      <c r="I5" s="26"/>
    </row>
    <row r="6" spans="4:9" ht="8.25" customHeight="1" x14ac:dyDescent="0.45">
      <c r="E6" s="24"/>
      <c r="F6" s="25"/>
      <c r="G6" s="25"/>
      <c r="H6" s="26"/>
      <c r="I6" s="26"/>
    </row>
    <row r="7" spans="4:9" ht="54.95" customHeight="1" x14ac:dyDescent="0.25">
      <c r="D7" s="20" t="s">
        <v>41</v>
      </c>
      <c r="E7" s="87" t="s">
        <v>43</v>
      </c>
      <c r="F7" s="88"/>
      <c r="G7" s="88"/>
      <c r="H7" s="89"/>
      <c r="I7" s="26"/>
    </row>
    <row r="8" spans="4:9" ht="180" customHeight="1" x14ac:dyDescent="0.25">
      <c r="E8" s="87" t="s">
        <v>174</v>
      </c>
      <c r="F8" s="88"/>
      <c r="G8" s="88"/>
      <c r="H8" s="89"/>
      <c r="I8" s="26"/>
    </row>
    <row r="9" spans="4:9" ht="120" customHeight="1" x14ac:dyDescent="0.25">
      <c r="E9" s="87" t="s">
        <v>175</v>
      </c>
      <c r="F9" s="88"/>
      <c r="G9" s="88"/>
      <c r="H9" s="89"/>
      <c r="I9" s="26"/>
    </row>
    <row r="10" spans="4:9" ht="99.95" customHeight="1" x14ac:dyDescent="0.25">
      <c r="E10" s="87" t="s">
        <v>161</v>
      </c>
      <c r="F10" s="88"/>
      <c r="G10" s="88"/>
      <c r="H10" s="89"/>
      <c r="I10" s="26"/>
    </row>
    <row r="11" spans="4:9" ht="110.1" customHeight="1" x14ac:dyDescent="0.25">
      <c r="E11" s="87" t="s">
        <v>160</v>
      </c>
      <c r="F11" s="88"/>
      <c r="G11" s="88"/>
      <c r="H11" s="89"/>
      <c r="I11" s="26"/>
    </row>
    <row r="12" spans="4:9" ht="135" customHeight="1" x14ac:dyDescent="0.25">
      <c r="E12" s="87" t="s">
        <v>176</v>
      </c>
      <c r="F12" s="88"/>
      <c r="G12" s="88"/>
      <c r="H12" s="89"/>
      <c r="I12" s="26"/>
    </row>
    <row r="13" spans="4:9" ht="69.95" customHeight="1" x14ac:dyDescent="0.25">
      <c r="E13" s="87" t="s">
        <v>162</v>
      </c>
      <c r="F13" s="88"/>
      <c r="G13" s="88"/>
      <c r="H13" s="89"/>
      <c r="I13" s="26"/>
    </row>
    <row r="14" spans="4:9" ht="105" customHeight="1" x14ac:dyDescent="0.25">
      <c r="E14" s="87" t="s">
        <v>163</v>
      </c>
      <c r="F14" s="88"/>
      <c r="G14" s="88"/>
      <c r="H14" s="89"/>
      <c r="I14" s="26"/>
    </row>
    <row r="15" spans="4:9" ht="99.95" customHeight="1" x14ac:dyDescent="0.25">
      <c r="E15" s="87" t="s">
        <v>164</v>
      </c>
      <c r="F15" s="88"/>
      <c r="G15" s="88"/>
      <c r="H15" s="89"/>
      <c r="I15" s="26"/>
    </row>
    <row r="16" spans="4:9" ht="21" customHeight="1" x14ac:dyDescent="0.45">
      <c r="E16" s="24"/>
      <c r="F16" s="25"/>
      <c r="G16" s="25"/>
      <c r="H16" s="26"/>
      <c r="I16" s="26"/>
    </row>
    <row r="17" spans="4:9" ht="21" customHeight="1" x14ac:dyDescent="0.45">
      <c r="D17" s="20" t="s">
        <v>4</v>
      </c>
      <c r="E17" s="24"/>
      <c r="F17" s="25"/>
      <c r="G17" s="25"/>
      <c r="H17" s="26"/>
      <c r="I17" s="26"/>
    </row>
    <row r="18" spans="4:9" ht="21" customHeight="1" x14ac:dyDescent="0.25">
      <c r="D18" s="20">
        <v>1</v>
      </c>
      <c r="E18" s="91" t="s">
        <v>159</v>
      </c>
      <c r="F18" s="92"/>
      <c r="G18" s="92"/>
      <c r="H18" s="93"/>
      <c r="I18" s="26"/>
    </row>
    <row r="19" spans="4:9" ht="21" customHeight="1" x14ac:dyDescent="0.25">
      <c r="D19" s="20">
        <v>2</v>
      </c>
      <c r="E19" s="91" t="s">
        <v>14</v>
      </c>
      <c r="F19" s="92"/>
      <c r="G19" s="92"/>
      <c r="H19" s="93"/>
      <c r="I19" s="26"/>
    </row>
    <row r="20" spans="4:9" ht="30" customHeight="1" x14ac:dyDescent="0.25">
      <c r="D20" s="20">
        <v>3</v>
      </c>
      <c r="E20" s="94" t="s">
        <v>19</v>
      </c>
      <c r="F20" s="95"/>
      <c r="G20" s="95"/>
      <c r="H20" s="96"/>
      <c r="I20" s="26"/>
    </row>
    <row r="21" spans="4:9" ht="21" customHeight="1" x14ac:dyDescent="0.25">
      <c r="E21" s="34" t="s">
        <v>58</v>
      </c>
      <c r="F21" s="97" t="s">
        <v>15</v>
      </c>
      <c r="G21" s="98"/>
      <c r="H21" s="99"/>
      <c r="I21" s="26"/>
    </row>
    <row r="22" spans="4:9" ht="21" customHeight="1" x14ac:dyDescent="0.25">
      <c r="E22" s="34" t="s">
        <v>59</v>
      </c>
      <c r="F22" s="97" t="s">
        <v>16</v>
      </c>
      <c r="G22" s="98"/>
      <c r="H22" s="99"/>
      <c r="I22" s="26"/>
    </row>
    <row r="23" spans="4:9" ht="30" customHeight="1" x14ac:dyDescent="0.25">
      <c r="D23" s="20">
        <v>4</v>
      </c>
      <c r="E23" s="100" t="s">
        <v>17</v>
      </c>
      <c r="F23" s="101"/>
      <c r="G23" s="101"/>
      <c r="H23" s="102"/>
      <c r="I23" s="26"/>
    </row>
    <row r="24" spans="4:9" ht="21" customHeight="1" x14ac:dyDescent="0.25">
      <c r="E24" s="34" t="s">
        <v>55</v>
      </c>
      <c r="F24" s="97" t="s">
        <v>18</v>
      </c>
      <c r="G24" s="98"/>
      <c r="H24" s="99"/>
      <c r="I24" s="26"/>
    </row>
    <row r="25" spans="4:9" ht="21" customHeight="1" x14ac:dyDescent="0.25">
      <c r="E25" s="34" t="s">
        <v>56</v>
      </c>
      <c r="F25" s="97" t="s">
        <v>57</v>
      </c>
      <c r="G25" s="98"/>
      <c r="H25" s="99"/>
      <c r="I25" s="26"/>
    </row>
    <row r="26" spans="4:9" ht="29.25" customHeight="1" x14ac:dyDescent="0.25">
      <c r="E26" s="54"/>
      <c r="F26" s="90"/>
      <c r="G26" s="90"/>
      <c r="H26" s="90"/>
      <c r="I26" s="26"/>
    </row>
    <row r="27" spans="4:9" ht="4.5" customHeight="1" x14ac:dyDescent="0.45">
      <c r="E27" s="24"/>
      <c r="F27" s="25"/>
      <c r="G27" s="25"/>
      <c r="H27" s="26"/>
      <c r="I27" s="26"/>
    </row>
    <row r="28" spans="4:9" ht="21" customHeight="1" x14ac:dyDescent="0.45">
      <c r="D28" s="20" t="s">
        <v>5</v>
      </c>
      <c r="E28" s="24"/>
      <c r="F28" s="25"/>
      <c r="G28" s="25"/>
      <c r="H28" s="26"/>
      <c r="I28" s="26"/>
    </row>
    <row r="29" spans="4:9" ht="49.5" customHeight="1" thickBot="1" x14ac:dyDescent="0.3">
      <c r="D29" s="27" t="s">
        <v>6</v>
      </c>
      <c r="E29" s="27" t="s">
        <v>0</v>
      </c>
      <c r="F29" s="28" t="s">
        <v>7</v>
      </c>
      <c r="G29" s="29" t="s">
        <v>8</v>
      </c>
      <c r="H29" s="30" t="s">
        <v>9</v>
      </c>
      <c r="I29" s="26"/>
    </row>
    <row r="30" spans="4:9" ht="54.95" customHeight="1" thickTop="1" x14ac:dyDescent="0.25">
      <c r="D30" s="31" t="s">
        <v>20</v>
      </c>
      <c r="E30" s="32" t="s">
        <v>165</v>
      </c>
      <c r="F30" s="32" t="s">
        <v>29</v>
      </c>
      <c r="G30" s="32">
        <v>50</v>
      </c>
      <c r="H30" s="33" t="s">
        <v>155</v>
      </c>
      <c r="I30" s="26"/>
    </row>
    <row r="31" spans="4:9" ht="54.95" customHeight="1" x14ac:dyDescent="0.25">
      <c r="D31" s="31" t="s">
        <v>30</v>
      </c>
      <c r="E31" s="32" t="s">
        <v>166</v>
      </c>
      <c r="F31" s="32" t="s">
        <v>29</v>
      </c>
      <c r="G31" s="32">
        <v>50</v>
      </c>
      <c r="H31" s="33" t="s">
        <v>154</v>
      </c>
      <c r="I31" s="26"/>
    </row>
    <row r="32" spans="4:9" ht="50.1" customHeight="1" x14ac:dyDescent="0.25">
      <c r="D32" s="31" t="s">
        <v>32</v>
      </c>
      <c r="E32" s="32" t="s">
        <v>34</v>
      </c>
      <c r="F32" s="32" t="s">
        <v>29</v>
      </c>
      <c r="G32" s="32">
        <v>50</v>
      </c>
      <c r="H32" s="33" t="s">
        <v>33</v>
      </c>
      <c r="I32" s="26"/>
    </row>
    <row r="33" spans="4:8" ht="99.95" customHeight="1" x14ac:dyDescent="0.25">
      <c r="D33" s="31" t="s">
        <v>37</v>
      </c>
      <c r="E33" s="32" t="s">
        <v>177</v>
      </c>
      <c r="F33" s="32" t="s">
        <v>29</v>
      </c>
      <c r="G33" s="32">
        <v>60</v>
      </c>
      <c r="H33" s="33" t="s">
        <v>39</v>
      </c>
    </row>
    <row r="34" spans="4:8" ht="110.1" customHeight="1" x14ac:dyDescent="0.25">
      <c r="D34" s="31" t="s">
        <v>27</v>
      </c>
      <c r="E34" s="32" t="s">
        <v>158</v>
      </c>
      <c r="F34" s="32" t="s">
        <v>36</v>
      </c>
      <c r="G34" s="32" t="s">
        <v>40</v>
      </c>
      <c r="H34" s="33" t="s">
        <v>35</v>
      </c>
    </row>
    <row r="35" spans="4:8" ht="114.95" customHeight="1" x14ac:dyDescent="0.25">
      <c r="D35" s="31" t="s">
        <v>38</v>
      </c>
      <c r="E35" s="32" t="s">
        <v>156</v>
      </c>
      <c r="F35" s="32" t="s">
        <v>29</v>
      </c>
      <c r="G35" s="32">
        <v>100</v>
      </c>
      <c r="H35" s="33" t="s">
        <v>170</v>
      </c>
    </row>
    <row r="36" spans="4:8" ht="54.95" customHeight="1" x14ac:dyDescent="0.25">
      <c r="D36" s="31" t="s">
        <v>168</v>
      </c>
      <c r="E36" s="32" t="s">
        <v>169</v>
      </c>
      <c r="F36" s="32" t="s">
        <v>36</v>
      </c>
      <c r="G36" s="32">
        <v>240</v>
      </c>
      <c r="H36" s="33" t="s">
        <v>171</v>
      </c>
    </row>
    <row r="37" spans="4:8" ht="54.95" customHeight="1" x14ac:dyDescent="0.25">
      <c r="D37" s="31" t="s">
        <v>24</v>
      </c>
      <c r="E37" s="32" t="s">
        <v>49</v>
      </c>
      <c r="F37" s="32" t="s">
        <v>44</v>
      </c>
      <c r="G37" s="32" t="s">
        <v>45</v>
      </c>
      <c r="H37" s="33" t="s">
        <v>46</v>
      </c>
    </row>
    <row r="38" spans="4:8" ht="54.95" customHeight="1" x14ac:dyDescent="0.25">
      <c r="D38" s="31" t="s">
        <v>26</v>
      </c>
      <c r="E38" s="32" t="s">
        <v>49</v>
      </c>
      <c r="F38" s="32" t="s">
        <v>44</v>
      </c>
      <c r="G38" s="32" t="s">
        <v>45</v>
      </c>
      <c r="H38" s="33" t="s">
        <v>46</v>
      </c>
    </row>
    <row r="39" spans="4:8" ht="54.95" customHeight="1" x14ac:dyDescent="0.25">
      <c r="D39" s="31" t="s">
        <v>25</v>
      </c>
      <c r="E39" s="32" t="s">
        <v>49</v>
      </c>
      <c r="F39" s="32" t="s">
        <v>44</v>
      </c>
      <c r="G39" s="32" t="s">
        <v>45</v>
      </c>
      <c r="H39" s="33" t="s">
        <v>46</v>
      </c>
    </row>
    <row r="40" spans="4:8" ht="54.95" customHeight="1" x14ac:dyDescent="0.25">
      <c r="D40" s="31" t="s">
        <v>42</v>
      </c>
      <c r="E40" s="32" t="s">
        <v>49</v>
      </c>
      <c r="F40" s="32" t="s">
        <v>44</v>
      </c>
      <c r="G40" s="32" t="s">
        <v>45</v>
      </c>
      <c r="H40" s="33" t="s">
        <v>46</v>
      </c>
    </row>
    <row r="41" spans="4:8" ht="54.95" customHeight="1" x14ac:dyDescent="0.25">
      <c r="D41" s="31" t="s">
        <v>48</v>
      </c>
      <c r="E41" s="32" t="s">
        <v>49</v>
      </c>
      <c r="F41" s="32" t="s">
        <v>44</v>
      </c>
      <c r="G41" s="32" t="s">
        <v>45</v>
      </c>
      <c r="H41" s="33" t="s">
        <v>46</v>
      </c>
    </row>
    <row r="42" spans="4:8" ht="54.95" customHeight="1" x14ac:dyDescent="0.25">
      <c r="D42" s="31" t="s">
        <v>151</v>
      </c>
      <c r="E42" s="32" t="s">
        <v>49</v>
      </c>
      <c r="F42" s="32" t="s">
        <v>44</v>
      </c>
      <c r="G42" s="32" t="s">
        <v>45</v>
      </c>
      <c r="H42" s="33" t="s">
        <v>46</v>
      </c>
    </row>
    <row r="43" spans="4:8" ht="54.95" customHeight="1" x14ac:dyDescent="0.25">
      <c r="D43" s="31" t="s">
        <v>50</v>
      </c>
      <c r="E43" s="32" t="s">
        <v>49</v>
      </c>
      <c r="F43" s="32" t="s">
        <v>44</v>
      </c>
      <c r="G43" s="32" t="s">
        <v>45</v>
      </c>
      <c r="H43" s="33" t="s">
        <v>46</v>
      </c>
    </row>
  </sheetData>
  <sheetProtection algorithmName="SHA-512" hashValue="JEk77tKjisdfJhIKgs58Svvf1KY6Xawl3etyZU76P1bSGRbGcccxSH9cARNpcIGL7FRti/1DvaDpWp5VMluncQ==" saltValue="Sym4tn6Y3nsZUBIsFJe2CQ==" spinCount="100000" sheet="1" objects="1" scenarios="1" insertColumns="0" deleteRows="0" sort="0" autoFilter="0"/>
  <mergeCells count="18">
    <mergeCell ref="F26:H26"/>
    <mergeCell ref="E13:H13"/>
    <mergeCell ref="E14:H14"/>
    <mergeCell ref="E15:H15"/>
    <mergeCell ref="E18:H18"/>
    <mergeCell ref="E19:H19"/>
    <mergeCell ref="E20:H20"/>
    <mergeCell ref="F21:H21"/>
    <mergeCell ref="F22:H22"/>
    <mergeCell ref="E23:H23"/>
    <mergeCell ref="F24:H24"/>
    <mergeCell ref="F25:H25"/>
    <mergeCell ref="E12:H12"/>
    <mergeCell ref="E7:H7"/>
    <mergeCell ref="E8:H8"/>
    <mergeCell ref="E9:H9"/>
    <mergeCell ref="E10:H10"/>
    <mergeCell ref="E11:H11"/>
  </mergeCells>
  <printOptions horizontalCentered="1" verticalCentered="1"/>
  <pageMargins left="0.51181102362204722" right="0.51181102362204722" top="0.51181102362204722" bottom="0.51181102362204722" header="0.31496062992125984" footer="0.31496062992125984"/>
  <pageSetup scale="73" fitToHeight="0" orientation="landscape" r:id="rId1"/>
  <headerFooter>
    <oddFooter>&amp;LTecnología de Gestión y Comunicación&amp;CPágina &amp;P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C1:AD57"/>
  <sheetViews>
    <sheetView showGridLines="0" zoomScaleNormal="100" workbookViewId="0">
      <pane xSplit="5" topLeftCell="F1" activePane="topRight" state="frozen"/>
      <selection pane="topRight" activeCell="C16" sqref="C16"/>
    </sheetView>
  </sheetViews>
  <sheetFormatPr baseColWidth="10" defaultColWidth="9" defaultRowHeight="17.25" customHeight="1" x14ac:dyDescent="0.25"/>
  <cols>
    <col min="1" max="2" width="2.25" style="2" customWidth="1"/>
    <col min="3" max="4" width="25.625" style="2" customWidth="1"/>
    <col min="5" max="5" width="30.625" style="2" customWidth="1"/>
    <col min="6" max="6" width="50.625" style="2" customWidth="1"/>
    <col min="7" max="7" width="30.625" style="2" customWidth="1"/>
    <col min="8" max="8" width="25.625" style="2" customWidth="1"/>
    <col min="9" max="11" width="15.625" style="2" customWidth="1"/>
    <col min="12" max="12" width="16.625" style="2" customWidth="1"/>
    <col min="13" max="14" width="15.625" style="2" customWidth="1"/>
    <col min="15" max="16" width="18.625" style="2" customWidth="1"/>
    <col min="17" max="17" width="30.625" style="2" hidden="1" customWidth="1"/>
    <col min="18" max="18" width="26.125" style="2" hidden="1" customWidth="1"/>
    <col min="19" max="22" width="9" style="2" customWidth="1"/>
    <col min="23" max="23" width="9" style="2" hidden="1" customWidth="1"/>
    <col min="24" max="24" width="35.625" style="2" hidden="1" customWidth="1"/>
    <col min="25" max="27" width="15.625" style="2" hidden="1" customWidth="1"/>
    <col min="28" max="28" width="45.625" style="2" hidden="1" customWidth="1"/>
    <col min="29" max="29" width="25.625" style="2" hidden="1" customWidth="1"/>
    <col min="30" max="30" width="15.625" style="2" hidden="1" customWidth="1"/>
    <col min="31" max="31" width="0" style="2" hidden="1" customWidth="1"/>
    <col min="32" max="16384" width="9" style="2"/>
  </cols>
  <sheetData>
    <row r="1" spans="3:30" ht="13.5" x14ac:dyDescent="0.25"/>
    <row r="2" spans="3:30" ht="40.5" customHeight="1" thickBot="1" x14ac:dyDescent="0.5">
      <c r="E2" s="3" t="s">
        <v>28</v>
      </c>
      <c r="F2" s="4"/>
      <c r="G2" s="4"/>
      <c r="H2" s="5"/>
      <c r="I2" s="5"/>
    </row>
    <row r="3" spans="3:30" ht="12.75" customHeight="1" thickTop="1" x14ac:dyDescent="0.45">
      <c r="E3" s="6"/>
      <c r="F3" s="7"/>
      <c r="G3" s="7"/>
      <c r="H3" s="8"/>
      <c r="I3" s="8"/>
    </row>
    <row r="4" spans="3:30" ht="38.25" customHeight="1" x14ac:dyDescent="0.45">
      <c r="E4" s="6"/>
      <c r="F4" s="7"/>
      <c r="G4" s="7"/>
      <c r="H4" s="8"/>
      <c r="I4" s="8"/>
    </row>
    <row r="5" spans="3:30" ht="21" customHeight="1" x14ac:dyDescent="0.45">
      <c r="E5" s="6"/>
      <c r="F5" s="7"/>
      <c r="G5" s="7"/>
      <c r="H5" s="8"/>
      <c r="I5" s="8"/>
    </row>
    <row r="6" spans="3:30" ht="15" customHeight="1" x14ac:dyDescent="0.25">
      <c r="C6" s="10" t="s">
        <v>3</v>
      </c>
      <c r="D6" s="103" t="s">
        <v>10</v>
      </c>
      <c r="E6" s="104"/>
      <c r="F6" s="11"/>
      <c r="G6" s="10" t="s">
        <v>1</v>
      </c>
      <c r="H6" s="103" t="s">
        <v>12</v>
      </c>
      <c r="I6" s="104"/>
    </row>
    <row r="7" spans="3:30" ht="6" customHeight="1" x14ac:dyDescent="0.25">
      <c r="C7" s="10"/>
      <c r="D7" s="12"/>
      <c r="E7" s="12"/>
      <c r="F7" s="13"/>
      <c r="G7" s="13"/>
      <c r="H7" s="13"/>
      <c r="I7" s="13"/>
    </row>
    <row r="8" spans="3:30" ht="14.25" customHeight="1" x14ac:dyDescent="0.25">
      <c r="C8" s="10" t="s">
        <v>2</v>
      </c>
      <c r="D8" s="103" t="s">
        <v>11</v>
      </c>
      <c r="E8" s="104"/>
      <c r="F8" s="11"/>
      <c r="G8" s="10" t="s">
        <v>13</v>
      </c>
      <c r="H8" s="105">
        <f ca="1">(TODAY()+30)</f>
        <v>44945</v>
      </c>
      <c r="I8" s="106"/>
      <c r="W8" s="2" t="str">
        <f>IF(C12="","",C12)</f>
        <v/>
      </c>
    </row>
    <row r="9" spans="3:30" ht="12" customHeight="1" x14ac:dyDescent="0.25">
      <c r="C9" s="10"/>
      <c r="D9" s="14"/>
      <c r="E9" s="13"/>
      <c r="F9" s="13"/>
      <c r="G9" s="13"/>
      <c r="H9" s="15"/>
    </row>
    <row r="10" spans="3:30" ht="18" customHeight="1" x14ac:dyDescent="0.25">
      <c r="C10" s="16"/>
      <c r="D10" s="16"/>
      <c r="E10" s="16"/>
      <c r="F10" s="16"/>
      <c r="G10" s="16"/>
      <c r="H10" s="16"/>
      <c r="I10" s="16"/>
    </row>
    <row r="11" spans="3:30" ht="60" customHeight="1" thickBot="1" x14ac:dyDescent="0.3">
      <c r="C11" s="35" t="s">
        <v>22</v>
      </c>
      <c r="D11" s="17" t="s">
        <v>21</v>
      </c>
      <c r="E11" s="18" t="s">
        <v>23</v>
      </c>
      <c r="F11" s="37" t="s">
        <v>152</v>
      </c>
      <c r="G11" s="37" t="s">
        <v>153</v>
      </c>
      <c r="H11" s="37" t="s">
        <v>167</v>
      </c>
      <c r="I11" s="37" t="s">
        <v>168</v>
      </c>
      <c r="J11" s="35" t="s">
        <v>24</v>
      </c>
      <c r="K11" s="19" t="s">
        <v>26</v>
      </c>
      <c r="L11" s="19" t="s">
        <v>25</v>
      </c>
      <c r="M11" s="19" t="s">
        <v>42</v>
      </c>
      <c r="N11" s="37" t="s">
        <v>48</v>
      </c>
      <c r="O11" s="37" t="s">
        <v>150</v>
      </c>
      <c r="P11" s="37" t="s">
        <v>50</v>
      </c>
      <c r="Q11" s="53" t="s">
        <v>53</v>
      </c>
      <c r="R11" s="53" t="s">
        <v>54</v>
      </c>
      <c r="S11" s="50"/>
      <c r="T11" s="50"/>
      <c r="U11" s="50"/>
      <c r="V11" s="50"/>
      <c r="X11" s="39" t="s">
        <v>143</v>
      </c>
      <c r="Y11" s="39" t="s">
        <v>144</v>
      </c>
      <c r="Z11" s="39" t="s">
        <v>145</v>
      </c>
      <c r="AA11" s="39" t="s">
        <v>146</v>
      </c>
      <c r="AB11" s="39" t="s">
        <v>147</v>
      </c>
      <c r="AC11" s="39" t="s">
        <v>148</v>
      </c>
      <c r="AD11" s="39" t="s">
        <v>149</v>
      </c>
    </row>
    <row r="12" spans="3:30" ht="15" customHeight="1" thickTop="1" x14ac:dyDescent="0.25">
      <c r="C12" s="42"/>
      <c r="D12" s="43" t="s">
        <v>100</v>
      </c>
      <c r="E12" s="42" t="s">
        <v>109</v>
      </c>
      <c r="F12" s="42" t="s">
        <v>71</v>
      </c>
      <c r="G12" s="42" t="s">
        <v>69</v>
      </c>
      <c r="H12" s="42" t="s">
        <v>142</v>
      </c>
      <c r="I12" s="42" t="s">
        <v>173</v>
      </c>
      <c r="J12" s="42" t="s">
        <v>46</v>
      </c>
      <c r="K12" s="42"/>
      <c r="L12" s="42"/>
      <c r="M12" s="42"/>
      <c r="N12" s="44" t="s">
        <v>46</v>
      </c>
      <c r="O12" s="44"/>
      <c r="P12" s="44"/>
      <c r="Q12" s="44"/>
      <c r="R12" s="44"/>
      <c r="S12" s="44"/>
      <c r="T12" s="44"/>
      <c r="U12" s="44"/>
      <c r="V12" s="44"/>
      <c r="X12"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OCHOA JUAN CARLOS</v>
      </c>
      <c r="Y12" s="2" t="str">
        <f>TRIM(Ejemplo_Usuarios_y_Roles_de_Compras[[#This Row],[APELLIDO PATERNO
(Sin acentos, con mayúsculas)]])</f>
        <v/>
      </c>
      <c r="Z12" s="45" t="str">
        <f>TRIM(Ejemplo_Usuarios_y_Roles_de_Compras[[#This Row],[APELLIDO MATERNO
(Sin acentos, con mayúsculas)]])</f>
        <v>OCHOA</v>
      </c>
      <c r="AA12" s="2" t="str">
        <f>TRIM(Ejemplo_Usuarios_y_Roles_de_Compras[[#This Row],[NOMBRE(S)
(Sin acentos, con mayúsculas)]])</f>
        <v>JUAN CARLOS</v>
      </c>
      <c r="AB12" s="2" t="str">
        <f>TRIM(Ejemplo_Usuarios_y_Roles_de_Compras[[#This Row],[NOMBRE DE DIRECCIÓN
(Sin acentos, con mayúsculas)]])</f>
        <v>DESPACHO DEL C. SUBDIRECTOR DE EVALUACION Y SEGUIMIENTO</v>
      </c>
      <c r="AC12" s="2" t="str">
        <f>TRIM(Ejemplo_Usuarios_y_Roles_de_Compras[[#This Row],[PUESTO
(según definición)]])</f>
        <v>624.AUXILIAR.10</v>
      </c>
      <c r="AD12" s="2" t="str">
        <f>TRIM(Ejemplo_Usuarios_y_Roles_de_Compras[[#This Row],[CLAVE DE USUARIO
(De acuerdo a definición con el cliente)]])</f>
        <v>JOCHOA</v>
      </c>
    </row>
    <row r="13" spans="3:30" ht="15" customHeight="1" x14ac:dyDescent="0.25">
      <c r="C13" s="42" t="s">
        <v>88</v>
      </c>
      <c r="D13" s="42" t="s">
        <v>101</v>
      </c>
      <c r="E13" s="42" t="s">
        <v>110</v>
      </c>
      <c r="F13" s="42" t="s">
        <v>72</v>
      </c>
      <c r="G13" s="42" t="s">
        <v>66</v>
      </c>
      <c r="H13" s="42" t="s">
        <v>123</v>
      </c>
      <c r="I13" s="42" t="s">
        <v>173</v>
      </c>
      <c r="J13" s="42" t="s">
        <v>46</v>
      </c>
      <c r="K13" s="42" t="s">
        <v>46</v>
      </c>
      <c r="L13" s="42"/>
      <c r="M13" s="42"/>
      <c r="N13" s="44" t="s">
        <v>46</v>
      </c>
      <c r="O13" s="44"/>
      <c r="P13" s="44"/>
      <c r="Q13" s="44"/>
      <c r="R13" s="44"/>
      <c r="S13" s="44"/>
      <c r="T13" s="44"/>
      <c r="U13" s="44"/>
      <c r="V13" s="44"/>
      <c r="X13"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ALVARADO COLON JUAN DANIEL</v>
      </c>
      <c r="Y13" s="2" t="str">
        <f>TRIM(Ejemplo_Usuarios_y_Roles_de_Compras[[#This Row],[APELLIDO PATERNO
(Sin acentos, con mayúsculas)]])</f>
        <v>ALVARADO</v>
      </c>
      <c r="Z13" s="45" t="str">
        <f>TRIM(Ejemplo_Usuarios_y_Roles_de_Compras[[#This Row],[APELLIDO MATERNO
(Sin acentos, con mayúsculas)]])</f>
        <v>COLON</v>
      </c>
      <c r="AA13" s="2" t="str">
        <f>TRIM(Ejemplo_Usuarios_y_Roles_de_Compras[[#This Row],[NOMBRE(S)
(Sin acentos, con mayúsculas)]])</f>
        <v>JUAN DANIEL</v>
      </c>
      <c r="AB13" s="2" t="str">
        <f>TRIM(Ejemplo_Usuarios_y_Roles_de_Compras[[#This Row],[NOMBRE DE DIRECCIÓN
(Sin acentos, con mayúsculas)]])</f>
        <v>DEPTO. DE FACTIBILIDAD DE PROYECTOS</v>
      </c>
      <c r="AC13" s="2" t="str">
        <f>TRIM(Ejemplo_Usuarios_y_Roles_de_Compras[[#This Row],[PUESTO
(según definición)]])</f>
        <v>362.JEFE.01</v>
      </c>
      <c r="AD13" s="2" t="str">
        <f>TRIM(Ejemplo_Usuarios_y_Roles_de_Compras[[#This Row],[CLAVE DE USUARIO
(De acuerdo a definición con el cliente)]])</f>
        <v>JALVARADO</v>
      </c>
    </row>
    <row r="14" spans="3:30" ht="15" customHeight="1" x14ac:dyDescent="0.25">
      <c r="C14" s="42" t="s">
        <v>88</v>
      </c>
      <c r="D14" s="42" t="s">
        <v>102</v>
      </c>
      <c r="E14" s="42" t="s">
        <v>111</v>
      </c>
      <c r="F14" s="42" t="s">
        <v>73</v>
      </c>
      <c r="G14" s="42" t="s">
        <v>67</v>
      </c>
      <c r="H14" s="42" t="s">
        <v>124</v>
      </c>
      <c r="I14" s="42" t="s">
        <v>172</v>
      </c>
      <c r="J14" s="42" t="s">
        <v>46</v>
      </c>
      <c r="K14" s="42" t="s">
        <v>46</v>
      </c>
      <c r="L14" s="42"/>
      <c r="M14" s="42"/>
      <c r="N14" s="44" t="s">
        <v>46</v>
      </c>
      <c r="O14" s="44"/>
      <c r="P14" s="44"/>
      <c r="Q14" s="44"/>
      <c r="R14" s="44"/>
      <c r="S14" s="44"/>
      <c r="T14" s="44"/>
      <c r="U14" s="44"/>
      <c r="V14" s="44"/>
      <c r="X14"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ALVARADO RAMIREZ ASTRID ILENYA</v>
      </c>
      <c r="Y14" s="2" t="str">
        <f>TRIM(Ejemplo_Usuarios_y_Roles_de_Compras[[#This Row],[APELLIDO PATERNO
(Sin acentos, con mayúsculas)]])</f>
        <v>ALVARADO</v>
      </c>
      <c r="Z14" s="45" t="str">
        <f>TRIM(Ejemplo_Usuarios_y_Roles_de_Compras[[#This Row],[APELLIDO MATERNO
(Sin acentos, con mayúsculas)]])</f>
        <v>RAMIREZ</v>
      </c>
      <c r="AA14" s="2" t="str">
        <f>TRIM(Ejemplo_Usuarios_y_Roles_de_Compras[[#This Row],[NOMBRE(S)
(Sin acentos, con mayúsculas)]])</f>
        <v>ASTRID ILENYA</v>
      </c>
      <c r="AB14" s="2" t="str">
        <f>TRIM(Ejemplo_Usuarios_y_Roles_de_Compras[[#This Row],[NOMBRE DE DIRECCIÓN
(Sin acentos, con mayúsculas)]])</f>
        <v>DEPTO. DE PROTECCION AL AMBIENTE</v>
      </c>
      <c r="AC14" s="2" t="str">
        <f>TRIM(Ejemplo_Usuarios_y_Roles_de_Compras[[#This Row],[PUESTO
(según definición)]])</f>
        <v>521.JEFE.01</v>
      </c>
      <c r="AD14" s="2" t="str">
        <f>TRIM(Ejemplo_Usuarios_y_Roles_de_Compras[[#This Row],[CLAVE DE USUARIO
(De acuerdo a definición con el cliente)]])</f>
        <v>AALVARADO</v>
      </c>
    </row>
    <row r="15" spans="3:30" ht="15" customHeight="1" x14ac:dyDescent="0.25">
      <c r="C15" s="42" t="s">
        <v>89</v>
      </c>
      <c r="D15" s="42" t="s">
        <v>93</v>
      </c>
      <c r="E15" s="42" t="s">
        <v>112</v>
      </c>
      <c r="F15" s="42" t="s">
        <v>74</v>
      </c>
      <c r="G15" s="42" t="s">
        <v>64</v>
      </c>
      <c r="H15" s="42" t="s">
        <v>125</v>
      </c>
      <c r="I15" s="42" t="s">
        <v>172</v>
      </c>
      <c r="J15" s="42" t="s">
        <v>46</v>
      </c>
      <c r="K15" s="42" t="s">
        <v>46</v>
      </c>
      <c r="L15" s="42"/>
      <c r="M15" s="42"/>
      <c r="N15" s="44" t="s">
        <v>46</v>
      </c>
      <c r="O15" s="44"/>
      <c r="P15" s="44"/>
      <c r="Q15" s="44"/>
      <c r="R15" s="44"/>
      <c r="S15" s="44"/>
      <c r="T15" s="44"/>
      <c r="U15" s="44"/>
      <c r="V15" s="44"/>
      <c r="X15"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ANCHONDO LOPEZ RODOLFO</v>
      </c>
      <c r="Y15" s="2" t="str">
        <f>TRIM(Ejemplo_Usuarios_y_Roles_de_Compras[[#This Row],[APELLIDO PATERNO
(Sin acentos, con mayúsculas)]])</f>
        <v>ANCHONDO</v>
      </c>
      <c r="Z15" s="45" t="str">
        <f>TRIM(Ejemplo_Usuarios_y_Roles_de_Compras[[#This Row],[APELLIDO MATERNO
(Sin acentos, con mayúsculas)]])</f>
        <v>LOPEZ</v>
      </c>
      <c r="AA15" s="2" t="str">
        <f>TRIM(Ejemplo_Usuarios_y_Roles_de_Compras[[#This Row],[NOMBRE(S)
(Sin acentos, con mayúsculas)]])</f>
        <v>RODOLFO</v>
      </c>
      <c r="AB15" s="2" t="str">
        <f>TRIM(Ejemplo_Usuarios_y_Roles_de_Compras[[#This Row],[NOMBRE DE DIRECCIÓN
(Sin acentos, con mayúsculas)]])</f>
        <v>DEPTO. DE COMUNICACION INTERNA</v>
      </c>
      <c r="AC15" s="2" t="str">
        <f>TRIM(Ejemplo_Usuarios_y_Roles_de_Compras[[#This Row],[PUESTO
(según definición)]])</f>
        <v>163.JEFE.01</v>
      </c>
      <c r="AD15" s="2" t="str">
        <f>TRIM(Ejemplo_Usuarios_y_Roles_de_Compras[[#This Row],[CLAVE DE USUARIO
(De acuerdo a definición con el cliente)]])</f>
        <v>RANCHONDO</v>
      </c>
    </row>
    <row r="16" spans="3:30" ht="15" customHeight="1" x14ac:dyDescent="0.25">
      <c r="C16" s="42" t="s">
        <v>90</v>
      </c>
      <c r="D16" s="42" t="s">
        <v>93</v>
      </c>
      <c r="E16" s="42" t="s">
        <v>113</v>
      </c>
      <c r="F16" s="42" t="s">
        <v>75</v>
      </c>
      <c r="G16" s="42" t="s">
        <v>84</v>
      </c>
      <c r="H16" s="42" t="s">
        <v>126</v>
      </c>
      <c r="I16" s="42" t="s">
        <v>172</v>
      </c>
      <c r="J16" s="42" t="s">
        <v>46</v>
      </c>
      <c r="K16" s="42" t="s">
        <v>46</v>
      </c>
      <c r="L16" s="42"/>
      <c r="M16" s="42"/>
      <c r="N16" s="44" t="s">
        <v>46</v>
      </c>
      <c r="O16" s="44"/>
      <c r="P16" s="44"/>
      <c r="Q16" s="44"/>
      <c r="R16" s="44"/>
      <c r="S16" s="44"/>
      <c r="T16" s="44"/>
      <c r="U16" s="44"/>
      <c r="V16" s="44"/>
      <c r="X16"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GARCIA LOPEZ MANUEL</v>
      </c>
      <c r="Y16" s="2" t="str">
        <f>TRIM(Ejemplo_Usuarios_y_Roles_de_Compras[[#This Row],[APELLIDO PATERNO
(Sin acentos, con mayúsculas)]])</f>
        <v>GARCIA</v>
      </c>
      <c r="Z16" s="45" t="str">
        <f>TRIM(Ejemplo_Usuarios_y_Roles_de_Compras[[#This Row],[APELLIDO MATERNO
(Sin acentos, con mayúsculas)]])</f>
        <v>LOPEZ</v>
      </c>
      <c r="AA16" s="2" t="str">
        <f>TRIM(Ejemplo_Usuarios_y_Roles_de_Compras[[#This Row],[NOMBRE(S)
(Sin acentos, con mayúsculas)]])</f>
        <v>MANUEL</v>
      </c>
      <c r="AB16" s="2" t="str">
        <f>TRIM(Ejemplo_Usuarios_y_Roles_de_Compras[[#This Row],[NOMBRE DE DIRECCIÓN
(Sin acentos, con mayúsculas)]])</f>
        <v>DESPACHO DEL C. DIRECTOR DE EGRESOS</v>
      </c>
      <c r="AC16" s="2" t="str">
        <f>TRIM(Ejemplo_Usuarios_y_Roles_de_Compras[[#This Row],[PUESTO
(según definición)]])</f>
        <v>266.ENCARGADO.01</v>
      </c>
      <c r="AD16" s="2" t="str">
        <f>TRIM(Ejemplo_Usuarios_y_Roles_de_Compras[[#This Row],[CLAVE DE USUARIO
(De acuerdo a definición con el cliente)]])</f>
        <v>MGARCIA</v>
      </c>
    </row>
    <row r="17" spans="3:30" ht="15" customHeight="1" x14ac:dyDescent="0.25">
      <c r="C17" s="42" t="s">
        <v>91</v>
      </c>
      <c r="D17" s="42" t="s">
        <v>103</v>
      </c>
      <c r="E17" s="42" t="s">
        <v>114</v>
      </c>
      <c r="F17" s="42" t="s">
        <v>76</v>
      </c>
      <c r="G17" s="42" t="s">
        <v>63</v>
      </c>
      <c r="H17" s="42" t="s">
        <v>127</v>
      </c>
      <c r="I17" s="42" t="s">
        <v>172</v>
      </c>
      <c r="J17" s="42" t="s">
        <v>46</v>
      </c>
      <c r="K17" s="42" t="s">
        <v>46</v>
      </c>
      <c r="L17" s="42"/>
      <c r="M17" s="42"/>
      <c r="N17" s="44" t="s">
        <v>46</v>
      </c>
      <c r="O17" s="44"/>
      <c r="P17" s="44"/>
      <c r="Q17" s="44"/>
      <c r="R17" s="44"/>
      <c r="S17" s="44"/>
      <c r="T17" s="44"/>
      <c r="U17" s="44"/>
      <c r="V17" s="44"/>
      <c r="X17"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GARZA QUIÑONEZ JORGE ARTURO</v>
      </c>
      <c r="Y17" s="2" t="str">
        <f>TRIM(Ejemplo_Usuarios_y_Roles_de_Compras[[#This Row],[APELLIDO PATERNO
(Sin acentos, con mayúsculas)]])</f>
        <v>GARZA</v>
      </c>
      <c r="Z17" s="45" t="str">
        <f>TRIM(Ejemplo_Usuarios_y_Roles_de_Compras[[#This Row],[APELLIDO MATERNO
(Sin acentos, con mayúsculas)]])</f>
        <v>QUIÑONEZ</v>
      </c>
      <c r="AA17" s="2" t="str">
        <f>TRIM(Ejemplo_Usuarios_y_Roles_de_Compras[[#This Row],[NOMBRE(S)
(Sin acentos, con mayúsculas)]])</f>
        <v>JORGE ARTURO</v>
      </c>
      <c r="AB17" s="2" t="str">
        <f>TRIM(Ejemplo_Usuarios_y_Roles_de_Compras[[#This Row],[NOMBRE DE DIRECCIÓN
(Sin acentos, con mayúsculas)]])</f>
        <v>DEPTO. DE PUBLICIDAD Y MERCADOTECNIA E IMAGEN CORPORATIVA</v>
      </c>
      <c r="AC17" s="2" t="str">
        <f>TRIM(Ejemplo_Usuarios_y_Roles_de_Compras[[#This Row],[PUESTO
(según definición)]])</f>
        <v>162.JEFE.01</v>
      </c>
      <c r="AD17" s="2" t="str">
        <f>TRIM(Ejemplo_Usuarios_y_Roles_de_Compras[[#This Row],[CLAVE DE USUARIO
(De acuerdo a definición con el cliente)]])</f>
        <v>JGARZA</v>
      </c>
    </row>
    <row r="18" spans="3:30" ht="15" customHeight="1" x14ac:dyDescent="0.25">
      <c r="C18" s="42" t="s">
        <v>92</v>
      </c>
      <c r="D18" s="42" t="s">
        <v>104</v>
      </c>
      <c r="E18" s="42" t="s">
        <v>157</v>
      </c>
      <c r="F18" s="42" t="s">
        <v>77</v>
      </c>
      <c r="G18" s="42" t="s">
        <v>85</v>
      </c>
      <c r="H18" s="42" t="s">
        <v>128</v>
      </c>
      <c r="I18" s="42" t="s">
        <v>172</v>
      </c>
      <c r="J18" s="42" t="s">
        <v>46</v>
      </c>
      <c r="K18" s="42" t="s">
        <v>46</v>
      </c>
      <c r="L18" s="42"/>
      <c r="M18" s="42"/>
      <c r="N18" s="44" t="s">
        <v>46</v>
      </c>
      <c r="O18" s="44"/>
      <c r="P18" s="44"/>
      <c r="Q18" s="44"/>
      <c r="R18" s="44"/>
      <c r="S18" s="44"/>
      <c r="T18" s="44"/>
      <c r="U18" s="44"/>
      <c r="V18" s="44"/>
      <c r="X18"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HUERTA AYALA JONATHAN OMAR</v>
      </c>
      <c r="Y18" s="2" t="str">
        <f>TRIM(Ejemplo_Usuarios_y_Roles_de_Compras[[#This Row],[APELLIDO PATERNO
(Sin acentos, con mayúsculas)]])</f>
        <v>HUERTA</v>
      </c>
      <c r="Z18" s="45" t="str">
        <f>TRIM(Ejemplo_Usuarios_y_Roles_de_Compras[[#This Row],[APELLIDO MATERNO
(Sin acentos, con mayúsculas)]])</f>
        <v>AYALA</v>
      </c>
      <c r="AA18" s="2" t="str">
        <f>TRIM(Ejemplo_Usuarios_y_Roles_de_Compras[[#This Row],[NOMBRE(S)
(Sin acentos, con mayúsculas)]])</f>
        <v>JONATHAN OMAR</v>
      </c>
      <c r="AB18" s="2" t="str">
        <f>TRIM(Ejemplo_Usuarios_y_Roles_de_Compras[[#This Row],[NOMBRE DE DIRECCIÓN
(Sin acentos, con mayúsculas)]])</f>
        <v>DEPTO. DE CONCILIACION Y ARBITRAJE</v>
      </c>
      <c r="AC18" s="2" t="str">
        <f>TRIM(Ejemplo_Usuarios_y_Roles_de_Compras[[#This Row],[PUESTO
(según definición)]])</f>
        <v>102.ENCARGADO.01</v>
      </c>
      <c r="AD18" s="2" t="str">
        <f>TRIM(Ejemplo_Usuarios_y_Roles_de_Compras[[#This Row],[CLAVE DE USUARIO
(De acuerdo a definición con el cliente)]])</f>
        <v>JHUERTA</v>
      </c>
    </row>
    <row r="19" spans="3:30" ht="15" customHeight="1" x14ac:dyDescent="0.25">
      <c r="C19" s="42" t="s">
        <v>93</v>
      </c>
      <c r="D19" s="42" t="s">
        <v>105</v>
      </c>
      <c r="E19" s="42" t="s">
        <v>115</v>
      </c>
      <c r="F19" s="42" t="s">
        <v>78</v>
      </c>
      <c r="G19" s="42" t="s">
        <v>65</v>
      </c>
      <c r="H19" s="42" t="s">
        <v>129</v>
      </c>
      <c r="I19" s="42" t="s">
        <v>172</v>
      </c>
      <c r="J19" s="42" t="s">
        <v>46</v>
      </c>
      <c r="K19" s="42" t="s">
        <v>46</v>
      </c>
      <c r="L19" s="42"/>
      <c r="M19" s="42"/>
      <c r="N19" s="44" t="s">
        <v>46</v>
      </c>
      <c r="O19" s="44"/>
      <c r="P19" s="44"/>
      <c r="Q19" s="44"/>
      <c r="R19" s="44"/>
      <c r="S19" s="44"/>
      <c r="T19" s="44"/>
      <c r="U19" s="44"/>
      <c r="V19" s="44"/>
      <c r="X19"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LOPEZ PEREZ MARIA</v>
      </c>
      <c r="Y19" s="2" t="str">
        <f>TRIM(Ejemplo_Usuarios_y_Roles_de_Compras[[#This Row],[APELLIDO PATERNO
(Sin acentos, con mayúsculas)]])</f>
        <v>LOPEZ</v>
      </c>
      <c r="Z19" s="45" t="str">
        <f>TRIM(Ejemplo_Usuarios_y_Roles_de_Compras[[#This Row],[APELLIDO MATERNO
(Sin acentos, con mayúsculas)]])</f>
        <v>PEREZ</v>
      </c>
      <c r="AA19" s="2" t="str">
        <f>TRIM(Ejemplo_Usuarios_y_Roles_de_Compras[[#This Row],[NOMBRE(S)
(Sin acentos, con mayúsculas)]])</f>
        <v>MARIA</v>
      </c>
      <c r="AB19" s="2" t="str">
        <f>TRIM(Ejemplo_Usuarios_y_Roles_de_Compras[[#This Row],[NOMBRE DE DIRECCIÓN
(Sin acentos, con mayúsculas)]])</f>
        <v>ALMACEN CENTRAL</v>
      </c>
      <c r="AC19" s="2" t="str">
        <f>TRIM(Ejemplo_Usuarios_y_Roles_de_Compras[[#This Row],[PUESTO
(según definición)]])</f>
        <v>265.JEFE.01</v>
      </c>
      <c r="AD19" s="2" t="str">
        <f>TRIM(Ejemplo_Usuarios_y_Roles_de_Compras[[#This Row],[CLAVE DE USUARIO
(De acuerdo a definición con el cliente)]])</f>
        <v>MLOPEZ</v>
      </c>
    </row>
    <row r="20" spans="3:30" ht="15" customHeight="1" x14ac:dyDescent="0.25">
      <c r="C20" s="42" t="s">
        <v>94</v>
      </c>
      <c r="D20" s="42" t="s">
        <v>31</v>
      </c>
      <c r="E20" s="42" t="s">
        <v>116</v>
      </c>
      <c r="F20" s="42" t="s">
        <v>79</v>
      </c>
      <c r="G20" s="42" t="s">
        <v>61</v>
      </c>
      <c r="H20" s="42" t="s">
        <v>130</v>
      </c>
      <c r="I20" s="42" t="s">
        <v>173</v>
      </c>
      <c r="J20" s="42"/>
      <c r="K20" s="42" t="s">
        <v>46</v>
      </c>
      <c r="L20" s="42"/>
      <c r="M20" s="42" t="s">
        <v>46</v>
      </c>
      <c r="N20" s="44"/>
      <c r="O20" s="44" t="s">
        <v>46</v>
      </c>
      <c r="P20" s="44"/>
      <c r="Q20" s="44"/>
      <c r="R20" s="44"/>
      <c r="S20" s="44"/>
      <c r="T20" s="44"/>
      <c r="U20" s="44"/>
      <c r="V20" s="44"/>
      <c r="X20"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MARTINEZ RODRIGUEZ ANDREA</v>
      </c>
      <c r="Y20" s="2" t="str">
        <f>TRIM(Ejemplo_Usuarios_y_Roles_de_Compras[[#This Row],[APELLIDO PATERNO
(Sin acentos, con mayúsculas)]])</f>
        <v>MARTINEZ</v>
      </c>
      <c r="Z20" s="45" t="str">
        <f>TRIM(Ejemplo_Usuarios_y_Roles_de_Compras[[#This Row],[APELLIDO MATERNO
(Sin acentos, con mayúsculas)]])</f>
        <v>RODRIGUEZ</v>
      </c>
      <c r="AA20" s="2" t="str">
        <f>TRIM(Ejemplo_Usuarios_y_Roles_de_Compras[[#This Row],[NOMBRE(S)
(Sin acentos, con mayúsculas)]])</f>
        <v>ANDREA</v>
      </c>
      <c r="AB20" s="2" t="str">
        <f>TRIM(Ejemplo_Usuarios_y_Roles_de_Compras[[#This Row],[NOMBRE DE DIRECCIÓN
(Sin acentos, con mayúsculas)]])</f>
        <v>DEPTO. DE COMPRAS Y ADQUISICIONES</v>
      </c>
      <c r="AC20" s="2" t="str">
        <f>TRIM(Ejemplo_Usuarios_y_Roles_de_Compras[[#This Row],[PUESTO
(según definición)]])</f>
        <v>263.AUXILIAR.10</v>
      </c>
      <c r="AD20" s="2" t="str">
        <f>TRIM(Ejemplo_Usuarios_y_Roles_de_Compras[[#This Row],[CLAVE DE USUARIO
(De acuerdo a definición con el cliente)]])</f>
        <v>AMARTINEZ</v>
      </c>
    </row>
    <row r="21" spans="3:30" ht="15" customHeight="1" x14ac:dyDescent="0.25">
      <c r="C21" s="42" t="s">
        <v>95</v>
      </c>
      <c r="D21" s="42" t="s">
        <v>106</v>
      </c>
      <c r="E21" s="42" t="s">
        <v>117</v>
      </c>
      <c r="F21" s="42" t="s">
        <v>71</v>
      </c>
      <c r="G21" s="42" t="s">
        <v>68</v>
      </c>
      <c r="H21" s="42" t="s">
        <v>131</v>
      </c>
      <c r="I21" s="42" t="s">
        <v>173</v>
      </c>
      <c r="J21" s="42"/>
      <c r="K21" s="42" t="s">
        <v>46</v>
      </c>
      <c r="L21" s="42"/>
      <c r="M21" s="42"/>
      <c r="N21" s="44"/>
      <c r="O21" s="44"/>
      <c r="P21" s="44"/>
      <c r="Q21" s="44"/>
      <c r="R21" s="44"/>
      <c r="S21" s="44"/>
      <c r="T21" s="44"/>
      <c r="U21" s="44"/>
      <c r="V21" s="44"/>
      <c r="X21"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MONTES CHAVEZ JULIETA ELIZABETH</v>
      </c>
      <c r="Y21" s="2" t="str">
        <f>TRIM(Ejemplo_Usuarios_y_Roles_de_Compras[[#This Row],[APELLIDO PATERNO
(Sin acentos, con mayúsculas)]])</f>
        <v>MONTES</v>
      </c>
      <c r="Z21" s="45" t="str">
        <f>TRIM(Ejemplo_Usuarios_y_Roles_de_Compras[[#This Row],[APELLIDO MATERNO
(Sin acentos, con mayúsculas)]])</f>
        <v>CHAVEZ</v>
      </c>
      <c r="AA21" s="2" t="str">
        <f>TRIM(Ejemplo_Usuarios_y_Roles_de_Compras[[#This Row],[NOMBRE(S)
(Sin acentos, con mayúsculas)]])</f>
        <v>JULIETA ELIZABETH</v>
      </c>
      <c r="AB21" s="2" t="str">
        <f>TRIM(Ejemplo_Usuarios_y_Roles_de_Compras[[#This Row],[NOMBRE DE DIRECCIÓN
(Sin acentos, con mayúsculas)]])</f>
        <v>DESPACHO DEL C. SUBDIRECTOR DE EVALUACION Y SEGUIMIENTO</v>
      </c>
      <c r="AC21" s="2" t="str">
        <f>TRIM(Ejemplo_Usuarios_y_Roles_de_Compras[[#This Row],[PUESTO
(según definición)]])</f>
        <v>624.JEFE.01</v>
      </c>
      <c r="AD21" s="2" t="str">
        <f>TRIM(Ejemplo_Usuarios_y_Roles_de_Compras[[#This Row],[CLAVE DE USUARIO
(De acuerdo a definición con el cliente)]])</f>
        <v>JMONTES</v>
      </c>
    </row>
    <row r="22" spans="3:30" ht="15" customHeight="1" x14ac:dyDescent="0.25">
      <c r="C22" s="42" t="s">
        <v>96</v>
      </c>
      <c r="D22" s="42" t="s">
        <v>107</v>
      </c>
      <c r="E22" s="42" t="s">
        <v>118</v>
      </c>
      <c r="F22" s="42" t="s">
        <v>79</v>
      </c>
      <c r="G22" s="42" t="s">
        <v>60</v>
      </c>
      <c r="H22" s="42" t="s">
        <v>132</v>
      </c>
      <c r="I22" s="42" t="s">
        <v>173</v>
      </c>
      <c r="J22" s="42"/>
      <c r="K22" s="42" t="s">
        <v>46</v>
      </c>
      <c r="L22" s="42" t="s">
        <v>46</v>
      </c>
      <c r="M22" s="42" t="s">
        <v>46</v>
      </c>
      <c r="N22" s="44"/>
      <c r="O22" s="44"/>
      <c r="P22" s="44"/>
      <c r="Q22" s="44"/>
      <c r="R22" s="44"/>
      <c r="S22" s="44"/>
      <c r="T22" s="44"/>
      <c r="U22" s="44"/>
      <c r="V22" s="44"/>
      <c r="X22"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PORRAS NATERA ROSA EMMA</v>
      </c>
      <c r="Y22" s="2" t="str">
        <f>TRIM(Ejemplo_Usuarios_y_Roles_de_Compras[[#This Row],[APELLIDO PATERNO
(Sin acentos, con mayúsculas)]])</f>
        <v>PORRAS</v>
      </c>
      <c r="Z22" s="45" t="str">
        <f>TRIM(Ejemplo_Usuarios_y_Roles_de_Compras[[#This Row],[APELLIDO MATERNO
(Sin acentos, con mayúsculas)]])</f>
        <v>NATERA</v>
      </c>
      <c r="AA22" s="2" t="str">
        <f>TRIM(Ejemplo_Usuarios_y_Roles_de_Compras[[#This Row],[NOMBRE(S)
(Sin acentos, con mayúsculas)]])</f>
        <v>ROSA EMMA</v>
      </c>
      <c r="AB22" s="2" t="str">
        <f>TRIM(Ejemplo_Usuarios_y_Roles_de_Compras[[#This Row],[NOMBRE DE DIRECCIÓN
(Sin acentos, con mayúsculas)]])</f>
        <v>DEPTO. DE COMPRAS Y ADQUISICIONES</v>
      </c>
      <c r="AC22" s="2" t="str">
        <f>TRIM(Ejemplo_Usuarios_y_Roles_de_Compras[[#This Row],[PUESTO
(según definición)]])</f>
        <v>263.JEFE.01</v>
      </c>
      <c r="AD22" s="2" t="str">
        <f>TRIM(Ejemplo_Usuarios_y_Roles_de_Compras[[#This Row],[CLAVE DE USUARIO
(De acuerdo a definición con el cliente)]])</f>
        <v>RPORRAS</v>
      </c>
    </row>
    <row r="23" spans="3:30" ht="15" customHeight="1" x14ac:dyDescent="0.25">
      <c r="C23" s="42" t="s">
        <v>97</v>
      </c>
      <c r="D23" s="42" t="s">
        <v>31</v>
      </c>
      <c r="E23" s="42" t="s">
        <v>119</v>
      </c>
      <c r="F23" s="42" t="s">
        <v>80</v>
      </c>
      <c r="G23" s="42" t="s">
        <v>62</v>
      </c>
      <c r="H23" s="42" t="s">
        <v>133</v>
      </c>
      <c r="I23" s="42" t="s">
        <v>172</v>
      </c>
      <c r="J23" s="42" t="s">
        <v>46</v>
      </c>
      <c r="K23" s="42" t="s">
        <v>46</v>
      </c>
      <c r="L23" s="42"/>
      <c r="M23" s="42"/>
      <c r="N23" s="44" t="s">
        <v>46</v>
      </c>
      <c r="O23" s="44"/>
      <c r="P23" s="44"/>
      <c r="Q23" s="44"/>
      <c r="R23" s="44"/>
      <c r="S23" s="44"/>
      <c r="T23" s="44"/>
      <c r="U23" s="44"/>
      <c r="V23" s="44"/>
      <c r="X23"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QUIROZ RODRIGUEZ DANIEL ALBERTO</v>
      </c>
      <c r="Y23" s="2" t="str">
        <f>TRIM(Ejemplo_Usuarios_y_Roles_de_Compras[[#This Row],[APELLIDO PATERNO
(Sin acentos, con mayúsculas)]])</f>
        <v>QUIROZ</v>
      </c>
      <c r="Z23" s="45" t="str">
        <f>TRIM(Ejemplo_Usuarios_y_Roles_de_Compras[[#This Row],[APELLIDO MATERNO
(Sin acentos, con mayúsculas)]])</f>
        <v>RODRIGUEZ</v>
      </c>
      <c r="AA23" s="2" t="str">
        <f>TRIM(Ejemplo_Usuarios_y_Roles_de_Compras[[#This Row],[NOMBRE(S)
(Sin acentos, con mayúsculas)]])</f>
        <v>DANIEL ALBERTO</v>
      </c>
      <c r="AB23" s="2" t="str">
        <f>TRIM(Ejemplo_Usuarios_y_Roles_de_Compras[[#This Row],[NOMBRE DE DIRECCIÓN
(Sin acentos, con mayúsculas)]])</f>
        <v>COORDINACION DE APOYO ADMINISTRATIVO</v>
      </c>
      <c r="AC23" s="2" t="str">
        <f>TRIM(Ejemplo_Usuarios_y_Roles_de_Compras[[#This Row],[PUESTO
(según definición)]])</f>
        <v>104.COORDINADOR.01</v>
      </c>
      <c r="AD23" s="2" t="str">
        <f>TRIM(Ejemplo_Usuarios_y_Roles_de_Compras[[#This Row],[CLAVE DE USUARIO
(De acuerdo a definición con el cliente)]])</f>
        <v>DQUIROZ</v>
      </c>
    </row>
    <row r="24" spans="3:30" ht="15" customHeight="1" x14ac:dyDescent="0.25">
      <c r="C24" s="42" t="s">
        <v>98</v>
      </c>
      <c r="D24" s="42" t="s">
        <v>108</v>
      </c>
      <c r="E24" s="42" t="s">
        <v>120</v>
      </c>
      <c r="F24" s="42" t="s">
        <v>81</v>
      </c>
      <c r="G24" s="42" t="s">
        <v>86</v>
      </c>
      <c r="H24" s="42" t="s">
        <v>134</v>
      </c>
      <c r="I24" s="42" t="s">
        <v>172</v>
      </c>
      <c r="J24" s="42" t="s">
        <v>46</v>
      </c>
      <c r="K24" s="42" t="s">
        <v>46</v>
      </c>
      <c r="L24" s="42"/>
      <c r="M24" s="42"/>
      <c r="N24" s="44" t="s">
        <v>46</v>
      </c>
      <c r="O24" s="44"/>
      <c r="P24" s="44"/>
      <c r="Q24" s="44"/>
      <c r="R24" s="44"/>
      <c r="S24" s="44"/>
      <c r="T24" s="44"/>
      <c r="U24" s="44"/>
      <c r="V24" s="44"/>
      <c r="X24"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TORRIS BARRAGAN SANDRA ROSALBA</v>
      </c>
      <c r="Y24" s="2" t="str">
        <f>TRIM(Ejemplo_Usuarios_y_Roles_de_Compras[[#This Row],[APELLIDO PATERNO
(Sin acentos, con mayúsculas)]])</f>
        <v>TORRIS</v>
      </c>
      <c r="Z24" s="45" t="str">
        <f>TRIM(Ejemplo_Usuarios_y_Roles_de_Compras[[#This Row],[APELLIDO MATERNO
(Sin acentos, con mayúsculas)]])</f>
        <v>BARRAGAN</v>
      </c>
      <c r="AA24" s="2" t="str">
        <f>TRIM(Ejemplo_Usuarios_y_Roles_de_Compras[[#This Row],[NOMBRE(S)
(Sin acentos, con mayúsculas)]])</f>
        <v>SANDRA ROSALBA</v>
      </c>
      <c r="AB24" s="2" t="str">
        <f>TRIM(Ejemplo_Usuarios_y_Roles_de_Compras[[#This Row],[NOMBRE DE DIRECCIÓN
(Sin acentos, con mayúsculas)]])</f>
        <v>UNIDAD DE BIENES MUNICIPALES</v>
      </c>
      <c r="AC24" s="2" t="str">
        <f>TRIM(Ejemplo_Usuarios_y_Roles_de_Compras[[#This Row],[PUESTO
(según definición)]])</f>
        <v>204.ENCARGADO.01</v>
      </c>
      <c r="AD24" s="2" t="str">
        <f>TRIM(Ejemplo_Usuarios_y_Roles_de_Compras[[#This Row],[CLAVE DE USUARIO
(De acuerdo a definición con el cliente)]])</f>
        <v>STORRIS</v>
      </c>
    </row>
    <row r="25" spans="3:30" ht="15" customHeight="1" x14ac:dyDescent="0.25">
      <c r="C25" s="42" t="s">
        <v>99</v>
      </c>
      <c r="D25" s="42" t="s">
        <v>94</v>
      </c>
      <c r="E25" s="42" t="s">
        <v>121</v>
      </c>
      <c r="F25" s="42" t="s">
        <v>82</v>
      </c>
      <c r="G25" s="42" t="s">
        <v>87</v>
      </c>
      <c r="H25" s="42" t="s">
        <v>135</v>
      </c>
      <c r="I25" s="42" t="s">
        <v>173</v>
      </c>
      <c r="J25" s="42" t="s">
        <v>46</v>
      </c>
      <c r="K25" s="42" t="s">
        <v>46</v>
      </c>
      <c r="L25" s="42"/>
      <c r="M25" s="42"/>
      <c r="N25" s="44" t="s">
        <v>46</v>
      </c>
      <c r="O25" s="44"/>
      <c r="P25" s="44"/>
      <c r="Q25" s="44"/>
      <c r="R25" s="44"/>
      <c r="S25" s="44"/>
      <c r="T25" s="44"/>
      <c r="U25" s="44"/>
      <c r="V25" s="44"/>
      <c r="X25"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VAZQUEZ MARTINEZ ALFREDO</v>
      </c>
      <c r="Y25" s="2" t="str">
        <f>TRIM(Ejemplo_Usuarios_y_Roles_de_Compras[[#This Row],[APELLIDO PATERNO
(Sin acentos, con mayúsculas)]])</f>
        <v>VAZQUEZ</v>
      </c>
      <c r="Z25" s="45" t="str">
        <f>TRIM(Ejemplo_Usuarios_y_Roles_de_Compras[[#This Row],[APELLIDO MATERNO
(Sin acentos, con mayúsculas)]])</f>
        <v>MARTINEZ</v>
      </c>
      <c r="AA25" s="2" t="str">
        <f>TRIM(Ejemplo_Usuarios_y_Roles_de_Compras[[#This Row],[NOMBRE(S)
(Sin acentos, con mayúsculas)]])</f>
        <v>ALFREDO</v>
      </c>
      <c r="AB25" s="2" t="str">
        <f>TRIM(Ejemplo_Usuarios_y_Roles_de_Compras[[#This Row],[NOMBRE DE DIRECCIÓN
(Sin acentos, con mayúsculas)]])</f>
        <v>UNIDAD DE TESORERIA</v>
      </c>
      <c r="AC25" s="2" t="str">
        <f>TRIM(Ejemplo_Usuarios_y_Roles_de_Compras[[#This Row],[PUESTO
(según definición)]])</f>
        <v>202.ENCARGADO.01</v>
      </c>
      <c r="AD25" s="2" t="str">
        <f>TRIM(Ejemplo_Usuarios_y_Roles_de_Compras[[#This Row],[CLAVE DE USUARIO
(De acuerdo a definición con el cliente)]])</f>
        <v>AVAZQUEZ</v>
      </c>
    </row>
    <row r="26" spans="3:30" ht="15" customHeight="1" x14ac:dyDescent="0.25">
      <c r="C26" s="42" t="s">
        <v>51</v>
      </c>
      <c r="D26" s="42" t="s">
        <v>52</v>
      </c>
      <c r="E26" s="42" t="s">
        <v>122</v>
      </c>
      <c r="F26" s="42" t="s">
        <v>83</v>
      </c>
      <c r="G26" s="42" t="s">
        <v>70</v>
      </c>
      <c r="H26" s="42" t="s">
        <v>136</v>
      </c>
      <c r="I26" s="42" t="s">
        <v>172</v>
      </c>
      <c r="J26" s="42" t="s">
        <v>46</v>
      </c>
      <c r="K26" s="42" t="s">
        <v>46</v>
      </c>
      <c r="L26" s="42"/>
      <c r="M26" s="42"/>
      <c r="N26" s="44" t="s">
        <v>46</v>
      </c>
      <c r="O26" s="44"/>
      <c r="P26" s="44"/>
      <c r="Q26" s="44"/>
      <c r="R26" s="44"/>
      <c r="S26" s="44"/>
      <c r="T26" s="44"/>
      <c r="U26" s="44"/>
      <c r="V26" s="44"/>
      <c r="X26"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VILLALOBOS ARREDONDO GUILLERMO ALBERTO</v>
      </c>
      <c r="Y26" s="2" t="str">
        <f>TRIM(Ejemplo_Usuarios_y_Roles_de_Compras[[#This Row],[APELLIDO PATERNO
(Sin acentos, con mayúsculas)]])</f>
        <v>VILLALOBOS</v>
      </c>
      <c r="Z26" s="45" t="str">
        <f>TRIM(Ejemplo_Usuarios_y_Roles_de_Compras[[#This Row],[APELLIDO MATERNO
(Sin acentos, con mayúsculas)]])</f>
        <v>ARREDONDO</v>
      </c>
      <c r="AA26" s="2" t="str">
        <f>TRIM(Ejemplo_Usuarios_y_Roles_de_Compras[[#This Row],[NOMBRE(S)
(Sin acentos, con mayúsculas)]])</f>
        <v>GUILLERMO ALBERTO</v>
      </c>
      <c r="AB26" s="2" t="str">
        <f>TRIM(Ejemplo_Usuarios_y_Roles_de_Compras[[#This Row],[NOMBRE DE DIRECCIÓN
(Sin acentos, con mayúsculas)]])</f>
        <v>UNIDAD ESPECIALIZADA EN PREVENCION DE ROBO DE VEHICULOS</v>
      </c>
      <c r="AC26" s="2" t="str">
        <f>TRIM(Ejemplo_Usuarios_y_Roles_de_Compras[[#This Row],[PUESTO
(según definición)]])</f>
        <v>723.AUXILIAR.01</v>
      </c>
      <c r="AD26" s="2" t="str">
        <f>TRIM(Ejemplo_Usuarios_y_Roles_de_Compras[[#This Row],[CLAVE DE USUARIO
(De acuerdo a definición con el cliente)]])</f>
        <v>GVILLALOBOS</v>
      </c>
    </row>
    <row r="27" spans="3:30" ht="15" customHeight="1" x14ac:dyDescent="0.25">
      <c r="C27" s="42" t="s">
        <v>137</v>
      </c>
      <c r="D27" s="42"/>
      <c r="E27" s="42" t="s">
        <v>138</v>
      </c>
      <c r="F27" s="42" t="s">
        <v>141</v>
      </c>
      <c r="G27" s="42" t="s">
        <v>139</v>
      </c>
      <c r="H27" s="42" t="s">
        <v>140</v>
      </c>
      <c r="I27" s="42" t="s">
        <v>173</v>
      </c>
      <c r="J27" s="42" t="s">
        <v>46</v>
      </c>
      <c r="K27" s="42" t="s">
        <v>46</v>
      </c>
      <c r="L27" s="42" t="s">
        <v>46</v>
      </c>
      <c r="M27" s="42" t="s">
        <v>46</v>
      </c>
      <c r="N27" s="44" t="s">
        <v>46</v>
      </c>
      <c r="O27" s="44" t="s">
        <v>46</v>
      </c>
      <c r="P27" s="44" t="s">
        <v>46</v>
      </c>
      <c r="Q27" s="44"/>
      <c r="R27" s="44"/>
      <c r="S27" s="44"/>
      <c r="T27" s="44"/>
      <c r="U27" s="44"/>
      <c r="V27" s="44"/>
      <c r="X27"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ZARAGOZA LUIS ANGEL</v>
      </c>
      <c r="Y27" s="2" t="str">
        <f>TRIM(Ejemplo_Usuarios_y_Roles_de_Compras[[#This Row],[APELLIDO PATERNO
(Sin acentos, con mayúsculas)]])</f>
        <v>ZARAGOZA</v>
      </c>
      <c r="Z27" s="45" t="str">
        <f>TRIM(Ejemplo_Usuarios_y_Roles_de_Compras[[#This Row],[APELLIDO MATERNO
(Sin acentos, con mayúsculas)]])</f>
        <v/>
      </c>
      <c r="AA27" s="2" t="str">
        <f>TRIM(Ejemplo_Usuarios_y_Roles_de_Compras[[#This Row],[NOMBRE(S)
(Sin acentos, con mayúsculas)]])</f>
        <v>LUIS ANGEL</v>
      </c>
      <c r="AB27" s="2" t="str">
        <f>TRIM(Ejemplo_Usuarios_y_Roles_de_Compras[[#This Row],[NOMBRE DE DIRECCIÓN
(Sin acentos, con mayúsculas)]])</f>
        <v>UNIDAD DE SISTEMAS ADMINISTRATIVOS</v>
      </c>
      <c r="AC27" s="2" t="str">
        <f>TRIM(Ejemplo_Usuarios_y_Roles_de_Compras[[#This Row],[PUESTO
(según definición)]])</f>
        <v>184.ENCARGADO.05</v>
      </c>
      <c r="AD27" s="2" t="str">
        <f>TRIM(Ejemplo_Usuarios_y_Roles_de_Compras[[#This Row],[CLAVE DE USUARIO
(De acuerdo a definición con el cliente)]])</f>
        <v>LZARAGOZA</v>
      </c>
    </row>
    <row r="28" spans="3:30" ht="15" customHeight="1" x14ac:dyDescent="0.25">
      <c r="C28" s="42"/>
      <c r="D28" s="42"/>
      <c r="E28" s="42"/>
      <c r="F28" s="42"/>
      <c r="G28" s="42"/>
      <c r="H28" s="42"/>
      <c r="I28" s="42"/>
      <c r="J28" s="42"/>
      <c r="K28" s="42"/>
      <c r="L28" s="42"/>
      <c r="M28" s="42"/>
      <c r="N28" s="44"/>
      <c r="O28" s="44"/>
      <c r="P28" s="44"/>
      <c r="Q28" s="44"/>
      <c r="R28" s="44"/>
      <c r="S28" s="44"/>
      <c r="T28" s="44"/>
      <c r="U28" s="44"/>
      <c r="V28" s="44"/>
      <c r="X28"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28" s="2" t="str">
        <f>TRIM(Ejemplo_Usuarios_y_Roles_de_Compras[[#This Row],[APELLIDO PATERNO
(Sin acentos, con mayúsculas)]])</f>
        <v/>
      </c>
      <c r="Z28" s="45" t="str">
        <f>TRIM(Ejemplo_Usuarios_y_Roles_de_Compras[[#This Row],[APELLIDO MATERNO
(Sin acentos, con mayúsculas)]])</f>
        <v/>
      </c>
      <c r="AA28" s="2" t="str">
        <f>TRIM(Ejemplo_Usuarios_y_Roles_de_Compras[[#This Row],[NOMBRE(S)
(Sin acentos, con mayúsculas)]])</f>
        <v/>
      </c>
      <c r="AB28" s="2" t="str">
        <f>TRIM(Ejemplo_Usuarios_y_Roles_de_Compras[[#This Row],[NOMBRE DE DIRECCIÓN
(Sin acentos, con mayúsculas)]])</f>
        <v/>
      </c>
      <c r="AC28" s="2" t="str">
        <f>TRIM(Ejemplo_Usuarios_y_Roles_de_Compras[[#This Row],[PUESTO
(según definición)]])</f>
        <v/>
      </c>
      <c r="AD28" s="2" t="str">
        <f>TRIM(Ejemplo_Usuarios_y_Roles_de_Compras[[#This Row],[CLAVE DE USUARIO
(De acuerdo a definición con el cliente)]])</f>
        <v/>
      </c>
    </row>
    <row r="29" spans="3:30" ht="15" customHeight="1" x14ac:dyDescent="0.25">
      <c r="C29" s="42"/>
      <c r="D29" s="42"/>
      <c r="E29" s="42"/>
      <c r="F29" s="42"/>
      <c r="G29" s="42"/>
      <c r="H29" s="42"/>
      <c r="I29" s="42"/>
      <c r="J29" s="42"/>
      <c r="K29" s="42"/>
      <c r="L29" s="42"/>
      <c r="M29" s="42"/>
      <c r="N29" s="44"/>
      <c r="O29" s="44"/>
      <c r="P29" s="44"/>
      <c r="Q29" s="44"/>
      <c r="R29" s="44"/>
      <c r="S29" s="44"/>
      <c r="T29" s="44"/>
      <c r="U29" s="44"/>
      <c r="V29" s="44"/>
      <c r="X29"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29" s="2" t="str">
        <f>TRIM(Ejemplo_Usuarios_y_Roles_de_Compras[[#This Row],[APELLIDO PATERNO
(Sin acentos, con mayúsculas)]])</f>
        <v/>
      </c>
      <c r="Z29" s="45" t="str">
        <f>TRIM(Ejemplo_Usuarios_y_Roles_de_Compras[[#This Row],[APELLIDO MATERNO
(Sin acentos, con mayúsculas)]])</f>
        <v/>
      </c>
      <c r="AA29" s="2" t="str">
        <f>TRIM(Ejemplo_Usuarios_y_Roles_de_Compras[[#This Row],[NOMBRE(S)
(Sin acentos, con mayúsculas)]])</f>
        <v/>
      </c>
      <c r="AB29" s="2" t="str">
        <f>TRIM(Ejemplo_Usuarios_y_Roles_de_Compras[[#This Row],[NOMBRE DE DIRECCIÓN
(Sin acentos, con mayúsculas)]])</f>
        <v/>
      </c>
      <c r="AC29" s="2" t="str">
        <f>TRIM(Ejemplo_Usuarios_y_Roles_de_Compras[[#This Row],[PUESTO
(según definición)]])</f>
        <v/>
      </c>
      <c r="AD29" s="2" t="str">
        <f>TRIM(Ejemplo_Usuarios_y_Roles_de_Compras[[#This Row],[CLAVE DE USUARIO
(De acuerdo a definición con el cliente)]])</f>
        <v/>
      </c>
    </row>
    <row r="30" spans="3:30" ht="15" customHeight="1" x14ac:dyDescent="0.25">
      <c r="C30" s="42"/>
      <c r="D30" s="42"/>
      <c r="E30" s="42"/>
      <c r="F30" s="42"/>
      <c r="G30" s="42"/>
      <c r="H30" s="42"/>
      <c r="I30" s="42"/>
      <c r="J30" s="42"/>
      <c r="K30" s="42"/>
      <c r="L30" s="42"/>
      <c r="M30" s="42"/>
      <c r="N30" s="44"/>
      <c r="O30" s="44"/>
      <c r="P30" s="44"/>
      <c r="Q30" s="44"/>
      <c r="R30" s="44"/>
      <c r="S30" s="44"/>
      <c r="T30" s="44"/>
      <c r="U30" s="44"/>
      <c r="V30" s="44"/>
      <c r="X30"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30" s="2" t="str">
        <f>TRIM(Ejemplo_Usuarios_y_Roles_de_Compras[[#This Row],[APELLIDO PATERNO
(Sin acentos, con mayúsculas)]])</f>
        <v/>
      </c>
      <c r="Z30" s="45" t="str">
        <f>TRIM(Ejemplo_Usuarios_y_Roles_de_Compras[[#This Row],[APELLIDO MATERNO
(Sin acentos, con mayúsculas)]])</f>
        <v/>
      </c>
      <c r="AA30" s="2" t="str">
        <f>TRIM(Ejemplo_Usuarios_y_Roles_de_Compras[[#This Row],[NOMBRE(S)
(Sin acentos, con mayúsculas)]])</f>
        <v/>
      </c>
      <c r="AB30" s="2" t="str">
        <f>TRIM(Ejemplo_Usuarios_y_Roles_de_Compras[[#This Row],[NOMBRE DE DIRECCIÓN
(Sin acentos, con mayúsculas)]])</f>
        <v/>
      </c>
      <c r="AC30" s="2" t="str">
        <f>TRIM(Ejemplo_Usuarios_y_Roles_de_Compras[[#This Row],[PUESTO
(según definición)]])</f>
        <v/>
      </c>
      <c r="AD30" s="2" t="str">
        <f>TRIM(Ejemplo_Usuarios_y_Roles_de_Compras[[#This Row],[CLAVE DE USUARIO
(De acuerdo a definición con el cliente)]])</f>
        <v/>
      </c>
    </row>
    <row r="31" spans="3:30" ht="15" customHeight="1" x14ac:dyDescent="0.25">
      <c r="C31" s="42"/>
      <c r="D31" s="42"/>
      <c r="E31" s="42"/>
      <c r="F31" s="42"/>
      <c r="G31" s="42"/>
      <c r="H31" s="42"/>
      <c r="I31" s="42"/>
      <c r="J31" s="42"/>
      <c r="K31" s="42"/>
      <c r="L31" s="42"/>
      <c r="M31" s="42"/>
      <c r="N31" s="44"/>
      <c r="O31" s="44"/>
      <c r="P31" s="44"/>
      <c r="Q31" s="44"/>
      <c r="R31" s="44"/>
      <c r="S31" s="44"/>
      <c r="T31" s="44"/>
      <c r="U31" s="44"/>
      <c r="V31" s="44"/>
      <c r="X31"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31" s="2" t="str">
        <f>TRIM(Ejemplo_Usuarios_y_Roles_de_Compras[[#This Row],[APELLIDO PATERNO
(Sin acentos, con mayúsculas)]])</f>
        <v/>
      </c>
      <c r="Z31" s="45" t="str">
        <f>TRIM(Ejemplo_Usuarios_y_Roles_de_Compras[[#This Row],[APELLIDO MATERNO
(Sin acentos, con mayúsculas)]])</f>
        <v/>
      </c>
      <c r="AA31" s="2" t="str">
        <f>TRIM(Ejemplo_Usuarios_y_Roles_de_Compras[[#This Row],[NOMBRE(S)
(Sin acentos, con mayúsculas)]])</f>
        <v/>
      </c>
      <c r="AB31" s="2" t="str">
        <f>TRIM(Ejemplo_Usuarios_y_Roles_de_Compras[[#This Row],[NOMBRE DE DIRECCIÓN
(Sin acentos, con mayúsculas)]])</f>
        <v/>
      </c>
      <c r="AC31" s="2" t="str">
        <f>TRIM(Ejemplo_Usuarios_y_Roles_de_Compras[[#This Row],[PUESTO
(según definición)]])</f>
        <v/>
      </c>
      <c r="AD31" s="2" t="str">
        <f>TRIM(Ejemplo_Usuarios_y_Roles_de_Compras[[#This Row],[CLAVE DE USUARIO
(De acuerdo a definición con el cliente)]])</f>
        <v/>
      </c>
    </row>
    <row r="32" spans="3:30" ht="15" customHeight="1" x14ac:dyDescent="0.25">
      <c r="C32" s="48">
        <f>SUBTOTAL(103,Ejemplo_Usuarios_y_Roles_de_Compras[APELLIDO PATERNO
(Sin acentos, con mayúsculas)])</f>
        <v>15</v>
      </c>
      <c r="D32" s="48">
        <f>SUBTOTAL(103,Ejemplo_Usuarios_y_Roles_de_Compras[APELLIDO MATERNO
(Sin acentos, con mayúsculas)])</f>
        <v>15</v>
      </c>
      <c r="E32" s="48">
        <f>SUBTOTAL(103,Ejemplo_Usuarios_y_Roles_de_Compras[NOMBRE(S)
(Sin acentos, con mayúsculas)])</f>
        <v>16</v>
      </c>
      <c r="F32" s="48">
        <f>SUBTOTAL(103,Ejemplo_Usuarios_y_Roles_de_Compras[NOMBRE DE DIRECCIÓN
(Sin acentos, con mayúsculas)])</f>
        <v>16</v>
      </c>
      <c r="G32" s="48">
        <f>SUBTOTAL(103,Ejemplo_Usuarios_y_Roles_de_Compras[PUESTO
(según definición)])</f>
        <v>16</v>
      </c>
      <c r="H32" s="48">
        <f>SUBTOTAL(103,Ejemplo_Usuarios_y_Roles_de_Compras[CLAVE DE USUARIO
(De acuerdo a definición con el cliente)])</f>
        <v>16</v>
      </c>
      <c r="I32" s="48"/>
      <c r="J32" s="48">
        <f>SUBTOTAL(103,Ejemplo_Usuarios_y_Roles_de_Compras[REQUISITOR])</f>
        <v>13</v>
      </c>
      <c r="K32" s="48">
        <f>SUBTOTAL(103,Ejemplo_Usuarios_y_Roles_de_Compras[APROBADOR])</f>
        <v>15</v>
      </c>
      <c r="L32" s="48">
        <f>SUBTOTAL(103,Ejemplo_Usuarios_y_Roles_de_Compras[SUPERVISOR DE COMPRAS])</f>
        <v>2</v>
      </c>
      <c r="M32" s="48">
        <f>SUBTOTAL(103,Ejemplo_Usuarios_y_Roles_de_Compras[COMPRADOR / COTIZADOR])</f>
        <v>3</v>
      </c>
      <c r="N32" s="49">
        <f>SUBTOTAL(103,Ejemplo_Usuarios_y_Roles_de_Compras[RECEPTOR DE COMPRAS])</f>
        <v>13</v>
      </c>
      <c r="O32" s="49">
        <f>SUBTOTAL(103,Ejemplo_Usuarios_y_Roles_de_Compras[ADMINISTRADOR CATALOGO DE ARTICULOS])</f>
        <v>2</v>
      </c>
      <c r="P32" s="49">
        <f>SUBTOTAL(103,Ejemplo_Usuarios_y_Roles_de_Compras[SUPERUSUARIO DE COMPRAS])</f>
        <v>1</v>
      </c>
      <c r="Q32" s="49">
        <f>SUBTOTAL(103,Ejemplo_Usuarios_y_Roles_de_Compras[RESPONSABILIDAD
(Para uso exclusivo de TGC)])</f>
        <v>0</v>
      </c>
      <c r="R32" s="49">
        <f>SUBTOTAL(103,Ejemplo_Usuarios_y_Roles_de_Compras[GRUPO DE APROBACIÓN
(Para uso exclusivo de TGC)])</f>
        <v>0</v>
      </c>
      <c r="S32" s="51"/>
      <c r="T32" s="51"/>
      <c r="U32" s="51"/>
      <c r="V32" s="5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3.5" x14ac:dyDescent="0.25"/>
    <row r="40" ht="13.5" x14ac:dyDescent="0.25"/>
    <row r="41" ht="13.5" x14ac:dyDescent="0.25"/>
    <row r="42" ht="13.5" x14ac:dyDescent="0.25"/>
    <row r="43" ht="13.5" x14ac:dyDescent="0.25"/>
    <row r="44" ht="13.5" x14ac:dyDescent="0.25"/>
    <row r="45" ht="13.5" x14ac:dyDescent="0.25"/>
    <row r="46" ht="13.5" x14ac:dyDescent="0.25"/>
    <row r="47" ht="13.5" x14ac:dyDescent="0.25"/>
    <row r="48" ht="13.5" x14ac:dyDescent="0.25"/>
    <row r="49" ht="13.5" x14ac:dyDescent="0.25"/>
    <row r="50" ht="13.5" x14ac:dyDescent="0.25"/>
    <row r="51" ht="13.5" x14ac:dyDescent="0.25"/>
    <row r="52" ht="13.5" x14ac:dyDescent="0.25"/>
    <row r="53" ht="13.5" x14ac:dyDescent="0.25"/>
    <row r="54" ht="13.5" x14ac:dyDescent="0.25"/>
    <row r="55" ht="13.5" x14ac:dyDescent="0.25"/>
    <row r="56" ht="13.5" x14ac:dyDescent="0.25"/>
    <row r="57" ht="13.5" x14ac:dyDescent="0.25"/>
  </sheetData>
  <sheetProtection algorithmName="SHA-512" hashValue="hYmMru+SONol0DkxhfIiX8lzokFJD7H4tQkDHCsgf7vDhxZhoRry/13/LGUv5r88jteQG0VIsBGE1tXgULjj+g==" saltValue="U0IvaV0FcPbexSmf/esahw==" spinCount="100000" sheet="1" objects="1" scenarios="1" formatRows="0" insertRows="0" deleteRows="0" sort="0" autoFilter="0"/>
  <mergeCells count="4">
    <mergeCell ref="H6:I6"/>
    <mergeCell ref="D8:E8"/>
    <mergeCell ref="D6:E6"/>
    <mergeCell ref="H8:I8"/>
  </mergeCells>
  <printOptions horizontalCentered="1" verticalCentered="1"/>
  <pageMargins left="0.51181102362204722" right="0.51181102362204722" top="0.51181102362204722" bottom="0.51181102362204722" header="0.31496062992125984" footer="0.31496062992125984"/>
  <pageSetup scale="38" fitToHeight="0" orientation="landscape" r:id="rId1"/>
  <headerFooter>
    <oddFooter>&amp;LTecnología de Gestión y Comunicación&amp;CPágina &amp;P de &amp;N</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Valor no válido" error="El valor que se ingresó no es válido para este campo._x000a_Seleccione de la lista de valores.">
          <x14:formula1>
            <xm:f>Lista!$B$3</xm:f>
          </x14:formula1>
          <xm:sqref>J12:P31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0213F"/>
    <pageSetUpPr fitToPage="1"/>
  </sheetPr>
  <dimension ref="C1:P71"/>
  <sheetViews>
    <sheetView showGridLines="0" tabSelected="1" zoomScale="85" zoomScaleNormal="85" workbookViewId="0">
      <pane xSplit="5" topLeftCell="J1" activePane="topRight" state="frozen"/>
      <selection pane="topRight" activeCell="E26" sqref="E26:E27"/>
    </sheetView>
  </sheetViews>
  <sheetFormatPr baseColWidth="10" defaultColWidth="9" defaultRowHeight="17.25" customHeight="1" x14ac:dyDescent="0.25"/>
  <cols>
    <col min="1" max="2" width="2.25" style="1" customWidth="1"/>
    <col min="3" max="4" width="25.625" style="1" customWidth="1"/>
    <col min="5" max="5" width="128.125" style="1" customWidth="1"/>
    <col min="6" max="6" width="18.375" style="1" customWidth="1"/>
    <col min="7" max="7" width="29.375" style="1" customWidth="1"/>
    <col min="8" max="8" width="36.625" style="1" customWidth="1"/>
    <col min="9" max="9" width="50.625" style="1" customWidth="1"/>
    <col min="10" max="10" width="28.625" style="1" customWidth="1"/>
    <col min="11" max="11" width="22.625" style="1" hidden="1" customWidth="1"/>
    <col min="12" max="12" width="21.625" hidden="1" customWidth="1"/>
    <col min="13" max="13" width="15.875" style="1" customWidth="1"/>
    <col min="14" max="14" width="18.625" style="1" customWidth="1"/>
    <col min="15" max="15" width="16.625" style="1" customWidth="1"/>
    <col min="16" max="16" width="41.625" style="1" customWidth="1"/>
    <col min="17" max="16384" width="9" style="1"/>
  </cols>
  <sheetData>
    <row r="1" spans="3:16" s="2" customFormat="1" ht="13.5" x14ac:dyDescent="0.25"/>
    <row r="2" spans="3:16" s="2" customFormat="1" ht="40.5" customHeight="1" thickBot="1" x14ac:dyDescent="0.5">
      <c r="E2" s="61" t="s">
        <v>676</v>
      </c>
      <c r="F2" s="3"/>
      <c r="G2" s="4"/>
      <c r="H2" s="5"/>
      <c r="I2" s="4"/>
      <c r="J2" s="4"/>
      <c r="K2" s="5"/>
    </row>
    <row r="3" spans="3:16" s="2" customFormat="1" ht="12.75" customHeight="1" thickTop="1" x14ac:dyDescent="0.45">
      <c r="E3" s="6"/>
      <c r="F3" s="6"/>
      <c r="G3" s="7"/>
      <c r="H3" s="8"/>
      <c r="I3" s="7"/>
      <c r="J3" s="7"/>
      <c r="K3" s="8"/>
    </row>
    <row r="4" spans="3:16" s="2" customFormat="1" ht="38.25" customHeight="1" x14ac:dyDescent="0.45">
      <c r="E4" s="6"/>
      <c r="F4" s="6"/>
      <c r="G4" s="7"/>
      <c r="H4" s="8"/>
      <c r="I4" s="7"/>
      <c r="J4" s="7"/>
      <c r="K4" s="8"/>
    </row>
    <row r="5" spans="3:16" s="2" customFormat="1" ht="21" customHeight="1" x14ac:dyDescent="0.45">
      <c r="E5" s="6"/>
      <c r="F5" s="6"/>
      <c r="G5" s="7"/>
      <c r="H5" s="8"/>
      <c r="I5" s="7"/>
      <c r="J5" s="7"/>
      <c r="K5" s="8"/>
    </row>
    <row r="6" spans="3:16" s="2" customFormat="1" ht="15" customHeight="1" x14ac:dyDescent="0.25">
      <c r="C6" s="10" t="s">
        <v>3</v>
      </c>
      <c r="D6" s="107"/>
      <c r="E6" s="108"/>
      <c r="F6" s="57"/>
      <c r="G6" s="10" t="s">
        <v>1</v>
      </c>
      <c r="H6" s="59"/>
      <c r="J6" s="10"/>
    </row>
    <row r="7" spans="3:16" s="2" customFormat="1" ht="6" customHeight="1" x14ac:dyDescent="0.25">
      <c r="C7" s="10"/>
      <c r="D7" s="12"/>
      <c r="E7" s="12"/>
      <c r="F7" s="12"/>
      <c r="G7" s="13"/>
      <c r="H7" s="13"/>
      <c r="J7" s="13"/>
    </row>
    <row r="8" spans="3:16" s="2" customFormat="1" ht="14.25" customHeight="1" x14ac:dyDescent="0.25">
      <c r="C8" s="10" t="s">
        <v>2</v>
      </c>
      <c r="D8" s="107"/>
      <c r="E8" s="108"/>
      <c r="F8" s="57"/>
      <c r="G8" s="10" t="s">
        <v>13</v>
      </c>
      <c r="H8" s="60"/>
      <c r="J8" s="10"/>
    </row>
    <row r="9" spans="3:16" s="2" customFormat="1" ht="12" customHeight="1" x14ac:dyDescent="0.25">
      <c r="C9" s="10"/>
      <c r="D9" s="14"/>
      <c r="E9" s="13"/>
      <c r="F9" s="13"/>
      <c r="G9" s="13"/>
      <c r="H9" s="8"/>
      <c r="I9" s="13"/>
      <c r="J9" s="13"/>
      <c r="K9" s="15"/>
      <c r="M9" s="56"/>
    </row>
    <row r="10" spans="3:16" s="2" customFormat="1" ht="18" customHeight="1" x14ac:dyDescent="0.25">
      <c r="C10" s="16"/>
      <c r="D10" s="16"/>
      <c r="E10" s="16"/>
      <c r="F10" s="16"/>
      <c r="G10" s="55"/>
      <c r="H10" s="16"/>
      <c r="I10" s="16"/>
      <c r="J10" s="16"/>
      <c r="K10" s="16"/>
    </row>
    <row r="11" spans="3:16" s="84" customFormat="1" ht="60" customHeight="1" thickBot="1" x14ac:dyDescent="0.3">
      <c r="C11" s="77" t="s">
        <v>675</v>
      </c>
      <c r="D11" s="78" t="s">
        <v>674</v>
      </c>
      <c r="E11" s="79" t="s">
        <v>673</v>
      </c>
      <c r="F11" s="78" t="s">
        <v>672</v>
      </c>
      <c r="G11" s="80" t="s">
        <v>671</v>
      </c>
      <c r="H11" s="80" t="s">
        <v>670</v>
      </c>
      <c r="I11" s="80" t="s">
        <v>669</v>
      </c>
      <c r="J11" s="81" t="s">
        <v>668</v>
      </c>
      <c r="K11" s="82" t="s">
        <v>666</v>
      </c>
      <c r="L11" s="83" t="s">
        <v>667</v>
      </c>
      <c r="M11" s="86" t="s">
        <v>679</v>
      </c>
      <c r="N11" s="86" t="s">
        <v>677</v>
      </c>
      <c r="O11" s="85" t="s">
        <v>678</v>
      </c>
      <c r="P11" s="85" t="s">
        <v>178</v>
      </c>
    </row>
    <row r="12" spans="3:16" ht="15" customHeight="1" thickBot="1" x14ac:dyDescent="0.3">
      <c r="C12" s="46"/>
      <c r="D12" s="46"/>
      <c r="E12" s="46"/>
      <c r="F12" s="46"/>
      <c r="G12" s="46"/>
      <c r="H12" s="62"/>
      <c r="I12" s="64"/>
      <c r="J12" s="63"/>
      <c r="K12" s="46"/>
      <c r="L12" s="46"/>
      <c r="M12" s="46"/>
      <c r="N12" s="46"/>
      <c r="O12" s="47"/>
      <c r="P12" s="65"/>
    </row>
    <row r="13" spans="3:16" ht="15" customHeight="1" x14ac:dyDescent="0.25">
      <c r="C13" s="46"/>
      <c r="D13" s="46"/>
      <c r="E13" s="46"/>
      <c r="F13" s="46"/>
      <c r="G13" s="46"/>
      <c r="H13" s="62"/>
      <c r="I13" s="64"/>
      <c r="J13" s="63"/>
      <c r="K13" s="46"/>
      <c r="L13" s="46"/>
      <c r="M13" s="46"/>
      <c r="N13" s="46"/>
      <c r="O13" s="47"/>
      <c r="P13" s="65"/>
    </row>
    <row r="14" spans="3:16" ht="15" customHeight="1" x14ac:dyDescent="0.25">
      <c r="C14" s="46"/>
      <c r="D14" s="46"/>
      <c r="E14" s="46"/>
      <c r="F14" s="46"/>
      <c r="G14" s="46"/>
      <c r="H14" s="46"/>
      <c r="I14" s="46"/>
      <c r="J14" s="46"/>
      <c r="K14" s="46"/>
      <c r="L14" s="46"/>
      <c r="M14" s="46"/>
      <c r="N14" s="46"/>
      <c r="O14" s="47"/>
      <c r="P14" s="47"/>
    </row>
    <row r="15" spans="3:16" ht="15" customHeight="1" x14ac:dyDescent="0.25">
      <c r="C15" s="46"/>
      <c r="D15" s="46"/>
      <c r="E15" s="46"/>
      <c r="F15" s="46"/>
      <c r="G15" s="46"/>
      <c r="H15" s="46"/>
      <c r="I15" s="46"/>
      <c r="J15" s="46"/>
      <c r="K15" s="46"/>
      <c r="L15" s="46"/>
      <c r="M15" s="46"/>
      <c r="N15" s="46"/>
      <c r="O15" s="47"/>
      <c r="P15" s="47"/>
    </row>
    <row r="16" spans="3:16" ht="15" customHeight="1" x14ac:dyDescent="0.25">
      <c r="C16" s="46"/>
      <c r="D16" s="46"/>
      <c r="E16" s="46"/>
      <c r="F16" s="46"/>
      <c r="G16" s="46"/>
      <c r="H16" s="46"/>
      <c r="I16" s="46"/>
      <c r="J16" s="46"/>
      <c r="K16" s="46"/>
      <c r="L16" s="46"/>
      <c r="M16" s="46"/>
      <c r="N16" s="46"/>
      <c r="O16" s="47"/>
      <c r="P16" s="47"/>
    </row>
    <row r="17" spans="3:16" ht="15" customHeight="1" x14ac:dyDescent="0.25">
      <c r="C17" s="46"/>
      <c r="D17" s="46"/>
      <c r="E17" s="46"/>
      <c r="F17" s="46"/>
      <c r="G17" s="46"/>
      <c r="H17" s="46"/>
      <c r="I17" s="46"/>
      <c r="J17" s="46"/>
      <c r="K17" s="46"/>
      <c r="L17" s="46"/>
      <c r="M17" s="46"/>
      <c r="N17" s="46"/>
      <c r="O17" s="47"/>
      <c r="P17" s="47"/>
    </row>
    <row r="18" spans="3:16" ht="15" customHeight="1" x14ac:dyDescent="0.25">
      <c r="C18" s="46"/>
      <c r="D18" s="46"/>
      <c r="E18" s="46"/>
      <c r="F18" s="46"/>
      <c r="G18" s="46"/>
      <c r="H18" s="46"/>
      <c r="I18" s="46"/>
      <c r="J18" s="46"/>
      <c r="K18" s="46"/>
      <c r="L18" s="46"/>
      <c r="M18" s="46"/>
      <c r="N18" s="46"/>
      <c r="O18" s="47"/>
      <c r="P18" s="47"/>
    </row>
    <row r="19" spans="3:16" ht="15" customHeight="1" x14ac:dyDescent="0.25">
      <c r="C19" s="46"/>
      <c r="D19" s="46"/>
      <c r="E19" s="46"/>
      <c r="F19" s="46"/>
      <c r="G19" s="46"/>
      <c r="H19" s="46"/>
      <c r="I19" s="46"/>
      <c r="J19" s="46"/>
      <c r="K19" s="46"/>
      <c r="L19" s="46"/>
      <c r="M19" s="46"/>
      <c r="N19" s="46"/>
      <c r="O19" s="47"/>
      <c r="P19" s="47"/>
    </row>
    <row r="20" spans="3:16" ht="15" customHeight="1" x14ac:dyDescent="0.25">
      <c r="C20" s="46"/>
      <c r="D20" s="46"/>
      <c r="E20" s="46"/>
      <c r="F20" s="46"/>
      <c r="G20" s="46"/>
      <c r="H20" s="46"/>
      <c r="I20" s="46"/>
      <c r="J20" s="46"/>
      <c r="K20" s="46"/>
      <c r="L20" s="46"/>
      <c r="M20" s="46"/>
      <c r="N20" s="46"/>
      <c r="O20" s="47"/>
      <c r="P20" s="47"/>
    </row>
    <row r="21" spans="3:16" ht="15" customHeight="1" x14ac:dyDescent="0.25">
      <c r="C21" s="46"/>
      <c r="D21" s="46"/>
      <c r="E21" s="46"/>
      <c r="F21" s="46"/>
      <c r="G21" s="46"/>
      <c r="H21" s="46"/>
      <c r="I21" s="46"/>
      <c r="J21" s="46"/>
      <c r="K21" s="46"/>
      <c r="L21" s="46"/>
      <c r="M21" s="46"/>
      <c r="N21" s="46"/>
      <c r="O21" s="47"/>
      <c r="P21" s="47"/>
    </row>
    <row r="22" spans="3:16" ht="15" customHeight="1" x14ac:dyDescent="0.25">
      <c r="C22" s="40"/>
      <c r="D22" s="40"/>
      <c r="E22" s="40"/>
      <c r="F22" s="40"/>
      <c r="G22" s="40"/>
      <c r="H22" s="40"/>
      <c r="I22" s="40"/>
      <c r="J22" s="40"/>
      <c r="K22" s="40"/>
      <c r="L22" s="40"/>
      <c r="M22" s="40"/>
      <c r="N22" s="40"/>
      <c r="O22" s="41"/>
      <c r="P22" s="47"/>
    </row>
    <row r="23" spans="3:16" ht="15" customHeight="1" x14ac:dyDescent="0.25">
      <c r="C23" s="40"/>
      <c r="D23" s="40"/>
      <c r="E23" s="40"/>
      <c r="F23" s="40"/>
      <c r="G23" s="40"/>
      <c r="H23" s="40"/>
      <c r="I23" s="40"/>
      <c r="J23" s="40"/>
      <c r="K23" s="40"/>
      <c r="L23" s="40"/>
      <c r="M23" s="40"/>
      <c r="N23" s="40"/>
      <c r="O23" s="41"/>
      <c r="P23" s="47"/>
    </row>
    <row r="24" spans="3:16" ht="15" customHeight="1" x14ac:dyDescent="0.25">
      <c r="C24" s="40"/>
      <c r="D24" s="40"/>
      <c r="E24" s="40"/>
      <c r="F24" s="40"/>
      <c r="G24" s="40"/>
      <c r="H24" s="40"/>
      <c r="I24" s="40"/>
      <c r="J24" s="40"/>
      <c r="K24" s="40"/>
      <c r="L24" s="40"/>
      <c r="M24" s="40"/>
      <c r="N24" s="40"/>
      <c r="O24" s="41"/>
      <c r="P24" s="47"/>
    </row>
    <row r="25" spans="3:16" ht="15" customHeight="1" x14ac:dyDescent="0.25">
      <c r="C25" s="40"/>
      <c r="D25" s="40"/>
      <c r="E25" s="40"/>
      <c r="F25" s="40"/>
      <c r="G25" s="40"/>
      <c r="H25" s="40"/>
      <c r="I25" s="40"/>
      <c r="J25" s="40"/>
      <c r="K25" s="40"/>
      <c r="L25" s="40"/>
      <c r="M25" s="40"/>
      <c r="N25" s="40"/>
      <c r="O25" s="41"/>
      <c r="P25" s="47"/>
    </row>
    <row r="26" spans="3:16" ht="15" customHeight="1" x14ac:dyDescent="0.25">
      <c r="C26" s="40"/>
      <c r="D26" s="40"/>
      <c r="E26" s="40"/>
      <c r="F26" s="40"/>
      <c r="G26" s="40"/>
      <c r="H26" s="40"/>
      <c r="I26" s="40"/>
      <c r="J26" s="40"/>
      <c r="K26" s="40"/>
      <c r="L26" s="40"/>
      <c r="M26" s="40"/>
      <c r="N26" s="40"/>
      <c r="O26" s="41"/>
      <c r="P26" s="47"/>
    </row>
    <row r="27" spans="3:16" ht="15" customHeight="1" x14ac:dyDescent="0.25">
      <c r="C27" s="40"/>
      <c r="D27" s="40"/>
      <c r="E27" s="40"/>
      <c r="F27" s="40"/>
      <c r="G27" s="40"/>
      <c r="H27" s="40"/>
      <c r="I27" s="40"/>
      <c r="J27" s="40"/>
      <c r="K27" s="40"/>
      <c r="L27" s="40"/>
      <c r="M27" s="40"/>
      <c r="N27" s="40"/>
      <c r="O27" s="41"/>
      <c r="P27" s="47"/>
    </row>
    <row r="28" spans="3:16" ht="15" customHeight="1" x14ac:dyDescent="0.25">
      <c r="C28" s="40"/>
      <c r="D28" s="40"/>
      <c r="E28" s="40"/>
      <c r="F28" s="40"/>
      <c r="G28" s="40"/>
      <c r="H28" s="40"/>
      <c r="I28" s="40"/>
      <c r="J28" s="40"/>
      <c r="K28" s="40"/>
      <c r="L28" s="40"/>
      <c r="M28" s="40"/>
      <c r="N28" s="40"/>
      <c r="O28" s="41"/>
      <c r="P28" s="47"/>
    </row>
    <row r="29" spans="3:16" ht="15" customHeight="1" x14ac:dyDescent="0.25">
      <c r="C29" s="40"/>
      <c r="D29" s="40"/>
      <c r="E29" s="40"/>
      <c r="F29" s="40"/>
      <c r="G29" s="40"/>
      <c r="H29" s="40"/>
      <c r="I29" s="40"/>
      <c r="J29" s="40"/>
      <c r="K29" s="40"/>
      <c r="L29" s="40"/>
      <c r="M29" s="40"/>
      <c r="N29" s="40"/>
      <c r="O29" s="41"/>
      <c r="P29" s="47"/>
    </row>
    <row r="30" spans="3:16" ht="15" customHeight="1" x14ac:dyDescent="0.25">
      <c r="C30" s="40"/>
      <c r="D30" s="40"/>
      <c r="E30" s="40"/>
      <c r="F30" s="40"/>
      <c r="G30" s="40"/>
      <c r="H30" s="40"/>
      <c r="I30" s="40"/>
      <c r="J30" s="40"/>
      <c r="K30" s="40"/>
      <c r="L30" s="40"/>
      <c r="M30" s="40"/>
      <c r="N30" s="40"/>
      <c r="O30" s="41"/>
      <c r="P30" s="47"/>
    </row>
    <row r="31" spans="3:16" ht="15" customHeight="1" x14ac:dyDescent="0.25">
      <c r="C31" s="40"/>
      <c r="D31" s="40"/>
      <c r="E31" s="40"/>
      <c r="F31" s="40"/>
      <c r="G31" s="40"/>
      <c r="H31" s="40"/>
      <c r="I31" s="40"/>
      <c r="J31" s="40"/>
      <c r="K31" s="40"/>
      <c r="L31" s="40"/>
      <c r="M31" s="40"/>
      <c r="N31" s="40"/>
      <c r="O31" s="41"/>
      <c r="P31" s="47"/>
    </row>
    <row r="32" spans="3:16" ht="15" customHeight="1" x14ac:dyDescent="0.25">
      <c r="C32" s="40"/>
      <c r="D32" s="40"/>
      <c r="E32" s="40"/>
      <c r="F32" s="40"/>
      <c r="G32" s="40"/>
      <c r="H32" s="40"/>
      <c r="I32" s="40"/>
      <c r="J32" s="40"/>
      <c r="K32" s="40"/>
      <c r="L32" s="40"/>
      <c r="M32" s="40"/>
      <c r="N32" s="40"/>
      <c r="O32" s="41"/>
      <c r="P32" s="47"/>
    </row>
    <row r="33" spans="3:16" ht="15" customHeight="1" x14ac:dyDescent="0.25">
      <c r="C33" s="40"/>
      <c r="D33" s="40"/>
      <c r="E33" s="40"/>
      <c r="F33" s="40"/>
      <c r="G33" s="40"/>
      <c r="H33" s="40"/>
      <c r="I33" s="40"/>
      <c r="J33" s="40"/>
      <c r="K33" s="40"/>
      <c r="L33" s="40"/>
      <c r="M33" s="40"/>
      <c r="N33" s="40"/>
      <c r="O33" s="41"/>
      <c r="P33" s="47"/>
    </row>
    <row r="34" spans="3:16" ht="15" customHeight="1" x14ac:dyDescent="0.25">
      <c r="C34" s="40"/>
      <c r="D34" s="40"/>
      <c r="E34" s="40"/>
      <c r="F34" s="40"/>
      <c r="G34" s="40"/>
      <c r="H34" s="40"/>
      <c r="I34" s="40"/>
      <c r="J34" s="40"/>
      <c r="K34" s="40"/>
      <c r="L34" s="40"/>
      <c r="M34" s="40"/>
      <c r="N34" s="40"/>
      <c r="O34" s="41"/>
      <c r="P34" s="47"/>
    </row>
    <row r="35" spans="3:16" ht="15" customHeight="1" x14ac:dyDescent="0.25">
      <c r="C35" s="40"/>
      <c r="D35" s="40"/>
      <c r="E35" s="40"/>
      <c r="F35" s="40"/>
      <c r="G35" s="40"/>
      <c r="H35" s="40"/>
      <c r="I35" s="40"/>
      <c r="J35" s="40"/>
      <c r="K35" s="40"/>
      <c r="L35" s="40"/>
      <c r="M35" s="40"/>
      <c r="N35" s="40"/>
      <c r="O35" s="41"/>
      <c r="P35" s="47"/>
    </row>
    <row r="36" spans="3:16" ht="15" customHeight="1" x14ac:dyDescent="0.25">
      <c r="C36" s="40"/>
      <c r="D36" s="40"/>
      <c r="E36" s="40"/>
      <c r="F36" s="40"/>
      <c r="G36" s="40"/>
      <c r="H36" s="40"/>
      <c r="I36" s="40"/>
      <c r="J36" s="40"/>
      <c r="K36" s="40"/>
      <c r="L36" s="40"/>
      <c r="M36" s="40"/>
      <c r="N36" s="40"/>
      <c r="O36" s="41"/>
      <c r="P36" s="47"/>
    </row>
    <row r="37" spans="3:16" ht="15" customHeight="1" x14ac:dyDescent="0.25">
      <c r="C37" s="40"/>
      <c r="D37" s="40"/>
      <c r="E37" s="40"/>
      <c r="F37" s="40"/>
      <c r="G37" s="40"/>
      <c r="H37" s="40"/>
      <c r="I37" s="40"/>
      <c r="J37" s="40"/>
      <c r="K37" s="40"/>
      <c r="L37" s="40"/>
      <c r="M37" s="40"/>
      <c r="N37" s="40"/>
      <c r="O37" s="41"/>
      <c r="P37" s="47"/>
    </row>
    <row r="38" spans="3:16" ht="15" customHeight="1" x14ac:dyDescent="0.25">
      <c r="C38" s="40"/>
      <c r="D38" s="40"/>
      <c r="E38" s="40"/>
      <c r="F38" s="40"/>
      <c r="G38" s="40"/>
      <c r="H38" s="40"/>
      <c r="I38" s="40"/>
      <c r="J38" s="40"/>
      <c r="K38" s="40"/>
      <c r="L38" s="40"/>
      <c r="M38" s="40"/>
      <c r="N38" s="40"/>
      <c r="O38" s="41"/>
      <c r="P38" s="47"/>
    </row>
    <row r="39" spans="3:16" ht="15" customHeight="1" x14ac:dyDescent="0.25">
      <c r="C39" s="40"/>
      <c r="D39" s="40"/>
      <c r="E39" s="40"/>
      <c r="F39" s="40"/>
      <c r="G39" s="40"/>
      <c r="H39" s="40"/>
      <c r="I39" s="40"/>
      <c r="J39" s="40"/>
      <c r="K39" s="40"/>
      <c r="L39" s="40"/>
      <c r="M39" s="40"/>
      <c r="N39" s="40"/>
      <c r="O39" s="41"/>
      <c r="P39" s="47"/>
    </row>
    <row r="40" spans="3:16" ht="15" customHeight="1" x14ac:dyDescent="0.25">
      <c r="C40" s="40"/>
      <c r="D40" s="40"/>
      <c r="E40" s="40"/>
      <c r="F40" s="40"/>
      <c r="G40" s="40"/>
      <c r="H40" s="40"/>
      <c r="I40" s="40"/>
      <c r="J40" s="40"/>
      <c r="K40" s="40"/>
      <c r="L40" s="40"/>
      <c r="M40" s="40"/>
      <c r="N40" s="40"/>
      <c r="O40" s="41"/>
      <c r="P40" s="47"/>
    </row>
    <row r="41" spans="3:16" ht="15" customHeight="1" x14ac:dyDescent="0.25">
      <c r="C41" s="40"/>
      <c r="D41" s="40"/>
      <c r="E41" s="40"/>
      <c r="F41" s="40"/>
      <c r="G41" s="40"/>
      <c r="H41" s="40"/>
      <c r="I41" s="40"/>
      <c r="J41" s="40"/>
      <c r="K41" s="40"/>
      <c r="L41" s="40"/>
      <c r="M41" s="40"/>
      <c r="N41" s="40"/>
      <c r="O41" s="41"/>
      <c r="P41" s="47"/>
    </row>
    <row r="42" spans="3:16" ht="17.25" customHeight="1" x14ac:dyDescent="0.25">
      <c r="C42" s="40"/>
      <c r="D42" s="40"/>
      <c r="E42" s="40"/>
      <c r="F42" s="40"/>
      <c r="G42" s="40"/>
      <c r="H42" s="40"/>
      <c r="I42" s="40"/>
      <c r="J42" s="40"/>
      <c r="K42" s="40"/>
      <c r="L42" s="40"/>
      <c r="M42" s="40"/>
      <c r="N42" s="40"/>
      <c r="O42" s="41"/>
      <c r="P42" s="47"/>
    </row>
    <row r="43" spans="3:16" ht="17.25" customHeight="1" x14ac:dyDescent="0.25">
      <c r="C43" s="40"/>
      <c r="D43" s="40"/>
      <c r="E43" s="40"/>
      <c r="F43" s="40"/>
      <c r="G43" s="40"/>
      <c r="H43" s="40"/>
      <c r="I43" s="40"/>
      <c r="J43" s="40"/>
      <c r="K43" s="40"/>
      <c r="L43" s="40"/>
      <c r="M43" s="40"/>
      <c r="N43" s="40"/>
      <c r="O43" s="41"/>
      <c r="P43" s="47"/>
    </row>
    <row r="44" spans="3:16" ht="17.25" customHeight="1" x14ac:dyDescent="0.25">
      <c r="C44" s="40"/>
      <c r="D44" s="40"/>
      <c r="E44" s="40"/>
      <c r="F44" s="40"/>
      <c r="G44" s="40"/>
      <c r="H44" s="40"/>
      <c r="I44" s="40"/>
      <c r="J44" s="40"/>
      <c r="K44" s="40"/>
      <c r="L44" s="40"/>
      <c r="M44" s="40"/>
      <c r="N44" s="40"/>
      <c r="O44" s="41"/>
      <c r="P44" s="47"/>
    </row>
    <row r="45" spans="3:16" ht="17.25" customHeight="1" x14ac:dyDescent="0.25">
      <c r="C45" s="40"/>
      <c r="D45" s="40"/>
      <c r="E45" s="40"/>
      <c r="F45" s="40"/>
      <c r="G45" s="40"/>
      <c r="H45" s="40"/>
      <c r="I45" s="40"/>
      <c r="J45" s="40"/>
      <c r="K45" s="40"/>
      <c r="L45" s="40"/>
      <c r="M45" s="40"/>
      <c r="N45" s="40"/>
      <c r="O45" s="41"/>
      <c r="P45" s="47"/>
    </row>
    <row r="46" spans="3:16" ht="17.25" customHeight="1" x14ac:dyDescent="0.25">
      <c r="C46" s="40"/>
      <c r="D46" s="40"/>
      <c r="E46" s="40"/>
      <c r="F46" s="40"/>
      <c r="G46" s="40"/>
      <c r="H46" s="40"/>
      <c r="I46" s="40"/>
      <c r="J46" s="40"/>
      <c r="K46" s="40"/>
      <c r="L46" s="40"/>
      <c r="M46" s="40"/>
      <c r="N46" s="40"/>
      <c r="O46" s="41"/>
      <c r="P46" s="47"/>
    </row>
    <row r="47" spans="3:16" ht="17.25" customHeight="1" x14ac:dyDescent="0.25">
      <c r="C47" s="40"/>
      <c r="D47" s="40"/>
      <c r="E47" s="40"/>
      <c r="F47" s="40"/>
      <c r="G47" s="40"/>
      <c r="H47" s="40"/>
      <c r="I47" s="40"/>
      <c r="J47" s="40"/>
      <c r="K47" s="40"/>
      <c r="L47" s="40"/>
      <c r="M47" s="40"/>
      <c r="N47" s="40"/>
      <c r="O47" s="41"/>
      <c r="P47" s="47"/>
    </row>
    <row r="48" spans="3:16" ht="17.25" customHeight="1" x14ac:dyDescent="0.25">
      <c r="C48" s="40"/>
      <c r="D48" s="40"/>
      <c r="E48" s="40"/>
      <c r="F48" s="40"/>
      <c r="G48" s="40"/>
      <c r="H48" s="40"/>
      <c r="I48" s="40"/>
      <c r="J48" s="40"/>
      <c r="K48" s="40"/>
      <c r="L48" s="40"/>
      <c r="M48" s="40"/>
      <c r="N48" s="40"/>
      <c r="O48" s="41"/>
      <c r="P48" s="47"/>
    </row>
    <row r="49" spans="3:16" ht="17.25" customHeight="1" x14ac:dyDescent="0.25">
      <c r="C49" s="40"/>
      <c r="D49" s="40"/>
      <c r="E49" s="40"/>
      <c r="F49" s="40"/>
      <c r="G49" s="40"/>
      <c r="H49" s="40"/>
      <c r="I49" s="40"/>
      <c r="J49" s="40"/>
      <c r="K49" s="40"/>
      <c r="L49" s="40"/>
      <c r="M49" s="40"/>
      <c r="N49" s="40"/>
      <c r="O49" s="41"/>
      <c r="P49" s="47"/>
    </row>
    <row r="50" spans="3:16" ht="17.25" customHeight="1" x14ac:dyDescent="0.25">
      <c r="C50" s="40"/>
      <c r="D50" s="40"/>
      <c r="E50" s="40"/>
      <c r="F50" s="40"/>
      <c r="G50" s="40"/>
      <c r="H50" s="40"/>
      <c r="I50" s="40"/>
      <c r="J50" s="40"/>
      <c r="K50" s="40"/>
      <c r="L50" s="40"/>
      <c r="M50" s="40"/>
      <c r="N50" s="40"/>
      <c r="O50" s="41"/>
      <c r="P50" s="47"/>
    </row>
    <row r="51" spans="3:16" ht="17.25" customHeight="1" x14ac:dyDescent="0.25">
      <c r="C51" s="9"/>
      <c r="D51" s="38"/>
      <c r="E51" s="9"/>
      <c r="F51" s="9"/>
      <c r="G51" s="9"/>
      <c r="H51" s="9"/>
      <c r="I51" s="9"/>
      <c r="J51" s="9"/>
      <c r="K51" s="9"/>
      <c r="L51" s="9"/>
      <c r="M51" s="9"/>
      <c r="N51" s="9"/>
      <c r="O51" s="36"/>
      <c r="P51" s="36"/>
    </row>
    <row r="52" spans="3:16" ht="17.25" customHeight="1" x14ac:dyDescent="0.25">
      <c r="C52" s="9"/>
      <c r="D52" s="9"/>
      <c r="E52" s="9"/>
      <c r="F52" s="9"/>
      <c r="G52" s="9"/>
      <c r="H52" s="9"/>
      <c r="I52" s="9"/>
      <c r="J52" s="9"/>
      <c r="K52" s="9"/>
      <c r="L52" s="9"/>
      <c r="M52" s="9"/>
      <c r="N52" s="9"/>
      <c r="O52" s="36"/>
      <c r="P52" s="36"/>
    </row>
    <row r="53" spans="3:16" ht="17.25" customHeight="1" x14ac:dyDescent="0.25">
      <c r="C53" s="9"/>
      <c r="D53" s="9"/>
      <c r="E53" s="9"/>
      <c r="F53" s="9"/>
      <c r="G53" s="9"/>
      <c r="H53" s="9"/>
      <c r="I53" s="9"/>
      <c r="J53" s="9"/>
      <c r="K53" s="9"/>
      <c r="L53" s="9"/>
      <c r="M53" s="9"/>
      <c r="N53" s="9"/>
      <c r="O53" s="36"/>
      <c r="P53" s="36"/>
    </row>
    <row r="54" spans="3:16" ht="17.25" customHeight="1" x14ac:dyDescent="0.25">
      <c r="C54" s="9"/>
      <c r="D54" s="9"/>
      <c r="E54" s="9"/>
      <c r="F54" s="9"/>
      <c r="G54" s="9"/>
      <c r="H54" s="9"/>
      <c r="I54" s="9"/>
      <c r="J54" s="9"/>
      <c r="K54" s="9"/>
      <c r="L54" s="9"/>
      <c r="M54" s="9"/>
      <c r="N54" s="9"/>
      <c r="O54" s="36"/>
      <c r="P54" s="36"/>
    </row>
    <row r="55" spans="3:16" ht="17.25" customHeight="1" x14ac:dyDescent="0.25">
      <c r="C55" s="9"/>
      <c r="D55" s="9"/>
      <c r="E55" s="9"/>
      <c r="F55" s="9"/>
      <c r="G55" s="9"/>
      <c r="H55" s="9"/>
      <c r="I55" s="9"/>
      <c r="J55" s="9"/>
      <c r="K55" s="9"/>
      <c r="L55" s="9"/>
      <c r="M55" s="9"/>
      <c r="N55" s="9"/>
      <c r="O55" s="36"/>
      <c r="P55" s="36"/>
    </row>
    <row r="56" spans="3:16" ht="17.25" customHeight="1" x14ac:dyDescent="0.25">
      <c r="C56" s="9"/>
      <c r="D56" s="9"/>
      <c r="E56" s="9"/>
      <c r="F56" s="9"/>
      <c r="G56" s="9"/>
      <c r="H56" s="9"/>
      <c r="I56" s="9"/>
      <c r="J56" s="9"/>
      <c r="K56" s="9"/>
      <c r="L56" s="9"/>
      <c r="M56" s="9"/>
      <c r="N56" s="9"/>
      <c r="O56" s="36"/>
      <c r="P56" s="36"/>
    </row>
    <row r="57" spans="3:16" ht="17.25" customHeight="1" x14ac:dyDescent="0.25">
      <c r="C57" s="9"/>
      <c r="D57" s="9"/>
      <c r="E57" s="9"/>
      <c r="F57" s="9"/>
      <c r="G57" s="9"/>
      <c r="H57" s="9"/>
      <c r="I57" s="9"/>
      <c r="J57" s="9"/>
      <c r="K57" s="9"/>
      <c r="L57" s="9"/>
      <c r="M57" s="9"/>
      <c r="N57" s="9"/>
      <c r="O57" s="36"/>
      <c r="P57" s="36"/>
    </row>
    <row r="58" spans="3:16" ht="17.25" customHeight="1" x14ac:dyDescent="0.25">
      <c r="C58" s="9"/>
      <c r="D58" s="9"/>
      <c r="E58" s="9"/>
      <c r="F58" s="9"/>
      <c r="G58" s="9"/>
      <c r="H58" s="9"/>
      <c r="I58" s="9"/>
      <c r="J58" s="9"/>
      <c r="K58" s="9"/>
      <c r="L58" s="9"/>
      <c r="M58" s="9"/>
      <c r="N58" s="9"/>
      <c r="O58" s="36"/>
      <c r="P58" s="36"/>
    </row>
    <row r="59" spans="3:16" ht="17.25" customHeight="1" x14ac:dyDescent="0.25">
      <c r="C59" s="9"/>
      <c r="D59" s="9"/>
      <c r="E59" s="9"/>
      <c r="F59" s="9"/>
      <c r="G59" s="9"/>
      <c r="H59" s="9"/>
      <c r="I59" s="9"/>
      <c r="J59" s="9"/>
      <c r="K59" s="9"/>
      <c r="L59" s="9"/>
      <c r="M59" s="9"/>
      <c r="N59" s="9"/>
      <c r="O59" s="36"/>
      <c r="P59" s="36"/>
    </row>
    <row r="60" spans="3:16" ht="17.25" customHeight="1" x14ac:dyDescent="0.25">
      <c r="C60" s="9"/>
      <c r="D60" s="9"/>
      <c r="E60" s="9"/>
      <c r="F60" s="9"/>
      <c r="G60" s="9"/>
      <c r="H60" s="9"/>
      <c r="I60" s="9"/>
      <c r="J60" s="9"/>
      <c r="K60" s="9"/>
      <c r="L60" s="9"/>
      <c r="M60" s="9"/>
      <c r="N60" s="9"/>
      <c r="O60" s="36"/>
      <c r="P60" s="36"/>
    </row>
    <row r="61" spans="3:16" ht="17.25" customHeight="1" x14ac:dyDescent="0.25">
      <c r="C61" s="9"/>
      <c r="D61" s="9"/>
      <c r="E61" s="9"/>
      <c r="F61" s="9"/>
      <c r="G61" s="9"/>
      <c r="H61" s="9"/>
      <c r="I61" s="9"/>
      <c r="J61" s="9"/>
      <c r="K61" s="9"/>
      <c r="L61" s="9"/>
      <c r="M61" s="9"/>
      <c r="N61" s="9"/>
      <c r="O61" s="36"/>
      <c r="P61" s="36"/>
    </row>
    <row r="62" spans="3:16" ht="17.25" customHeight="1" x14ac:dyDescent="0.25">
      <c r="C62" s="9"/>
      <c r="D62" s="9"/>
      <c r="E62" s="9"/>
      <c r="F62" s="9"/>
      <c r="G62" s="9"/>
      <c r="H62" s="9"/>
      <c r="I62" s="9"/>
      <c r="J62" s="9"/>
      <c r="K62" s="9"/>
      <c r="L62" s="9"/>
      <c r="M62" s="9"/>
      <c r="N62" s="9"/>
      <c r="O62" s="36"/>
      <c r="P62" s="36"/>
    </row>
    <row r="63" spans="3:16" ht="17.25" customHeight="1" x14ac:dyDescent="0.25">
      <c r="C63" s="9"/>
      <c r="D63" s="9"/>
      <c r="E63" s="9"/>
      <c r="F63" s="9"/>
      <c r="G63" s="9"/>
      <c r="H63" s="9"/>
      <c r="I63" s="9"/>
      <c r="J63" s="9"/>
      <c r="K63" s="9"/>
      <c r="L63" s="9"/>
      <c r="M63" s="9"/>
      <c r="N63" s="9"/>
      <c r="O63" s="36"/>
      <c r="P63" s="36"/>
    </row>
    <row r="64" spans="3:16" ht="17.25" customHeight="1" x14ac:dyDescent="0.25">
      <c r="C64" s="9"/>
      <c r="D64" s="9"/>
      <c r="E64" s="9"/>
      <c r="F64" s="9"/>
      <c r="G64" s="9"/>
      <c r="H64" s="9"/>
      <c r="I64" s="9"/>
      <c r="J64" s="9"/>
      <c r="K64" s="9"/>
      <c r="L64" s="9"/>
      <c r="M64" s="9"/>
      <c r="N64" s="9"/>
      <c r="O64" s="36"/>
      <c r="P64" s="36"/>
    </row>
    <row r="65" spans="3:16" ht="17.25" customHeight="1" x14ac:dyDescent="0.25">
      <c r="C65" s="9"/>
      <c r="D65" s="9"/>
      <c r="E65" s="9"/>
      <c r="F65" s="9"/>
      <c r="G65" s="9"/>
      <c r="H65" s="9"/>
      <c r="I65" s="9"/>
      <c r="J65" s="9"/>
      <c r="K65" s="9"/>
      <c r="L65" s="9"/>
      <c r="M65" s="9"/>
      <c r="N65" s="9"/>
      <c r="O65" s="36"/>
      <c r="P65" s="36"/>
    </row>
    <row r="66" spans="3:16" ht="17.25" customHeight="1" x14ac:dyDescent="0.25">
      <c r="C66" s="9"/>
      <c r="D66" s="9"/>
      <c r="E66" s="9"/>
      <c r="F66" s="9"/>
      <c r="G66" s="9"/>
      <c r="H66" s="9"/>
      <c r="I66" s="9"/>
      <c r="J66" s="9"/>
      <c r="K66" s="9"/>
      <c r="L66" s="9"/>
      <c r="M66" s="9"/>
      <c r="N66" s="9"/>
      <c r="O66" s="36"/>
      <c r="P66" s="36"/>
    </row>
    <row r="67" spans="3:16" ht="17.25" customHeight="1" x14ac:dyDescent="0.25">
      <c r="C67" s="9"/>
      <c r="D67" s="9"/>
      <c r="E67" s="9"/>
      <c r="F67" s="9"/>
      <c r="G67" s="9"/>
      <c r="H67" s="9"/>
      <c r="I67" s="9"/>
      <c r="J67" s="9"/>
      <c r="K67" s="9"/>
      <c r="L67" s="9"/>
      <c r="M67" s="9"/>
      <c r="N67" s="9"/>
      <c r="O67" s="36"/>
      <c r="P67" s="36"/>
    </row>
    <row r="68" spans="3:16" ht="17.25" customHeight="1" x14ac:dyDescent="0.25">
      <c r="C68" s="9"/>
      <c r="D68" s="9"/>
      <c r="E68" s="9"/>
      <c r="F68" s="9"/>
      <c r="G68" s="9"/>
      <c r="H68" s="9"/>
      <c r="I68" s="9"/>
      <c r="J68" s="9"/>
      <c r="K68" s="9"/>
      <c r="L68" s="9"/>
      <c r="M68" s="9"/>
      <c r="N68" s="9"/>
      <c r="O68" s="36"/>
      <c r="P68" s="36"/>
    </row>
    <row r="69" spans="3:16" ht="17.25" customHeight="1" x14ac:dyDescent="0.25">
      <c r="C69" s="9"/>
      <c r="D69" s="9"/>
      <c r="E69" s="9"/>
      <c r="F69" s="9"/>
      <c r="G69" s="9"/>
      <c r="H69" s="9"/>
      <c r="I69" s="9"/>
      <c r="J69" s="9"/>
      <c r="K69" s="9"/>
      <c r="L69" s="9"/>
      <c r="M69" s="9"/>
      <c r="N69" s="9"/>
      <c r="O69" s="36"/>
      <c r="P69" s="36"/>
    </row>
    <row r="70" spans="3:16" ht="17.25" customHeight="1" x14ac:dyDescent="0.25">
      <c r="C70" s="9"/>
      <c r="D70" s="9"/>
      <c r="E70" s="9"/>
      <c r="F70" s="9"/>
      <c r="G70" s="9"/>
      <c r="H70" s="9"/>
      <c r="I70" s="9"/>
      <c r="J70" s="9"/>
      <c r="K70" s="9"/>
      <c r="L70" s="9"/>
      <c r="M70" s="9"/>
      <c r="N70" s="9"/>
      <c r="O70" s="36"/>
      <c r="P70" s="52"/>
    </row>
    <row r="71" spans="3:16" ht="17.25" customHeight="1" x14ac:dyDescent="0.25">
      <c r="C71" s="66">
        <f>SUBTOTAL(103,Catálogo_Usuarios_y_Roles_de_Compras[APELLIDO PATERNO
(Sin acentos, con mayúsculas - si el empleado no tiene este dato dejar en blanco)])</f>
        <v>0</v>
      </c>
      <c r="D71" s="66">
        <f>SUBTOTAL(103,Catálogo_Usuarios_y_Roles_de_Compras[APELLIDO MATERNO
(Sin acentos, con mayúsculas - si el empleado no tiene este dato dejar en blanco)])</f>
        <v>0</v>
      </c>
      <c r="E71" s="66">
        <f>SUBTOTAL(103,Catálogo_Usuarios_y_Roles_de_Compras[NOMBRE(S)
(Sin acentos, con mayúsculas)])</f>
        <v>0</v>
      </c>
      <c r="F71" s="66"/>
      <c r="G71" s="66">
        <f>SUBTOTAL(103,Catálogo_Usuarios_y_Roles_de_Compras[CLAVE DE USUARIO
(De acuerdo a definición del cliente)])</f>
        <v>0</v>
      </c>
      <c r="H71" s="66"/>
      <c r="I71" s="66">
        <f>SUBTOTAL(103,Catálogo_Usuarios_y_Roles_de_Compras[NOMBRE DE DIRECCIÓN
(Área a la que pertenece el usuario)
Obligatorio usar sólo los valores de la pestaña "Lista de Direcciones"])</f>
        <v>0</v>
      </c>
      <c r="J71" s="66"/>
      <c r="K71" s="66">
        <f>SUBTOTAL(103,Catálogo_Usuarios_y_Roles_de_Compras[PUESTO
(Para uso exclusivo de TGC)])</f>
        <v>0</v>
      </c>
      <c r="L71" s="66">
        <f>SUBTOTAL(103,Catálogo_Usuarios_y_Roles_de_Compras[REQUISITOR
(n.a.)])</f>
        <v>0</v>
      </c>
      <c r="M71" s="66"/>
      <c r="N71" s="66">
        <f>SUBTOTAL(103,Catálogo_Usuarios_y_Roles_de_Compras[Columna1])</f>
        <v>0</v>
      </c>
      <c r="O71" s="67">
        <f>SUBTOTAL(103,Catálogo_Usuarios_y_Roles_de_Compras[Columna2])</f>
        <v>0</v>
      </c>
      <c r="P71" s="66">
        <f>SUBTOTAL(103,Catálogo_Usuarios_y_Roles_de_Compras[OBSERVACIONES])</f>
        <v>0</v>
      </c>
    </row>
  </sheetData>
  <sheetProtection formatRows="0" insertRows="0" deleteRows="0" sort="0" autoFilter="0"/>
  <mergeCells count="2">
    <mergeCell ref="D6:E6"/>
    <mergeCell ref="D8:E8"/>
  </mergeCells>
  <phoneticPr fontId="24" type="noConversion"/>
  <printOptions horizontalCentered="1" verticalCentered="1"/>
  <pageMargins left="0.51181102362204722" right="0.51181102362204722" top="0.51181102362204722" bottom="0.51181102362204722" header="0.31496062992125984" footer="0.31496062992125984"/>
  <pageSetup scale="33" fitToHeight="0" orientation="landscape" r:id="rId1"/>
  <headerFooter>
    <oddFooter>&amp;LTecnología de Gestión y Comunicación&amp;CPágina &amp;P de &amp;N</oddFooter>
  </headerFooter>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Valor no válido" error="El valor que se ingresó no es válido para este campo._x000a_Seleccione de la lista de valores.">
          <x14:formula1>
            <xm:f>Lista!$B$3</xm:f>
          </x14:formula1>
          <xm:sqref>L12:L70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workbookViewId="0">
      <selection activeCell="C43" sqref="B43:C43"/>
    </sheetView>
  </sheetViews>
  <sheetFormatPr baseColWidth="10" defaultRowHeight="13.5" x14ac:dyDescent="0.25"/>
  <cols>
    <col min="1" max="1" width="4.625" customWidth="1"/>
    <col min="2" max="2" width="59.375" customWidth="1"/>
  </cols>
  <sheetData>
    <row r="3" spans="2:2" ht="20.25" thickBot="1" x14ac:dyDescent="0.3">
      <c r="B3" s="68" t="s">
        <v>182</v>
      </c>
    </row>
    <row r="4" spans="2:2" x14ac:dyDescent="0.25">
      <c r="B4" s="69" t="s">
        <v>183</v>
      </c>
    </row>
    <row r="5" spans="2:2" x14ac:dyDescent="0.25">
      <c r="B5" s="69" t="s">
        <v>184</v>
      </c>
    </row>
    <row r="6" spans="2:2" x14ac:dyDescent="0.25">
      <c r="B6" s="69" t="s">
        <v>185</v>
      </c>
    </row>
    <row r="7" spans="2:2" x14ac:dyDescent="0.25">
      <c r="B7" s="69" t="s">
        <v>186</v>
      </c>
    </row>
    <row r="8" spans="2:2" x14ac:dyDescent="0.25">
      <c r="B8" s="69" t="s">
        <v>187</v>
      </c>
    </row>
    <row r="9" spans="2:2" x14ac:dyDescent="0.25">
      <c r="B9" s="69" t="s">
        <v>188</v>
      </c>
    </row>
    <row r="10" spans="2:2" x14ac:dyDescent="0.25">
      <c r="B10" s="69" t="s">
        <v>189</v>
      </c>
    </row>
    <row r="11" spans="2:2" x14ac:dyDescent="0.25">
      <c r="B11" s="69" t="s">
        <v>190</v>
      </c>
    </row>
    <row r="12" spans="2:2" x14ac:dyDescent="0.25">
      <c r="B12" s="69" t="s">
        <v>191</v>
      </c>
    </row>
    <row r="13" spans="2:2" x14ac:dyDescent="0.25">
      <c r="B13" s="69" t="s">
        <v>192</v>
      </c>
    </row>
    <row r="14" spans="2:2" x14ac:dyDescent="0.25">
      <c r="B14" s="69" t="s">
        <v>193</v>
      </c>
    </row>
    <row r="15" spans="2:2" x14ac:dyDescent="0.25">
      <c r="B15" s="69" t="s">
        <v>194</v>
      </c>
    </row>
    <row r="16" spans="2:2" x14ac:dyDescent="0.25">
      <c r="B16" s="69" t="s">
        <v>195</v>
      </c>
    </row>
    <row r="17" spans="2:2" x14ac:dyDescent="0.25">
      <c r="B17" s="69" t="s">
        <v>196</v>
      </c>
    </row>
    <row r="18" spans="2:2" x14ac:dyDescent="0.25">
      <c r="B18" s="69" t="s">
        <v>197</v>
      </c>
    </row>
    <row r="19" spans="2:2" x14ac:dyDescent="0.25">
      <c r="B19" s="69" t="s">
        <v>198</v>
      </c>
    </row>
    <row r="20" spans="2:2" x14ac:dyDescent="0.25">
      <c r="B20" s="69"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68"/>
  <sheetViews>
    <sheetView workbookViewId="0">
      <selection activeCell="B30" sqref="B30"/>
    </sheetView>
  </sheetViews>
  <sheetFormatPr baseColWidth="10" defaultRowHeight="13.5" x14ac:dyDescent="0.25"/>
  <cols>
    <col min="1" max="1" width="4.625" customWidth="1"/>
    <col min="2" max="2" width="88.25" customWidth="1"/>
  </cols>
  <sheetData>
    <row r="3" spans="2:2" ht="40.5" customHeight="1" thickBot="1" x14ac:dyDescent="0.3">
      <c r="B3" s="70" t="s">
        <v>200</v>
      </c>
    </row>
    <row r="4" spans="2:2" x14ac:dyDescent="0.25">
      <c r="B4" s="71" t="s">
        <v>201</v>
      </c>
    </row>
    <row r="5" spans="2:2" x14ac:dyDescent="0.25">
      <c r="B5" s="72" t="s">
        <v>202</v>
      </c>
    </row>
    <row r="6" spans="2:2" x14ac:dyDescent="0.25">
      <c r="B6" s="73" t="s">
        <v>203</v>
      </c>
    </row>
    <row r="7" spans="2:2" x14ac:dyDescent="0.25">
      <c r="B7" s="74" t="s">
        <v>204</v>
      </c>
    </row>
    <row r="8" spans="2:2" x14ac:dyDescent="0.25">
      <c r="B8" s="73" t="s">
        <v>205</v>
      </c>
    </row>
    <row r="9" spans="2:2" x14ac:dyDescent="0.25">
      <c r="B9" s="73" t="s">
        <v>206</v>
      </c>
    </row>
    <row r="10" spans="2:2" x14ac:dyDescent="0.25">
      <c r="B10" s="73" t="s">
        <v>207</v>
      </c>
    </row>
    <row r="11" spans="2:2" x14ac:dyDescent="0.25">
      <c r="B11" s="73" t="s">
        <v>208</v>
      </c>
    </row>
    <row r="12" spans="2:2" x14ac:dyDescent="0.25">
      <c r="B12" s="73" t="s">
        <v>209</v>
      </c>
    </row>
    <row r="13" spans="2:2" x14ac:dyDescent="0.25">
      <c r="B13" s="73" t="s">
        <v>210</v>
      </c>
    </row>
    <row r="14" spans="2:2" x14ac:dyDescent="0.25">
      <c r="B14" s="73" t="s">
        <v>211</v>
      </c>
    </row>
    <row r="15" spans="2:2" x14ac:dyDescent="0.25">
      <c r="B15" s="73" t="s">
        <v>212</v>
      </c>
    </row>
    <row r="16" spans="2:2" x14ac:dyDescent="0.25">
      <c r="B16" s="73" t="s">
        <v>213</v>
      </c>
    </row>
    <row r="17" spans="2:2" x14ac:dyDescent="0.25">
      <c r="B17" s="73" t="s">
        <v>214</v>
      </c>
    </row>
    <row r="18" spans="2:2" x14ac:dyDescent="0.25">
      <c r="B18" s="73" t="s">
        <v>215</v>
      </c>
    </row>
    <row r="19" spans="2:2" x14ac:dyDescent="0.25">
      <c r="B19" s="73" t="s">
        <v>216</v>
      </c>
    </row>
    <row r="20" spans="2:2" x14ac:dyDescent="0.25">
      <c r="B20" s="73" t="s">
        <v>217</v>
      </c>
    </row>
    <row r="21" spans="2:2" x14ac:dyDescent="0.25">
      <c r="B21" s="73" t="s">
        <v>218</v>
      </c>
    </row>
    <row r="22" spans="2:2" x14ac:dyDescent="0.25">
      <c r="B22" s="73" t="s">
        <v>219</v>
      </c>
    </row>
    <row r="23" spans="2:2" x14ac:dyDescent="0.25">
      <c r="B23" s="73" t="s">
        <v>220</v>
      </c>
    </row>
    <row r="24" spans="2:2" x14ac:dyDescent="0.25">
      <c r="B24" s="73" t="s">
        <v>221</v>
      </c>
    </row>
    <row r="25" spans="2:2" x14ac:dyDescent="0.25">
      <c r="B25" s="73" t="s">
        <v>222</v>
      </c>
    </row>
    <row r="26" spans="2:2" x14ac:dyDescent="0.25">
      <c r="B26" s="73" t="s">
        <v>223</v>
      </c>
    </row>
    <row r="27" spans="2:2" x14ac:dyDescent="0.25">
      <c r="B27" s="73" t="s">
        <v>224</v>
      </c>
    </row>
    <row r="28" spans="2:2" x14ac:dyDescent="0.25">
      <c r="B28" s="73" t="s">
        <v>225</v>
      </c>
    </row>
    <row r="29" spans="2:2" x14ac:dyDescent="0.25">
      <c r="B29" s="73" t="s">
        <v>226</v>
      </c>
    </row>
    <row r="30" spans="2:2" x14ac:dyDescent="0.25">
      <c r="B30" s="73" t="s">
        <v>227</v>
      </c>
    </row>
    <row r="31" spans="2:2" x14ac:dyDescent="0.25">
      <c r="B31" s="73" t="s">
        <v>228</v>
      </c>
    </row>
    <row r="32" spans="2:2" x14ac:dyDescent="0.25">
      <c r="B32" s="73" t="s">
        <v>229</v>
      </c>
    </row>
    <row r="33" spans="2:2" x14ac:dyDescent="0.25">
      <c r="B33" s="73" t="s">
        <v>230</v>
      </c>
    </row>
    <row r="34" spans="2:2" x14ac:dyDescent="0.25">
      <c r="B34" s="73" t="s">
        <v>231</v>
      </c>
    </row>
    <row r="35" spans="2:2" x14ac:dyDescent="0.25">
      <c r="B35" s="73" t="s">
        <v>232</v>
      </c>
    </row>
    <row r="36" spans="2:2" x14ac:dyDescent="0.25">
      <c r="B36" s="73" t="s">
        <v>233</v>
      </c>
    </row>
    <row r="37" spans="2:2" x14ac:dyDescent="0.25">
      <c r="B37" s="73" t="s">
        <v>234</v>
      </c>
    </row>
    <row r="38" spans="2:2" x14ac:dyDescent="0.25">
      <c r="B38" s="73" t="s">
        <v>235</v>
      </c>
    </row>
    <row r="39" spans="2:2" x14ac:dyDescent="0.25">
      <c r="B39" s="73" t="s">
        <v>236</v>
      </c>
    </row>
    <row r="40" spans="2:2" x14ac:dyDescent="0.25">
      <c r="B40" s="73" t="s">
        <v>237</v>
      </c>
    </row>
    <row r="41" spans="2:2" x14ac:dyDescent="0.25">
      <c r="B41" s="73" t="s">
        <v>238</v>
      </c>
    </row>
    <row r="42" spans="2:2" x14ac:dyDescent="0.25">
      <c r="B42" s="73" t="s">
        <v>239</v>
      </c>
    </row>
    <row r="43" spans="2:2" x14ac:dyDescent="0.25">
      <c r="B43" s="73" t="s">
        <v>240</v>
      </c>
    </row>
    <row r="44" spans="2:2" x14ac:dyDescent="0.25">
      <c r="B44" s="73" t="s">
        <v>241</v>
      </c>
    </row>
    <row r="45" spans="2:2" x14ac:dyDescent="0.25">
      <c r="B45" s="73" t="s">
        <v>242</v>
      </c>
    </row>
    <row r="46" spans="2:2" x14ac:dyDescent="0.25">
      <c r="B46" s="73" t="s">
        <v>243</v>
      </c>
    </row>
    <row r="47" spans="2:2" x14ac:dyDescent="0.25">
      <c r="B47" s="73" t="s">
        <v>244</v>
      </c>
    </row>
    <row r="48" spans="2:2" x14ac:dyDescent="0.25">
      <c r="B48" s="73" t="s">
        <v>245</v>
      </c>
    </row>
    <row r="49" spans="2:2" x14ac:dyDescent="0.25">
      <c r="B49" s="73" t="s">
        <v>246</v>
      </c>
    </row>
    <row r="50" spans="2:2" x14ac:dyDescent="0.25">
      <c r="B50" s="73" t="s">
        <v>247</v>
      </c>
    </row>
    <row r="51" spans="2:2" x14ac:dyDescent="0.25">
      <c r="B51" s="73" t="s">
        <v>248</v>
      </c>
    </row>
    <row r="52" spans="2:2" x14ac:dyDescent="0.25">
      <c r="B52" s="73" t="s">
        <v>249</v>
      </c>
    </row>
    <row r="53" spans="2:2" x14ac:dyDescent="0.25">
      <c r="B53" s="73" t="s">
        <v>250</v>
      </c>
    </row>
    <row r="54" spans="2:2" x14ac:dyDescent="0.25">
      <c r="B54" s="73" t="s">
        <v>251</v>
      </c>
    </row>
    <row r="55" spans="2:2" x14ac:dyDescent="0.25">
      <c r="B55" s="73" t="s">
        <v>252</v>
      </c>
    </row>
    <row r="56" spans="2:2" x14ac:dyDescent="0.25">
      <c r="B56" s="73" t="s">
        <v>253</v>
      </c>
    </row>
    <row r="57" spans="2:2" x14ac:dyDescent="0.25">
      <c r="B57" s="73" t="s">
        <v>254</v>
      </c>
    </row>
    <row r="58" spans="2:2" x14ac:dyDescent="0.25">
      <c r="B58" s="73" t="s">
        <v>255</v>
      </c>
    </row>
    <row r="59" spans="2:2" x14ac:dyDescent="0.25">
      <c r="B59" s="73" t="s">
        <v>256</v>
      </c>
    </row>
    <row r="60" spans="2:2" x14ac:dyDescent="0.25">
      <c r="B60" s="73" t="s">
        <v>257</v>
      </c>
    </row>
    <row r="61" spans="2:2" x14ac:dyDescent="0.25">
      <c r="B61" s="73" t="s">
        <v>258</v>
      </c>
    </row>
    <row r="62" spans="2:2" x14ac:dyDescent="0.25">
      <c r="B62" s="74" t="s">
        <v>259</v>
      </c>
    </row>
    <row r="63" spans="2:2" x14ac:dyDescent="0.25">
      <c r="B63" s="73" t="s">
        <v>260</v>
      </c>
    </row>
    <row r="64" spans="2:2" x14ac:dyDescent="0.25">
      <c r="B64" s="73" t="s">
        <v>261</v>
      </c>
    </row>
    <row r="65" spans="2:2" x14ac:dyDescent="0.25">
      <c r="B65" s="73" t="s">
        <v>262</v>
      </c>
    </row>
    <row r="66" spans="2:2" x14ac:dyDescent="0.25">
      <c r="B66" s="73" t="s">
        <v>263</v>
      </c>
    </row>
    <row r="67" spans="2:2" x14ac:dyDescent="0.25">
      <c r="B67" s="73" t="s">
        <v>264</v>
      </c>
    </row>
    <row r="68" spans="2:2" x14ac:dyDescent="0.25">
      <c r="B68" s="73" t="s">
        <v>265</v>
      </c>
    </row>
    <row r="69" spans="2:2" x14ac:dyDescent="0.25">
      <c r="B69" s="73" t="s">
        <v>266</v>
      </c>
    </row>
    <row r="70" spans="2:2" x14ac:dyDescent="0.25">
      <c r="B70" s="73" t="s">
        <v>267</v>
      </c>
    </row>
    <row r="71" spans="2:2" x14ac:dyDescent="0.25">
      <c r="B71" s="73" t="s">
        <v>268</v>
      </c>
    </row>
    <row r="72" spans="2:2" x14ac:dyDescent="0.25">
      <c r="B72" s="73" t="s">
        <v>269</v>
      </c>
    </row>
    <row r="73" spans="2:2" x14ac:dyDescent="0.25">
      <c r="B73" s="73" t="s">
        <v>270</v>
      </c>
    </row>
    <row r="74" spans="2:2" x14ac:dyDescent="0.25">
      <c r="B74" s="73" t="s">
        <v>271</v>
      </c>
    </row>
    <row r="75" spans="2:2" x14ac:dyDescent="0.25">
      <c r="B75" s="73" t="s">
        <v>272</v>
      </c>
    </row>
    <row r="76" spans="2:2" x14ac:dyDescent="0.25">
      <c r="B76" s="73" t="s">
        <v>273</v>
      </c>
    </row>
    <row r="77" spans="2:2" x14ac:dyDescent="0.25">
      <c r="B77" s="73" t="s">
        <v>274</v>
      </c>
    </row>
    <row r="78" spans="2:2" x14ac:dyDescent="0.25">
      <c r="B78" s="73" t="s">
        <v>275</v>
      </c>
    </row>
    <row r="79" spans="2:2" x14ac:dyDescent="0.25">
      <c r="B79" s="73" t="s">
        <v>276</v>
      </c>
    </row>
    <row r="80" spans="2:2" x14ac:dyDescent="0.25">
      <c r="B80" s="73" t="s">
        <v>277</v>
      </c>
    </row>
    <row r="81" spans="2:2" x14ac:dyDescent="0.25">
      <c r="B81" s="73" t="s">
        <v>278</v>
      </c>
    </row>
    <row r="82" spans="2:2" x14ac:dyDescent="0.25">
      <c r="B82" s="73" t="s">
        <v>279</v>
      </c>
    </row>
    <row r="83" spans="2:2" x14ac:dyDescent="0.25">
      <c r="B83" s="73" t="s">
        <v>280</v>
      </c>
    </row>
    <row r="84" spans="2:2" x14ac:dyDescent="0.25">
      <c r="B84" s="73" t="s">
        <v>281</v>
      </c>
    </row>
    <row r="85" spans="2:2" x14ac:dyDescent="0.25">
      <c r="B85" s="73" t="s">
        <v>282</v>
      </c>
    </row>
    <row r="86" spans="2:2" x14ac:dyDescent="0.25">
      <c r="B86" s="73" t="s">
        <v>283</v>
      </c>
    </row>
    <row r="87" spans="2:2" x14ac:dyDescent="0.25">
      <c r="B87" s="73" t="s">
        <v>284</v>
      </c>
    </row>
    <row r="88" spans="2:2" x14ac:dyDescent="0.25">
      <c r="B88" s="73" t="s">
        <v>285</v>
      </c>
    </row>
    <row r="89" spans="2:2" x14ac:dyDescent="0.25">
      <c r="B89" s="73" t="s">
        <v>286</v>
      </c>
    </row>
    <row r="90" spans="2:2" x14ac:dyDescent="0.25">
      <c r="B90" s="73" t="s">
        <v>287</v>
      </c>
    </row>
    <row r="91" spans="2:2" x14ac:dyDescent="0.25">
      <c r="B91" s="73" t="s">
        <v>288</v>
      </c>
    </row>
    <row r="92" spans="2:2" x14ac:dyDescent="0.25">
      <c r="B92" s="73" t="s">
        <v>289</v>
      </c>
    </row>
    <row r="93" spans="2:2" x14ac:dyDescent="0.25">
      <c r="B93" s="73" t="s">
        <v>290</v>
      </c>
    </row>
    <row r="94" spans="2:2" x14ac:dyDescent="0.25">
      <c r="B94" s="73" t="s">
        <v>291</v>
      </c>
    </row>
    <row r="95" spans="2:2" x14ac:dyDescent="0.25">
      <c r="B95" s="73" t="s">
        <v>292</v>
      </c>
    </row>
    <row r="96" spans="2:2" x14ac:dyDescent="0.25">
      <c r="B96" s="73" t="s">
        <v>293</v>
      </c>
    </row>
    <row r="97" spans="2:2" x14ac:dyDescent="0.25">
      <c r="B97" s="73" t="s">
        <v>294</v>
      </c>
    </row>
    <row r="98" spans="2:2" x14ac:dyDescent="0.25">
      <c r="B98" s="73" t="s">
        <v>295</v>
      </c>
    </row>
    <row r="99" spans="2:2" x14ac:dyDescent="0.25">
      <c r="B99" s="73" t="s">
        <v>296</v>
      </c>
    </row>
    <row r="100" spans="2:2" x14ac:dyDescent="0.25">
      <c r="B100" s="73" t="s">
        <v>297</v>
      </c>
    </row>
    <row r="101" spans="2:2" x14ac:dyDescent="0.25">
      <c r="B101" s="73" t="s">
        <v>298</v>
      </c>
    </row>
    <row r="102" spans="2:2" x14ac:dyDescent="0.25">
      <c r="B102" s="73" t="s">
        <v>299</v>
      </c>
    </row>
    <row r="103" spans="2:2" x14ac:dyDescent="0.25">
      <c r="B103" s="73" t="s">
        <v>300</v>
      </c>
    </row>
    <row r="104" spans="2:2" x14ac:dyDescent="0.25">
      <c r="B104" s="73" t="s">
        <v>301</v>
      </c>
    </row>
    <row r="105" spans="2:2" x14ac:dyDescent="0.25">
      <c r="B105" s="73" t="s">
        <v>302</v>
      </c>
    </row>
    <row r="106" spans="2:2" x14ac:dyDescent="0.25">
      <c r="B106" s="73" t="s">
        <v>303</v>
      </c>
    </row>
    <row r="107" spans="2:2" x14ac:dyDescent="0.25">
      <c r="B107" s="73" t="s">
        <v>304</v>
      </c>
    </row>
    <row r="108" spans="2:2" x14ac:dyDescent="0.25">
      <c r="B108" s="73" t="s">
        <v>305</v>
      </c>
    </row>
    <row r="109" spans="2:2" x14ac:dyDescent="0.25">
      <c r="B109" s="73" t="s">
        <v>306</v>
      </c>
    </row>
    <row r="110" spans="2:2" x14ac:dyDescent="0.25">
      <c r="B110" s="73" t="s">
        <v>307</v>
      </c>
    </row>
    <row r="111" spans="2:2" x14ac:dyDescent="0.25">
      <c r="B111" s="73" t="s">
        <v>308</v>
      </c>
    </row>
    <row r="112" spans="2:2" x14ac:dyDescent="0.25">
      <c r="B112" s="73" t="s">
        <v>309</v>
      </c>
    </row>
    <row r="113" spans="2:2" x14ac:dyDescent="0.25">
      <c r="B113" s="74" t="s">
        <v>310</v>
      </c>
    </row>
    <row r="114" spans="2:2" x14ac:dyDescent="0.25">
      <c r="B114" s="73" t="s">
        <v>311</v>
      </c>
    </row>
    <row r="115" spans="2:2" x14ac:dyDescent="0.25">
      <c r="B115" s="72" t="s">
        <v>312</v>
      </c>
    </row>
    <row r="116" spans="2:2" x14ac:dyDescent="0.25">
      <c r="B116" s="74" t="s">
        <v>313</v>
      </c>
    </row>
    <row r="117" spans="2:2" x14ac:dyDescent="0.25">
      <c r="B117" s="73" t="s">
        <v>314</v>
      </c>
    </row>
    <row r="118" spans="2:2" x14ac:dyDescent="0.25">
      <c r="B118" s="73" t="s">
        <v>315</v>
      </c>
    </row>
    <row r="119" spans="2:2" x14ac:dyDescent="0.25">
      <c r="B119" s="73" t="s">
        <v>316</v>
      </c>
    </row>
    <row r="120" spans="2:2" x14ac:dyDescent="0.25">
      <c r="B120" s="73" t="s">
        <v>317</v>
      </c>
    </row>
    <row r="121" spans="2:2" x14ac:dyDescent="0.25">
      <c r="B121" s="73" t="s">
        <v>318</v>
      </c>
    </row>
    <row r="122" spans="2:2" x14ac:dyDescent="0.25">
      <c r="B122" s="73" t="s">
        <v>319</v>
      </c>
    </row>
    <row r="123" spans="2:2" x14ac:dyDescent="0.25">
      <c r="B123" s="73" t="s">
        <v>320</v>
      </c>
    </row>
    <row r="124" spans="2:2" x14ac:dyDescent="0.25">
      <c r="B124" s="73" t="s">
        <v>321</v>
      </c>
    </row>
    <row r="125" spans="2:2" x14ac:dyDescent="0.25">
      <c r="B125" s="73" t="s">
        <v>322</v>
      </c>
    </row>
    <row r="126" spans="2:2" x14ac:dyDescent="0.25">
      <c r="B126" s="73" t="s">
        <v>323</v>
      </c>
    </row>
    <row r="127" spans="2:2" x14ac:dyDescent="0.25">
      <c r="B127" s="73" t="s">
        <v>324</v>
      </c>
    </row>
    <row r="128" spans="2:2" x14ac:dyDescent="0.25">
      <c r="B128" s="73" t="s">
        <v>325</v>
      </c>
    </row>
    <row r="129" spans="2:2" x14ac:dyDescent="0.25">
      <c r="B129" s="72" t="s">
        <v>326</v>
      </c>
    </row>
    <row r="130" spans="2:2" x14ac:dyDescent="0.25">
      <c r="B130" s="73" t="s">
        <v>327</v>
      </c>
    </row>
    <row r="131" spans="2:2" x14ac:dyDescent="0.25">
      <c r="B131" s="74" t="s">
        <v>328</v>
      </c>
    </row>
    <row r="132" spans="2:2" x14ac:dyDescent="0.25">
      <c r="B132" s="73" t="s">
        <v>329</v>
      </c>
    </row>
    <row r="133" spans="2:2" x14ac:dyDescent="0.25">
      <c r="B133" s="73" t="s">
        <v>330</v>
      </c>
    </row>
    <row r="134" spans="2:2" x14ac:dyDescent="0.25">
      <c r="B134" s="73" t="s">
        <v>331</v>
      </c>
    </row>
    <row r="135" spans="2:2" x14ac:dyDescent="0.25">
      <c r="B135" s="73" t="s">
        <v>332</v>
      </c>
    </row>
    <row r="136" spans="2:2" x14ac:dyDescent="0.25">
      <c r="B136" s="73" t="s">
        <v>333</v>
      </c>
    </row>
    <row r="137" spans="2:2" x14ac:dyDescent="0.25">
      <c r="B137" s="73" t="s">
        <v>334</v>
      </c>
    </row>
    <row r="138" spans="2:2" x14ac:dyDescent="0.25">
      <c r="B138" s="73" t="s">
        <v>335</v>
      </c>
    </row>
    <row r="139" spans="2:2" x14ac:dyDescent="0.25">
      <c r="B139" s="73" t="s">
        <v>336</v>
      </c>
    </row>
    <row r="140" spans="2:2" x14ac:dyDescent="0.25">
      <c r="B140" s="73" t="s">
        <v>337</v>
      </c>
    </row>
    <row r="141" spans="2:2" x14ac:dyDescent="0.25">
      <c r="B141" s="73" t="s">
        <v>338</v>
      </c>
    </row>
    <row r="142" spans="2:2" x14ac:dyDescent="0.25">
      <c r="B142" s="73" t="s">
        <v>339</v>
      </c>
    </row>
    <row r="143" spans="2:2" x14ac:dyDescent="0.25">
      <c r="B143" s="73" t="s">
        <v>340</v>
      </c>
    </row>
    <row r="144" spans="2:2" x14ac:dyDescent="0.25">
      <c r="B144" s="73" t="s">
        <v>341</v>
      </c>
    </row>
    <row r="145" spans="2:2" x14ac:dyDescent="0.25">
      <c r="B145" s="73" t="s">
        <v>342</v>
      </c>
    </row>
    <row r="146" spans="2:2" x14ac:dyDescent="0.25">
      <c r="B146" s="73" t="s">
        <v>343</v>
      </c>
    </row>
    <row r="147" spans="2:2" ht="27" x14ac:dyDescent="0.25">
      <c r="B147" s="73" t="s">
        <v>344</v>
      </c>
    </row>
    <row r="148" spans="2:2" x14ac:dyDescent="0.25">
      <c r="B148" s="72" t="s">
        <v>345</v>
      </c>
    </row>
    <row r="149" spans="2:2" x14ac:dyDescent="0.25">
      <c r="B149" s="73" t="s">
        <v>346</v>
      </c>
    </row>
    <row r="150" spans="2:2" x14ac:dyDescent="0.25">
      <c r="B150" s="73" t="s">
        <v>347</v>
      </c>
    </row>
    <row r="151" spans="2:2" x14ac:dyDescent="0.25">
      <c r="B151" s="74" t="s">
        <v>348</v>
      </c>
    </row>
    <row r="152" spans="2:2" x14ac:dyDescent="0.25">
      <c r="B152" s="73" t="s">
        <v>349</v>
      </c>
    </row>
    <row r="153" spans="2:2" x14ac:dyDescent="0.25">
      <c r="B153" s="73" t="s">
        <v>350</v>
      </c>
    </row>
    <row r="154" spans="2:2" x14ac:dyDescent="0.25">
      <c r="B154" s="73" t="s">
        <v>351</v>
      </c>
    </row>
    <row r="155" spans="2:2" x14ac:dyDescent="0.25">
      <c r="B155" s="73" t="s">
        <v>352</v>
      </c>
    </row>
    <row r="156" spans="2:2" x14ac:dyDescent="0.25">
      <c r="B156" s="73" t="s">
        <v>353</v>
      </c>
    </row>
    <row r="157" spans="2:2" x14ac:dyDescent="0.25">
      <c r="B157" s="73" t="s">
        <v>354</v>
      </c>
    </row>
    <row r="158" spans="2:2" x14ac:dyDescent="0.25">
      <c r="B158" s="73" t="s">
        <v>355</v>
      </c>
    </row>
    <row r="159" spans="2:2" x14ac:dyDescent="0.25">
      <c r="B159" s="73" t="s">
        <v>356</v>
      </c>
    </row>
    <row r="160" spans="2:2" x14ac:dyDescent="0.25">
      <c r="B160" s="73" t="s">
        <v>357</v>
      </c>
    </row>
    <row r="161" spans="2:2" x14ac:dyDescent="0.25">
      <c r="B161" s="73" t="s">
        <v>358</v>
      </c>
    </row>
    <row r="162" spans="2:2" x14ac:dyDescent="0.25">
      <c r="B162" s="73" t="s">
        <v>359</v>
      </c>
    </row>
    <row r="163" spans="2:2" x14ac:dyDescent="0.25">
      <c r="B163" s="73" t="s">
        <v>360</v>
      </c>
    </row>
    <row r="164" spans="2:2" x14ac:dyDescent="0.25">
      <c r="B164" s="72" t="s">
        <v>361</v>
      </c>
    </row>
    <row r="165" spans="2:2" x14ac:dyDescent="0.25">
      <c r="B165" s="75" t="s">
        <v>362</v>
      </c>
    </row>
    <row r="166" spans="2:2" x14ac:dyDescent="0.25">
      <c r="B166" s="75" t="s">
        <v>363</v>
      </c>
    </row>
    <row r="167" spans="2:2" x14ac:dyDescent="0.25">
      <c r="B167" s="75" t="s">
        <v>364</v>
      </c>
    </row>
    <row r="168" spans="2:2" x14ac:dyDescent="0.25">
      <c r="B168" s="75" t="s">
        <v>365</v>
      </c>
    </row>
    <row r="169" spans="2:2" x14ac:dyDescent="0.25">
      <c r="B169" s="75" t="s">
        <v>366</v>
      </c>
    </row>
    <row r="170" spans="2:2" x14ac:dyDescent="0.25">
      <c r="B170" s="75" t="s">
        <v>367</v>
      </c>
    </row>
    <row r="171" spans="2:2" x14ac:dyDescent="0.25">
      <c r="B171" s="75" t="s">
        <v>368</v>
      </c>
    </row>
    <row r="172" spans="2:2" x14ac:dyDescent="0.25">
      <c r="B172" s="75" t="s">
        <v>369</v>
      </c>
    </row>
    <row r="173" spans="2:2" x14ac:dyDescent="0.25">
      <c r="B173" s="75" t="s">
        <v>370</v>
      </c>
    </row>
    <row r="174" spans="2:2" x14ac:dyDescent="0.25">
      <c r="B174" s="75" t="s">
        <v>371</v>
      </c>
    </row>
    <row r="175" spans="2:2" x14ac:dyDescent="0.25">
      <c r="B175" s="74" t="s">
        <v>372</v>
      </c>
    </row>
    <row r="176" spans="2:2" x14ac:dyDescent="0.25">
      <c r="B176" s="76" t="s">
        <v>373</v>
      </c>
    </row>
    <row r="177" spans="2:2" x14ac:dyDescent="0.25">
      <c r="B177" s="76" t="s">
        <v>374</v>
      </c>
    </row>
    <row r="178" spans="2:2" x14ac:dyDescent="0.25">
      <c r="B178" s="76" t="s">
        <v>375</v>
      </c>
    </row>
    <row r="179" spans="2:2" x14ac:dyDescent="0.25">
      <c r="B179" s="76" t="s">
        <v>376</v>
      </c>
    </row>
    <row r="180" spans="2:2" x14ac:dyDescent="0.25">
      <c r="B180" s="73" t="s">
        <v>377</v>
      </c>
    </row>
    <row r="181" spans="2:2" x14ac:dyDescent="0.25">
      <c r="B181" s="73" t="s">
        <v>378</v>
      </c>
    </row>
    <row r="182" spans="2:2" x14ac:dyDescent="0.25">
      <c r="B182" s="73" t="s">
        <v>379</v>
      </c>
    </row>
    <row r="183" spans="2:2" x14ac:dyDescent="0.25">
      <c r="B183" s="73" t="s">
        <v>380</v>
      </c>
    </row>
    <row r="184" spans="2:2" x14ac:dyDescent="0.25">
      <c r="B184" s="73" t="s">
        <v>381</v>
      </c>
    </row>
    <row r="185" spans="2:2" x14ac:dyDescent="0.25">
      <c r="B185" s="73" t="s">
        <v>382</v>
      </c>
    </row>
    <row r="186" spans="2:2" x14ac:dyDescent="0.25">
      <c r="B186" s="73" t="s">
        <v>383</v>
      </c>
    </row>
    <row r="187" spans="2:2" x14ac:dyDescent="0.25">
      <c r="B187" s="76" t="s">
        <v>384</v>
      </c>
    </row>
    <row r="188" spans="2:2" x14ac:dyDescent="0.25">
      <c r="B188" s="76" t="s">
        <v>385</v>
      </c>
    </row>
    <row r="189" spans="2:2" x14ac:dyDescent="0.25">
      <c r="B189" s="76" t="s">
        <v>386</v>
      </c>
    </row>
    <row r="190" spans="2:2" x14ac:dyDescent="0.25">
      <c r="B190" s="73" t="s">
        <v>387</v>
      </c>
    </row>
    <row r="191" spans="2:2" x14ac:dyDescent="0.25">
      <c r="B191" s="73" t="s">
        <v>388</v>
      </c>
    </row>
    <row r="192" spans="2:2" x14ac:dyDescent="0.25">
      <c r="B192" s="73" t="s">
        <v>389</v>
      </c>
    </row>
    <row r="193" spans="2:2" x14ac:dyDescent="0.25">
      <c r="B193" s="76" t="s">
        <v>390</v>
      </c>
    </row>
    <row r="194" spans="2:2" x14ac:dyDescent="0.25">
      <c r="B194" s="76" t="s">
        <v>391</v>
      </c>
    </row>
    <row r="195" spans="2:2" x14ac:dyDescent="0.25">
      <c r="B195" s="76" t="s">
        <v>392</v>
      </c>
    </row>
    <row r="196" spans="2:2" x14ac:dyDescent="0.25">
      <c r="B196" s="76" t="s">
        <v>393</v>
      </c>
    </row>
    <row r="197" spans="2:2" x14ac:dyDescent="0.25">
      <c r="B197" s="76" t="s">
        <v>394</v>
      </c>
    </row>
    <row r="198" spans="2:2" x14ac:dyDescent="0.25">
      <c r="B198" s="76" t="s">
        <v>395</v>
      </c>
    </row>
    <row r="199" spans="2:2" x14ac:dyDescent="0.25">
      <c r="B199" s="76" t="s">
        <v>396</v>
      </c>
    </row>
    <row r="200" spans="2:2" x14ac:dyDescent="0.25">
      <c r="B200" s="73" t="s">
        <v>397</v>
      </c>
    </row>
    <row r="201" spans="2:2" x14ac:dyDescent="0.25">
      <c r="B201" s="76" t="s">
        <v>398</v>
      </c>
    </row>
    <row r="202" spans="2:2" x14ac:dyDescent="0.25">
      <c r="B202" s="76" t="s">
        <v>399</v>
      </c>
    </row>
    <row r="203" spans="2:2" x14ac:dyDescent="0.25">
      <c r="B203" s="73" t="s">
        <v>400</v>
      </c>
    </row>
    <row r="204" spans="2:2" x14ac:dyDescent="0.25">
      <c r="B204" s="73" t="s">
        <v>401</v>
      </c>
    </row>
    <row r="205" spans="2:2" x14ac:dyDescent="0.25">
      <c r="B205" s="74" t="s">
        <v>402</v>
      </c>
    </row>
    <row r="206" spans="2:2" x14ac:dyDescent="0.25">
      <c r="B206" s="73" t="s">
        <v>403</v>
      </c>
    </row>
    <row r="207" spans="2:2" x14ac:dyDescent="0.25">
      <c r="B207" s="73" t="s">
        <v>404</v>
      </c>
    </row>
    <row r="208" spans="2:2" x14ac:dyDescent="0.25">
      <c r="B208" s="73" t="s">
        <v>405</v>
      </c>
    </row>
    <row r="209" spans="2:2" x14ac:dyDescent="0.25">
      <c r="B209" s="73" t="s">
        <v>406</v>
      </c>
    </row>
    <row r="210" spans="2:2" x14ac:dyDescent="0.25">
      <c r="B210" s="73" t="s">
        <v>407</v>
      </c>
    </row>
    <row r="211" spans="2:2" x14ac:dyDescent="0.25">
      <c r="B211" s="73" t="s">
        <v>408</v>
      </c>
    </row>
    <row r="212" spans="2:2" x14ac:dyDescent="0.25">
      <c r="B212" s="73" t="s">
        <v>409</v>
      </c>
    </row>
    <row r="213" spans="2:2" x14ac:dyDescent="0.25">
      <c r="B213" s="73" t="s">
        <v>410</v>
      </c>
    </row>
    <row r="214" spans="2:2" x14ac:dyDescent="0.25">
      <c r="B214" s="73" t="s">
        <v>411</v>
      </c>
    </row>
    <row r="215" spans="2:2" x14ac:dyDescent="0.25">
      <c r="B215" s="73" t="s">
        <v>412</v>
      </c>
    </row>
    <row r="216" spans="2:2" x14ac:dyDescent="0.25">
      <c r="B216" s="73" t="s">
        <v>413</v>
      </c>
    </row>
    <row r="217" spans="2:2" x14ac:dyDescent="0.25">
      <c r="B217" s="73" t="s">
        <v>414</v>
      </c>
    </row>
    <row r="218" spans="2:2" x14ac:dyDescent="0.25">
      <c r="B218" s="73" t="s">
        <v>415</v>
      </c>
    </row>
    <row r="219" spans="2:2" x14ac:dyDescent="0.25">
      <c r="B219" s="73" t="s">
        <v>416</v>
      </c>
    </row>
    <row r="220" spans="2:2" x14ac:dyDescent="0.25">
      <c r="B220" s="73" t="s">
        <v>417</v>
      </c>
    </row>
    <row r="221" spans="2:2" x14ac:dyDescent="0.25">
      <c r="B221" s="73" t="s">
        <v>418</v>
      </c>
    </row>
    <row r="222" spans="2:2" x14ac:dyDescent="0.25">
      <c r="B222" s="73" t="s">
        <v>419</v>
      </c>
    </row>
    <row r="223" spans="2:2" x14ac:dyDescent="0.25">
      <c r="B223" s="73" t="s">
        <v>420</v>
      </c>
    </row>
    <row r="224" spans="2:2" x14ac:dyDescent="0.25">
      <c r="B224" s="73" t="s">
        <v>421</v>
      </c>
    </row>
    <row r="225" spans="2:2" x14ac:dyDescent="0.25">
      <c r="B225" s="73" t="s">
        <v>422</v>
      </c>
    </row>
    <row r="226" spans="2:2" x14ac:dyDescent="0.25">
      <c r="B226" s="73" t="s">
        <v>423</v>
      </c>
    </row>
    <row r="227" spans="2:2" x14ac:dyDescent="0.25">
      <c r="B227" s="73" t="s">
        <v>424</v>
      </c>
    </row>
    <row r="228" spans="2:2" x14ac:dyDescent="0.25">
      <c r="B228" s="73" t="s">
        <v>425</v>
      </c>
    </row>
    <row r="229" spans="2:2" x14ac:dyDescent="0.25">
      <c r="B229" s="73" t="s">
        <v>426</v>
      </c>
    </row>
    <row r="230" spans="2:2" x14ac:dyDescent="0.25">
      <c r="B230" s="73" t="s">
        <v>427</v>
      </c>
    </row>
    <row r="231" spans="2:2" x14ac:dyDescent="0.25">
      <c r="B231" s="73" t="s">
        <v>428</v>
      </c>
    </row>
    <row r="232" spans="2:2" x14ac:dyDescent="0.25">
      <c r="B232" s="73" t="s">
        <v>429</v>
      </c>
    </row>
    <row r="233" spans="2:2" x14ac:dyDescent="0.25">
      <c r="B233" s="73" t="s">
        <v>430</v>
      </c>
    </row>
    <row r="234" spans="2:2" x14ac:dyDescent="0.25">
      <c r="B234" s="73" t="s">
        <v>431</v>
      </c>
    </row>
    <row r="235" spans="2:2" x14ac:dyDescent="0.25">
      <c r="B235" s="73" t="s">
        <v>432</v>
      </c>
    </row>
    <row r="236" spans="2:2" x14ac:dyDescent="0.25">
      <c r="B236" s="73" t="s">
        <v>433</v>
      </c>
    </row>
    <row r="237" spans="2:2" x14ac:dyDescent="0.25">
      <c r="B237" s="73" t="s">
        <v>434</v>
      </c>
    </row>
    <row r="238" spans="2:2" x14ac:dyDescent="0.25">
      <c r="B238" s="73" t="s">
        <v>435</v>
      </c>
    </row>
    <row r="239" spans="2:2" x14ac:dyDescent="0.25">
      <c r="B239" s="73" t="s">
        <v>436</v>
      </c>
    </row>
    <row r="240" spans="2:2" x14ac:dyDescent="0.25">
      <c r="B240" s="73" t="s">
        <v>437</v>
      </c>
    </row>
    <row r="241" spans="2:2" x14ac:dyDescent="0.25">
      <c r="B241" s="73" t="s">
        <v>438</v>
      </c>
    </row>
    <row r="242" spans="2:2" x14ac:dyDescent="0.25">
      <c r="B242" s="73" t="s">
        <v>439</v>
      </c>
    </row>
    <row r="243" spans="2:2" x14ac:dyDescent="0.25">
      <c r="B243" s="73" t="s">
        <v>440</v>
      </c>
    </row>
    <row r="244" spans="2:2" x14ac:dyDescent="0.25">
      <c r="B244" s="73" t="s">
        <v>441</v>
      </c>
    </row>
    <row r="245" spans="2:2" x14ac:dyDescent="0.25">
      <c r="B245" s="73" t="s">
        <v>442</v>
      </c>
    </row>
    <row r="246" spans="2:2" x14ac:dyDescent="0.25">
      <c r="B246" s="73" t="s">
        <v>443</v>
      </c>
    </row>
    <row r="247" spans="2:2" x14ac:dyDescent="0.25">
      <c r="B247" s="73" t="s">
        <v>444</v>
      </c>
    </row>
    <row r="248" spans="2:2" x14ac:dyDescent="0.25">
      <c r="B248" s="73" t="s">
        <v>445</v>
      </c>
    </row>
    <row r="249" spans="2:2" x14ac:dyDescent="0.25">
      <c r="B249" s="73" t="s">
        <v>446</v>
      </c>
    </row>
    <row r="250" spans="2:2" x14ac:dyDescent="0.25">
      <c r="B250" s="73" t="s">
        <v>447</v>
      </c>
    </row>
    <row r="251" spans="2:2" x14ac:dyDescent="0.25">
      <c r="B251" s="73" t="s">
        <v>448</v>
      </c>
    </row>
    <row r="252" spans="2:2" x14ac:dyDescent="0.25">
      <c r="B252" s="73" t="s">
        <v>449</v>
      </c>
    </row>
    <row r="253" spans="2:2" x14ac:dyDescent="0.25">
      <c r="B253" s="73" t="s">
        <v>450</v>
      </c>
    </row>
    <row r="254" spans="2:2" x14ac:dyDescent="0.25">
      <c r="B254" s="73" t="s">
        <v>451</v>
      </c>
    </row>
    <row r="255" spans="2:2" x14ac:dyDescent="0.25">
      <c r="B255" s="73" t="s">
        <v>452</v>
      </c>
    </row>
    <row r="256" spans="2:2" x14ac:dyDescent="0.25">
      <c r="B256" s="73" t="s">
        <v>453</v>
      </c>
    </row>
    <row r="257" spans="2:2" x14ac:dyDescent="0.25">
      <c r="B257" s="73" t="s">
        <v>454</v>
      </c>
    </row>
    <row r="258" spans="2:2" x14ac:dyDescent="0.25">
      <c r="B258" s="73" t="s">
        <v>455</v>
      </c>
    </row>
    <row r="259" spans="2:2" x14ac:dyDescent="0.25">
      <c r="B259" s="76" t="s">
        <v>456</v>
      </c>
    </row>
    <row r="260" spans="2:2" x14ac:dyDescent="0.25">
      <c r="B260" s="73" t="s">
        <v>457</v>
      </c>
    </row>
    <row r="261" spans="2:2" x14ac:dyDescent="0.25">
      <c r="B261" s="72" t="s">
        <v>458</v>
      </c>
    </row>
    <row r="262" spans="2:2" x14ac:dyDescent="0.25">
      <c r="B262" s="73" t="s">
        <v>459</v>
      </c>
    </row>
    <row r="263" spans="2:2" x14ac:dyDescent="0.25">
      <c r="B263" s="74" t="s">
        <v>460</v>
      </c>
    </row>
    <row r="264" spans="2:2" x14ac:dyDescent="0.25">
      <c r="B264" s="73" t="s">
        <v>461</v>
      </c>
    </row>
    <row r="265" spans="2:2" x14ac:dyDescent="0.25">
      <c r="B265" s="73" t="s">
        <v>462</v>
      </c>
    </row>
    <row r="266" spans="2:2" x14ac:dyDescent="0.25">
      <c r="B266" s="73" t="s">
        <v>463</v>
      </c>
    </row>
    <row r="267" spans="2:2" x14ac:dyDescent="0.25">
      <c r="B267" s="73" t="s">
        <v>464</v>
      </c>
    </row>
    <row r="268" spans="2:2" x14ac:dyDescent="0.25">
      <c r="B268" s="73" t="s">
        <v>465</v>
      </c>
    </row>
    <row r="269" spans="2:2" x14ac:dyDescent="0.25">
      <c r="B269" s="73" t="s">
        <v>466</v>
      </c>
    </row>
    <row r="270" spans="2:2" x14ac:dyDescent="0.25">
      <c r="B270" s="73" t="s">
        <v>467</v>
      </c>
    </row>
    <row r="271" spans="2:2" x14ac:dyDescent="0.25">
      <c r="B271" s="73" t="s">
        <v>468</v>
      </c>
    </row>
    <row r="272" spans="2:2" x14ac:dyDescent="0.25">
      <c r="B272" s="72" t="s">
        <v>469</v>
      </c>
    </row>
    <row r="273" spans="2:2" x14ac:dyDescent="0.25">
      <c r="B273" s="73" t="s">
        <v>470</v>
      </c>
    </row>
    <row r="274" spans="2:2" x14ac:dyDescent="0.25">
      <c r="B274" s="73" t="s">
        <v>471</v>
      </c>
    </row>
    <row r="275" spans="2:2" x14ac:dyDescent="0.25">
      <c r="B275" s="73" t="s">
        <v>472</v>
      </c>
    </row>
    <row r="276" spans="2:2" x14ac:dyDescent="0.25">
      <c r="B276" s="72" t="s">
        <v>473</v>
      </c>
    </row>
    <row r="277" spans="2:2" x14ac:dyDescent="0.25">
      <c r="B277" s="72" t="s">
        <v>474</v>
      </c>
    </row>
    <row r="278" spans="2:2" x14ac:dyDescent="0.25">
      <c r="B278" s="73" t="s">
        <v>475</v>
      </c>
    </row>
    <row r="279" spans="2:2" x14ac:dyDescent="0.25">
      <c r="B279" s="73" t="s">
        <v>476</v>
      </c>
    </row>
    <row r="280" spans="2:2" x14ac:dyDescent="0.25">
      <c r="B280" s="73" t="s">
        <v>477</v>
      </c>
    </row>
    <row r="281" spans="2:2" x14ac:dyDescent="0.25">
      <c r="B281" s="72" t="s">
        <v>478</v>
      </c>
    </row>
    <row r="282" spans="2:2" x14ac:dyDescent="0.25">
      <c r="B282" s="73" t="s">
        <v>479</v>
      </c>
    </row>
    <row r="283" spans="2:2" x14ac:dyDescent="0.25">
      <c r="B283" s="73" t="s">
        <v>480</v>
      </c>
    </row>
    <row r="284" spans="2:2" x14ac:dyDescent="0.25">
      <c r="B284" s="74" t="s">
        <v>481</v>
      </c>
    </row>
    <row r="285" spans="2:2" x14ac:dyDescent="0.25">
      <c r="B285" s="73" t="s">
        <v>482</v>
      </c>
    </row>
    <row r="286" spans="2:2" x14ac:dyDescent="0.25">
      <c r="B286" s="73" t="s">
        <v>483</v>
      </c>
    </row>
    <row r="287" spans="2:2" x14ac:dyDescent="0.25">
      <c r="B287" s="73" t="s">
        <v>484</v>
      </c>
    </row>
    <row r="288" spans="2:2" x14ac:dyDescent="0.25">
      <c r="B288" s="73" t="s">
        <v>485</v>
      </c>
    </row>
    <row r="289" spans="2:2" x14ac:dyDescent="0.25">
      <c r="B289" s="73" t="s">
        <v>486</v>
      </c>
    </row>
    <row r="290" spans="2:2" x14ac:dyDescent="0.25">
      <c r="B290" s="73" t="s">
        <v>487</v>
      </c>
    </row>
    <row r="291" spans="2:2" x14ac:dyDescent="0.25">
      <c r="B291" s="73" t="s">
        <v>488</v>
      </c>
    </row>
    <row r="292" spans="2:2" x14ac:dyDescent="0.25">
      <c r="B292" s="73" t="s">
        <v>489</v>
      </c>
    </row>
    <row r="293" spans="2:2" x14ac:dyDescent="0.25">
      <c r="B293" s="73" t="s">
        <v>490</v>
      </c>
    </row>
    <row r="294" spans="2:2" x14ac:dyDescent="0.25">
      <c r="B294" s="73" t="s">
        <v>491</v>
      </c>
    </row>
    <row r="295" spans="2:2" x14ac:dyDescent="0.25">
      <c r="B295" s="73" t="s">
        <v>492</v>
      </c>
    </row>
    <row r="296" spans="2:2" x14ac:dyDescent="0.25">
      <c r="B296" s="73" t="s">
        <v>493</v>
      </c>
    </row>
    <row r="297" spans="2:2" x14ac:dyDescent="0.25">
      <c r="B297" s="73" t="s">
        <v>494</v>
      </c>
    </row>
    <row r="298" spans="2:2" x14ac:dyDescent="0.25">
      <c r="B298" s="73" t="s">
        <v>495</v>
      </c>
    </row>
    <row r="299" spans="2:2" x14ac:dyDescent="0.25">
      <c r="B299" s="73" t="s">
        <v>496</v>
      </c>
    </row>
    <row r="300" spans="2:2" x14ac:dyDescent="0.25">
      <c r="B300" s="73" t="s">
        <v>497</v>
      </c>
    </row>
    <row r="301" spans="2:2" x14ac:dyDescent="0.25">
      <c r="B301" s="73" t="s">
        <v>498</v>
      </c>
    </row>
    <row r="302" spans="2:2" x14ac:dyDescent="0.25">
      <c r="B302" s="73" t="s">
        <v>499</v>
      </c>
    </row>
    <row r="303" spans="2:2" x14ac:dyDescent="0.25">
      <c r="B303" s="72" t="s">
        <v>500</v>
      </c>
    </row>
    <row r="304" spans="2:2" x14ac:dyDescent="0.25">
      <c r="B304" s="73" t="s">
        <v>501</v>
      </c>
    </row>
    <row r="305" spans="2:2" x14ac:dyDescent="0.25">
      <c r="B305" s="73" t="s">
        <v>502</v>
      </c>
    </row>
    <row r="306" spans="2:2" x14ac:dyDescent="0.25">
      <c r="B306" s="74" t="s">
        <v>503</v>
      </c>
    </row>
    <row r="307" spans="2:2" x14ac:dyDescent="0.25">
      <c r="B307" s="73" t="s">
        <v>504</v>
      </c>
    </row>
    <row r="308" spans="2:2" x14ac:dyDescent="0.25">
      <c r="B308" s="73" t="s">
        <v>505</v>
      </c>
    </row>
    <row r="309" spans="2:2" x14ac:dyDescent="0.25">
      <c r="B309" s="73" t="s">
        <v>506</v>
      </c>
    </row>
    <row r="310" spans="2:2" x14ac:dyDescent="0.25">
      <c r="B310" s="73" t="s">
        <v>507</v>
      </c>
    </row>
    <row r="311" spans="2:2" x14ac:dyDescent="0.25">
      <c r="B311" s="73" t="s">
        <v>508</v>
      </c>
    </row>
    <row r="312" spans="2:2" x14ac:dyDescent="0.25">
      <c r="B312" s="73" t="s">
        <v>509</v>
      </c>
    </row>
    <row r="313" spans="2:2" x14ac:dyDescent="0.25">
      <c r="B313" s="73" t="s">
        <v>510</v>
      </c>
    </row>
    <row r="314" spans="2:2" x14ac:dyDescent="0.25">
      <c r="B314" s="73" t="s">
        <v>511</v>
      </c>
    </row>
    <row r="315" spans="2:2" x14ac:dyDescent="0.25">
      <c r="B315" s="73" t="s">
        <v>512</v>
      </c>
    </row>
    <row r="316" spans="2:2" x14ac:dyDescent="0.25">
      <c r="B316" s="73" t="s">
        <v>513</v>
      </c>
    </row>
    <row r="317" spans="2:2" x14ac:dyDescent="0.25">
      <c r="B317" s="73" t="s">
        <v>514</v>
      </c>
    </row>
    <row r="318" spans="2:2" x14ac:dyDescent="0.25">
      <c r="B318" s="72" t="s">
        <v>515</v>
      </c>
    </row>
    <row r="319" spans="2:2" x14ac:dyDescent="0.25">
      <c r="B319" s="73" t="s">
        <v>516</v>
      </c>
    </row>
    <row r="320" spans="2:2" x14ac:dyDescent="0.25">
      <c r="B320" s="74" t="s">
        <v>517</v>
      </c>
    </row>
    <row r="321" spans="2:2" x14ac:dyDescent="0.25">
      <c r="B321" s="73" t="s">
        <v>518</v>
      </c>
    </row>
    <row r="322" spans="2:2" x14ac:dyDescent="0.25">
      <c r="B322" s="73" t="s">
        <v>519</v>
      </c>
    </row>
    <row r="323" spans="2:2" x14ac:dyDescent="0.25">
      <c r="B323" s="73" t="s">
        <v>520</v>
      </c>
    </row>
    <row r="324" spans="2:2" x14ac:dyDescent="0.25">
      <c r="B324" s="73" t="s">
        <v>521</v>
      </c>
    </row>
    <row r="325" spans="2:2" x14ac:dyDescent="0.25">
      <c r="B325" s="73" t="s">
        <v>522</v>
      </c>
    </row>
    <row r="326" spans="2:2" x14ac:dyDescent="0.25">
      <c r="B326" s="73" t="s">
        <v>523</v>
      </c>
    </row>
    <row r="327" spans="2:2" x14ac:dyDescent="0.25">
      <c r="B327" s="73" t="s">
        <v>524</v>
      </c>
    </row>
    <row r="328" spans="2:2" x14ac:dyDescent="0.25">
      <c r="B328" s="73" t="s">
        <v>525</v>
      </c>
    </row>
    <row r="329" spans="2:2" x14ac:dyDescent="0.25">
      <c r="B329" s="73" t="s">
        <v>526</v>
      </c>
    </row>
    <row r="330" spans="2:2" x14ac:dyDescent="0.25">
      <c r="B330" s="73" t="s">
        <v>527</v>
      </c>
    </row>
    <row r="331" spans="2:2" x14ac:dyDescent="0.25">
      <c r="B331" s="73" t="s">
        <v>528</v>
      </c>
    </row>
    <row r="332" spans="2:2" x14ac:dyDescent="0.25">
      <c r="B332" s="73" t="s">
        <v>529</v>
      </c>
    </row>
    <row r="333" spans="2:2" x14ac:dyDescent="0.25">
      <c r="B333" s="73" t="s">
        <v>530</v>
      </c>
    </row>
    <row r="334" spans="2:2" x14ac:dyDescent="0.25">
      <c r="B334" s="73" t="s">
        <v>531</v>
      </c>
    </row>
    <row r="335" spans="2:2" x14ac:dyDescent="0.25">
      <c r="B335" s="73" t="s">
        <v>532</v>
      </c>
    </row>
    <row r="336" spans="2:2" x14ac:dyDescent="0.25">
      <c r="B336" s="73" t="s">
        <v>533</v>
      </c>
    </row>
    <row r="337" spans="2:2" x14ac:dyDescent="0.25">
      <c r="B337" s="73" t="s">
        <v>534</v>
      </c>
    </row>
    <row r="338" spans="2:2" x14ac:dyDescent="0.25">
      <c r="B338" s="73" t="s">
        <v>535</v>
      </c>
    </row>
    <row r="339" spans="2:2" x14ac:dyDescent="0.25">
      <c r="B339" s="73" t="s">
        <v>536</v>
      </c>
    </row>
    <row r="340" spans="2:2" x14ac:dyDescent="0.25">
      <c r="B340" s="73" t="s">
        <v>537</v>
      </c>
    </row>
    <row r="341" spans="2:2" x14ac:dyDescent="0.25">
      <c r="B341" s="73" t="s">
        <v>538</v>
      </c>
    </row>
    <row r="342" spans="2:2" x14ac:dyDescent="0.25">
      <c r="B342" s="73" t="s">
        <v>539</v>
      </c>
    </row>
    <row r="343" spans="2:2" x14ac:dyDescent="0.25">
      <c r="B343" s="73" t="s">
        <v>540</v>
      </c>
    </row>
    <row r="344" spans="2:2" x14ac:dyDescent="0.25">
      <c r="B344" s="73" t="s">
        <v>541</v>
      </c>
    </row>
    <row r="345" spans="2:2" x14ac:dyDescent="0.25">
      <c r="B345" s="73" t="s">
        <v>542</v>
      </c>
    </row>
    <row r="346" spans="2:2" x14ac:dyDescent="0.25">
      <c r="B346" s="73" t="s">
        <v>543</v>
      </c>
    </row>
    <row r="347" spans="2:2" x14ac:dyDescent="0.25">
      <c r="B347" s="73" t="s">
        <v>544</v>
      </c>
    </row>
    <row r="348" spans="2:2" x14ac:dyDescent="0.25">
      <c r="B348" s="74" t="s">
        <v>545</v>
      </c>
    </row>
    <row r="349" spans="2:2" x14ac:dyDescent="0.25">
      <c r="B349" s="73" t="s">
        <v>546</v>
      </c>
    </row>
    <row r="350" spans="2:2" x14ac:dyDescent="0.25">
      <c r="B350" s="73" t="s">
        <v>547</v>
      </c>
    </row>
    <row r="351" spans="2:2" x14ac:dyDescent="0.25">
      <c r="B351" s="73" t="s">
        <v>548</v>
      </c>
    </row>
    <row r="352" spans="2:2" x14ac:dyDescent="0.25">
      <c r="B352" s="73" t="s">
        <v>549</v>
      </c>
    </row>
    <row r="353" spans="2:2" x14ac:dyDescent="0.25">
      <c r="B353" s="73" t="s">
        <v>550</v>
      </c>
    </row>
    <row r="354" spans="2:2" x14ac:dyDescent="0.25">
      <c r="B354" s="73" t="s">
        <v>551</v>
      </c>
    </row>
    <row r="355" spans="2:2" x14ac:dyDescent="0.25">
      <c r="B355" s="73" t="s">
        <v>552</v>
      </c>
    </row>
    <row r="356" spans="2:2" x14ac:dyDescent="0.25">
      <c r="B356" s="73" t="s">
        <v>553</v>
      </c>
    </row>
    <row r="357" spans="2:2" x14ac:dyDescent="0.25">
      <c r="B357" s="73" t="s">
        <v>554</v>
      </c>
    </row>
    <row r="358" spans="2:2" x14ac:dyDescent="0.25">
      <c r="B358" s="73" t="s">
        <v>555</v>
      </c>
    </row>
    <row r="359" spans="2:2" x14ac:dyDescent="0.25">
      <c r="B359" s="73" t="s">
        <v>556</v>
      </c>
    </row>
    <row r="360" spans="2:2" x14ac:dyDescent="0.25">
      <c r="B360" s="73" t="s">
        <v>557</v>
      </c>
    </row>
    <row r="361" spans="2:2" x14ac:dyDescent="0.25">
      <c r="B361" s="73" t="s">
        <v>558</v>
      </c>
    </row>
    <row r="362" spans="2:2" x14ac:dyDescent="0.25">
      <c r="B362" s="73" t="s">
        <v>559</v>
      </c>
    </row>
    <row r="363" spans="2:2" x14ac:dyDescent="0.25">
      <c r="B363" s="73" t="s">
        <v>560</v>
      </c>
    </row>
    <row r="364" spans="2:2" x14ac:dyDescent="0.25">
      <c r="B364" s="73" t="s">
        <v>561</v>
      </c>
    </row>
    <row r="365" spans="2:2" x14ac:dyDescent="0.25">
      <c r="B365" s="73" t="s">
        <v>562</v>
      </c>
    </row>
    <row r="366" spans="2:2" x14ac:dyDescent="0.25">
      <c r="B366" s="72" t="s">
        <v>563</v>
      </c>
    </row>
    <row r="367" spans="2:2" x14ac:dyDescent="0.25">
      <c r="B367" s="73" t="s">
        <v>564</v>
      </c>
    </row>
    <row r="368" spans="2:2" x14ac:dyDescent="0.25">
      <c r="B368" s="74" t="s">
        <v>565</v>
      </c>
    </row>
    <row r="369" spans="2:2" x14ac:dyDescent="0.25">
      <c r="B369" s="73" t="s">
        <v>566</v>
      </c>
    </row>
    <row r="370" spans="2:2" x14ac:dyDescent="0.25">
      <c r="B370" s="73" t="s">
        <v>567</v>
      </c>
    </row>
    <row r="371" spans="2:2" x14ac:dyDescent="0.25">
      <c r="B371" s="73" t="s">
        <v>568</v>
      </c>
    </row>
    <row r="372" spans="2:2" x14ac:dyDescent="0.25">
      <c r="B372" s="73" t="s">
        <v>569</v>
      </c>
    </row>
    <row r="373" spans="2:2" x14ac:dyDescent="0.25">
      <c r="B373" s="73" t="s">
        <v>570</v>
      </c>
    </row>
    <row r="374" spans="2:2" x14ac:dyDescent="0.25">
      <c r="B374" s="73" t="s">
        <v>571</v>
      </c>
    </row>
    <row r="375" spans="2:2" x14ac:dyDescent="0.25">
      <c r="B375" s="73" t="s">
        <v>572</v>
      </c>
    </row>
    <row r="376" spans="2:2" x14ac:dyDescent="0.25">
      <c r="B376" s="73" t="s">
        <v>573</v>
      </c>
    </row>
    <row r="377" spans="2:2" x14ac:dyDescent="0.25">
      <c r="B377" s="73" t="s">
        <v>574</v>
      </c>
    </row>
    <row r="378" spans="2:2" x14ac:dyDescent="0.25">
      <c r="B378" s="73" t="s">
        <v>575</v>
      </c>
    </row>
    <row r="379" spans="2:2" x14ac:dyDescent="0.25">
      <c r="B379" s="73" t="s">
        <v>576</v>
      </c>
    </row>
    <row r="380" spans="2:2" x14ac:dyDescent="0.25">
      <c r="B380" s="73" t="s">
        <v>577</v>
      </c>
    </row>
    <row r="381" spans="2:2" x14ac:dyDescent="0.25">
      <c r="B381" s="73" t="s">
        <v>578</v>
      </c>
    </row>
    <row r="382" spans="2:2" x14ac:dyDescent="0.25">
      <c r="B382" s="73" t="s">
        <v>579</v>
      </c>
    </row>
    <row r="383" spans="2:2" x14ac:dyDescent="0.25">
      <c r="B383" s="73" t="s">
        <v>580</v>
      </c>
    </row>
    <row r="384" spans="2:2" x14ac:dyDescent="0.25">
      <c r="B384" s="73" t="s">
        <v>581</v>
      </c>
    </row>
    <row r="385" spans="2:2" x14ac:dyDescent="0.25">
      <c r="B385" s="73" t="s">
        <v>582</v>
      </c>
    </row>
    <row r="386" spans="2:2" x14ac:dyDescent="0.25">
      <c r="B386" s="73" t="s">
        <v>583</v>
      </c>
    </row>
    <row r="387" spans="2:2" x14ac:dyDescent="0.25">
      <c r="B387" s="72" t="s">
        <v>584</v>
      </c>
    </row>
    <row r="388" spans="2:2" x14ac:dyDescent="0.25">
      <c r="B388" s="73" t="s">
        <v>585</v>
      </c>
    </row>
    <row r="389" spans="2:2" x14ac:dyDescent="0.25">
      <c r="B389" s="73" t="s">
        <v>586</v>
      </c>
    </row>
    <row r="390" spans="2:2" x14ac:dyDescent="0.25">
      <c r="B390" s="73" t="s">
        <v>587</v>
      </c>
    </row>
    <row r="391" spans="2:2" x14ac:dyDescent="0.25">
      <c r="B391" s="73" t="s">
        <v>588</v>
      </c>
    </row>
    <row r="392" spans="2:2" x14ac:dyDescent="0.25">
      <c r="B392" s="73" t="s">
        <v>589</v>
      </c>
    </row>
    <row r="393" spans="2:2" x14ac:dyDescent="0.25">
      <c r="B393" s="74" t="s">
        <v>590</v>
      </c>
    </row>
    <row r="394" spans="2:2" x14ac:dyDescent="0.25">
      <c r="B394" s="73" t="s">
        <v>591</v>
      </c>
    </row>
    <row r="395" spans="2:2" x14ac:dyDescent="0.25">
      <c r="B395" s="73" t="s">
        <v>592</v>
      </c>
    </row>
    <row r="396" spans="2:2" x14ac:dyDescent="0.25">
      <c r="B396" s="73" t="s">
        <v>593</v>
      </c>
    </row>
    <row r="397" spans="2:2" x14ac:dyDescent="0.25">
      <c r="B397" s="73" t="s">
        <v>594</v>
      </c>
    </row>
    <row r="398" spans="2:2" x14ac:dyDescent="0.25">
      <c r="B398" s="73" t="s">
        <v>595</v>
      </c>
    </row>
    <row r="399" spans="2:2" x14ac:dyDescent="0.25">
      <c r="B399" s="73" t="s">
        <v>596</v>
      </c>
    </row>
    <row r="400" spans="2:2" x14ac:dyDescent="0.25">
      <c r="B400" s="73" t="s">
        <v>597</v>
      </c>
    </row>
    <row r="401" spans="2:2" x14ac:dyDescent="0.25">
      <c r="B401" s="73" t="s">
        <v>598</v>
      </c>
    </row>
    <row r="402" spans="2:2" x14ac:dyDescent="0.25">
      <c r="B402" s="73" t="s">
        <v>599</v>
      </c>
    </row>
    <row r="403" spans="2:2" x14ac:dyDescent="0.25">
      <c r="B403" s="73" t="s">
        <v>600</v>
      </c>
    </row>
    <row r="404" spans="2:2" x14ac:dyDescent="0.25">
      <c r="B404" s="73" t="s">
        <v>601</v>
      </c>
    </row>
    <row r="405" spans="2:2" x14ac:dyDescent="0.25">
      <c r="B405" s="73" t="s">
        <v>602</v>
      </c>
    </row>
    <row r="406" spans="2:2" x14ac:dyDescent="0.25">
      <c r="B406" s="73" t="s">
        <v>603</v>
      </c>
    </row>
    <row r="407" spans="2:2" x14ac:dyDescent="0.25">
      <c r="B407" s="73" t="s">
        <v>604</v>
      </c>
    </row>
    <row r="408" spans="2:2" x14ac:dyDescent="0.25">
      <c r="B408" s="73" t="s">
        <v>605</v>
      </c>
    </row>
    <row r="409" spans="2:2" x14ac:dyDescent="0.25">
      <c r="B409" s="73" t="s">
        <v>606</v>
      </c>
    </row>
    <row r="410" spans="2:2" x14ac:dyDescent="0.25">
      <c r="B410" s="76" t="s">
        <v>607</v>
      </c>
    </row>
    <row r="411" spans="2:2" x14ac:dyDescent="0.25">
      <c r="B411" s="76" t="s">
        <v>608</v>
      </c>
    </row>
    <row r="412" spans="2:2" x14ac:dyDescent="0.25">
      <c r="B412" s="76" t="s">
        <v>609</v>
      </c>
    </row>
    <row r="413" spans="2:2" x14ac:dyDescent="0.25">
      <c r="B413" s="72" t="s">
        <v>610</v>
      </c>
    </row>
    <row r="414" spans="2:2" x14ac:dyDescent="0.25">
      <c r="B414" s="73" t="s">
        <v>611</v>
      </c>
    </row>
    <row r="415" spans="2:2" x14ac:dyDescent="0.25">
      <c r="B415" s="73" t="s">
        <v>612</v>
      </c>
    </row>
    <row r="416" spans="2:2" ht="27" x14ac:dyDescent="0.25">
      <c r="B416" s="73" t="s">
        <v>613</v>
      </c>
    </row>
    <row r="417" spans="2:2" x14ac:dyDescent="0.25">
      <c r="B417" s="73" t="s">
        <v>614</v>
      </c>
    </row>
    <row r="418" spans="2:2" ht="27" x14ac:dyDescent="0.25">
      <c r="B418" s="73" t="s">
        <v>615</v>
      </c>
    </row>
    <row r="419" spans="2:2" x14ac:dyDescent="0.25">
      <c r="B419" s="73" t="s">
        <v>616</v>
      </c>
    </row>
    <row r="420" spans="2:2" x14ac:dyDescent="0.25">
      <c r="B420" s="73" t="s">
        <v>617</v>
      </c>
    </row>
    <row r="421" spans="2:2" x14ac:dyDescent="0.25">
      <c r="B421" s="73" t="s">
        <v>618</v>
      </c>
    </row>
    <row r="422" spans="2:2" x14ac:dyDescent="0.25">
      <c r="B422" s="73" t="s">
        <v>619</v>
      </c>
    </row>
    <row r="423" spans="2:2" x14ac:dyDescent="0.25">
      <c r="B423" s="76" t="s">
        <v>620</v>
      </c>
    </row>
    <row r="424" spans="2:2" x14ac:dyDescent="0.25">
      <c r="B424" s="74" t="s">
        <v>621</v>
      </c>
    </row>
    <row r="425" spans="2:2" x14ac:dyDescent="0.25">
      <c r="B425" s="73" t="s">
        <v>622</v>
      </c>
    </row>
    <row r="426" spans="2:2" x14ac:dyDescent="0.25">
      <c r="B426" s="73" t="s">
        <v>623</v>
      </c>
    </row>
    <row r="427" spans="2:2" x14ac:dyDescent="0.25">
      <c r="B427" s="73" t="s">
        <v>624</v>
      </c>
    </row>
    <row r="428" spans="2:2" x14ac:dyDescent="0.25">
      <c r="B428" s="73" t="s">
        <v>625</v>
      </c>
    </row>
    <row r="429" spans="2:2" x14ac:dyDescent="0.25">
      <c r="B429" s="73" t="s">
        <v>626</v>
      </c>
    </row>
    <row r="430" spans="2:2" x14ac:dyDescent="0.25">
      <c r="B430" s="73" t="s">
        <v>627</v>
      </c>
    </row>
    <row r="431" spans="2:2" x14ac:dyDescent="0.25">
      <c r="B431" s="73" t="s">
        <v>628</v>
      </c>
    </row>
    <row r="432" spans="2:2" x14ac:dyDescent="0.25">
      <c r="B432" s="73" t="s">
        <v>629</v>
      </c>
    </row>
    <row r="433" spans="2:2" x14ac:dyDescent="0.25">
      <c r="B433" s="73" t="s">
        <v>630</v>
      </c>
    </row>
    <row r="434" spans="2:2" x14ac:dyDescent="0.25">
      <c r="B434" s="73" t="s">
        <v>631</v>
      </c>
    </row>
    <row r="435" spans="2:2" x14ac:dyDescent="0.25">
      <c r="B435" s="76" t="s">
        <v>632</v>
      </c>
    </row>
    <row r="436" spans="2:2" x14ac:dyDescent="0.25">
      <c r="B436" s="73" t="s">
        <v>633</v>
      </c>
    </row>
    <row r="437" spans="2:2" x14ac:dyDescent="0.25">
      <c r="B437" s="73" t="s">
        <v>634</v>
      </c>
    </row>
    <row r="438" spans="2:2" x14ac:dyDescent="0.25">
      <c r="B438" s="73" t="s">
        <v>635</v>
      </c>
    </row>
    <row r="439" spans="2:2" x14ac:dyDescent="0.25">
      <c r="B439" s="73" t="s">
        <v>636</v>
      </c>
    </row>
    <row r="440" spans="2:2" x14ac:dyDescent="0.25">
      <c r="B440" s="73" t="s">
        <v>637</v>
      </c>
    </row>
    <row r="441" spans="2:2" x14ac:dyDescent="0.25">
      <c r="B441" s="73" t="s">
        <v>638</v>
      </c>
    </row>
    <row r="442" spans="2:2" x14ac:dyDescent="0.25">
      <c r="B442" s="73" t="s">
        <v>639</v>
      </c>
    </row>
    <row r="443" spans="2:2" x14ac:dyDescent="0.25">
      <c r="B443" s="73" t="s">
        <v>640</v>
      </c>
    </row>
    <row r="444" spans="2:2" x14ac:dyDescent="0.25">
      <c r="B444" s="76" t="s">
        <v>641</v>
      </c>
    </row>
    <row r="445" spans="2:2" x14ac:dyDescent="0.25">
      <c r="B445" s="76" t="s">
        <v>642</v>
      </c>
    </row>
    <row r="446" spans="2:2" x14ac:dyDescent="0.25">
      <c r="B446" s="76" t="s">
        <v>643</v>
      </c>
    </row>
    <row r="447" spans="2:2" x14ac:dyDescent="0.25">
      <c r="B447" s="76" t="s">
        <v>644</v>
      </c>
    </row>
    <row r="448" spans="2:2" x14ac:dyDescent="0.25">
      <c r="B448" s="76" t="s">
        <v>645</v>
      </c>
    </row>
    <row r="449" spans="2:2" x14ac:dyDescent="0.25">
      <c r="B449" s="76" t="s">
        <v>646</v>
      </c>
    </row>
    <row r="450" spans="2:2" x14ac:dyDescent="0.25">
      <c r="B450" s="76" t="s">
        <v>647</v>
      </c>
    </row>
    <row r="451" spans="2:2" x14ac:dyDescent="0.25">
      <c r="B451" s="72" t="s">
        <v>648</v>
      </c>
    </row>
    <row r="452" spans="2:2" x14ac:dyDescent="0.25">
      <c r="B452" s="73" t="s">
        <v>649</v>
      </c>
    </row>
    <row r="453" spans="2:2" x14ac:dyDescent="0.25">
      <c r="B453" s="74" t="s">
        <v>650</v>
      </c>
    </row>
    <row r="454" spans="2:2" x14ac:dyDescent="0.25">
      <c r="B454" s="73" t="s">
        <v>651</v>
      </c>
    </row>
    <row r="455" spans="2:2" x14ac:dyDescent="0.25">
      <c r="B455" s="73" t="s">
        <v>652</v>
      </c>
    </row>
    <row r="456" spans="2:2" x14ac:dyDescent="0.25">
      <c r="B456" s="73" t="s">
        <v>653</v>
      </c>
    </row>
    <row r="457" spans="2:2" x14ac:dyDescent="0.25">
      <c r="B457" s="73" t="s">
        <v>654</v>
      </c>
    </row>
    <row r="458" spans="2:2" x14ac:dyDescent="0.25">
      <c r="B458" s="73" t="s">
        <v>655</v>
      </c>
    </row>
    <row r="459" spans="2:2" x14ac:dyDescent="0.25">
      <c r="B459" s="73" t="s">
        <v>656</v>
      </c>
    </row>
    <row r="460" spans="2:2" x14ac:dyDescent="0.25">
      <c r="B460" s="73" t="s">
        <v>657</v>
      </c>
    </row>
    <row r="461" spans="2:2" x14ac:dyDescent="0.25">
      <c r="B461" s="73" t="s">
        <v>658</v>
      </c>
    </row>
    <row r="462" spans="2:2" x14ac:dyDescent="0.25">
      <c r="B462" s="73" t="s">
        <v>659</v>
      </c>
    </row>
    <row r="463" spans="2:2" x14ac:dyDescent="0.25">
      <c r="B463" s="73" t="s">
        <v>660</v>
      </c>
    </row>
    <row r="464" spans="2:2" x14ac:dyDescent="0.25">
      <c r="B464" s="73" t="s">
        <v>661</v>
      </c>
    </row>
    <row r="465" spans="2:2" x14ac:dyDescent="0.25">
      <c r="B465" s="73" t="s">
        <v>662</v>
      </c>
    </row>
    <row r="466" spans="2:2" x14ac:dyDescent="0.25">
      <c r="B466" s="73" t="s">
        <v>663</v>
      </c>
    </row>
    <row r="467" spans="2:2" x14ac:dyDescent="0.25">
      <c r="B467" s="73" t="s">
        <v>664</v>
      </c>
    </row>
    <row r="468" spans="2:2" x14ac:dyDescent="0.25">
      <c r="B468" s="73" t="s">
        <v>665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D5" sqref="D5"/>
    </sheetView>
  </sheetViews>
  <sheetFormatPr baseColWidth="10" defaultColWidth="8.625" defaultRowHeight="13.5" x14ac:dyDescent="0.25"/>
  <cols>
    <col min="4" max="4" width="19.375" customWidth="1"/>
  </cols>
  <sheetData>
    <row r="1" spans="1:4" x14ac:dyDescent="0.25">
      <c r="A1" t="s">
        <v>47</v>
      </c>
    </row>
    <row r="3" spans="1:4" ht="33.75" thickBot="1" x14ac:dyDescent="0.3">
      <c r="B3" t="s">
        <v>46</v>
      </c>
      <c r="D3" s="58" t="s">
        <v>179</v>
      </c>
    </row>
    <row r="4" spans="1:4" ht="14.25" thickTop="1" x14ac:dyDescent="0.25">
      <c r="D4" t="s">
        <v>180</v>
      </c>
    </row>
    <row r="5" spans="1:4" x14ac:dyDescent="0.25">
      <c r="D5" t="s">
        <v>181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84A6592-B3DF-4E49-A978-FDD19C943E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Instructivo (2)</vt:lpstr>
      <vt:lpstr>Ejemplo Usuarios y Roles Cpras.</vt:lpstr>
      <vt:lpstr>Catálogo Usuarios y Roles </vt:lpstr>
      <vt:lpstr>Lista de Dependencias</vt:lpstr>
      <vt:lpstr>Lista de Direcciones</vt:lpstr>
      <vt:lpstr>Lista</vt:lpstr>
      <vt:lpstr>'Catálogo Usuarios y Roles '!Área_de_impresión</vt:lpstr>
      <vt:lpstr>'Ejemplo Usuarios y Roles Cpras.'!Área_de_impresión</vt:lpstr>
      <vt:lpstr>'Instructivo (2)'!Área_de_impresión</vt:lpstr>
      <vt:lpstr>'Catálogo Usuarios y Roles '!Títulos_a_imprimir</vt:lpstr>
      <vt:lpstr>'Ejemplo Usuarios y Roles Cpras.'!Títulos_a_imprimir</vt:lpstr>
      <vt:lpstr>'Instructivo (2)'!Títulos_a_imprimir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2014-08-21T22:54:06Z</dcterms:created>
  <dcterms:modified xsi:type="dcterms:W3CDTF">2022-12-20T15:26:29Z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TC031076379991</vt:lpwstr>
  </property>
</Properties>
</file>