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2020\"/>
    </mc:Choice>
  </mc:AlternateContent>
  <bookViews>
    <workbookView xWindow="0" yWindow="0" windowWidth="20490" windowHeight="7755"/>
  </bookViews>
  <sheets>
    <sheet name="MAQUINARIA Y TRACTO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G72" i="1"/>
  <c r="J72" i="1" s="1"/>
  <c r="K72" i="1" s="1"/>
  <c r="L72" i="1" s="1"/>
  <c r="G71" i="1"/>
  <c r="J71" i="1" s="1"/>
  <c r="K71" i="1" s="1"/>
  <c r="L71" i="1" s="1"/>
  <c r="G70" i="1"/>
  <c r="J70" i="1" s="1"/>
  <c r="K70" i="1" s="1"/>
  <c r="L70" i="1" s="1"/>
  <c r="G69" i="1"/>
  <c r="J69" i="1" s="1"/>
  <c r="K69" i="1" s="1"/>
  <c r="L69" i="1" s="1"/>
  <c r="G68" i="1"/>
  <c r="J68" i="1" s="1"/>
  <c r="K68" i="1" s="1"/>
  <c r="L68" i="1" s="1"/>
  <c r="G67" i="1"/>
  <c r="J67" i="1" s="1"/>
  <c r="K67" i="1" s="1"/>
  <c r="L67" i="1" s="1"/>
  <c r="G66" i="1"/>
  <c r="J66" i="1" s="1"/>
  <c r="K66" i="1" s="1"/>
  <c r="L66" i="1" s="1"/>
  <c r="G65" i="1"/>
  <c r="J65" i="1" s="1"/>
  <c r="K65" i="1" s="1"/>
  <c r="L65" i="1" s="1"/>
  <c r="G64" i="1"/>
  <c r="J64" i="1" s="1"/>
  <c r="K64" i="1" s="1"/>
  <c r="L64" i="1" s="1"/>
  <c r="G63" i="1"/>
  <c r="J63" i="1" s="1"/>
  <c r="K63" i="1" s="1"/>
  <c r="L63" i="1" s="1"/>
  <c r="G62" i="1"/>
  <c r="J62" i="1" s="1"/>
  <c r="K62" i="1" s="1"/>
  <c r="L62" i="1" s="1"/>
  <c r="G61" i="1"/>
  <c r="J61" i="1" s="1"/>
  <c r="K61" i="1" s="1"/>
  <c r="L61" i="1" s="1"/>
  <c r="G60" i="1"/>
  <c r="J60" i="1" s="1"/>
  <c r="K60" i="1" s="1"/>
  <c r="L60" i="1" s="1"/>
  <c r="G59" i="1"/>
  <c r="J59" i="1" s="1"/>
  <c r="K59" i="1" s="1"/>
  <c r="L59" i="1" s="1"/>
  <c r="G58" i="1"/>
  <c r="J58" i="1" s="1"/>
  <c r="K58" i="1" s="1"/>
  <c r="L58" i="1" s="1"/>
  <c r="G57" i="1"/>
  <c r="J57" i="1" s="1"/>
  <c r="K57" i="1" s="1"/>
  <c r="L57" i="1" s="1"/>
  <c r="G56" i="1"/>
  <c r="J56" i="1" s="1"/>
  <c r="K56" i="1" s="1"/>
  <c r="L56" i="1" s="1"/>
  <c r="G55" i="1"/>
  <c r="J55" i="1" s="1"/>
  <c r="K55" i="1" s="1"/>
  <c r="L55" i="1" s="1"/>
  <c r="G54" i="1"/>
  <c r="J54" i="1" s="1"/>
  <c r="K54" i="1" s="1"/>
  <c r="L54" i="1" s="1"/>
  <c r="G53" i="1"/>
  <c r="J53" i="1" s="1"/>
  <c r="K53" i="1" s="1"/>
  <c r="L53" i="1" s="1"/>
  <c r="G52" i="1"/>
  <c r="J52" i="1" s="1"/>
  <c r="K52" i="1" s="1"/>
  <c r="L52" i="1" s="1"/>
  <c r="G51" i="1"/>
  <c r="J51" i="1" s="1"/>
  <c r="K51" i="1" s="1"/>
  <c r="L51" i="1" s="1"/>
  <c r="G50" i="1"/>
  <c r="J50" i="1" s="1"/>
  <c r="K50" i="1" s="1"/>
  <c r="L50" i="1" s="1"/>
  <c r="G49" i="1"/>
  <c r="J49" i="1" s="1"/>
  <c r="K49" i="1" s="1"/>
  <c r="L49" i="1" s="1"/>
  <c r="G48" i="1"/>
  <c r="J48" i="1" s="1"/>
  <c r="K48" i="1" s="1"/>
  <c r="L48" i="1" s="1"/>
  <c r="G47" i="1"/>
  <c r="J47" i="1" s="1"/>
  <c r="K47" i="1" s="1"/>
  <c r="L47" i="1" s="1"/>
  <c r="G46" i="1"/>
  <c r="J46" i="1" s="1"/>
  <c r="K46" i="1" s="1"/>
  <c r="L46" i="1" s="1"/>
  <c r="G45" i="1"/>
  <c r="J45" i="1" s="1"/>
  <c r="K45" i="1" s="1"/>
  <c r="L45" i="1" s="1"/>
  <c r="G44" i="1"/>
  <c r="J44" i="1" s="1"/>
  <c r="K44" i="1" s="1"/>
  <c r="L44" i="1" s="1"/>
  <c r="G43" i="1"/>
  <c r="J43" i="1" s="1"/>
  <c r="K43" i="1" s="1"/>
  <c r="L43" i="1" s="1"/>
  <c r="G42" i="1"/>
  <c r="J42" i="1" s="1"/>
  <c r="K42" i="1" s="1"/>
  <c r="L42" i="1" s="1"/>
  <c r="G41" i="1"/>
  <c r="J41" i="1" s="1"/>
  <c r="K41" i="1" s="1"/>
  <c r="L41" i="1" s="1"/>
  <c r="G40" i="1"/>
  <c r="J40" i="1" s="1"/>
  <c r="K40" i="1" s="1"/>
  <c r="L40" i="1" s="1"/>
  <c r="G39" i="1"/>
  <c r="J39" i="1" s="1"/>
  <c r="K39" i="1" s="1"/>
  <c r="L39" i="1" s="1"/>
  <c r="G38" i="1"/>
  <c r="J38" i="1" s="1"/>
  <c r="K38" i="1" s="1"/>
  <c r="L38" i="1" s="1"/>
  <c r="G37" i="1"/>
  <c r="J37" i="1" s="1"/>
  <c r="K37" i="1" s="1"/>
  <c r="L37" i="1" s="1"/>
  <c r="G36" i="1"/>
  <c r="J36" i="1" s="1"/>
  <c r="K36" i="1" s="1"/>
  <c r="L36" i="1" s="1"/>
  <c r="G35" i="1"/>
  <c r="J35" i="1" s="1"/>
  <c r="K35" i="1" s="1"/>
  <c r="L35" i="1" s="1"/>
  <c r="G34" i="1"/>
  <c r="J34" i="1" s="1"/>
  <c r="K34" i="1" s="1"/>
  <c r="L34" i="1" s="1"/>
  <c r="G33" i="1"/>
  <c r="J33" i="1" s="1"/>
  <c r="K33" i="1" s="1"/>
  <c r="L33" i="1" s="1"/>
  <c r="G32" i="1"/>
  <c r="J32" i="1" s="1"/>
  <c r="K32" i="1" s="1"/>
  <c r="L32" i="1" s="1"/>
  <c r="G31" i="1"/>
  <c r="J31" i="1" s="1"/>
  <c r="K31" i="1" s="1"/>
  <c r="L31" i="1" s="1"/>
  <c r="G30" i="1"/>
  <c r="J30" i="1" s="1"/>
  <c r="K30" i="1" s="1"/>
  <c r="L30" i="1" s="1"/>
  <c r="G29" i="1"/>
  <c r="J29" i="1" s="1"/>
  <c r="K29" i="1" s="1"/>
  <c r="L29" i="1" s="1"/>
  <c r="G28" i="1"/>
  <c r="J28" i="1" s="1"/>
  <c r="K28" i="1" s="1"/>
  <c r="L28" i="1" s="1"/>
  <c r="G27" i="1"/>
  <c r="J27" i="1" s="1"/>
  <c r="K27" i="1" s="1"/>
  <c r="L27" i="1" s="1"/>
  <c r="G26" i="1"/>
  <c r="J26" i="1" s="1"/>
  <c r="K26" i="1" s="1"/>
  <c r="L26" i="1" s="1"/>
  <c r="G25" i="1"/>
  <c r="J25" i="1" s="1"/>
  <c r="K25" i="1" s="1"/>
  <c r="L25" i="1" s="1"/>
  <c r="G24" i="1"/>
  <c r="J24" i="1" s="1"/>
  <c r="K24" i="1" s="1"/>
  <c r="L24" i="1" s="1"/>
  <c r="G23" i="1"/>
  <c r="J23" i="1" s="1"/>
  <c r="K23" i="1" s="1"/>
  <c r="L23" i="1" s="1"/>
  <c r="G22" i="1"/>
  <c r="J22" i="1" s="1"/>
  <c r="K22" i="1" s="1"/>
  <c r="L22" i="1" s="1"/>
  <c r="G21" i="1"/>
  <c r="J21" i="1" s="1"/>
  <c r="K21" i="1" s="1"/>
  <c r="L21" i="1" s="1"/>
  <c r="G20" i="1"/>
  <c r="J20" i="1" s="1"/>
  <c r="K20" i="1" s="1"/>
  <c r="L20" i="1" s="1"/>
  <c r="G19" i="1"/>
  <c r="J19" i="1" s="1"/>
  <c r="K19" i="1" s="1"/>
  <c r="L19" i="1" s="1"/>
  <c r="G18" i="1"/>
  <c r="J18" i="1" s="1"/>
  <c r="K18" i="1" s="1"/>
  <c r="L18" i="1" s="1"/>
  <c r="G17" i="1"/>
  <c r="J17" i="1" s="1"/>
  <c r="K17" i="1" s="1"/>
  <c r="L17" i="1" s="1"/>
  <c r="G16" i="1"/>
  <c r="J16" i="1" s="1"/>
  <c r="K16" i="1" s="1"/>
  <c r="L16" i="1" s="1"/>
  <c r="G15" i="1"/>
  <c r="J15" i="1" s="1"/>
  <c r="K15" i="1" s="1"/>
  <c r="L15" i="1" s="1"/>
  <c r="G14" i="1"/>
  <c r="J14" i="1" s="1"/>
  <c r="K14" i="1" s="1"/>
  <c r="L14" i="1" s="1"/>
  <c r="G13" i="1"/>
  <c r="J13" i="1" s="1"/>
  <c r="K13" i="1" s="1"/>
  <c r="L13" i="1" s="1"/>
  <c r="G12" i="1"/>
  <c r="J12" i="1" s="1"/>
  <c r="K12" i="1" s="1"/>
  <c r="L12" i="1" s="1"/>
  <c r="G11" i="1"/>
  <c r="J11" i="1" s="1"/>
  <c r="K11" i="1" s="1"/>
  <c r="L11" i="1" s="1"/>
  <c r="G10" i="1"/>
  <c r="J10" i="1" s="1"/>
  <c r="K10" i="1" s="1"/>
  <c r="L10" i="1" s="1"/>
  <c r="G9" i="1"/>
  <c r="J9" i="1" s="1"/>
  <c r="K9" i="1" s="1"/>
  <c r="L9" i="1" s="1"/>
  <c r="G8" i="1"/>
  <c r="J8" i="1" s="1"/>
  <c r="K8" i="1" s="1"/>
  <c r="L8" i="1" s="1"/>
  <c r="G7" i="1"/>
  <c r="J7" i="1" s="1"/>
  <c r="K7" i="1" s="1"/>
  <c r="L7" i="1" s="1"/>
  <c r="G6" i="1"/>
  <c r="G74" i="1" s="1"/>
  <c r="A2" i="1"/>
  <c r="J6" i="1" l="1"/>
  <c r="K6" i="1" s="1"/>
  <c r="L6" i="1" l="1"/>
  <c r="L74" i="1" s="1"/>
  <c r="K74" i="1"/>
</calcChain>
</file>

<file path=xl/sharedStrings.xml><?xml version="1.0" encoding="utf-8"?>
<sst xmlns="http://schemas.openxmlformats.org/spreadsheetml/2006/main" count="298" uniqueCount="149">
  <si>
    <t>RELACIÓN DE BIENES MUEBLES QUE COMPONEN EL PATRIMONIO</t>
  </si>
  <si>
    <t>Ente Público:  CM CENTRAL DE MAQUINARIA DE TABASCO                                                                            AL 31 DE DICIEMBRE DE 2020</t>
  </si>
  <si>
    <t>CODIGO CONAC</t>
  </si>
  <si>
    <t>NUMERO DE INVENTARIO</t>
  </si>
  <si>
    <t>CLAVE  Y NOMBRE ENTE PÚBLICO</t>
  </si>
  <si>
    <t xml:space="preserve">FECHA DE FACTURA/ ADQUISICIÓN/ DONACIÓN / VALOR CATASTRAL/ AVALÚO </t>
  </si>
  <si>
    <t>DESCRIPCIÓN DEL BIEN</t>
  </si>
  <si>
    <t>VALOR DE ADQUISICIÓN Ó HISTÓRICO</t>
  </si>
  <si>
    <t>VALOR DE DESECHO (30%)</t>
  </si>
  <si>
    <t>VIDA UTIL ANUAL</t>
  </si>
  <si>
    <t>DEPRECIACION ANUAL</t>
  </si>
  <si>
    <t>DEPRECIACIÓN ACUMULADA    AL 30/06/2020</t>
  </si>
  <si>
    <t>VALOR EN LIBROS</t>
  </si>
  <si>
    <t>(1)*</t>
  </si>
  <si>
    <t>(2)*</t>
  </si>
  <si>
    <t>(3)*</t>
  </si>
  <si>
    <t>(4)*</t>
  </si>
  <si>
    <t>(5)*</t>
  </si>
  <si>
    <t>(6)*</t>
  </si>
  <si>
    <t>(7)*</t>
  </si>
  <si>
    <t>Estimada</t>
  </si>
  <si>
    <t>Acumulada</t>
  </si>
  <si>
    <t xml:space="preserve"> </t>
  </si>
  <si>
    <t>( 8 )*</t>
  </si>
  <si>
    <t>(9)*</t>
  </si>
  <si>
    <t>2-72184</t>
  </si>
  <si>
    <t>CM CEMATAB</t>
  </si>
  <si>
    <t>22/04/1999</t>
  </si>
  <si>
    <t>CARGADOR FRONTAL</t>
  </si>
  <si>
    <t>2-59746</t>
  </si>
  <si>
    <t>29/02/1984</t>
  </si>
  <si>
    <t>TRACTOR DE ORUGAS</t>
  </si>
  <si>
    <t>2-59727</t>
  </si>
  <si>
    <t>28/04/1977</t>
  </si>
  <si>
    <t>MOTOCONFORMADORA</t>
  </si>
  <si>
    <t>M8-28-0325</t>
  </si>
  <si>
    <t>02/12/2004</t>
  </si>
  <si>
    <t>RETRO EXCAVADORA</t>
  </si>
  <si>
    <t>M8-28-0324</t>
  </si>
  <si>
    <t>M8-28-0282</t>
  </si>
  <si>
    <t>21/05/2004</t>
  </si>
  <si>
    <t>VIBROCOMPACTADOR</t>
  </si>
  <si>
    <t>20-063</t>
  </si>
  <si>
    <t>16/07/1997</t>
  </si>
  <si>
    <t>MAQUINARIA</t>
  </si>
  <si>
    <t>2-72213</t>
  </si>
  <si>
    <t>20/03/2000</t>
  </si>
  <si>
    <t>CUCHARON LIMPIADOR</t>
  </si>
  <si>
    <t>2-72212</t>
  </si>
  <si>
    <t>2-72210</t>
  </si>
  <si>
    <t>2-72209</t>
  </si>
  <si>
    <t>2-72208</t>
  </si>
  <si>
    <t>2-72207</t>
  </si>
  <si>
    <t>2-72187</t>
  </si>
  <si>
    <t>01/03/1999</t>
  </si>
  <si>
    <t>ESPARCIDORA DE ASFALTO</t>
  </si>
  <si>
    <t>2-72186</t>
  </si>
  <si>
    <t>2-72183</t>
  </si>
  <si>
    <t>24/02/1999</t>
  </si>
  <si>
    <t>2-72109</t>
  </si>
  <si>
    <t>12/04/1999</t>
  </si>
  <si>
    <t>TANQUE DE ALMACENAMIENTO</t>
  </si>
  <si>
    <t>2-72108</t>
  </si>
  <si>
    <t>16/02/1999</t>
  </si>
  <si>
    <t>2-72107</t>
  </si>
  <si>
    <t>PLANTA MEZCLADORA DE ASFALTO</t>
  </si>
  <si>
    <t>2-72052</t>
  </si>
  <si>
    <t>16/05/1997</t>
  </si>
  <si>
    <t>2-72051</t>
  </si>
  <si>
    <t>2-72050</t>
  </si>
  <si>
    <t>2-72049</t>
  </si>
  <si>
    <t>2-72048</t>
  </si>
  <si>
    <t>2-69602</t>
  </si>
  <si>
    <t>24/02/1997</t>
  </si>
  <si>
    <t>2-69561</t>
  </si>
  <si>
    <t>2-69560</t>
  </si>
  <si>
    <t>2-69340</t>
  </si>
  <si>
    <t>29/08/1996</t>
  </si>
  <si>
    <t>2-69339</t>
  </si>
  <si>
    <t>2-69253</t>
  </si>
  <si>
    <t>14/10/1996</t>
  </si>
  <si>
    <t>2-65262</t>
  </si>
  <si>
    <t>2-65260</t>
  </si>
  <si>
    <t>2-60145</t>
  </si>
  <si>
    <t>GRUA HIDRAULICA</t>
  </si>
  <si>
    <t>2-60130</t>
  </si>
  <si>
    <t>25/04/1984</t>
  </si>
  <si>
    <t>2-60129</t>
  </si>
  <si>
    <t>24/11/1986</t>
  </si>
  <si>
    <t>2-60126</t>
  </si>
  <si>
    <t>22/03/1977</t>
  </si>
  <si>
    <t>DUO-PACTOR</t>
  </si>
  <si>
    <t>2-59749</t>
  </si>
  <si>
    <t>14/02/1979</t>
  </si>
  <si>
    <t>2-59748</t>
  </si>
  <si>
    <t>ESCARIFICADOR</t>
  </si>
  <si>
    <t>M8-28-0326</t>
  </si>
  <si>
    <t>2-1248</t>
  </si>
  <si>
    <t>04/11/1999</t>
  </si>
  <si>
    <t>PLANTA MEZCLADORA</t>
  </si>
  <si>
    <t>M8-28-0348</t>
  </si>
  <si>
    <t>28/04/2005</t>
  </si>
  <si>
    <t>M8-28-0327</t>
  </si>
  <si>
    <t>30/12/2004</t>
  </si>
  <si>
    <t>2-54731</t>
  </si>
  <si>
    <t>08/05/1995</t>
  </si>
  <si>
    <t>PETROLIZADORA</t>
  </si>
  <si>
    <t>2-56209</t>
  </si>
  <si>
    <t>03/08/1995</t>
  </si>
  <si>
    <t>2-58831</t>
  </si>
  <si>
    <t>29/10/1999</t>
  </si>
  <si>
    <t>PLANTA PARA SOLDAR</t>
  </si>
  <si>
    <t>2-58832</t>
  </si>
  <si>
    <t>2-59728</t>
  </si>
  <si>
    <t>2-59729</t>
  </si>
  <si>
    <t>2-59744</t>
  </si>
  <si>
    <t>03/07/1979</t>
  </si>
  <si>
    <t>2-59742</t>
  </si>
  <si>
    <t>01/03/1984</t>
  </si>
  <si>
    <t>2-59740</t>
  </si>
  <si>
    <t>06/04/1981</t>
  </si>
  <si>
    <t>2-59739</t>
  </si>
  <si>
    <t>2-59738</t>
  </si>
  <si>
    <t>2-59735</t>
  </si>
  <si>
    <t>2-59734</t>
  </si>
  <si>
    <t>2-59732</t>
  </si>
  <si>
    <t>03/10/1981</t>
  </si>
  <si>
    <t>2-59731</t>
  </si>
  <si>
    <t>03/11/1981</t>
  </si>
  <si>
    <t>2-72056</t>
  </si>
  <si>
    <t>03/07/1997</t>
  </si>
  <si>
    <t>2-72057</t>
  </si>
  <si>
    <t>2-55155</t>
  </si>
  <si>
    <t>21/07/1995</t>
  </si>
  <si>
    <t>2-56330</t>
  </si>
  <si>
    <t>21/08/1995</t>
  </si>
  <si>
    <t>2-56328</t>
  </si>
  <si>
    <t>31/08/1995</t>
  </si>
  <si>
    <t>2-56329</t>
  </si>
  <si>
    <t>08/09/1995</t>
  </si>
  <si>
    <t>2-55154</t>
  </si>
  <si>
    <t>07/07/1995</t>
  </si>
  <si>
    <t>M8-26-0251</t>
  </si>
  <si>
    <t>ESCARIFICADOR MECANICO</t>
  </si>
  <si>
    <t>2-64129</t>
  </si>
  <si>
    <t>S/F</t>
  </si>
  <si>
    <t>TRACTOR</t>
  </si>
  <si>
    <t>2-61289</t>
  </si>
  <si>
    <t>SUMAS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</si>
</sst>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5" fillId="3" borderId="11" xfId="1" applyFont="1" applyFill="1" applyBorder="1" applyAlignment="1" applyProtection="1">
      <alignment horizontal="center" vertical="center"/>
    </xf>
    <xf numFmtId="4" fontId="3" fillId="3" borderId="12" xfId="0" applyNumberFormat="1" applyFont="1" applyFill="1" applyBorder="1" applyAlignment="1">
      <alignment wrapText="1"/>
    </xf>
    <xf numFmtId="4" fontId="3" fillId="3" borderId="11" xfId="0" applyNumberFormat="1" applyFont="1" applyFill="1" applyBorder="1"/>
    <xf numFmtId="0" fontId="3" fillId="3" borderId="11" xfId="0" applyNumberFormat="1" applyFont="1" applyFill="1" applyBorder="1"/>
    <xf numFmtId="4" fontId="3" fillId="3" borderId="11" xfId="0" applyNumberFormat="1" applyFont="1" applyFill="1" applyBorder="1" applyAlignment="1">
      <alignment wrapText="1"/>
    </xf>
    <xf numFmtId="0" fontId="0" fillId="3" borderId="0" xfId="0" applyFill="1"/>
    <xf numFmtId="14" fontId="3" fillId="3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4" fontId="3" fillId="3" borderId="12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left" vertical="center" wrapText="1"/>
    </xf>
    <xf numFmtId="4" fontId="5" fillId="0" borderId="12" xfId="1" applyNumberFormat="1" applyFont="1" applyFill="1" applyBorder="1" applyAlignment="1" applyProtection="1">
      <alignment horizontal="right" vertical="center"/>
    </xf>
    <xf numFmtId="4" fontId="3" fillId="0" borderId="11" xfId="0" applyNumberFormat="1" applyFont="1" applyBorder="1"/>
    <xf numFmtId="0" fontId="3" fillId="0" borderId="11" xfId="0" applyNumberFormat="1" applyFont="1" applyBorder="1"/>
    <xf numFmtId="4" fontId="5" fillId="0" borderId="11" xfId="1" applyNumberFormat="1" applyFont="1" applyFill="1" applyBorder="1" applyAlignment="1" applyProtection="1">
      <alignment horizontal="right" vertical="center"/>
    </xf>
    <xf numFmtId="0" fontId="3" fillId="0" borderId="11" xfId="0" applyFont="1" applyBorder="1"/>
    <xf numFmtId="0" fontId="6" fillId="0" borderId="11" xfId="0" applyFont="1" applyBorder="1" applyAlignment="1">
      <alignment horizontal="right"/>
    </xf>
    <xf numFmtId="4" fontId="6" fillId="0" borderId="11" xfId="0" applyNumberFormat="1" applyFont="1" applyFill="1" applyBorder="1"/>
    <xf numFmtId="4" fontId="6" fillId="0" borderId="11" xfId="0" applyNumberFormat="1" applyFont="1" applyBorder="1"/>
    <xf numFmtId="164" fontId="3" fillId="0" borderId="11" xfId="0" applyNumberFormat="1" applyFont="1" applyBorder="1"/>
  </cellXfs>
  <cellStyles count="2">
    <cellStyle name="Normal" xfId="0" builtinId="0"/>
    <cellStyle name="Normal_Copia de PADRONGENERAL13-02-2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4"/>
  <sheetViews>
    <sheetView tabSelected="1" zoomScale="140" zoomScaleNormal="140" workbookViewId="0">
      <selection activeCell="O11" sqref="O11"/>
    </sheetView>
  </sheetViews>
  <sheetFormatPr baseColWidth="10" defaultRowHeight="15" x14ac:dyDescent="0.25"/>
  <cols>
    <col min="1" max="1" width="7.7109375" customWidth="1"/>
    <col min="2" max="2" width="10" customWidth="1"/>
    <col min="3" max="3" width="12.7109375" customWidth="1"/>
    <col min="4" max="4" width="12.28515625" customWidth="1"/>
    <col min="5" max="5" width="29.28515625" customWidth="1"/>
    <col min="6" max="6" width="12.140625" customWidth="1"/>
    <col min="7" max="7" width="11.85546875" customWidth="1"/>
    <col min="8" max="9" width="7.140625" customWidth="1"/>
    <col min="10" max="10" width="13.7109375" customWidth="1"/>
    <col min="11" max="11" width="14.140625" customWidth="1"/>
    <col min="12" max="12" width="13.28515625" customWidth="1"/>
  </cols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>
        <f>F74</f>
        <v>21906455.690000001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9.5" thickBot="1" x14ac:dyDescent="0.3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84" x14ac:dyDescent="0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ht="26.25" thickBot="1" x14ac:dyDescent="0.3">
      <c r="A5" s="11" t="s">
        <v>13</v>
      </c>
      <c r="B5" s="12" t="s">
        <v>14</v>
      </c>
      <c r="C5" s="12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3" t="s">
        <v>20</v>
      </c>
      <c r="I5" s="13" t="s">
        <v>21</v>
      </c>
      <c r="J5" s="11" t="s">
        <v>22</v>
      </c>
      <c r="K5" s="11" t="s">
        <v>23</v>
      </c>
      <c r="L5" s="11" t="s">
        <v>24</v>
      </c>
    </row>
    <row r="6" spans="1:12" s="21" customFormat="1" x14ac:dyDescent="0.25">
      <c r="A6" s="14">
        <v>563</v>
      </c>
      <c r="B6" s="15" t="s">
        <v>25</v>
      </c>
      <c r="C6" s="16" t="s">
        <v>26</v>
      </c>
      <c r="D6" s="15" t="s">
        <v>27</v>
      </c>
      <c r="E6" s="15" t="s">
        <v>28</v>
      </c>
      <c r="F6" s="17">
        <v>879729.58</v>
      </c>
      <c r="G6" s="18">
        <f>F6*0.3</f>
        <v>263918.87399999995</v>
      </c>
      <c r="H6" s="19">
        <v>10</v>
      </c>
      <c r="I6" s="19">
        <v>10</v>
      </c>
      <c r="J6" s="18">
        <f>(F6-G6)/H6</f>
        <v>61581.070599999999</v>
      </c>
      <c r="K6" s="18">
        <f>J6*I6</f>
        <v>615810.70600000001</v>
      </c>
      <c r="L6" s="20">
        <f>F6-K6</f>
        <v>263918.87399999995</v>
      </c>
    </row>
    <row r="7" spans="1:12" s="21" customFormat="1" x14ac:dyDescent="0.25">
      <c r="A7" s="14">
        <v>563</v>
      </c>
      <c r="B7" s="15" t="s">
        <v>29</v>
      </c>
      <c r="C7" s="16" t="s">
        <v>26</v>
      </c>
      <c r="D7" s="15" t="s">
        <v>30</v>
      </c>
      <c r="E7" s="15" t="s">
        <v>31</v>
      </c>
      <c r="F7" s="17">
        <v>12502.95</v>
      </c>
      <c r="G7" s="18">
        <f>F7*0.3</f>
        <v>3750.8850000000002</v>
      </c>
      <c r="H7" s="19">
        <v>10</v>
      </c>
      <c r="I7" s="19">
        <v>10</v>
      </c>
      <c r="J7" s="18">
        <f t="shared" ref="J7:J70" si="0">(F7-G7)/H7</f>
        <v>875.20650000000001</v>
      </c>
      <c r="K7" s="18">
        <f t="shared" ref="K7:K70" si="1">J7*I7</f>
        <v>8752.0650000000005</v>
      </c>
      <c r="L7" s="20">
        <f>F7-K7</f>
        <v>3750.8850000000002</v>
      </c>
    </row>
    <row r="8" spans="1:12" s="21" customFormat="1" x14ac:dyDescent="0.25">
      <c r="A8" s="14">
        <v>563</v>
      </c>
      <c r="B8" s="15" t="s">
        <v>32</v>
      </c>
      <c r="C8" s="16" t="s">
        <v>26</v>
      </c>
      <c r="D8" s="15" t="s">
        <v>33</v>
      </c>
      <c r="E8" s="15" t="s">
        <v>34</v>
      </c>
      <c r="F8" s="17">
        <v>3984.39</v>
      </c>
      <c r="G8" s="18">
        <f t="shared" ref="G8:G71" si="2">F8*0.3</f>
        <v>1195.317</v>
      </c>
      <c r="H8" s="19">
        <v>10</v>
      </c>
      <c r="I8" s="19">
        <v>10</v>
      </c>
      <c r="J8" s="18">
        <f t="shared" si="0"/>
        <v>278.90729999999996</v>
      </c>
      <c r="K8" s="18">
        <f t="shared" si="1"/>
        <v>2789.0729999999994</v>
      </c>
      <c r="L8" s="20">
        <f t="shared" ref="L8:L71" si="3">F8-K8</f>
        <v>1195.3170000000005</v>
      </c>
    </row>
    <row r="9" spans="1:12" s="21" customFormat="1" x14ac:dyDescent="0.25">
      <c r="A9" s="14">
        <v>563</v>
      </c>
      <c r="B9" s="15" t="s">
        <v>35</v>
      </c>
      <c r="C9" s="16" t="s">
        <v>26</v>
      </c>
      <c r="D9" s="15" t="s">
        <v>36</v>
      </c>
      <c r="E9" s="15" t="s">
        <v>37</v>
      </c>
      <c r="F9" s="17">
        <v>1332999.3700000001</v>
      </c>
      <c r="G9" s="18">
        <f t="shared" si="2"/>
        <v>399899.81100000005</v>
      </c>
      <c r="H9" s="19">
        <v>10</v>
      </c>
      <c r="I9" s="19">
        <v>10</v>
      </c>
      <c r="J9" s="18">
        <f t="shared" si="0"/>
        <v>93309.955900000015</v>
      </c>
      <c r="K9" s="18">
        <f t="shared" si="1"/>
        <v>933099.55900000012</v>
      </c>
      <c r="L9" s="20">
        <f t="shared" si="3"/>
        <v>399899.81099999999</v>
      </c>
    </row>
    <row r="10" spans="1:12" s="21" customFormat="1" x14ac:dyDescent="0.25">
      <c r="A10" s="14">
        <v>563</v>
      </c>
      <c r="B10" s="15" t="s">
        <v>38</v>
      </c>
      <c r="C10" s="16" t="s">
        <v>26</v>
      </c>
      <c r="D10" s="15" t="s">
        <v>36</v>
      </c>
      <c r="E10" s="15" t="s">
        <v>37</v>
      </c>
      <c r="F10" s="17">
        <v>1332999.3700000001</v>
      </c>
      <c r="G10" s="18">
        <f t="shared" si="2"/>
        <v>399899.81100000005</v>
      </c>
      <c r="H10" s="19">
        <v>10</v>
      </c>
      <c r="I10" s="19">
        <v>10</v>
      </c>
      <c r="J10" s="18">
        <f t="shared" si="0"/>
        <v>93309.955900000015</v>
      </c>
      <c r="K10" s="18">
        <f t="shared" si="1"/>
        <v>933099.55900000012</v>
      </c>
      <c r="L10" s="20">
        <f t="shared" si="3"/>
        <v>399899.81099999999</v>
      </c>
    </row>
    <row r="11" spans="1:12" s="21" customFormat="1" x14ac:dyDescent="0.25">
      <c r="A11" s="14">
        <v>563</v>
      </c>
      <c r="B11" s="15" t="s">
        <v>39</v>
      </c>
      <c r="C11" s="16" t="s">
        <v>26</v>
      </c>
      <c r="D11" s="15" t="s">
        <v>40</v>
      </c>
      <c r="E11" s="15" t="s">
        <v>41</v>
      </c>
      <c r="F11" s="17">
        <v>485420.04</v>
      </c>
      <c r="G11" s="18">
        <f t="shared" si="2"/>
        <v>145626.01199999999</v>
      </c>
      <c r="H11" s="19">
        <v>10</v>
      </c>
      <c r="I11" s="19">
        <v>10</v>
      </c>
      <c r="J11" s="18">
        <f t="shared" si="0"/>
        <v>33979.402799999996</v>
      </c>
      <c r="K11" s="18">
        <f t="shared" si="1"/>
        <v>339794.02799999993</v>
      </c>
      <c r="L11" s="20">
        <f t="shared" si="3"/>
        <v>145626.01200000005</v>
      </c>
    </row>
    <row r="12" spans="1:12" s="21" customFormat="1" x14ac:dyDescent="0.25">
      <c r="A12" s="14">
        <v>563</v>
      </c>
      <c r="B12" s="15" t="s">
        <v>42</v>
      </c>
      <c r="C12" s="16" t="s">
        <v>26</v>
      </c>
      <c r="D12" s="15" t="s">
        <v>43</v>
      </c>
      <c r="E12" s="15" t="s">
        <v>44</v>
      </c>
      <c r="F12" s="17">
        <v>29888.05</v>
      </c>
      <c r="G12" s="18">
        <f t="shared" si="2"/>
        <v>8966.4149999999991</v>
      </c>
      <c r="H12" s="19">
        <v>10</v>
      </c>
      <c r="I12" s="19">
        <v>10</v>
      </c>
      <c r="J12" s="18">
        <f t="shared" si="0"/>
        <v>2092.1635000000001</v>
      </c>
      <c r="K12" s="18">
        <f t="shared" si="1"/>
        <v>20921.635000000002</v>
      </c>
      <c r="L12" s="20">
        <f t="shared" si="3"/>
        <v>8966.4149999999972</v>
      </c>
    </row>
    <row r="13" spans="1:12" s="21" customFormat="1" x14ac:dyDescent="0.25">
      <c r="A13" s="14">
        <v>563</v>
      </c>
      <c r="B13" s="15" t="s">
        <v>45</v>
      </c>
      <c r="C13" s="16" t="s">
        <v>26</v>
      </c>
      <c r="D13" s="15" t="s">
        <v>46</v>
      </c>
      <c r="E13" s="15" t="s">
        <v>47</v>
      </c>
      <c r="F13" s="17">
        <v>27640.240000000002</v>
      </c>
      <c r="G13" s="18">
        <f t="shared" si="2"/>
        <v>8292.0720000000001</v>
      </c>
      <c r="H13" s="19">
        <v>10</v>
      </c>
      <c r="I13" s="19">
        <v>10</v>
      </c>
      <c r="J13" s="18">
        <f t="shared" si="0"/>
        <v>1934.8168000000001</v>
      </c>
      <c r="K13" s="18">
        <f t="shared" si="1"/>
        <v>19348.168000000001</v>
      </c>
      <c r="L13" s="20">
        <f t="shared" si="3"/>
        <v>8292.0720000000001</v>
      </c>
    </row>
    <row r="14" spans="1:12" s="21" customFormat="1" x14ac:dyDescent="0.25">
      <c r="A14" s="14">
        <v>563</v>
      </c>
      <c r="B14" s="15" t="s">
        <v>48</v>
      </c>
      <c r="C14" s="16" t="s">
        <v>26</v>
      </c>
      <c r="D14" s="15" t="s">
        <v>46</v>
      </c>
      <c r="E14" s="15" t="s">
        <v>47</v>
      </c>
      <c r="F14" s="17">
        <v>27640.240000000002</v>
      </c>
      <c r="G14" s="18">
        <f t="shared" si="2"/>
        <v>8292.0720000000001</v>
      </c>
      <c r="H14" s="19">
        <v>10</v>
      </c>
      <c r="I14" s="19">
        <v>10</v>
      </c>
      <c r="J14" s="18">
        <f t="shared" si="0"/>
        <v>1934.8168000000001</v>
      </c>
      <c r="K14" s="18">
        <f t="shared" si="1"/>
        <v>19348.168000000001</v>
      </c>
      <c r="L14" s="20">
        <f t="shared" si="3"/>
        <v>8292.0720000000001</v>
      </c>
    </row>
    <row r="15" spans="1:12" s="21" customFormat="1" x14ac:dyDescent="0.25">
      <c r="A15" s="14">
        <v>563</v>
      </c>
      <c r="B15" s="15" t="s">
        <v>49</v>
      </c>
      <c r="C15" s="16" t="s">
        <v>26</v>
      </c>
      <c r="D15" s="15" t="s">
        <v>46</v>
      </c>
      <c r="E15" s="15" t="s">
        <v>37</v>
      </c>
      <c r="F15" s="17">
        <v>452599.65</v>
      </c>
      <c r="G15" s="18">
        <f t="shared" si="2"/>
        <v>135779.89499999999</v>
      </c>
      <c r="H15" s="19">
        <v>10</v>
      </c>
      <c r="I15" s="19">
        <v>10</v>
      </c>
      <c r="J15" s="18">
        <f t="shared" si="0"/>
        <v>31681.9755</v>
      </c>
      <c r="K15" s="18">
        <f t="shared" si="1"/>
        <v>316819.755</v>
      </c>
      <c r="L15" s="20">
        <f t="shared" si="3"/>
        <v>135779.89500000002</v>
      </c>
    </row>
    <row r="16" spans="1:12" s="21" customFormat="1" x14ac:dyDescent="0.25">
      <c r="A16" s="14">
        <v>563</v>
      </c>
      <c r="B16" s="15" t="s">
        <v>50</v>
      </c>
      <c r="C16" s="16" t="s">
        <v>26</v>
      </c>
      <c r="D16" s="15" t="s">
        <v>46</v>
      </c>
      <c r="E16" s="15" t="s">
        <v>37</v>
      </c>
      <c r="F16" s="17">
        <v>452599.65</v>
      </c>
      <c r="G16" s="18">
        <f t="shared" si="2"/>
        <v>135779.89499999999</v>
      </c>
      <c r="H16" s="19">
        <v>10</v>
      </c>
      <c r="I16" s="19">
        <v>10</v>
      </c>
      <c r="J16" s="18">
        <f t="shared" si="0"/>
        <v>31681.9755</v>
      </c>
      <c r="K16" s="18">
        <f t="shared" si="1"/>
        <v>316819.755</v>
      </c>
      <c r="L16" s="20">
        <f t="shared" si="3"/>
        <v>135779.89500000002</v>
      </c>
    </row>
    <row r="17" spans="1:12" s="21" customFormat="1" x14ac:dyDescent="0.25">
      <c r="A17" s="14">
        <v>563</v>
      </c>
      <c r="B17" s="15" t="s">
        <v>51</v>
      </c>
      <c r="C17" s="16" t="s">
        <v>26</v>
      </c>
      <c r="D17" s="15" t="s">
        <v>46</v>
      </c>
      <c r="E17" s="15" t="s">
        <v>37</v>
      </c>
      <c r="F17" s="17">
        <v>452599.65</v>
      </c>
      <c r="G17" s="18">
        <f t="shared" si="2"/>
        <v>135779.89499999999</v>
      </c>
      <c r="H17" s="19">
        <v>10</v>
      </c>
      <c r="I17" s="19">
        <v>10</v>
      </c>
      <c r="J17" s="18">
        <f t="shared" si="0"/>
        <v>31681.9755</v>
      </c>
      <c r="K17" s="18">
        <f t="shared" si="1"/>
        <v>316819.755</v>
      </c>
      <c r="L17" s="20">
        <f t="shared" si="3"/>
        <v>135779.89500000002</v>
      </c>
    </row>
    <row r="18" spans="1:12" s="21" customFormat="1" x14ac:dyDescent="0.25">
      <c r="A18" s="14">
        <v>563</v>
      </c>
      <c r="B18" s="15" t="s">
        <v>52</v>
      </c>
      <c r="C18" s="16" t="s">
        <v>26</v>
      </c>
      <c r="D18" s="15" t="s">
        <v>46</v>
      </c>
      <c r="E18" s="15" t="s">
        <v>37</v>
      </c>
      <c r="F18" s="17">
        <v>452599.65</v>
      </c>
      <c r="G18" s="18">
        <f t="shared" si="2"/>
        <v>135779.89499999999</v>
      </c>
      <c r="H18" s="19">
        <v>10</v>
      </c>
      <c r="I18" s="19">
        <v>10</v>
      </c>
      <c r="J18" s="18">
        <f t="shared" si="0"/>
        <v>31681.9755</v>
      </c>
      <c r="K18" s="18">
        <f t="shared" si="1"/>
        <v>316819.755</v>
      </c>
      <c r="L18" s="20">
        <f t="shared" si="3"/>
        <v>135779.89500000002</v>
      </c>
    </row>
    <row r="19" spans="1:12" s="21" customFormat="1" x14ac:dyDescent="0.25">
      <c r="A19" s="14">
        <v>563</v>
      </c>
      <c r="B19" s="15" t="s">
        <v>53</v>
      </c>
      <c r="C19" s="16" t="s">
        <v>26</v>
      </c>
      <c r="D19" s="15" t="s">
        <v>54</v>
      </c>
      <c r="E19" s="15" t="s">
        <v>55</v>
      </c>
      <c r="F19" s="17">
        <v>620174.06999999995</v>
      </c>
      <c r="G19" s="18">
        <f t="shared" si="2"/>
        <v>186052.22099999999</v>
      </c>
      <c r="H19" s="19">
        <v>10</v>
      </c>
      <c r="I19" s="19">
        <v>10</v>
      </c>
      <c r="J19" s="18">
        <f t="shared" si="0"/>
        <v>43412.184899999993</v>
      </c>
      <c r="K19" s="18">
        <f t="shared" si="1"/>
        <v>434121.84899999993</v>
      </c>
      <c r="L19" s="20">
        <f t="shared" si="3"/>
        <v>186052.22100000002</v>
      </c>
    </row>
    <row r="20" spans="1:12" s="21" customFormat="1" x14ac:dyDescent="0.25">
      <c r="A20" s="14">
        <v>563</v>
      </c>
      <c r="B20" s="15" t="s">
        <v>56</v>
      </c>
      <c r="C20" s="16" t="s">
        <v>26</v>
      </c>
      <c r="D20" s="15" t="s">
        <v>54</v>
      </c>
      <c r="E20" s="15" t="s">
        <v>55</v>
      </c>
      <c r="F20" s="17">
        <v>584919.01</v>
      </c>
      <c r="G20" s="18">
        <f t="shared" si="2"/>
        <v>175475.70300000001</v>
      </c>
      <c r="H20" s="19">
        <v>10</v>
      </c>
      <c r="I20" s="19">
        <v>10</v>
      </c>
      <c r="J20" s="18">
        <f t="shared" si="0"/>
        <v>40944.330700000006</v>
      </c>
      <c r="K20" s="18">
        <f t="shared" si="1"/>
        <v>409443.30700000003</v>
      </c>
      <c r="L20" s="20">
        <f t="shared" si="3"/>
        <v>175475.70299999998</v>
      </c>
    </row>
    <row r="21" spans="1:12" s="21" customFormat="1" x14ac:dyDescent="0.25">
      <c r="A21" s="14">
        <v>563</v>
      </c>
      <c r="B21" s="15" t="s">
        <v>57</v>
      </c>
      <c r="C21" s="16" t="s">
        <v>26</v>
      </c>
      <c r="D21" s="15" t="s">
        <v>58</v>
      </c>
      <c r="E21" s="15" t="s">
        <v>34</v>
      </c>
      <c r="F21" s="17">
        <v>625283.18999999994</v>
      </c>
      <c r="G21" s="18">
        <f t="shared" si="2"/>
        <v>187584.95699999997</v>
      </c>
      <c r="H21" s="19">
        <v>10</v>
      </c>
      <c r="I21" s="19">
        <v>10</v>
      </c>
      <c r="J21" s="18">
        <f t="shared" si="0"/>
        <v>43769.823300000004</v>
      </c>
      <c r="K21" s="18">
        <f t="shared" si="1"/>
        <v>437698.23300000001</v>
      </c>
      <c r="L21" s="20">
        <f t="shared" si="3"/>
        <v>187584.95699999994</v>
      </c>
    </row>
    <row r="22" spans="1:12" s="21" customFormat="1" x14ac:dyDescent="0.25">
      <c r="A22" s="14">
        <v>563</v>
      </c>
      <c r="B22" s="15" t="s">
        <v>59</v>
      </c>
      <c r="C22" s="16" t="s">
        <v>26</v>
      </c>
      <c r="D22" s="15" t="s">
        <v>60</v>
      </c>
      <c r="E22" s="15" t="s">
        <v>61</v>
      </c>
      <c r="F22" s="17">
        <v>0</v>
      </c>
      <c r="G22" s="18">
        <f t="shared" si="2"/>
        <v>0</v>
      </c>
      <c r="H22" s="19">
        <v>10</v>
      </c>
      <c r="I22" s="19">
        <v>10</v>
      </c>
      <c r="J22" s="18">
        <f t="shared" si="0"/>
        <v>0</v>
      </c>
      <c r="K22" s="18">
        <f t="shared" si="1"/>
        <v>0</v>
      </c>
      <c r="L22" s="20">
        <f t="shared" si="3"/>
        <v>0</v>
      </c>
    </row>
    <row r="23" spans="1:12" s="21" customFormat="1" x14ac:dyDescent="0.25">
      <c r="A23" s="14">
        <v>563</v>
      </c>
      <c r="B23" s="15" t="s">
        <v>62</v>
      </c>
      <c r="C23" s="16" t="s">
        <v>26</v>
      </c>
      <c r="D23" s="15" t="s">
        <v>63</v>
      </c>
      <c r="E23" s="15" t="s">
        <v>61</v>
      </c>
      <c r="F23" s="17">
        <v>0</v>
      </c>
      <c r="G23" s="18">
        <f t="shared" si="2"/>
        <v>0</v>
      </c>
      <c r="H23" s="19">
        <v>10</v>
      </c>
      <c r="I23" s="19">
        <v>10</v>
      </c>
      <c r="J23" s="18">
        <f t="shared" si="0"/>
        <v>0</v>
      </c>
      <c r="K23" s="18">
        <f t="shared" si="1"/>
        <v>0</v>
      </c>
      <c r="L23" s="20">
        <f t="shared" si="3"/>
        <v>0</v>
      </c>
    </row>
    <row r="24" spans="1:12" s="21" customFormat="1" x14ac:dyDescent="0.25">
      <c r="A24" s="14">
        <v>563</v>
      </c>
      <c r="B24" s="15" t="s">
        <v>64</v>
      </c>
      <c r="C24" s="16" t="s">
        <v>26</v>
      </c>
      <c r="D24" s="15" t="s">
        <v>63</v>
      </c>
      <c r="E24" s="15" t="s">
        <v>65</v>
      </c>
      <c r="F24" s="17">
        <v>3230000</v>
      </c>
      <c r="G24" s="18">
        <f t="shared" si="2"/>
        <v>969000</v>
      </c>
      <c r="H24" s="19">
        <v>10</v>
      </c>
      <c r="I24" s="19">
        <v>10</v>
      </c>
      <c r="J24" s="18">
        <f t="shared" si="0"/>
        <v>226100</v>
      </c>
      <c r="K24" s="18">
        <f t="shared" si="1"/>
        <v>2261000</v>
      </c>
      <c r="L24" s="20">
        <f t="shared" si="3"/>
        <v>969000</v>
      </c>
    </row>
    <row r="25" spans="1:12" s="21" customFormat="1" x14ac:dyDescent="0.25">
      <c r="A25" s="14">
        <v>563</v>
      </c>
      <c r="B25" s="15" t="s">
        <v>66</v>
      </c>
      <c r="C25" s="16" t="s">
        <v>26</v>
      </c>
      <c r="D25" s="15" t="s">
        <v>67</v>
      </c>
      <c r="E25" s="15" t="s">
        <v>41</v>
      </c>
      <c r="F25" s="17">
        <v>315825.73</v>
      </c>
      <c r="G25" s="18">
        <f t="shared" si="2"/>
        <v>94747.718999999997</v>
      </c>
      <c r="H25" s="19">
        <v>10</v>
      </c>
      <c r="I25" s="19">
        <v>10</v>
      </c>
      <c r="J25" s="18">
        <f t="shared" si="0"/>
        <v>22107.801100000001</v>
      </c>
      <c r="K25" s="18">
        <f t="shared" si="1"/>
        <v>221078.011</v>
      </c>
      <c r="L25" s="20">
        <f t="shared" si="3"/>
        <v>94747.718999999983</v>
      </c>
    </row>
    <row r="26" spans="1:12" s="21" customFormat="1" x14ac:dyDescent="0.25">
      <c r="A26" s="14">
        <v>563</v>
      </c>
      <c r="B26" s="15" t="s">
        <v>68</v>
      </c>
      <c r="C26" s="16" t="s">
        <v>26</v>
      </c>
      <c r="D26" s="15" t="s">
        <v>67</v>
      </c>
      <c r="E26" s="15" t="s">
        <v>41</v>
      </c>
      <c r="F26" s="17">
        <v>312475.03999999998</v>
      </c>
      <c r="G26" s="18">
        <f t="shared" si="2"/>
        <v>93742.511999999988</v>
      </c>
      <c r="H26" s="19">
        <v>10</v>
      </c>
      <c r="I26" s="19">
        <v>10</v>
      </c>
      <c r="J26" s="18">
        <f t="shared" si="0"/>
        <v>21873.252799999998</v>
      </c>
      <c r="K26" s="18">
        <f t="shared" si="1"/>
        <v>218732.52799999999</v>
      </c>
      <c r="L26" s="20">
        <f t="shared" si="3"/>
        <v>93742.511999999988</v>
      </c>
    </row>
    <row r="27" spans="1:12" s="21" customFormat="1" x14ac:dyDescent="0.25">
      <c r="A27" s="14">
        <v>563</v>
      </c>
      <c r="B27" s="15" t="s">
        <v>69</v>
      </c>
      <c r="C27" s="16" t="s">
        <v>26</v>
      </c>
      <c r="D27" s="15" t="s">
        <v>67</v>
      </c>
      <c r="E27" s="15" t="s">
        <v>41</v>
      </c>
      <c r="F27" s="17">
        <v>251733.3</v>
      </c>
      <c r="G27" s="18">
        <f t="shared" si="2"/>
        <v>75519.989999999991</v>
      </c>
      <c r="H27" s="19">
        <v>10</v>
      </c>
      <c r="I27" s="19">
        <v>10</v>
      </c>
      <c r="J27" s="18">
        <f t="shared" si="0"/>
        <v>17621.330999999998</v>
      </c>
      <c r="K27" s="18">
        <f t="shared" si="1"/>
        <v>176213.31</v>
      </c>
      <c r="L27" s="20">
        <f t="shared" si="3"/>
        <v>75519.989999999991</v>
      </c>
    </row>
    <row r="28" spans="1:12" s="21" customFormat="1" x14ac:dyDescent="0.25">
      <c r="A28" s="14">
        <v>563</v>
      </c>
      <c r="B28" s="15" t="s">
        <v>70</v>
      </c>
      <c r="C28" s="16" t="s">
        <v>26</v>
      </c>
      <c r="D28" s="15" t="s">
        <v>67</v>
      </c>
      <c r="E28" s="15" t="s">
        <v>34</v>
      </c>
      <c r="F28" s="17">
        <v>538474.47</v>
      </c>
      <c r="G28" s="18">
        <f t="shared" si="2"/>
        <v>161542.34099999999</v>
      </c>
      <c r="H28" s="19">
        <v>10</v>
      </c>
      <c r="I28" s="19">
        <v>10</v>
      </c>
      <c r="J28" s="18">
        <f t="shared" si="0"/>
        <v>37693.212899999999</v>
      </c>
      <c r="K28" s="18">
        <f t="shared" si="1"/>
        <v>376932.12899999996</v>
      </c>
      <c r="L28" s="20">
        <f t="shared" si="3"/>
        <v>161542.34100000001</v>
      </c>
    </row>
    <row r="29" spans="1:12" s="21" customFormat="1" x14ac:dyDescent="0.25">
      <c r="A29" s="14">
        <v>563</v>
      </c>
      <c r="B29" s="15" t="s">
        <v>71</v>
      </c>
      <c r="C29" s="16" t="s">
        <v>26</v>
      </c>
      <c r="D29" s="15" t="s">
        <v>67</v>
      </c>
      <c r="E29" s="15" t="s">
        <v>34</v>
      </c>
      <c r="F29" s="17">
        <v>700536.52</v>
      </c>
      <c r="G29" s="18">
        <f t="shared" si="2"/>
        <v>210160.95600000001</v>
      </c>
      <c r="H29" s="19">
        <v>10</v>
      </c>
      <c r="I29" s="19">
        <v>10</v>
      </c>
      <c r="J29" s="18">
        <f t="shared" si="0"/>
        <v>49037.556400000001</v>
      </c>
      <c r="K29" s="18">
        <f t="shared" si="1"/>
        <v>490375.56400000001</v>
      </c>
      <c r="L29" s="20">
        <f t="shared" si="3"/>
        <v>210160.95600000001</v>
      </c>
    </row>
    <row r="30" spans="1:12" s="21" customFormat="1" x14ac:dyDescent="0.25">
      <c r="A30" s="14">
        <v>563</v>
      </c>
      <c r="B30" s="15" t="s">
        <v>72</v>
      </c>
      <c r="C30" s="16" t="s">
        <v>26</v>
      </c>
      <c r="D30" s="15" t="s">
        <v>73</v>
      </c>
      <c r="E30" s="15" t="s">
        <v>41</v>
      </c>
      <c r="F30" s="17">
        <v>224973.7</v>
      </c>
      <c r="G30" s="18">
        <f t="shared" si="2"/>
        <v>67492.11</v>
      </c>
      <c r="H30" s="19">
        <v>10</v>
      </c>
      <c r="I30" s="19">
        <v>10</v>
      </c>
      <c r="J30" s="18">
        <f t="shared" si="0"/>
        <v>15748.159000000003</v>
      </c>
      <c r="K30" s="18">
        <f t="shared" si="1"/>
        <v>157481.59000000003</v>
      </c>
      <c r="L30" s="20">
        <f t="shared" si="3"/>
        <v>67492.109999999986</v>
      </c>
    </row>
    <row r="31" spans="1:12" s="21" customFormat="1" x14ac:dyDescent="0.25">
      <c r="A31" s="14">
        <v>563</v>
      </c>
      <c r="B31" s="15" t="s">
        <v>74</v>
      </c>
      <c r="C31" s="16" t="s">
        <v>26</v>
      </c>
      <c r="D31" s="15" t="s">
        <v>73</v>
      </c>
      <c r="E31" s="15" t="s">
        <v>41</v>
      </c>
      <c r="F31" s="17">
        <v>199630.45</v>
      </c>
      <c r="G31" s="18">
        <f t="shared" si="2"/>
        <v>59889.135000000002</v>
      </c>
      <c r="H31" s="19">
        <v>10</v>
      </c>
      <c r="I31" s="19">
        <v>10</v>
      </c>
      <c r="J31" s="18">
        <f t="shared" si="0"/>
        <v>13974.1315</v>
      </c>
      <c r="K31" s="18">
        <f t="shared" si="1"/>
        <v>139741.315</v>
      </c>
      <c r="L31" s="20">
        <f t="shared" si="3"/>
        <v>59889.135000000009</v>
      </c>
    </row>
    <row r="32" spans="1:12" s="21" customFormat="1" x14ac:dyDescent="0.25">
      <c r="A32" s="14">
        <v>563</v>
      </c>
      <c r="B32" s="15" t="s">
        <v>75</v>
      </c>
      <c r="C32" s="16" t="s">
        <v>26</v>
      </c>
      <c r="D32" s="15" t="s">
        <v>73</v>
      </c>
      <c r="E32" s="15" t="s">
        <v>41</v>
      </c>
      <c r="F32" s="17">
        <v>196846.02</v>
      </c>
      <c r="G32" s="18">
        <f t="shared" si="2"/>
        <v>59053.805999999997</v>
      </c>
      <c r="H32" s="19">
        <v>10</v>
      </c>
      <c r="I32" s="19">
        <v>10</v>
      </c>
      <c r="J32" s="18">
        <f t="shared" si="0"/>
        <v>13779.221399999999</v>
      </c>
      <c r="K32" s="18">
        <f t="shared" si="1"/>
        <v>137792.21399999998</v>
      </c>
      <c r="L32" s="20">
        <f t="shared" si="3"/>
        <v>59053.806000000011</v>
      </c>
    </row>
    <row r="33" spans="1:12" s="21" customFormat="1" x14ac:dyDescent="0.25">
      <c r="A33" s="14">
        <v>563</v>
      </c>
      <c r="B33" s="15" t="s">
        <v>76</v>
      </c>
      <c r="C33" s="16" t="s">
        <v>26</v>
      </c>
      <c r="D33" s="15" t="s">
        <v>77</v>
      </c>
      <c r="E33" s="15" t="s">
        <v>41</v>
      </c>
      <c r="F33" s="17">
        <v>210004.52</v>
      </c>
      <c r="G33" s="18">
        <f t="shared" si="2"/>
        <v>63001.355999999992</v>
      </c>
      <c r="H33" s="19">
        <v>10</v>
      </c>
      <c r="I33" s="19">
        <v>10</v>
      </c>
      <c r="J33" s="18">
        <f t="shared" si="0"/>
        <v>14700.3164</v>
      </c>
      <c r="K33" s="18">
        <f t="shared" si="1"/>
        <v>147003.16399999999</v>
      </c>
      <c r="L33" s="20">
        <f t="shared" si="3"/>
        <v>63001.356</v>
      </c>
    </row>
    <row r="34" spans="1:12" s="21" customFormat="1" x14ac:dyDescent="0.25">
      <c r="A34" s="14">
        <v>563</v>
      </c>
      <c r="B34" s="15" t="s">
        <v>78</v>
      </c>
      <c r="C34" s="16" t="s">
        <v>26</v>
      </c>
      <c r="D34" s="15" t="s">
        <v>77</v>
      </c>
      <c r="E34" s="15" t="s">
        <v>41</v>
      </c>
      <c r="F34" s="17">
        <v>209655.75</v>
      </c>
      <c r="G34" s="18">
        <f t="shared" si="2"/>
        <v>62896.724999999999</v>
      </c>
      <c r="H34" s="19">
        <v>10</v>
      </c>
      <c r="I34" s="19">
        <v>10</v>
      </c>
      <c r="J34" s="18">
        <f t="shared" si="0"/>
        <v>14675.9025</v>
      </c>
      <c r="K34" s="18">
        <f t="shared" si="1"/>
        <v>146759.02499999999</v>
      </c>
      <c r="L34" s="20">
        <f t="shared" si="3"/>
        <v>62896.725000000006</v>
      </c>
    </row>
    <row r="35" spans="1:12" s="21" customFormat="1" x14ac:dyDescent="0.25">
      <c r="A35" s="14">
        <v>563</v>
      </c>
      <c r="B35" s="15" t="s">
        <v>79</v>
      </c>
      <c r="C35" s="16" t="s">
        <v>26</v>
      </c>
      <c r="D35" s="15" t="s">
        <v>80</v>
      </c>
      <c r="E35" s="15" t="s">
        <v>34</v>
      </c>
      <c r="F35" s="17">
        <v>448921.37</v>
      </c>
      <c r="G35" s="18">
        <f t="shared" si="2"/>
        <v>134676.41099999999</v>
      </c>
      <c r="H35" s="19">
        <v>10</v>
      </c>
      <c r="I35" s="19">
        <v>10</v>
      </c>
      <c r="J35" s="18">
        <f t="shared" si="0"/>
        <v>31424.495900000002</v>
      </c>
      <c r="K35" s="18">
        <f t="shared" si="1"/>
        <v>314244.95900000003</v>
      </c>
      <c r="L35" s="20">
        <f t="shared" si="3"/>
        <v>134676.41099999996</v>
      </c>
    </row>
    <row r="36" spans="1:12" s="21" customFormat="1" x14ac:dyDescent="0.25">
      <c r="A36" s="14">
        <v>563</v>
      </c>
      <c r="B36" s="15" t="s">
        <v>81</v>
      </c>
      <c r="C36" s="16" t="s">
        <v>26</v>
      </c>
      <c r="D36" s="15" t="s">
        <v>73</v>
      </c>
      <c r="E36" s="15" t="s">
        <v>34</v>
      </c>
      <c r="F36" s="17">
        <v>498360.31</v>
      </c>
      <c r="G36" s="18">
        <f t="shared" si="2"/>
        <v>149508.09299999999</v>
      </c>
      <c r="H36" s="19">
        <v>10</v>
      </c>
      <c r="I36" s="19">
        <v>10</v>
      </c>
      <c r="J36" s="18">
        <f t="shared" si="0"/>
        <v>34885.221700000002</v>
      </c>
      <c r="K36" s="18">
        <f t="shared" si="1"/>
        <v>348852.217</v>
      </c>
      <c r="L36" s="20">
        <f t="shared" si="3"/>
        <v>149508.09299999999</v>
      </c>
    </row>
    <row r="37" spans="1:12" s="21" customFormat="1" x14ac:dyDescent="0.25">
      <c r="A37" s="14">
        <v>563</v>
      </c>
      <c r="B37" s="15" t="s">
        <v>82</v>
      </c>
      <c r="C37" s="16" t="s">
        <v>26</v>
      </c>
      <c r="D37" s="15" t="s">
        <v>73</v>
      </c>
      <c r="E37" s="15" t="s">
        <v>34</v>
      </c>
      <c r="F37" s="17">
        <v>551226.30000000005</v>
      </c>
      <c r="G37" s="18">
        <f t="shared" si="2"/>
        <v>165367.89000000001</v>
      </c>
      <c r="H37" s="19">
        <v>10</v>
      </c>
      <c r="I37" s="19">
        <v>10</v>
      </c>
      <c r="J37" s="18">
        <f t="shared" si="0"/>
        <v>38585.841</v>
      </c>
      <c r="K37" s="18">
        <f t="shared" si="1"/>
        <v>385858.41000000003</v>
      </c>
      <c r="L37" s="20">
        <f t="shared" si="3"/>
        <v>165367.89000000001</v>
      </c>
    </row>
    <row r="38" spans="1:12" s="21" customFormat="1" x14ac:dyDescent="0.25">
      <c r="A38" s="14">
        <v>563</v>
      </c>
      <c r="B38" s="15" t="s">
        <v>83</v>
      </c>
      <c r="C38" s="16" t="s">
        <v>26</v>
      </c>
      <c r="D38" s="15" t="s">
        <v>30</v>
      </c>
      <c r="E38" s="15" t="s">
        <v>84</v>
      </c>
      <c r="F38" s="17">
        <v>51694.25</v>
      </c>
      <c r="G38" s="18">
        <f t="shared" si="2"/>
        <v>15508.275</v>
      </c>
      <c r="H38" s="19">
        <v>10</v>
      </c>
      <c r="I38" s="19">
        <v>10</v>
      </c>
      <c r="J38" s="18">
        <f t="shared" si="0"/>
        <v>3618.5974999999999</v>
      </c>
      <c r="K38" s="18">
        <f t="shared" si="1"/>
        <v>36185.974999999999</v>
      </c>
      <c r="L38" s="20">
        <f t="shared" si="3"/>
        <v>15508.275000000001</v>
      </c>
    </row>
    <row r="39" spans="1:12" s="21" customFormat="1" x14ac:dyDescent="0.25">
      <c r="A39" s="14">
        <v>563</v>
      </c>
      <c r="B39" s="15" t="s">
        <v>85</v>
      </c>
      <c r="C39" s="16" t="s">
        <v>26</v>
      </c>
      <c r="D39" s="15" t="s">
        <v>86</v>
      </c>
      <c r="E39" s="15" t="s">
        <v>41</v>
      </c>
      <c r="F39" s="17">
        <v>42955.25</v>
      </c>
      <c r="G39" s="18">
        <f t="shared" si="2"/>
        <v>12886.574999999999</v>
      </c>
      <c r="H39" s="19">
        <v>10</v>
      </c>
      <c r="I39" s="19">
        <v>10</v>
      </c>
      <c r="J39" s="18">
        <f t="shared" si="0"/>
        <v>3006.8675000000003</v>
      </c>
      <c r="K39" s="18">
        <f t="shared" si="1"/>
        <v>30068.675000000003</v>
      </c>
      <c r="L39" s="20">
        <f t="shared" si="3"/>
        <v>12886.574999999997</v>
      </c>
    </row>
    <row r="40" spans="1:12" s="21" customFormat="1" x14ac:dyDescent="0.25">
      <c r="A40" s="14">
        <v>563</v>
      </c>
      <c r="B40" s="15" t="s">
        <v>87</v>
      </c>
      <c r="C40" s="16" t="s">
        <v>26</v>
      </c>
      <c r="D40" s="15" t="s">
        <v>88</v>
      </c>
      <c r="E40" s="15" t="s">
        <v>41</v>
      </c>
      <c r="F40" s="17">
        <v>12049.92</v>
      </c>
      <c r="G40" s="18">
        <f t="shared" si="2"/>
        <v>3614.9760000000001</v>
      </c>
      <c r="H40" s="19">
        <v>10</v>
      </c>
      <c r="I40" s="19">
        <v>10</v>
      </c>
      <c r="J40" s="18">
        <f t="shared" si="0"/>
        <v>843.49439999999993</v>
      </c>
      <c r="K40" s="18">
        <f t="shared" si="1"/>
        <v>8434.9439999999995</v>
      </c>
      <c r="L40" s="20">
        <f t="shared" si="3"/>
        <v>3614.9760000000006</v>
      </c>
    </row>
    <row r="41" spans="1:12" s="21" customFormat="1" x14ac:dyDescent="0.25">
      <c r="A41" s="14">
        <v>563</v>
      </c>
      <c r="B41" s="15" t="s">
        <v>89</v>
      </c>
      <c r="C41" s="16" t="s">
        <v>26</v>
      </c>
      <c r="D41" s="15" t="s">
        <v>90</v>
      </c>
      <c r="E41" s="15" t="s">
        <v>91</v>
      </c>
      <c r="F41" s="17">
        <v>11912.81</v>
      </c>
      <c r="G41" s="18">
        <f t="shared" si="2"/>
        <v>3573.8429999999998</v>
      </c>
      <c r="H41" s="19">
        <v>10</v>
      </c>
      <c r="I41" s="19">
        <v>10</v>
      </c>
      <c r="J41" s="18">
        <f t="shared" si="0"/>
        <v>833.89670000000001</v>
      </c>
      <c r="K41" s="18">
        <f t="shared" si="1"/>
        <v>8338.9670000000006</v>
      </c>
      <c r="L41" s="20">
        <f t="shared" si="3"/>
        <v>3573.8429999999989</v>
      </c>
    </row>
    <row r="42" spans="1:12" s="21" customFormat="1" x14ac:dyDescent="0.25">
      <c r="A42" s="14">
        <v>563</v>
      </c>
      <c r="B42" s="15" t="s">
        <v>92</v>
      </c>
      <c r="C42" s="16" t="s">
        <v>26</v>
      </c>
      <c r="D42" s="15" t="s">
        <v>93</v>
      </c>
      <c r="E42" s="15" t="s">
        <v>31</v>
      </c>
      <c r="F42" s="17">
        <v>33133.199999999997</v>
      </c>
      <c r="G42" s="18">
        <f t="shared" si="2"/>
        <v>9939.9599999999991</v>
      </c>
      <c r="H42" s="19">
        <v>10</v>
      </c>
      <c r="I42" s="19">
        <v>10</v>
      </c>
      <c r="J42" s="18">
        <f t="shared" si="0"/>
        <v>2319.3239999999996</v>
      </c>
      <c r="K42" s="18">
        <f t="shared" si="1"/>
        <v>23193.239999999998</v>
      </c>
      <c r="L42" s="20">
        <f t="shared" si="3"/>
        <v>9939.9599999999991</v>
      </c>
    </row>
    <row r="43" spans="1:12" s="21" customFormat="1" x14ac:dyDescent="0.25">
      <c r="A43" s="14">
        <v>563</v>
      </c>
      <c r="B43" s="15" t="s">
        <v>94</v>
      </c>
      <c r="C43" s="16" t="s">
        <v>26</v>
      </c>
      <c r="D43" s="15" t="s">
        <v>30</v>
      </c>
      <c r="E43" s="15" t="s">
        <v>95</v>
      </c>
      <c r="F43" s="17">
        <v>2760</v>
      </c>
      <c r="G43" s="18">
        <f t="shared" si="2"/>
        <v>828</v>
      </c>
      <c r="H43" s="19">
        <v>10</v>
      </c>
      <c r="I43" s="19">
        <v>10</v>
      </c>
      <c r="J43" s="18">
        <f t="shared" si="0"/>
        <v>193.2</v>
      </c>
      <c r="K43" s="18">
        <f t="shared" si="1"/>
        <v>1932</v>
      </c>
      <c r="L43" s="20">
        <f t="shared" si="3"/>
        <v>828</v>
      </c>
    </row>
    <row r="44" spans="1:12" s="21" customFormat="1" x14ac:dyDescent="0.25">
      <c r="A44" s="14">
        <v>563</v>
      </c>
      <c r="B44" s="15" t="s">
        <v>96</v>
      </c>
      <c r="C44" s="16" t="s">
        <v>26</v>
      </c>
      <c r="D44" s="15" t="s">
        <v>36</v>
      </c>
      <c r="E44" s="15" t="s">
        <v>37</v>
      </c>
      <c r="F44" s="17">
        <v>1332999.3700000001</v>
      </c>
      <c r="G44" s="18">
        <f t="shared" si="2"/>
        <v>399899.81100000005</v>
      </c>
      <c r="H44" s="19">
        <v>10</v>
      </c>
      <c r="I44" s="19">
        <v>10</v>
      </c>
      <c r="J44" s="18">
        <f t="shared" si="0"/>
        <v>93309.955900000015</v>
      </c>
      <c r="K44" s="18">
        <f t="shared" si="1"/>
        <v>933099.55900000012</v>
      </c>
      <c r="L44" s="20">
        <f t="shared" si="3"/>
        <v>399899.81099999999</v>
      </c>
    </row>
    <row r="45" spans="1:12" s="21" customFormat="1" x14ac:dyDescent="0.25">
      <c r="A45" s="14">
        <v>563</v>
      </c>
      <c r="B45" s="15" t="s">
        <v>97</v>
      </c>
      <c r="C45" s="16" t="s">
        <v>26</v>
      </c>
      <c r="D45" s="15" t="s">
        <v>98</v>
      </c>
      <c r="E45" s="15" t="s">
        <v>99</v>
      </c>
      <c r="F45" s="17">
        <v>10997.31</v>
      </c>
      <c r="G45" s="18">
        <f t="shared" si="2"/>
        <v>3299.1929999999998</v>
      </c>
      <c r="H45" s="19">
        <v>10</v>
      </c>
      <c r="I45" s="19">
        <v>10</v>
      </c>
      <c r="J45" s="18">
        <f t="shared" si="0"/>
        <v>769.81169999999997</v>
      </c>
      <c r="K45" s="18">
        <f t="shared" si="1"/>
        <v>7698.1170000000002</v>
      </c>
      <c r="L45" s="20">
        <f t="shared" si="3"/>
        <v>3299.1929999999993</v>
      </c>
    </row>
    <row r="46" spans="1:12" s="21" customFormat="1" x14ac:dyDescent="0.25">
      <c r="A46" s="14">
        <v>563</v>
      </c>
      <c r="B46" s="15" t="s">
        <v>100</v>
      </c>
      <c r="C46" s="16" t="s">
        <v>26</v>
      </c>
      <c r="D46" s="15" t="s">
        <v>101</v>
      </c>
      <c r="E46" s="15" t="s">
        <v>37</v>
      </c>
      <c r="F46" s="17">
        <v>749393.47</v>
      </c>
      <c r="G46" s="18">
        <f t="shared" si="2"/>
        <v>224818.041</v>
      </c>
      <c r="H46" s="19">
        <v>10</v>
      </c>
      <c r="I46" s="19">
        <v>10</v>
      </c>
      <c r="J46" s="18">
        <f t="shared" si="0"/>
        <v>52457.5429</v>
      </c>
      <c r="K46" s="18">
        <f t="shared" si="1"/>
        <v>524575.429</v>
      </c>
      <c r="L46" s="20">
        <f t="shared" si="3"/>
        <v>224818.04099999997</v>
      </c>
    </row>
    <row r="47" spans="1:12" s="21" customFormat="1" x14ac:dyDescent="0.25">
      <c r="A47" s="14">
        <v>563</v>
      </c>
      <c r="B47" s="15" t="s">
        <v>102</v>
      </c>
      <c r="C47" s="16" t="s">
        <v>26</v>
      </c>
      <c r="D47" s="15" t="s">
        <v>103</v>
      </c>
      <c r="E47" s="15" t="s">
        <v>84</v>
      </c>
      <c r="F47" s="17">
        <v>374044.4</v>
      </c>
      <c r="G47" s="18">
        <f t="shared" si="2"/>
        <v>112213.32</v>
      </c>
      <c r="H47" s="19">
        <v>10</v>
      </c>
      <c r="I47" s="19">
        <v>10</v>
      </c>
      <c r="J47" s="18">
        <f t="shared" si="0"/>
        <v>26183.108</v>
      </c>
      <c r="K47" s="18">
        <f t="shared" si="1"/>
        <v>261831.08000000002</v>
      </c>
      <c r="L47" s="20">
        <f t="shared" si="3"/>
        <v>112213.32</v>
      </c>
    </row>
    <row r="48" spans="1:12" s="21" customFormat="1" x14ac:dyDescent="0.25">
      <c r="A48" s="14">
        <v>563</v>
      </c>
      <c r="B48" s="15" t="s">
        <v>104</v>
      </c>
      <c r="C48" s="16" t="s">
        <v>26</v>
      </c>
      <c r="D48" s="15" t="s">
        <v>105</v>
      </c>
      <c r="E48" s="15" t="s">
        <v>106</v>
      </c>
      <c r="F48" s="17">
        <v>200464</v>
      </c>
      <c r="G48" s="18">
        <f t="shared" si="2"/>
        <v>60139.199999999997</v>
      </c>
      <c r="H48" s="19">
        <v>10</v>
      </c>
      <c r="I48" s="19">
        <v>10</v>
      </c>
      <c r="J48" s="18">
        <f t="shared" si="0"/>
        <v>14032.48</v>
      </c>
      <c r="K48" s="18">
        <f t="shared" si="1"/>
        <v>140324.79999999999</v>
      </c>
      <c r="L48" s="20">
        <f t="shared" si="3"/>
        <v>60139.200000000012</v>
      </c>
    </row>
    <row r="49" spans="1:12" s="21" customFormat="1" x14ac:dyDescent="0.25">
      <c r="A49" s="14">
        <v>563</v>
      </c>
      <c r="B49" s="15" t="s">
        <v>107</v>
      </c>
      <c r="C49" s="16" t="s">
        <v>26</v>
      </c>
      <c r="D49" s="15" t="s">
        <v>108</v>
      </c>
      <c r="E49" s="15" t="s">
        <v>106</v>
      </c>
      <c r="F49" s="17">
        <v>200464.55</v>
      </c>
      <c r="G49" s="18">
        <f t="shared" si="2"/>
        <v>60139.364999999991</v>
      </c>
      <c r="H49" s="19">
        <v>10</v>
      </c>
      <c r="I49" s="19">
        <v>10</v>
      </c>
      <c r="J49" s="18">
        <f t="shared" si="0"/>
        <v>14032.5185</v>
      </c>
      <c r="K49" s="18">
        <f t="shared" si="1"/>
        <v>140325.185</v>
      </c>
      <c r="L49" s="20">
        <f t="shared" si="3"/>
        <v>60139.364999999991</v>
      </c>
    </row>
    <row r="50" spans="1:12" s="21" customFormat="1" x14ac:dyDescent="0.25">
      <c r="A50" s="14">
        <v>563</v>
      </c>
      <c r="B50" s="15" t="s">
        <v>109</v>
      </c>
      <c r="C50" s="16" t="s">
        <v>26</v>
      </c>
      <c r="D50" s="15" t="s">
        <v>110</v>
      </c>
      <c r="E50" s="15" t="s">
        <v>111</v>
      </c>
      <c r="F50" s="17">
        <v>0</v>
      </c>
      <c r="G50" s="18">
        <f t="shared" si="2"/>
        <v>0</v>
      </c>
      <c r="H50" s="19">
        <v>10</v>
      </c>
      <c r="I50" s="19">
        <v>10</v>
      </c>
      <c r="J50" s="18">
        <f t="shared" si="0"/>
        <v>0</v>
      </c>
      <c r="K50" s="18">
        <f t="shared" si="1"/>
        <v>0</v>
      </c>
      <c r="L50" s="20">
        <f t="shared" si="3"/>
        <v>0</v>
      </c>
    </row>
    <row r="51" spans="1:12" s="21" customFormat="1" x14ac:dyDescent="0.25">
      <c r="A51" s="14">
        <v>563</v>
      </c>
      <c r="B51" s="15" t="s">
        <v>112</v>
      </c>
      <c r="C51" s="16" t="s">
        <v>26</v>
      </c>
      <c r="D51" s="15" t="s">
        <v>110</v>
      </c>
      <c r="E51" s="15" t="s">
        <v>111</v>
      </c>
      <c r="F51" s="17">
        <v>25541.34</v>
      </c>
      <c r="G51" s="18">
        <f t="shared" si="2"/>
        <v>7662.402</v>
      </c>
      <c r="H51" s="19">
        <v>10</v>
      </c>
      <c r="I51" s="19">
        <v>10</v>
      </c>
      <c r="J51" s="18">
        <f t="shared" si="0"/>
        <v>1787.8938000000003</v>
      </c>
      <c r="K51" s="18">
        <f t="shared" si="1"/>
        <v>17878.938000000002</v>
      </c>
      <c r="L51" s="20">
        <f t="shared" si="3"/>
        <v>7662.4019999999982</v>
      </c>
    </row>
    <row r="52" spans="1:12" s="21" customFormat="1" x14ac:dyDescent="0.25">
      <c r="A52" s="14">
        <v>563</v>
      </c>
      <c r="B52" s="15" t="s">
        <v>113</v>
      </c>
      <c r="C52" s="16" t="s">
        <v>26</v>
      </c>
      <c r="D52" s="15" t="s">
        <v>33</v>
      </c>
      <c r="E52" s="15" t="s">
        <v>34</v>
      </c>
      <c r="F52" s="17">
        <v>1564.48</v>
      </c>
      <c r="G52" s="18">
        <f t="shared" si="2"/>
        <v>469.34399999999999</v>
      </c>
      <c r="H52" s="19">
        <v>10</v>
      </c>
      <c r="I52" s="19">
        <v>10</v>
      </c>
      <c r="J52" s="18">
        <f t="shared" si="0"/>
        <v>109.5136</v>
      </c>
      <c r="K52" s="18">
        <f t="shared" si="1"/>
        <v>1095.136</v>
      </c>
      <c r="L52" s="20">
        <f t="shared" si="3"/>
        <v>469.34400000000005</v>
      </c>
    </row>
    <row r="53" spans="1:12" s="21" customFormat="1" x14ac:dyDescent="0.25">
      <c r="A53" s="14">
        <v>563</v>
      </c>
      <c r="B53" s="15" t="s">
        <v>114</v>
      </c>
      <c r="C53" s="16" t="s">
        <v>26</v>
      </c>
      <c r="D53" s="15" t="s">
        <v>110</v>
      </c>
      <c r="E53" s="15" t="s">
        <v>34</v>
      </c>
      <c r="F53" s="17">
        <v>19643.14</v>
      </c>
      <c r="G53" s="18">
        <f t="shared" si="2"/>
        <v>5892.942</v>
      </c>
      <c r="H53" s="19">
        <v>10</v>
      </c>
      <c r="I53" s="19">
        <v>10</v>
      </c>
      <c r="J53" s="18">
        <f t="shared" si="0"/>
        <v>1375.0198</v>
      </c>
      <c r="K53" s="18">
        <f t="shared" si="1"/>
        <v>13750.198</v>
      </c>
      <c r="L53" s="20">
        <f t="shared" si="3"/>
        <v>5892.9419999999991</v>
      </c>
    </row>
    <row r="54" spans="1:12" s="21" customFormat="1" x14ac:dyDescent="0.25">
      <c r="A54" s="14">
        <v>563</v>
      </c>
      <c r="B54" s="15" t="s">
        <v>115</v>
      </c>
      <c r="C54" s="16" t="s">
        <v>26</v>
      </c>
      <c r="D54" s="15" t="s">
        <v>116</v>
      </c>
      <c r="E54" s="15" t="s">
        <v>31</v>
      </c>
      <c r="F54" s="17">
        <v>2289.67</v>
      </c>
      <c r="G54" s="18">
        <f t="shared" si="2"/>
        <v>686.90099999999995</v>
      </c>
      <c r="H54" s="19">
        <v>10</v>
      </c>
      <c r="I54" s="19">
        <v>10</v>
      </c>
      <c r="J54" s="18">
        <f t="shared" si="0"/>
        <v>160.27690000000001</v>
      </c>
      <c r="K54" s="18">
        <f t="shared" si="1"/>
        <v>1602.7690000000002</v>
      </c>
      <c r="L54" s="20">
        <f t="shared" si="3"/>
        <v>686.90099999999984</v>
      </c>
    </row>
    <row r="55" spans="1:12" s="21" customFormat="1" x14ac:dyDescent="0.25">
      <c r="A55" s="14">
        <v>563</v>
      </c>
      <c r="B55" s="15" t="s">
        <v>117</v>
      </c>
      <c r="C55" s="16" t="s">
        <v>26</v>
      </c>
      <c r="D55" s="15" t="s">
        <v>118</v>
      </c>
      <c r="E55" s="15" t="s">
        <v>28</v>
      </c>
      <c r="F55" s="17">
        <v>71973.37</v>
      </c>
      <c r="G55" s="18">
        <f t="shared" si="2"/>
        <v>21592.010999999999</v>
      </c>
      <c r="H55" s="19">
        <v>10</v>
      </c>
      <c r="I55" s="19">
        <v>10</v>
      </c>
      <c r="J55" s="18">
        <f t="shared" si="0"/>
        <v>5038.1358999999993</v>
      </c>
      <c r="K55" s="18">
        <f t="shared" si="1"/>
        <v>50381.358999999997</v>
      </c>
      <c r="L55" s="20">
        <f t="shared" si="3"/>
        <v>21592.010999999999</v>
      </c>
    </row>
    <row r="56" spans="1:12" s="21" customFormat="1" x14ac:dyDescent="0.25">
      <c r="A56" s="14">
        <v>563</v>
      </c>
      <c r="B56" s="15" t="s">
        <v>119</v>
      </c>
      <c r="C56" s="16" t="s">
        <v>26</v>
      </c>
      <c r="D56" s="15" t="s">
        <v>120</v>
      </c>
      <c r="E56" s="15" t="s">
        <v>28</v>
      </c>
      <c r="F56" s="17">
        <v>2229.87</v>
      </c>
      <c r="G56" s="18">
        <f t="shared" si="2"/>
        <v>668.9609999999999</v>
      </c>
      <c r="H56" s="19">
        <v>10</v>
      </c>
      <c r="I56" s="19">
        <v>10</v>
      </c>
      <c r="J56" s="18">
        <f t="shared" si="0"/>
        <v>156.0909</v>
      </c>
      <c r="K56" s="18">
        <f t="shared" si="1"/>
        <v>1560.9090000000001</v>
      </c>
      <c r="L56" s="20">
        <f t="shared" si="3"/>
        <v>668.96099999999979</v>
      </c>
    </row>
    <row r="57" spans="1:12" s="21" customFormat="1" x14ac:dyDescent="0.25">
      <c r="A57" s="14">
        <v>563</v>
      </c>
      <c r="B57" s="15" t="s">
        <v>121</v>
      </c>
      <c r="C57" s="16" t="s">
        <v>26</v>
      </c>
      <c r="D57" s="15" t="s">
        <v>30</v>
      </c>
      <c r="E57" s="15" t="s">
        <v>28</v>
      </c>
      <c r="F57" s="17">
        <v>31176.11</v>
      </c>
      <c r="G57" s="18">
        <f t="shared" si="2"/>
        <v>9352.8330000000005</v>
      </c>
      <c r="H57" s="19">
        <v>10</v>
      </c>
      <c r="I57" s="19">
        <v>10</v>
      </c>
      <c r="J57" s="18">
        <f t="shared" si="0"/>
        <v>2182.3277000000003</v>
      </c>
      <c r="K57" s="18">
        <f t="shared" si="1"/>
        <v>21823.277000000002</v>
      </c>
      <c r="L57" s="20">
        <f t="shared" si="3"/>
        <v>9352.8329999999987</v>
      </c>
    </row>
    <row r="58" spans="1:12" s="21" customFormat="1" x14ac:dyDescent="0.25">
      <c r="A58" s="14">
        <v>563</v>
      </c>
      <c r="B58" s="15" t="s">
        <v>122</v>
      </c>
      <c r="C58" s="16" t="s">
        <v>26</v>
      </c>
      <c r="D58" s="15" t="s">
        <v>30</v>
      </c>
      <c r="E58" s="15" t="s">
        <v>28</v>
      </c>
      <c r="F58" s="17">
        <v>93124.25</v>
      </c>
      <c r="G58" s="18">
        <f t="shared" si="2"/>
        <v>27937.274999999998</v>
      </c>
      <c r="H58" s="19">
        <v>10</v>
      </c>
      <c r="I58" s="19">
        <v>10</v>
      </c>
      <c r="J58" s="18">
        <f t="shared" si="0"/>
        <v>6518.6975000000002</v>
      </c>
      <c r="K58" s="18">
        <f t="shared" si="1"/>
        <v>65186.975000000006</v>
      </c>
      <c r="L58" s="20">
        <f t="shared" si="3"/>
        <v>27937.274999999994</v>
      </c>
    </row>
    <row r="59" spans="1:12" s="21" customFormat="1" x14ac:dyDescent="0.25">
      <c r="A59" s="14">
        <v>563</v>
      </c>
      <c r="B59" s="15" t="s">
        <v>123</v>
      </c>
      <c r="C59" s="16" t="s">
        <v>26</v>
      </c>
      <c r="D59" s="15" t="s">
        <v>30</v>
      </c>
      <c r="E59" s="15" t="s">
        <v>34</v>
      </c>
      <c r="F59" s="17">
        <v>55596.61</v>
      </c>
      <c r="G59" s="18">
        <f t="shared" si="2"/>
        <v>16678.983</v>
      </c>
      <c r="H59" s="19">
        <v>10</v>
      </c>
      <c r="I59" s="19">
        <v>10</v>
      </c>
      <c r="J59" s="18">
        <f t="shared" si="0"/>
        <v>3891.7627000000002</v>
      </c>
      <c r="K59" s="18">
        <f t="shared" si="1"/>
        <v>38917.627</v>
      </c>
      <c r="L59" s="20">
        <f t="shared" si="3"/>
        <v>16678.983</v>
      </c>
    </row>
    <row r="60" spans="1:12" s="21" customFormat="1" x14ac:dyDescent="0.25">
      <c r="A60" s="14">
        <v>563</v>
      </c>
      <c r="B60" s="15" t="s">
        <v>124</v>
      </c>
      <c r="C60" s="16" t="s">
        <v>26</v>
      </c>
      <c r="D60" s="15" t="s">
        <v>30</v>
      </c>
      <c r="E60" s="15" t="s">
        <v>34</v>
      </c>
      <c r="F60" s="17">
        <v>239711.6</v>
      </c>
      <c r="G60" s="18">
        <f t="shared" si="2"/>
        <v>71913.48</v>
      </c>
      <c r="H60" s="19">
        <v>10</v>
      </c>
      <c r="I60" s="19">
        <v>10</v>
      </c>
      <c r="J60" s="18">
        <f t="shared" si="0"/>
        <v>16779.811999999998</v>
      </c>
      <c r="K60" s="18">
        <f t="shared" si="1"/>
        <v>167798.12</v>
      </c>
      <c r="L60" s="20">
        <f t="shared" si="3"/>
        <v>71913.48000000001</v>
      </c>
    </row>
    <row r="61" spans="1:12" s="21" customFormat="1" x14ac:dyDescent="0.25">
      <c r="A61" s="14">
        <v>563</v>
      </c>
      <c r="B61" s="15" t="s">
        <v>125</v>
      </c>
      <c r="C61" s="16" t="s">
        <v>26</v>
      </c>
      <c r="D61" s="15" t="s">
        <v>126</v>
      </c>
      <c r="E61" s="15" t="s">
        <v>34</v>
      </c>
      <c r="F61" s="17">
        <v>149082.21</v>
      </c>
      <c r="G61" s="18">
        <f t="shared" si="2"/>
        <v>44724.662999999993</v>
      </c>
      <c r="H61" s="19">
        <v>10</v>
      </c>
      <c r="I61" s="19">
        <v>10</v>
      </c>
      <c r="J61" s="18">
        <f t="shared" si="0"/>
        <v>10435.7547</v>
      </c>
      <c r="K61" s="18">
        <f t="shared" si="1"/>
        <v>104357.54699999999</v>
      </c>
      <c r="L61" s="20">
        <f t="shared" si="3"/>
        <v>44724.663</v>
      </c>
    </row>
    <row r="62" spans="1:12" s="21" customFormat="1" x14ac:dyDescent="0.25">
      <c r="A62" s="14">
        <v>563</v>
      </c>
      <c r="B62" s="15" t="s">
        <v>127</v>
      </c>
      <c r="C62" s="16" t="s">
        <v>26</v>
      </c>
      <c r="D62" s="15" t="s">
        <v>128</v>
      </c>
      <c r="E62" s="15" t="s">
        <v>34</v>
      </c>
      <c r="F62" s="17">
        <v>114114.11</v>
      </c>
      <c r="G62" s="18">
        <f t="shared" si="2"/>
        <v>34234.233</v>
      </c>
      <c r="H62" s="19">
        <v>10</v>
      </c>
      <c r="I62" s="19">
        <v>10</v>
      </c>
      <c r="J62" s="18">
        <f t="shared" si="0"/>
        <v>7987.9877000000006</v>
      </c>
      <c r="K62" s="18">
        <f t="shared" si="1"/>
        <v>79879.877000000008</v>
      </c>
      <c r="L62" s="20">
        <f t="shared" si="3"/>
        <v>34234.232999999993</v>
      </c>
    </row>
    <row r="63" spans="1:12" s="21" customFormat="1" x14ac:dyDescent="0.25">
      <c r="A63" s="14">
        <v>563</v>
      </c>
      <c r="B63" s="15" t="s">
        <v>129</v>
      </c>
      <c r="C63" s="16" t="s">
        <v>26</v>
      </c>
      <c r="D63" s="15" t="s">
        <v>130</v>
      </c>
      <c r="E63" s="15" t="s">
        <v>106</v>
      </c>
      <c r="F63" s="17">
        <v>320160</v>
      </c>
      <c r="G63" s="18">
        <f t="shared" si="2"/>
        <v>96048</v>
      </c>
      <c r="H63" s="19">
        <v>10</v>
      </c>
      <c r="I63" s="19">
        <v>10</v>
      </c>
      <c r="J63" s="18">
        <f t="shared" si="0"/>
        <v>22411.200000000001</v>
      </c>
      <c r="K63" s="18">
        <f t="shared" si="1"/>
        <v>224112</v>
      </c>
      <c r="L63" s="20">
        <f t="shared" si="3"/>
        <v>96048</v>
      </c>
    </row>
    <row r="64" spans="1:12" s="21" customFormat="1" x14ac:dyDescent="0.25">
      <c r="A64" s="14">
        <v>563</v>
      </c>
      <c r="B64" s="15" t="s">
        <v>131</v>
      </c>
      <c r="C64" s="16" t="s">
        <v>26</v>
      </c>
      <c r="D64" s="15" t="s">
        <v>130</v>
      </c>
      <c r="E64" s="15" t="s">
        <v>106</v>
      </c>
      <c r="F64" s="17">
        <v>320160</v>
      </c>
      <c r="G64" s="18">
        <f t="shared" si="2"/>
        <v>96048</v>
      </c>
      <c r="H64" s="19">
        <v>10</v>
      </c>
      <c r="I64" s="19">
        <v>10</v>
      </c>
      <c r="J64" s="18">
        <f t="shared" si="0"/>
        <v>22411.200000000001</v>
      </c>
      <c r="K64" s="18">
        <f t="shared" si="1"/>
        <v>224112</v>
      </c>
      <c r="L64" s="20">
        <f t="shared" si="3"/>
        <v>96048</v>
      </c>
    </row>
    <row r="65" spans="1:12" s="21" customFormat="1" x14ac:dyDescent="0.25">
      <c r="A65" s="14">
        <v>563</v>
      </c>
      <c r="B65" s="15" t="s">
        <v>132</v>
      </c>
      <c r="C65" s="16" t="s">
        <v>26</v>
      </c>
      <c r="D65" s="15" t="s">
        <v>133</v>
      </c>
      <c r="E65" s="15" t="s">
        <v>99</v>
      </c>
      <c r="F65" s="17">
        <v>331775.17</v>
      </c>
      <c r="G65" s="18">
        <f t="shared" si="2"/>
        <v>99532.550999999992</v>
      </c>
      <c r="H65" s="19">
        <v>10</v>
      </c>
      <c r="I65" s="19">
        <v>10</v>
      </c>
      <c r="J65" s="18">
        <f t="shared" si="0"/>
        <v>23224.261900000001</v>
      </c>
      <c r="K65" s="18">
        <f t="shared" si="1"/>
        <v>232242.61900000001</v>
      </c>
      <c r="L65" s="20">
        <f t="shared" si="3"/>
        <v>99532.550999999978</v>
      </c>
    </row>
    <row r="66" spans="1:12" s="21" customFormat="1" x14ac:dyDescent="0.25">
      <c r="A66" s="14">
        <v>563</v>
      </c>
      <c r="B66" s="15" t="s">
        <v>134</v>
      </c>
      <c r="C66" s="16" t="s">
        <v>26</v>
      </c>
      <c r="D66" s="15" t="s">
        <v>135</v>
      </c>
      <c r="E66" s="15" t="s">
        <v>99</v>
      </c>
      <c r="F66" s="17">
        <v>328621.34000000003</v>
      </c>
      <c r="G66" s="18">
        <f t="shared" si="2"/>
        <v>98586.402000000002</v>
      </c>
      <c r="H66" s="19">
        <v>10</v>
      </c>
      <c r="I66" s="19">
        <v>10</v>
      </c>
      <c r="J66" s="18">
        <f t="shared" si="0"/>
        <v>23003.493800000004</v>
      </c>
      <c r="K66" s="18">
        <f t="shared" si="1"/>
        <v>230034.93800000002</v>
      </c>
      <c r="L66" s="20">
        <f t="shared" si="3"/>
        <v>98586.402000000002</v>
      </c>
    </row>
    <row r="67" spans="1:12" s="21" customFormat="1" x14ac:dyDescent="0.25">
      <c r="A67" s="14">
        <v>563</v>
      </c>
      <c r="B67" s="15" t="s">
        <v>136</v>
      </c>
      <c r="C67" s="16" t="s">
        <v>26</v>
      </c>
      <c r="D67" s="15" t="s">
        <v>137</v>
      </c>
      <c r="E67" s="15" t="s">
        <v>99</v>
      </c>
      <c r="F67" s="17">
        <v>325971.05</v>
      </c>
      <c r="G67" s="18">
        <f t="shared" si="2"/>
        <v>97791.314999999988</v>
      </c>
      <c r="H67" s="19">
        <v>10</v>
      </c>
      <c r="I67" s="19">
        <v>10</v>
      </c>
      <c r="J67" s="18">
        <f t="shared" si="0"/>
        <v>22817.9735</v>
      </c>
      <c r="K67" s="18">
        <f t="shared" si="1"/>
        <v>228179.73499999999</v>
      </c>
      <c r="L67" s="20">
        <f t="shared" si="3"/>
        <v>97791.315000000002</v>
      </c>
    </row>
    <row r="68" spans="1:12" s="21" customFormat="1" x14ac:dyDescent="0.25">
      <c r="A68" s="14">
        <v>563</v>
      </c>
      <c r="B68" s="15" t="s">
        <v>138</v>
      </c>
      <c r="C68" s="16" t="s">
        <v>26</v>
      </c>
      <c r="D68" s="15" t="s">
        <v>139</v>
      </c>
      <c r="E68" s="15" t="s">
        <v>99</v>
      </c>
      <c r="F68" s="17">
        <v>330641.49</v>
      </c>
      <c r="G68" s="18">
        <f t="shared" si="2"/>
        <v>99192.447</v>
      </c>
      <c r="H68" s="19">
        <v>10</v>
      </c>
      <c r="I68" s="19">
        <v>10</v>
      </c>
      <c r="J68" s="18">
        <f t="shared" si="0"/>
        <v>23144.904300000002</v>
      </c>
      <c r="K68" s="18">
        <f t="shared" si="1"/>
        <v>231449.04300000001</v>
      </c>
      <c r="L68" s="20">
        <f t="shared" si="3"/>
        <v>99192.446999999986</v>
      </c>
    </row>
    <row r="69" spans="1:12" s="21" customFormat="1" x14ac:dyDescent="0.25">
      <c r="A69" s="14">
        <v>563</v>
      </c>
      <c r="B69" s="15" t="s">
        <v>140</v>
      </c>
      <c r="C69" s="16" t="s">
        <v>26</v>
      </c>
      <c r="D69" s="15" t="s">
        <v>141</v>
      </c>
      <c r="E69" s="15" t="s">
        <v>99</v>
      </c>
      <c r="F69" s="17">
        <v>333744.40000000002</v>
      </c>
      <c r="G69" s="18">
        <f t="shared" si="2"/>
        <v>100123.32</v>
      </c>
      <c r="H69" s="19">
        <v>10</v>
      </c>
      <c r="I69" s="19">
        <v>10</v>
      </c>
      <c r="J69" s="18">
        <f t="shared" si="0"/>
        <v>23362.108</v>
      </c>
      <c r="K69" s="18">
        <f t="shared" si="1"/>
        <v>233621.08000000002</v>
      </c>
      <c r="L69" s="20">
        <f t="shared" si="3"/>
        <v>100123.32</v>
      </c>
    </row>
    <row r="70" spans="1:12" s="21" customFormat="1" x14ac:dyDescent="0.25">
      <c r="A70" s="14">
        <v>563</v>
      </c>
      <c r="B70" s="15" t="s">
        <v>142</v>
      </c>
      <c r="C70" s="16" t="s">
        <v>26</v>
      </c>
      <c r="D70" s="22">
        <v>34706</v>
      </c>
      <c r="E70" s="15" t="s">
        <v>143</v>
      </c>
      <c r="F70" s="17">
        <v>900</v>
      </c>
      <c r="G70" s="18">
        <f t="shared" si="2"/>
        <v>270</v>
      </c>
      <c r="H70" s="19">
        <v>10</v>
      </c>
      <c r="I70" s="19">
        <v>10</v>
      </c>
      <c r="J70" s="18">
        <f t="shared" si="0"/>
        <v>63</v>
      </c>
      <c r="K70" s="18">
        <f t="shared" si="1"/>
        <v>630</v>
      </c>
      <c r="L70" s="20">
        <f t="shared" si="3"/>
        <v>270</v>
      </c>
    </row>
    <row r="71" spans="1:12" s="21" customFormat="1" x14ac:dyDescent="0.25">
      <c r="A71" s="23">
        <v>561</v>
      </c>
      <c r="B71" s="24" t="s">
        <v>144</v>
      </c>
      <c r="C71" s="16" t="s">
        <v>26</v>
      </c>
      <c r="D71" s="24" t="s">
        <v>145</v>
      </c>
      <c r="E71" s="24" t="s">
        <v>146</v>
      </c>
      <c r="F71" s="25">
        <v>3824.37</v>
      </c>
      <c r="G71" s="18">
        <f t="shared" si="2"/>
        <v>1147.3109999999999</v>
      </c>
      <c r="H71" s="19">
        <v>10</v>
      </c>
      <c r="I71" s="19">
        <v>10</v>
      </c>
      <c r="J71" s="18">
        <f t="shared" ref="J71:J72" si="4">(F71-G71)/H71</f>
        <v>267.70590000000004</v>
      </c>
      <c r="K71" s="18">
        <f t="shared" ref="K71:K72" si="5">J71*I71</f>
        <v>2677.0590000000002</v>
      </c>
      <c r="L71" s="20">
        <f t="shared" si="3"/>
        <v>1147.3109999999997</v>
      </c>
    </row>
    <row r="72" spans="1:12" s="21" customFormat="1" x14ac:dyDescent="0.25">
      <c r="A72" s="23">
        <v>561</v>
      </c>
      <c r="B72" s="24" t="s">
        <v>147</v>
      </c>
      <c r="C72" s="16" t="s">
        <v>26</v>
      </c>
      <c r="D72" s="26">
        <v>35128</v>
      </c>
      <c r="E72" s="24" t="s">
        <v>146</v>
      </c>
      <c r="F72" s="25">
        <v>119500</v>
      </c>
      <c r="G72" s="18">
        <f t="shared" ref="G72" si="6">F72*0.3</f>
        <v>35850</v>
      </c>
      <c r="H72" s="19">
        <v>10</v>
      </c>
      <c r="I72" s="19">
        <v>10</v>
      </c>
      <c r="J72" s="18">
        <f t="shared" si="4"/>
        <v>8365</v>
      </c>
      <c r="K72" s="18">
        <f t="shared" si="5"/>
        <v>83650</v>
      </c>
      <c r="L72" s="20">
        <f t="shared" ref="L72" si="7">F72-K72</f>
        <v>35850</v>
      </c>
    </row>
    <row r="73" spans="1:12" x14ac:dyDescent="0.25">
      <c r="A73" s="27"/>
      <c r="B73" s="28"/>
      <c r="C73" s="28"/>
      <c r="D73" s="29"/>
      <c r="E73" s="30"/>
      <c r="F73" s="31"/>
      <c r="G73" s="32" t="s">
        <v>22</v>
      </c>
      <c r="H73" s="33" t="s">
        <v>22</v>
      </c>
      <c r="I73" s="33" t="s">
        <v>22</v>
      </c>
      <c r="J73" s="32" t="s">
        <v>22</v>
      </c>
      <c r="K73" s="32" t="s">
        <v>22</v>
      </c>
      <c r="L73" s="34"/>
    </row>
    <row r="74" spans="1:12" x14ac:dyDescent="0.25">
      <c r="A74" s="35"/>
      <c r="B74" s="35"/>
      <c r="C74" s="35"/>
      <c r="D74" s="35"/>
      <c r="E74" s="36" t="s">
        <v>148</v>
      </c>
      <c r="F74" s="37">
        <f>SUM(F6:F73)</f>
        <v>21906455.690000001</v>
      </c>
      <c r="G74" s="38">
        <f>SUM(G6:G73)</f>
        <v>6571936.7070000004</v>
      </c>
      <c r="H74" s="39"/>
      <c r="I74" s="39"/>
      <c r="J74" s="39"/>
      <c r="K74" s="38">
        <f>SUM(K6:K73)</f>
        <v>15334518.983000001</v>
      </c>
      <c r="L74" s="38">
        <f>SUM(L6:L73)</f>
        <v>6571936.7070000013</v>
      </c>
    </row>
  </sheetData>
  <mergeCells count="3">
    <mergeCell ref="A1:L1"/>
    <mergeCell ref="A2:L2"/>
    <mergeCell ref="A3:L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MAQUINARIA Y TRACTORES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2021-02-03T16:42:58Z</dcterms:created>
  <dcterms:modified xsi:type="dcterms:W3CDTF">2021-02-03T16:43:12Z</dcterms:modified>
</cp:coreProperties>
</file>