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esktop\2020\"/>
    </mc:Choice>
  </mc:AlternateContent>
  <bookViews>
    <workbookView xWindow="0" yWindow="0" windowWidth="20490" windowHeight="7755"/>
  </bookViews>
  <sheets>
    <sheet name="BIENES INM VAL 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G25" i="1"/>
  <c r="K23" i="1"/>
  <c r="I23" i="1"/>
  <c r="I25" i="1" s="1"/>
  <c r="H23" i="1"/>
  <c r="H25" i="1" s="1"/>
  <c r="G23" i="1"/>
  <c r="M22" i="1"/>
  <c r="O22" i="1" s="1"/>
  <c r="P22" i="1" s="1"/>
  <c r="J22" i="1"/>
  <c r="M21" i="1"/>
  <c r="O21" i="1" s="1"/>
  <c r="P21" i="1" s="1"/>
  <c r="J21" i="1"/>
  <c r="M20" i="1"/>
  <c r="O20" i="1" s="1"/>
  <c r="P20" i="1" s="1"/>
  <c r="J20" i="1"/>
  <c r="M19" i="1"/>
  <c r="O19" i="1" s="1"/>
  <c r="P19" i="1" s="1"/>
  <c r="J19" i="1"/>
  <c r="M18" i="1"/>
  <c r="O18" i="1" s="1"/>
  <c r="P18" i="1" s="1"/>
  <c r="J18" i="1"/>
  <c r="M17" i="1"/>
  <c r="O17" i="1" s="1"/>
  <c r="P17" i="1" s="1"/>
  <c r="J17" i="1"/>
  <c r="M16" i="1"/>
  <c r="O16" i="1" s="1"/>
  <c r="P16" i="1" s="1"/>
  <c r="J16" i="1"/>
  <c r="M15" i="1"/>
  <c r="O15" i="1" s="1"/>
  <c r="P15" i="1" s="1"/>
  <c r="J15" i="1"/>
  <c r="M14" i="1"/>
  <c r="O14" i="1" s="1"/>
  <c r="P14" i="1" s="1"/>
  <c r="J14" i="1"/>
  <c r="M13" i="1"/>
  <c r="O13" i="1" s="1"/>
  <c r="P13" i="1" s="1"/>
  <c r="J13" i="1"/>
  <c r="M12" i="1"/>
  <c r="O12" i="1" s="1"/>
  <c r="J12" i="1"/>
  <c r="J23" i="1" s="1"/>
  <c r="K10" i="1"/>
  <c r="G10" i="1"/>
  <c r="F10" i="1"/>
  <c r="F25" i="1" s="1"/>
  <c r="P8" i="1"/>
  <c r="P10" i="1" s="1"/>
  <c r="J8" i="1"/>
  <c r="J10" i="1" s="1"/>
  <c r="P12" i="1" l="1"/>
  <c r="P23" i="1" s="1"/>
  <c r="P25" i="1" s="1"/>
  <c r="O23" i="1"/>
  <c r="O25" i="1" s="1"/>
  <c r="J25" i="1"/>
  <c r="M23" i="1"/>
  <c r="M25" i="1" s="1"/>
</calcChain>
</file>

<file path=xl/sharedStrings.xml><?xml version="1.0" encoding="utf-8"?>
<sst xmlns="http://schemas.openxmlformats.org/spreadsheetml/2006/main" count="92" uniqueCount="38">
  <si>
    <t>RELACIÓN DE BIENES INMUEBLES QUE COMPONEN EL PATRIMONIO</t>
  </si>
  <si>
    <t xml:space="preserve">            Ente Público:  CM CENTRAL DE MAQUINARIA DE TABASCO                                                                                                                                            AL 31 DE DICIEMBRE DE 2020</t>
  </si>
  <si>
    <t>CODIGO CONAC</t>
  </si>
  <si>
    <t>NUMERO DE INVENTARIO</t>
  </si>
  <si>
    <t>CLAVE  Y NOMBRE ENTE PÚBLICO</t>
  </si>
  <si>
    <t xml:space="preserve">FECHA DE FACTURA/ ADQUISICIÓN/ DONACIÓN / VALOR CATASTRAL/ AVALÚO </t>
  </si>
  <si>
    <t>DESCRIPCIÓN DEL BIEN</t>
  </si>
  <si>
    <t>VALOR HISTORICO ORIGINAL</t>
  </si>
  <si>
    <t>VALOR DE REPOSICION NUEVO AL 31/12/2018</t>
  </si>
  <si>
    <t>VALOR NETO DE REPOSICION</t>
  </si>
  <si>
    <t>VIDA UTIL ANUAL</t>
  </si>
  <si>
    <t>DEPRECIACIÓN ANUAL</t>
  </si>
  <si>
    <t>AÑOS ACUMULADOS AL 31/12/2020</t>
  </si>
  <si>
    <t>DEPRECIACION ACUMULADA AL 31/12/2020</t>
  </si>
  <si>
    <t>VALOR EN LIBROS</t>
  </si>
  <si>
    <t>TOTAL</t>
  </si>
  <si>
    <t>TERRENO</t>
  </si>
  <si>
    <t>CONSTRUCCIONES</t>
  </si>
  <si>
    <t>OBRAS COMPLEMENTARIAS E INSTALACIONES ESPECIALES</t>
  </si>
  <si>
    <t xml:space="preserve"> </t>
  </si>
  <si>
    <t>(1)*</t>
  </si>
  <si>
    <t>(2)*</t>
  </si>
  <si>
    <t>(3)*</t>
  </si>
  <si>
    <t>(4)*</t>
  </si>
  <si>
    <t>(5)*</t>
  </si>
  <si>
    <t>(6)*</t>
  </si>
  <si>
    <t>(7)*</t>
  </si>
  <si>
    <t>CM - CEMATAB</t>
  </si>
  <si>
    <t>EDIFICIOS NO HABITACIONALES</t>
  </si>
  <si>
    <t>SUMA</t>
  </si>
  <si>
    <t>OFICINAS EN EDIFICIO CALIDAD ECONÓMICA</t>
  </si>
  <si>
    <t>OFICINAS EN EDIFICIO CALIDAD MEDIA</t>
  </si>
  <si>
    <t>BODEGA O NAVE INDUSTRIAL CALIDAD MEDIA</t>
  </si>
  <si>
    <t>TALLER CALIDAD MEDIA DE DOBLE ALTURA</t>
  </si>
  <si>
    <t>ÁREAS JARDINADAS</t>
  </si>
  <si>
    <t>REJA TUBULAR O ESTRUCTURAL (METROS LINEALES)</t>
  </si>
  <si>
    <t>COBERTIZO O TECHUMBRE SIN MUROS (SIMILAR PARA ESTACIONAMIENTO)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</si>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</sst>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3" xfId="0" applyFill="1" applyBorder="1"/>
    <xf numFmtId="4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5" xfId="0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/>
    </xf>
    <xf numFmtId="2" fontId="3" fillId="0" borderId="21" xfId="0" applyNumberFormat="1" applyFont="1" applyBorder="1" applyAlignment="1">
      <alignment vertical="center"/>
    </xf>
    <xf numFmtId="164" fontId="3" fillId="0" borderId="22" xfId="0" applyNumberFormat="1" applyFont="1" applyBorder="1" applyAlignment="1">
      <alignment vertical="center"/>
    </xf>
    <xf numFmtId="0" fontId="3" fillId="0" borderId="20" xfId="0" applyFont="1" applyFill="1" applyBorder="1" applyAlignment="1">
      <alignment horizontal="left" vertical="center" wrapText="1"/>
    </xf>
    <xf numFmtId="4" fontId="5" fillId="0" borderId="23" xfId="1" applyNumberFormat="1" applyFont="1" applyFill="1" applyBorder="1" applyAlignment="1" applyProtection="1">
      <alignment horizontal="right" vertical="center" wrapText="1"/>
    </xf>
    <xf numFmtId="4" fontId="3" fillId="0" borderId="10" xfId="0" applyNumberFormat="1" applyFont="1" applyBorder="1" applyAlignment="1">
      <alignment horizontal="right" vertical="center"/>
    </xf>
    <xf numFmtId="4" fontId="5" fillId="0" borderId="11" xfId="1" applyNumberFormat="1" applyFont="1" applyFill="1" applyBorder="1" applyAlignment="1" applyProtection="1">
      <alignment horizontal="righ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4" fontId="3" fillId="0" borderId="24" xfId="0" applyNumberFormat="1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4" fontId="5" fillId="0" borderId="23" xfId="1" applyNumberFormat="1" applyFont="1" applyFill="1" applyBorder="1" applyAlignment="1" applyProtection="1">
      <alignment vertical="center"/>
    </xf>
    <xf numFmtId="4" fontId="0" fillId="0" borderId="20" xfId="0" applyNumberFormat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2" fontId="3" fillId="0" borderId="16" xfId="0" applyNumberFormat="1" applyFont="1" applyBorder="1" applyAlignment="1">
      <alignment wrapText="1"/>
    </xf>
    <xf numFmtId="4" fontId="5" fillId="0" borderId="17" xfId="1" applyNumberFormat="1" applyFont="1" applyFill="1" applyBorder="1" applyAlignment="1" applyProtection="1">
      <alignment horizontal="right" vertical="center" wrapText="1"/>
    </xf>
    <xf numFmtId="4" fontId="3" fillId="0" borderId="15" xfId="0" applyNumberFormat="1" applyFont="1" applyBorder="1" applyAlignment="1">
      <alignment horizontal="right" vertical="center"/>
    </xf>
    <xf numFmtId="4" fontId="3" fillId="0" borderId="16" xfId="0" applyNumberFormat="1" applyFont="1" applyBorder="1" applyAlignment="1">
      <alignment horizontal="right" vertical="center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5" xfId="0" applyNumberFormat="1" applyFont="1" applyFill="1" applyBorder="1" applyAlignment="1">
      <alignment vertical="center"/>
    </xf>
    <xf numFmtId="0" fontId="3" fillId="0" borderId="16" xfId="0" applyNumberFormat="1" applyFont="1" applyBorder="1" applyAlignment="1">
      <alignment vertical="center"/>
    </xf>
    <xf numFmtId="4" fontId="3" fillId="0" borderId="17" xfId="0" applyNumberFormat="1" applyFont="1" applyBorder="1" applyAlignment="1">
      <alignment vertical="center"/>
    </xf>
    <xf numFmtId="4" fontId="0" fillId="0" borderId="16" xfId="0" applyNumberFormat="1" applyBorder="1" applyAlignment="1">
      <alignment vertical="center"/>
    </xf>
    <xf numFmtId="2" fontId="3" fillId="0" borderId="26" xfId="0" applyNumberFormat="1" applyFont="1" applyBorder="1" applyAlignment="1">
      <alignment vertical="center"/>
    </xf>
    <xf numFmtId="4" fontId="6" fillId="0" borderId="18" xfId="0" applyNumberFormat="1" applyFont="1" applyFill="1" applyBorder="1" applyAlignment="1">
      <alignment horizontal="right" vertical="center" wrapText="1"/>
    </xf>
    <xf numFmtId="2" fontId="3" fillId="0" borderId="16" xfId="0" applyNumberFormat="1" applyFont="1" applyBorder="1" applyAlignment="1">
      <alignment horizontal="left" wrapText="1"/>
    </xf>
    <xf numFmtId="4" fontId="3" fillId="0" borderId="16" xfId="0" applyNumberFormat="1" applyFont="1" applyFill="1" applyBorder="1" applyAlignment="1">
      <alignment horizontal="right" vertical="center"/>
    </xf>
    <xf numFmtId="0" fontId="3" fillId="3" borderId="16" xfId="0" applyNumberFormat="1" applyFont="1" applyFill="1" applyBorder="1" applyAlignment="1">
      <alignment vertical="center"/>
    </xf>
    <xf numFmtId="9" fontId="0" fillId="0" borderId="0" xfId="0" applyNumberFormat="1"/>
    <xf numFmtId="2" fontId="3" fillId="0" borderId="16" xfId="0" applyNumberFormat="1" applyFont="1" applyFill="1" applyBorder="1" applyAlignment="1">
      <alignment wrapText="1"/>
    </xf>
    <xf numFmtId="0" fontId="3" fillId="0" borderId="2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/>
    </xf>
    <xf numFmtId="2" fontId="3" fillId="0" borderId="28" xfId="0" applyNumberFormat="1" applyFont="1" applyBorder="1" applyAlignment="1">
      <alignment vertical="center"/>
    </xf>
    <xf numFmtId="2" fontId="3" fillId="0" borderId="29" xfId="0" applyNumberFormat="1" applyFont="1" applyFill="1" applyBorder="1" applyAlignment="1">
      <alignment wrapText="1"/>
    </xf>
    <xf numFmtId="4" fontId="5" fillId="0" borderId="30" xfId="1" applyNumberFormat="1" applyFont="1" applyFill="1" applyBorder="1" applyAlignment="1" applyProtection="1">
      <alignment horizontal="right" vertical="center" wrapText="1"/>
    </xf>
    <xf numFmtId="4" fontId="3" fillId="0" borderId="31" xfId="0" applyNumberFormat="1" applyFont="1" applyBorder="1" applyAlignment="1">
      <alignment horizontal="right" vertical="center"/>
    </xf>
    <xf numFmtId="4" fontId="3" fillId="0" borderId="29" xfId="0" applyNumberFormat="1" applyFont="1" applyFill="1" applyBorder="1" applyAlignment="1">
      <alignment horizontal="right" vertical="center"/>
    </xf>
    <xf numFmtId="4" fontId="3" fillId="0" borderId="29" xfId="0" applyNumberFormat="1" applyFont="1" applyBorder="1" applyAlignment="1">
      <alignment horizontal="right" vertical="center"/>
    </xf>
    <xf numFmtId="4" fontId="3" fillId="0" borderId="32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vertical="center"/>
    </xf>
    <xf numFmtId="0" fontId="3" fillId="0" borderId="29" xfId="0" applyNumberFormat="1" applyFont="1" applyBorder="1" applyAlignment="1">
      <alignment vertical="center"/>
    </xf>
    <xf numFmtId="4" fontId="3" fillId="0" borderId="30" xfId="0" applyNumberFormat="1" applyFont="1" applyBorder="1" applyAlignment="1">
      <alignment vertical="center"/>
    </xf>
    <xf numFmtId="4" fontId="0" fillId="0" borderId="29" xfId="0" applyNumberFormat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2" fontId="3" fillId="0" borderId="16" xfId="0" applyNumberFormat="1" applyFont="1" applyBorder="1" applyAlignment="1">
      <alignment vertical="center"/>
    </xf>
    <xf numFmtId="164" fontId="3" fillId="0" borderId="16" xfId="0" applyNumberFormat="1" applyFont="1" applyBorder="1" applyAlignment="1">
      <alignment vertical="center"/>
    </xf>
    <xf numFmtId="4" fontId="5" fillId="0" borderId="16" xfId="1" applyNumberFormat="1" applyFont="1" applyFill="1" applyBorder="1" applyAlignment="1" applyProtection="1">
      <alignment horizontal="right" vertical="center" wrapText="1"/>
    </xf>
    <xf numFmtId="4" fontId="6" fillId="0" borderId="16" xfId="0" applyNumberFormat="1" applyFont="1" applyBorder="1" applyAlignment="1">
      <alignment horizontal="right" vertical="center"/>
    </xf>
    <xf numFmtId="4" fontId="3" fillId="0" borderId="1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vertical="center"/>
    </xf>
    <xf numFmtId="4" fontId="3" fillId="0" borderId="16" xfId="0" applyNumberFormat="1" applyFont="1" applyBorder="1" applyAlignment="1">
      <alignment vertical="center"/>
    </xf>
    <xf numFmtId="4" fontId="6" fillId="0" borderId="16" xfId="0" applyNumberFormat="1" applyFont="1" applyFill="1" applyBorder="1" applyAlignment="1">
      <alignment horizontal="right" vertical="center" wrapText="1"/>
    </xf>
    <xf numFmtId="4" fontId="6" fillId="0" borderId="16" xfId="0" applyNumberFormat="1" applyFont="1" applyBorder="1" applyAlignment="1">
      <alignment vertical="center"/>
    </xf>
    <xf numFmtId="4" fontId="0" fillId="0" borderId="0" xfId="0" applyNumberFormat="1"/>
  </cellXfs>
  <cellStyles count="2">
    <cellStyle name="Normal" xfId="0" builtinId="0"/>
    <cellStyle name="Normal_Copia de PADRONGENERAL13-02-20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topLeftCell="F1" zoomScale="120" zoomScaleNormal="120" workbookViewId="0">
      <selection activeCell="E9" sqref="E9"/>
    </sheetView>
  </sheetViews>
  <sheetFormatPr baseColWidth="10" defaultRowHeight="15" x14ac:dyDescent="0.25"/>
  <cols>
    <col min="1" max="1" width="6.28515625" customWidth="1"/>
    <col min="2" max="2" width="12.28515625" customWidth="1"/>
    <col min="3" max="3" width="9.85546875" customWidth="1"/>
    <col min="4" max="4" width="12.85546875" customWidth="1"/>
    <col min="5" max="5" width="18.85546875" customWidth="1"/>
    <col min="6" max="6" width="12.140625" customWidth="1"/>
    <col min="7" max="7" width="13.28515625" customWidth="1"/>
    <col min="8" max="8" width="16.140625" customWidth="1"/>
    <col min="9" max="9" width="16.7109375" customWidth="1"/>
    <col min="10" max="10" width="12.140625" customWidth="1"/>
    <col min="11" max="11" width="13.42578125" customWidth="1"/>
    <col min="12" max="12" width="5.85546875" customWidth="1"/>
    <col min="13" max="13" width="12.140625" customWidth="1"/>
    <col min="14" max="14" width="5.28515625" customWidth="1"/>
    <col min="15" max="15" width="12.85546875" customWidth="1"/>
    <col min="16" max="16" width="13.85546875" customWidth="1"/>
  </cols>
  <sheetData>
    <row r="1" spans="1:17" ht="9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</row>
    <row r="2" spans="1:17" ht="22.5" customHeight="1" x14ac:dyDescent="0.3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5"/>
      <c r="P2" s="6"/>
    </row>
    <row r="3" spans="1:17" ht="21" customHeight="1" x14ac:dyDescent="0.25">
      <c r="A3" s="7">
        <v>40871660.689999998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9"/>
      <c r="P3" s="10"/>
    </row>
    <row r="4" spans="1:17" ht="25.5" customHeight="1" thickBot="1" x14ac:dyDescent="0.35">
      <c r="A4" s="11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</row>
    <row r="5" spans="1:17" ht="84" customHeight="1" x14ac:dyDescent="0.25">
      <c r="A5" s="14" t="s">
        <v>2</v>
      </c>
      <c r="B5" s="14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5" t="s">
        <v>8</v>
      </c>
      <c r="H5" s="16"/>
      <c r="I5" s="17"/>
      <c r="J5" s="18"/>
      <c r="K5" s="14" t="s">
        <v>9</v>
      </c>
      <c r="L5" s="14" t="s">
        <v>10</v>
      </c>
      <c r="M5" s="14" t="s">
        <v>11</v>
      </c>
      <c r="N5" s="14" t="s">
        <v>12</v>
      </c>
      <c r="O5" s="14" t="s">
        <v>13</v>
      </c>
      <c r="P5" s="14" t="s">
        <v>14</v>
      </c>
    </row>
    <row r="6" spans="1:17" ht="47.45" customHeight="1" x14ac:dyDescent="0.25">
      <c r="A6" s="19"/>
      <c r="B6" s="19"/>
      <c r="C6" s="19"/>
      <c r="D6" s="19"/>
      <c r="E6" s="19"/>
      <c r="F6" s="19" t="s">
        <v>15</v>
      </c>
      <c r="G6" s="20" t="s">
        <v>16</v>
      </c>
      <c r="H6" s="21" t="s">
        <v>17</v>
      </c>
      <c r="I6" s="22" t="s">
        <v>18</v>
      </c>
      <c r="J6" s="23" t="s">
        <v>15</v>
      </c>
      <c r="K6" s="19" t="s">
        <v>19</v>
      </c>
      <c r="L6" s="19" t="s">
        <v>19</v>
      </c>
      <c r="M6" s="19" t="s">
        <v>19</v>
      </c>
      <c r="N6" s="19"/>
      <c r="O6" s="19"/>
      <c r="P6" s="19" t="s">
        <v>19</v>
      </c>
    </row>
    <row r="7" spans="1:17" ht="15.75" thickBot="1" x14ac:dyDescent="0.3">
      <c r="A7" s="24" t="s">
        <v>20</v>
      </c>
      <c r="B7" s="25" t="s">
        <v>21</v>
      </c>
      <c r="C7" s="25" t="s">
        <v>22</v>
      </c>
      <c r="D7" s="24" t="s">
        <v>23</v>
      </c>
      <c r="E7" s="24" t="s">
        <v>24</v>
      </c>
      <c r="F7" s="24"/>
      <c r="G7" s="26" t="s">
        <v>25</v>
      </c>
      <c r="H7" s="27"/>
      <c r="I7" s="27"/>
      <c r="J7" s="28"/>
      <c r="K7" s="24" t="s">
        <v>26</v>
      </c>
      <c r="L7" s="29" t="s">
        <v>19</v>
      </c>
      <c r="M7" s="24"/>
      <c r="N7" s="24"/>
      <c r="O7" s="24"/>
      <c r="P7" s="24"/>
    </row>
    <row r="8" spans="1:17" x14ac:dyDescent="0.25">
      <c r="A8" s="30">
        <v>581</v>
      </c>
      <c r="B8" s="31">
        <v>30201092</v>
      </c>
      <c r="C8" s="32" t="s">
        <v>27</v>
      </c>
      <c r="D8" s="33">
        <v>42369</v>
      </c>
      <c r="E8" s="34" t="s">
        <v>16</v>
      </c>
      <c r="F8" s="35">
        <v>5950000</v>
      </c>
      <c r="G8" s="36">
        <v>16694000</v>
      </c>
      <c r="H8" s="37" t="s">
        <v>19</v>
      </c>
      <c r="I8" s="37" t="s">
        <v>19</v>
      </c>
      <c r="J8" s="38">
        <f>SUM(G8:I8)</f>
        <v>16694000</v>
      </c>
      <c r="K8" s="39">
        <v>16694000</v>
      </c>
      <c r="L8" s="40">
        <v>0</v>
      </c>
      <c r="M8" s="41">
        <v>0</v>
      </c>
      <c r="N8" s="41"/>
      <c r="O8" s="41"/>
      <c r="P8" s="42">
        <f>K8-M8</f>
        <v>16694000</v>
      </c>
    </row>
    <row r="9" spans="1:17" ht="24.75" x14ac:dyDescent="0.25">
      <c r="A9" s="43">
        <v>583</v>
      </c>
      <c r="B9" s="31">
        <v>30201092</v>
      </c>
      <c r="C9" s="32" t="s">
        <v>27</v>
      </c>
      <c r="D9" s="33">
        <v>42369</v>
      </c>
      <c r="E9" s="44" t="s">
        <v>28</v>
      </c>
      <c r="F9" s="45">
        <v>9026523.4499999993</v>
      </c>
      <c r="G9" s="46" t="s">
        <v>19</v>
      </c>
      <c r="H9" s="47" t="s">
        <v>19</v>
      </c>
      <c r="I9" s="47" t="s">
        <v>19</v>
      </c>
      <c r="J9" s="48" t="s">
        <v>19</v>
      </c>
      <c r="K9" s="49" t="s">
        <v>19</v>
      </c>
      <c r="L9" s="50" t="s">
        <v>19</v>
      </c>
      <c r="M9" s="51" t="s">
        <v>19</v>
      </c>
      <c r="N9" s="51"/>
      <c r="O9" s="51"/>
      <c r="P9" s="52" t="s">
        <v>19</v>
      </c>
    </row>
    <row r="10" spans="1:17" x14ac:dyDescent="0.25">
      <c r="A10" s="43"/>
      <c r="B10" s="31"/>
      <c r="C10" s="53"/>
      <c r="D10" s="33"/>
      <c r="E10" s="44" t="s">
        <v>29</v>
      </c>
      <c r="F10" s="45">
        <f>SUM(F8:F9)</f>
        <v>14976523.449999999</v>
      </c>
      <c r="G10" s="46">
        <f>SUM(G8:G9)</f>
        <v>16694000</v>
      </c>
      <c r="H10" s="47"/>
      <c r="I10" s="47"/>
      <c r="J10" s="48">
        <f>SUM(J8:J9)</f>
        <v>16694000</v>
      </c>
      <c r="K10" s="48">
        <f>SUM(K8:K9)</f>
        <v>16694000</v>
      </c>
      <c r="L10" s="50"/>
      <c r="M10" s="51"/>
      <c r="N10" s="51"/>
      <c r="O10" s="51"/>
      <c r="P10" s="54">
        <f>SUM(P8:P9)</f>
        <v>16694000</v>
      </c>
    </row>
    <row r="11" spans="1:17" ht="6" customHeight="1" x14ac:dyDescent="0.25">
      <c r="A11" s="43"/>
      <c r="B11" s="31"/>
      <c r="C11" s="53"/>
      <c r="D11" s="33"/>
      <c r="E11" s="44"/>
      <c r="F11" s="45"/>
      <c r="G11" s="46"/>
      <c r="H11" s="47"/>
      <c r="I11" s="47"/>
      <c r="J11" s="48"/>
      <c r="K11" s="49"/>
      <c r="L11" s="50"/>
      <c r="M11" s="51"/>
      <c r="N11" s="51"/>
      <c r="O11" s="51"/>
      <c r="P11" s="52"/>
    </row>
    <row r="12" spans="1:17" ht="40.9" customHeight="1" x14ac:dyDescent="0.25">
      <c r="A12" s="43">
        <v>583</v>
      </c>
      <c r="B12" s="31">
        <v>30201092</v>
      </c>
      <c r="C12" s="53" t="s">
        <v>27</v>
      </c>
      <c r="D12" s="33">
        <v>43432</v>
      </c>
      <c r="E12" s="55" t="s">
        <v>30</v>
      </c>
      <c r="F12" s="45" t="s">
        <v>19</v>
      </c>
      <c r="G12" s="46">
        <v>0</v>
      </c>
      <c r="H12" s="56">
        <v>5850754.1500000004</v>
      </c>
      <c r="I12" s="47">
        <v>0</v>
      </c>
      <c r="J12" s="48">
        <f t="shared" ref="J12:J22" si="0">SUM(G12:I12)</f>
        <v>5850754.1500000004</v>
      </c>
      <c r="K12" s="49">
        <v>2340303.98</v>
      </c>
      <c r="L12" s="50">
        <v>32</v>
      </c>
      <c r="M12" s="51">
        <f t="shared" ref="M12:M22" si="1">K12/L12</f>
        <v>73134.499374999999</v>
      </c>
      <c r="N12" s="57">
        <v>2</v>
      </c>
      <c r="O12" s="51">
        <f>M12*N12</f>
        <v>146268.99875</v>
      </c>
      <c r="P12" s="52">
        <f>K12-O12</f>
        <v>2194034.9812500002</v>
      </c>
      <c r="Q12" s="58"/>
    </row>
    <row r="13" spans="1:17" ht="38.450000000000003" customHeight="1" x14ac:dyDescent="0.25">
      <c r="A13" s="43">
        <v>583</v>
      </c>
      <c r="B13" s="31">
        <v>30201092</v>
      </c>
      <c r="C13" s="53" t="s">
        <v>27</v>
      </c>
      <c r="D13" s="33">
        <v>43432</v>
      </c>
      <c r="E13" s="55" t="s">
        <v>30</v>
      </c>
      <c r="F13" s="45" t="s">
        <v>19</v>
      </c>
      <c r="G13" s="46">
        <v>0</v>
      </c>
      <c r="H13" s="56">
        <v>3741473.3</v>
      </c>
      <c r="I13" s="47">
        <v>0</v>
      </c>
      <c r="J13" s="48">
        <f t="shared" si="0"/>
        <v>3741473.3</v>
      </c>
      <c r="K13" s="49">
        <v>1496590.8</v>
      </c>
      <c r="L13" s="50">
        <v>32</v>
      </c>
      <c r="M13" s="51">
        <f t="shared" si="1"/>
        <v>46768.462500000001</v>
      </c>
      <c r="N13" s="57">
        <v>2</v>
      </c>
      <c r="O13" s="51">
        <f t="shared" ref="O13:O22" si="2">M13*N13</f>
        <v>93536.925000000003</v>
      </c>
      <c r="P13" s="52">
        <f t="shared" ref="P13:P22" si="3">K13-O13</f>
        <v>1403053.875</v>
      </c>
      <c r="Q13" s="58"/>
    </row>
    <row r="14" spans="1:17" ht="37.9" customHeight="1" x14ac:dyDescent="0.25">
      <c r="A14" s="43">
        <v>583</v>
      </c>
      <c r="B14" s="31">
        <v>30201092</v>
      </c>
      <c r="C14" s="53" t="s">
        <v>27</v>
      </c>
      <c r="D14" s="33">
        <v>43432</v>
      </c>
      <c r="E14" s="55" t="s">
        <v>31</v>
      </c>
      <c r="F14" s="45" t="s">
        <v>19</v>
      </c>
      <c r="G14" s="46">
        <v>0</v>
      </c>
      <c r="H14" s="56">
        <v>4935106.03</v>
      </c>
      <c r="I14" s="47">
        <v>0</v>
      </c>
      <c r="J14" s="48">
        <f t="shared" si="0"/>
        <v>4935106.03</v>
      </c>
      <c r="K14" s="49">
        <v>2146770.83</v>
      </c>
      <c r="L14" s="50">
        <v>42</v>
      </c>
      <c r="M14" s="51">
        <f t="shared" si="1"/>
        <v>51113.591190476189</v>
      </c>
      <c r="N14" s="57">
        <v>2</v>
      </c>
      <c r="O14" s="51">
        <f t="shared" si="2"/>
        <v>102227.18238095238</v>
      </c>
      <c r="P14" s="52">
        <f t="shared" si="3"/>
        <v>2044543.6476190477</v>
      </c>
    </row>
    <row r="15" spans="1:17" ht="36.75" x14ac:dyDescent="0.25">
      <c r="A15" s="43">
        <v>583</v>
      </c>
      <c r="B15" s="31">
        <v>30201092</v>
      </c>
      <c r="C15" s="53" t="s">
        <v>27</v>
      </c>
      <c r="D15" s="33">
        <v>43432</v>
      </c>
      <c r="E15" s="55" t="s">
        <v>31</v>
      </c>
      <c r="F15" s="45" t="s">
        <v>19</v>
      </c>
      <c r="G15" s="46">
        <v>0</v>
      </c>
      <c r="H15" s="56">
        <v>6013864.1500000004</v>
      </c>
      <c r="I15" s="47">
        <v>0</v>
      </c>
      <c r="J15" s="48">
        <f t="shared" si="0"/>
        <v>6013864.1500000004</v>
      </c>
      <c r="K15" s="49">
        <v>2616030.5499999998</v>
      </c>
      <c r="L15" s="50">
        <v>42</v>
      </c>
      <c r="M15" s="51">
        <f t="shared" si="1"/>
        <v>62286.441666666666</v>
      </c>
      <c r="N15" s="57">
        <v>2</v>
      </c>
      <c r="O15" s="51">
        <f t="shared" si="2"/>
        <v>124572.88333333333</v>
      </c>
      <c r="P15" s="52">
        <f t="shared" si="3"/>
        <v>2491457.6666666665</v>
      </c>
    </row>
    <row r="16" spans="1:17" ht="36.75" x14ac:dyDescent="0.25">
      <c r="A16" s="43">
        <v>583</v>
      </c>
      <c r="B16" s="31">
        <v>30201092</v>
      </c>
      <c r="C16" s="53" t="s">
        <v>27</v>
      </c>
      <c r="D16" s="33">
        <v>43432</v>
      </c>
      <c r="E16" s="44" t="s">
        <v>32</v>
      </c>
      <c r="F16" s="45" t="s">
        <v>19</v>
      </c>
      <c r="G16" s="46">
        <v>0</v>
      </c>
      <c r="H16" s="56">
        <v>3295982.24</v>
      </c>
      <c r="I16" s="47">
        <v>0</v>
      </c>
      <c r="J16" s="48">
        <f t="shared" si="0"/>
        <v>3295982.24</v>
      </c>
      <c r="K16" s="49">
        <v>1318391.94</v>
      </c>
      <c r="L16" s="50">
        <v>22</v>
      </c>
      <c r="M16" s="51">
        <f t="shared" si="1"/>
        <v>59926.906363636364</v>
      </c>
      <c r="N16" s="57">
        <v>2</v>
      </c>
      <c r="O16" s="51">
        <f t="shared" si="2"/>
        <v>119853.81272727273</v>
      </c>
      <c r="P16" s="52">
        <f t="shared" si="3"/>
        <v>1198538.1272727272</v>
      </c>
    </row>
    <row r="17" spans="1:16" ht="40.15" customHeight="1" x14ac:dyDescent="0.25">
      <c r="A17" s="43">
        <v>583</v>
      </c>
      <c r="B17" s="31">
        <v>30201092</v>
      </c>
      <c r="C17" s="53" t="s">
        <v>27</v>
      </c>
      <c r="D17" s="33">
        <v>43432</v>
      </c>
      <c r="E17" s="44" t="s">
        <v>33</v>
      </c>
      <c r="F17" s="45" t="s">
        <v>19</v>
      </c>
      <c r="G17" s="46">
        <v>0</v>
      </c>
      <c r="H17" s="56">
        <v>2274160.75</v>
      </c>
      <c r="I17" s="47">
        <v>0</v>
      </c>
      <c r="J17" s="48">
        <f t="shared" si="0"/>
        <v>2274160.75</v>
      </c>
      <c r="K17" s="49">
        <v>909665.76</v>
      </c>
      <c r="L17" s="50">
        <v>32</v>
      </c>
      <c r="M17" s="51">
        <f t="shared" si="1"/>
        <v>28427.055</v>
      </c>
      <c r="N17" s="57">
        <v>2</v>
      </c>
      <c r="O17" s="51">
        <f t="shared" si="2"/>
        <v>56854.11</v>
      </c>
      <c r="P17" s="52">
        <f t="shared" si="3"/>
        <v>852811.65</v>
      </c>
    </row>
    <row r="18" spans="1:16" ht="50.45" customHeight="1" x14ac:dyDescent="0.25">
      <c r="A18" s="43">
        <v>583</v>
      </c>
      <c r="B18" s="31">
        <v>30201092</v>
      </c>
      <c r="C18" s="53" t="s">
        <v>27</v>
      </c>
      <c r="D18" s="33">
        <v>43432</v>
      </c>
      <c r="E18" s="55" t="s">
        <v>30</v>
      </c>
      <c r="F18" s="45" t="s">
        <v>19</v>
      </c>
      <c r="G18" s="46">
        <v>0</v>
      </c>
      <c r="H18" s="56">
        <v>2982763.19</v>
      </c>
      <c r="I18" s="47">
        <v>0</v>
      </c>
      <c r="J18" s="48">
        <f t="shared" si="0"/>
        <v>2982763.19</v>
      </c>
      <c r="K18" s="49">
        <v>1193106.45</v>
      </c>
      <c r="L18" s="50">
        <v>32</v>
      </c>
      <c r="M18" s="51">
        <f t="shared" si="1"/>
        <v>37284.576562499999</v>
      </c>
      <c r="N18" s="57">
        <v>2</v>
      </c>
      <c r="O18" s="51">
        <f t="shared" si="2"/>
        <v>74569.153124999997</v>
      </c>
      <c r="P18" s="52">
        <f t="shared" si="3"/>
        <v>1118537.296875</v>
      </c>
    </row>
    <row r="19" spans="1:16" ht="38.450000000000003" customHeight="1" x14ac:dyDescent="0.25">
      <c r="A19" s="43">
        <v>583</v>
      </c>
      <c r="B19" s="31">
        <v>30201092</v>
      </c>
      <c r="C19" s="53" t="s">
        <v>27</v>
      </c>
      <c r="D19" s="33">
        <v>43432</v>
      </c>
      <c r="E19" s="55" t="s">
        <v>30</v>
      </c>
      <c r="F19" s="45" t="s">
        <v>19</v>
      </c>
      <c r="G19" s="46">
        <v>0</v>
      </c>
      <c r="H19" s="56">
        <v>16387450.810000001</v>
      </c>
      <c r="I19" s="47">
        <v>0</v>
      </c>
      <c r="J19" s="48">
        <f t="shared" si="0"/>
        <v>16387450.810000001</v>
      </c>
      <c r="K19" s="49">
        <v>6554986.8099999996</v>
      </c>
      <c r="L19" s="50">
        <v>32</v>
      </c>
      <c r="M19" s="51">
        <f t="shared" si="1"/>
        <v>204843.33781249999</v>
      </c>
      <c r="N19" s="57">
        <v>2</v>
      </c>
      <c r="O19" s="51">
        <f t="shared" si="2"/>
        <v>409686.67562499997</v>
      </c>
      <c r="P19" s="52">
        <f t="shared" si="3"/>
        <v>6145300.1343749994</v>
      </c>
    </row>
    <row r="20" spans="1:16" x14ac:dyDescent="0.25">
      <c r="A20" s="43">
        <v>583</v>
      </c>
      <c r="B20" s="31">
        <v>30201092</v>
      </c>
      <c r="C20" s="53" t="s">
        <v>27</v>
      </c>
      <c r="D20" s="33">
        <v>43432</v>
      </c>
      <c r="E20" s="59" t="s">
        <v>34</v>
      </c>
      <c r="F20" s="45" t="s">
        <v>19</v>
      </c>
      <c r="G20" s="46">
        <v>0</v>
      </c>
      <c r="H20" s="56">
        <v>215719.8</v>
      </c>
      <c r="I20" s="47">
        <v>122507.1</v>
      </c>
      <c r="J20" s="48">
        <f t="shared" si="0"/>
        <v>338226.9</v>
      </c>
      <c r="K20" s="49">
        <v>126842.1</v>
      </c>
      <c r="L20" s="50">
        <v>24</v>
      </c>
      <c r="M20" s="51">
        <f t="shared" si="1"/>
        <v>5285.0875000000005</v>
      </c>
      <c r="N20" s="57">
        <v>2</v>
      </c>
      <c r="O20" s="51">
        <f t="shared" si="2"/>
        <v>10570.175000000001</v>
      </c>
      <c r="P20" s="52">
        <f t="shared" si="3"/>
        <v>116271.925</v>
      </c>
    </row>
    <row r="21" spans="1:16" ht="37.15" customHeight="1" x14ac:dyDescent="0.25">
      <c r="A21" s="43">
        <v>583</v>
      </c>
      <c r="B21" s="31">
        <v>30201092</v>
      </c>
      <c r="C21" s="53" t="s">
        <v>27</v>
      </c>
      <c r="D21" s="33">
        <v>43432</v>
      </c>
      <c r="E21" s="59" t="s">
        <v>35</v>
      </c>
      <c r="F21" s="45" t="s">
        <v>19</v>
      </c>
      <c r="G21" s="46">
        <v>0</v>
      </c>
      <c r="H21" s="56">
        <v>146805.17000000001</v>
      </c>
      <c r="I21" s="47">
        <v>125385.86</v>
      </c>
      <c r="J21" s="48">
        <f t="shared" si="0"/>
        <v>272191.03000000003</v>
      </c>
      <c r="K21" s="49">
        <v>58722.25</v>
      </c>
      <c r="L21" s="50">
        <v>16</v>
      </c>
      <c r="M21" s="51">
        <f t="shared" si="1"/>
        <v>3670.140625</v>
      </c>
      <c r="N21" s="57">
        <v>2</v>
      </c>
      <c r="O21" s="51">
        <f t="shared" si="2"/>
        <v>7340.28125</v>
      </c>
      <c r="P21" s="52">
        <f t="shared" si="3"/>
        <v>51381.96875</v>
      </c>
    </row>
    <row r="22" spans="1:16" ht="48" customHeight="1" x14ac:dyDescent="0.25">
      <c r="A22" s="60">
        <v>583</v>
      </c>
      <c r="B22" s="61">
        <v>30201092</v>
      </c>
      <c r="C22" s="62" t="s">
        <v>27</v>
      </c>
      <c r="D22" s="33">
        <v>43432</v>
      </c>
      <c r="E22" s="63" t="s">
        <v>36</v>
      </c>
      <c r="F22" s="64" t="s">
        <v>19</v>
      </c>
      <c r="G22" s="65">
        <v>0</v>
      </c>
      <c r="H22" s="66">
        <v>13540593.27</v>
      </c>
      <c r="I22" s="67">
        <v>10000673.26</v>
      </c>
      <c r="J22" s="68">
        <f t="shared" si="0"/>
        <v>23541266.530000001</v>
      </c>
      <c r="K22" s="69">
        <v>5416249.2199999997</v>
      </c>
      <c r="L22" s="70">
        <v>16</v>
      </c>
      <c r="M22" s="71">
        <f t="shared" si="1"/>
        <v>338515.57624999998</v>
      </c>
      <c r="N22" s="57">
        <v>2</v>
      </c>
      <c r="O22" s="71">
        <f t="shared" si="2"/>
        <v>677031.15249999997</v>
      </c>
      <c r="P22" s="72">
        <f t="shared" si="3"/>
        <v>4739218.0674999999</v>
      </c>
    </row>
    <row r="23" spans="1:16" ht="16.899999999999999" customHeight="1" x14ac:dyDescent="0.25">
      <c r="A23" s="73"/>
      <c r="B23" s="74"/>
      <c r="C23" s="75"/>
      <c r="D23" s="76" t="s">
        <v>19</v>
      </c>
      <c r="E23" s="76" t="s">
        <v>19</v>
      </c>
      <c r="F23" s="77"/>
      <c r="G23" s="47">
        <f>SUM(G12:G22)</f>
        <v>0</v>
      </c>
      <c r="H23" s="47">
        <f>SUM(H12:H22)</f>
        <v>59384672.859999999</v>
      </c>
      <c r="I23" s="47">
        <f t="shared" ref="I23:K23" si="4">SUM(I12:I22)</f>
        <v>10248566.220000001</v>
      </c>
      <c r="J23" s="47">
        <f t="shared" si="4"/>
        <v>69633239.080000013</v>
      </c>
      <c r="K23" s="78">
        <f t="shared" si="4"/>
        <v>24177660.689999998</v>
      </c>
      <c r="L23" s="47" t="s">
        <v>19</v>
      </c>
      <c r="M23" s="47">
        <f t="shared" ref="M23" si="5">SUM(M12:M22)</f>
        <v>911255.67484577908</v>
      </c>
      <c r="N23" s="57">
        <v>2</v>
      </c>
      <c r="O23" s="47">
        <f>SUM(O12:O22)</f>
        <v>1822511.3496915582</v>
      </c>
      <c r="P23" s="78">
        <f>SUM(P12:P22)</f>
        <v>22355149.340308439</v>
      </c>
    </row>
    <row r="24" spans="1:16" ht="16.149999999999999" customHeight="1" x14ac:dyDescent="0.25">
      <c r="A24" s="73"/>
      <c r="B24" s="74"/>
      <c r="C24" s="75"/>
      <c r="D24" s="76"/>
      <c r="E24" s="44"/>
      <c r="F24" s="77"/>
      <c r="G24" s="47"/>
      <c r="H24" s="47"/>
      <c r="I24" s="47"/>
      <c r="J24" s="79"/>
      <c r="K24" s="80"/>
      <c r="L24" s="50"/>
      <c r="M24" s="81"/>
      <c r="N24" s="50"/>
      <c r="O24" s="81"/>
      <c r="P24" s="52"/>
    </row>
    <row r="25" spans="1:16" x14ac:dyDescent="0.25">
      <c r="A25" s="73" t="s">
        <v>19</v>
      </c>
      <c r="B25" s="74" t="s">
        <v>19</v>
      </c>
      <c r="C25" s="75"/>
      <c r="D25" s="76"/>
      <c r="E25" s="44" t="s">
        <v>37</v>
      </c>
      <c r="F25" s="82">
        <f t="shared" ref="F25:K25" si="6">F10+F23</f>
        <v>14976523.449999999</v>
      </c>
      <c r="G25" s="82">
        <f t="shared" si="6"/>
        <v>16694000</v>
      </c>
      <c r="H25" s="82">
        <f t="shared" si="6"/>
        <v>59384672.859999999</v>
      </c>
      <c r="I25" s="82">
        <f t="shared" si="6"/>
        <v>10248566.220000001</v>
      </c>
      <c r="J25" s="82">
        <f t="shared" si="6"/>
        <v>86327239.080000013</v>
      </c>
      <c r="K25" s="82">
        <f t="shared" si="6"/>
        <v>40871660.689999998</v>
      </c>
      <c r="L25" s="50"/>
      <c r="M25" s="82">
        <f>M10+M23</f>
        <v>911255.67484577908</v>
      </c>
      <c r="N25" s="83"/>
      <c r="O25" s="82">
        <f>O10+O23</f>
        <v>1822511.3496915582</v>
      </c>
      <c r="P25" s="82">
        <f>P10+P23</f>
        <v>39049149.340308443</v>
      </c>
    </row>
    <row r="26" spans="1:16" x14ac:dyDescent="0.25">
      <c r="H26" t="s">
        <v>19</v>
      </c>
      <c r="K26" t="s">
        <v>19</v>
      </c>
    </row>
    <row r="27" spans="1:16" x14ac:dyDescent="0.25">
      <c r="O27" s="84" t="s">
        <v>19</v>
      </c>
      <c r="P27" s="84"/>
    </row>
    <row r="28" spans="1:16" x14ac:dyDescent="0.25">
      <c r="H28" s="84" t="s">
        <v>19</v>
      </c>
      <c r="K28" s="84" t="s">
        <v>19</v>
      </c>
      <c r="O28" s="84"/>
    </row>
    <row r="29" spans="1:16" x14ac:dyDescent="0.25">
      <c r="H29" s="84"/>
      <c r="M29" s="84"/>
      <c r="O29" s="84"/>
    </row>
    <row r="30" spans="1:16" x14ac:dyDescent="0.25">
      <c r="K30" t="s">
        <v>19</v>
      </c>
    </row>
    <row r="31" spans="1:16" x14ac:dyDescent="0.25">
      <c r="K31" s="84"/>
    </row>
    <row r="32" spans="1:16" x14ac:dyDescent="0.25">
      <c r="K32" s="84"/>
    </row>
  </sheetData>
  <mergeCells count="6">
    <mergeCell ref="A1:M1"/>
    <mergeCell ref="A2:M2"/>
    <mergeCell ref="A3:M3"/>
    <mergeCell ref="A4:P4"/>
    <mergeCell ref="G5:J5"/>
    <mergeCell ref="G7:J7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INM VAL 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2021-02-03T16:40:33Z</dcterms:created>
  <dcterms:modified xsi:type="dcterms:W3CDTF">2021-02-03T16:41:25Z</dcterms:modified>
</cp:coreProperties>
</file>