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atab02\Desktop\"/>
    </mc:Choice>
  </mc:AlternateContent>
  <bookViews>
    <workbookView xWindow="285" yWindow="405" windowWidth="15870" windowHeight="5475"/>
  </bookViews>
  <sheets>
    <sheet name="BIENES INM VAL V" sheetId="7" r:id="rId1"/>
  </sheets>
  <calcPr calcId="152511"/>
</workbook>
</file>

<file path=xl/calcChain.xml><?xml version="1.0" encoding="utf-8"?>
<calcChain xmlns="http://schemas.openxmlformats.org/spreadsheetml/2006/main">
  <c r="O12" i="7" l="1"/>
  <c r="P12" i="7"/>
  <c r="P25" i="7" l="1"/>
  <c r="P23" i="7"/>
  <c r="F10" i="7"/>
  <c r="O23" i="7" l="1"/>
  <c r="H23" i="7"/>
  <c r="K23" i="7" l="1"/>
  <c r="K25" i="7" s="1"/>
  <c r="I23" i="7"/>
  <c r="I25" i="7" s="1"/>
  <c r="H25" i="7"/>
  <c r="G23" i="7"/>
  <c r="M22" i="7"/>
  <c r="O22" i="7" s="1"/>
  <c r="P22" i="7" s="1"/>
  <c r="J22" i="7"/>
  <c r="O21" i="7"/>
  <c r="P21" i="7" s="1"/>
  <c r="M21" i="7"/>
  <c r="J21" i="7"/>
  <c r="M20" i="7"/>
  <c r="O20" i="7" s="1"/>
  <c r="P20" i="7" s="1"/>
  <c r="J20" i="7"/>
  <c r="M19" i="7"/>
  <c r="O19" i="7" s="1"/>
  <c r="P19" i="7" s="1"/>
  <c r="J19" i="7"/>
  <c r="M18" i="7"/>
  <c r="O18" i="7" s="1"/>
  <c r="P18" i="7" s="1"/>
  <c r="J18" i="7"/>
  <c r="O17" i="7"/>
  <c r="P17" i="7" s="1"/>
  <c r="M17" i="7"/>
  <c r="J17" i="7"/>
  <c r="M16" i="7"/>
  <c r="O16" i="7" s="1"/>
  <c r="P16" i="7" s="1"/>
  <c r="J16" i="7"/>
  <c r="M15" i="7"/>
  <c r="O15" i="7" s="1"/>
  <c r="P15" i="7" s="1"/>
  <c r="J15" i="7"/>
  <c r="O14" i="7"/>
  <c r="P14" i="7" s="1"/>
  <c r="M14" i="7"/>
  <c r="J14" i="7"/>
  <c r="M13" i="7"/>
  <c r="O13" i="7" s="1"/>
  <c r="P13" i="7" s="1"/>
  <c r="J13" i="7"/>
  <c r="M12" i="7"/>
  <c r="J12" i="7"/>
  <c r="J23" i="7" s="1"/>
  <c r="K10" i="7"/>
  <c r="G10" i="7"/>
  <c r="G25" i="7" s="1"/>
  <c r="F25" i="7"/>
  <c r="P8" i="7"/>
  <c r="P10" i="7" s="1"/>
  <c r="J8" i="7"/>
  <c r="J10" i="7" s="1"/>
  <c r="M23" i="7" l="1"/>
  <c r="M25" i="7" s="1"/>
  <c r="J25" i="7"/>
  <c r="O25" i="7" l="1"/>
</calcChain>
</file>

<file path=xl/sharedStrings.xml><?xml version="1.0" encoding="utf-8"?>
<sst xmlns="http://schemas.openxmlformats.org/spreadsheetml/2006/main" count="95" uniqueCount="38">
  <si>
    <t>Ente Público:  CM CENTRAL DE MAQUINARIA DE TABASCO</t>
  </si>
  <si>
    <t>CODIGO CONAC</t>
  </si>
  <si>
    <t>NUMERO DE INVENTARIO</t>
  </si>
  <si>
    <t>CLAVE  Y NOMBRE ENTE PÚBLICO</t>
  </si>
  <si>
    <t xml:space="preserve">FECHA DE FACTURA/ ADQUISICIÓN/ DONACIÓN / VALOR CATASTRAL/ AVALÚO </t>
  </si>
  <si>
    <t>DESCRIPCIÓN DEL BIEN</t>
  </si>
  <si>
    <t>VIDA UTIL ANUAL</t>
  </si>
  <si>
    <t>VALOR EN LIBROS</t>
  </si>
  <si>
    <t>(1)*</t>
  </si>
  <si>
    <t>(2)*</t>
  </si>
  <si>
    <t>(3)*</t>
  </si>
  <si>
    <t>(4)*</t>
  </si>
  <si>
    <t>(5)*</t>
  </si>
  <si>
    <t>(6)*</t>
  </si>
  <si>
    <t>(7)*</t>
  </si>
  <si>
    <t xml:space="preserve"> </t>
  </si>
  <si>
    <t>EDIFICIOS NO HABITACIONALES</t>
  </si>
  <si>
    <t>TERRENO</t>
  </si>
  <si>
    <t>RELACIÓN DE BIENES INMUEBLES QUE COMPONEN EL PATRIMONIO</t>
  </si>
  <si>
    <t>VALOR HISTORICO ORIGINAL</t>
  </si>
  <si>
    <t>TOTAL</t>
  </si>
  <si>
    <t>CM - CEMATAB</t>
  </si>
  <si>
    <t>VALOR NETO DE REPOSICION</t>
  </si>
  <si>
    <t>OFICINAS EN EDIFICIO CALIDAD ECONÓMICA</t>
  </si>
  <si>
    <t>OFICINAS EN EDIFICIO CALIDAD MEDIA</t>
  </si>
  <si>
    <t>BODEGA O NAVE INDUSTRIAL CALIDAD MEDIA</t>
  </si>
  <si>
    <t>TALLER CALIDAD MEDIA DE DOBLE ALTURA</t>
  </si>
  <si>
    <t>CONSTRUCCIONES</t>
  </si>
  <si>
    <t>OBRAS COMPLEMENTARIAS E INSTALACIONES ESPECIALES</t>
  </si>
  <si>
    <t>ÁREAS JARDINADAS</t>
  </si>
  <si>
    <t>REJA TUBULAR O ESTRUCTURAL (METROS LINEALES)</t>
  </si>
  <si>
    <t>COBERTIZO O TECHUMBRE SIN MUROS (SIMILAR PARA ESTACIONAMIENTO)</t>
  </si>
  <si>
    <t>DEPRECIACIÓN ANUAL</t>
  </si>
  <si>
    <t>SUMA</t>
  </si>
  <si>
    <t>TOTALES</t>
  </si>
  <si>
    <t>VALOR DE REPOSICION NUEVO AL 31/12/2018</t>
  </si>
  <si>
    <t>AÑOS ACUMULADOS AL 31/12/2019</t>
  </si>
  <si>
    <t>DEPRECIACION ACUMULADA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</si>
</sst>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4" fontId="3" fillId="0" borderId="12" xfId="1" applyNumberFormat="1" applyFont="1" applyFill="1" applyBorder="1" applyAlignment="1" applyProtection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NumberFormat="1" applyFont="1" applyBorder="1" applyAlignment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2" fontId="5" fillId="0" borderId="25" xfId="0" applyNumberFormat="1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2" fontId="5" fillId="0" borderId="13" xfId="0" applyNumberFormat="1" applyFont="1" applyBorder="1" applyAlignment="1">
      <alignment wrapText="1"/>
    </xf>
    <xf numFmtId="4" fontId="3" fillId="0" borderId="12" xfId="1" applyNumberFormat="1" applyFont="1" applyFill="1" applyBorder="1" applyAlignment="1" applyProtection="1">
      <alignment horizontal="right" vertical="center" wrapText="1"/>
    </xf>
    <xf numFmtId="4" fontId="5" fillId="0" borderId="29" xfId="0" applyNumberFormat="1" applyFont="1" applyFill="1" applyBorder="1" applyAlignment="1">
      <alignment vertical="center" wrapText="1"/>
    </xf>
    <xf numFmtId="4" fontId="3" fillId="0" borderId="21" xfId="1" applyNumberFormat="1" applyFont="1" applyFill="1" applyBorder="1" applyAlignment="1" applyProtection="1">
      <alignment horizontal="right" vertical="center" wrapText="1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vertical="center"/>
    </xf>
    <xf numFmtId="2" fontId="5" fillId="0" borderId="13" xfId="0" applyNumberFormat="1" applyFont="1" applyBorder="1" applyAlignment="1">
      <alignment horizontal="left" wrapText="1"/>
    </xf>
    <xf numFmtId="4" fontId="3" fillId="0" borderId="14" xfId="1" applyNumberFormat="1" applyFont="1" applyFill="1" applyBorder="1" applyAlignment="1" applyProtection="1">
      <alignment horizontal="right" vertical="center" wrapText="1"/>
    </xf>
    <xf numFmtId="4" fontId="5" fillId="0" borderId="26" xfId="0" applyNumberFormat="1" applyFont="1" applyFill="1" applyBorder="1" applyAlignment="1">
      <alignment vertical="center"/>
    </xf>
    <xf numFmtId="4" fontId="5" fillId="0" borderId="20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>
      <alignment horizontal="right" vertical="center"/>
    </xf>
    <xf numFmtId="4" fontId="5" fillId="0" borderId="24" xfId="0" applyNumberFormat="1" applyFont="1" applyFill="1" applyBorder="1" applyAlignment="1">
      <alignment horizontal="right" vertical="center" wrapText="1"/>
    </xf>
    <xf numFmtId="2" fontId="5" fillId="0" borderId="30" xfId="0" applyNumberFormat="1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4" fontId="6" fillId="0" borderId="13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2" fontId="5" fillId="0" borderId="13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vertical="center"/>
    </xf>
    <xf numFmtId="4" fontId="3" fillId="0" borderId="13" xfId="1" applyNumberFormat="1" applyFont="1" applyFill="1" applyBorder="1" applyAlignment="1" applyProtection="1">
      <alignment horizontal="right" vertical="center" wrapText="1"/>
    </xf>
    <xf numFmtId="4" fontId="3" fillId="0" borderId="16" xfId="1" applyNumberFormat="1" applyFont="1" applyFill="1" applyBorder="1" applyAlignment="1" applyProtection="1">
      <alignment horizontal="right" vertical="center" wrapText="1"/>
    </xf>
    <xf numFmtId="4" fontId="5" fillId="0" borderId="32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 wrapText="1"/>
    </xf>
    <xf numFmtId="4" fontId="5" fillId="0" borderId="19" xfId="0" applyNumberFormat="1" applyFont="1" applyFill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5" fillId="0" borderId="13" xfId="0" applyNumberFormat="1" applyFont="1" applyFill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right" vertical="center"/>
    </xf>
    <xf numFmtId="2" fontId="5" fillId="0" borderId="13" xfId="0" applyNumberFormat="1" applyFont="1" applyFill="1" applyBorder="1" applyAlignment="1">
      <alignment wrapText="1"/>
    </xf>
    <xf numFmtId="2" fontId="5" fillId="0" borderId="15" xfId="0" applyNumberFormat="1" applyFont="1" applyFill="1" applyBorder="1" applyAlignment="1">
      <alignment wrapText="1"/>
    </xf>
    <xf numFmtId="4" fontId="5" fillId="0" borderId="15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6" fillId="0" borderId="24" xfId="0" applyNumberFormat="1" applyFont="1" applyFill="1" applyBorder="1" applyAlignment="1">
      <alignment horizontal="right" vertical="center" wrapText="1"/>
    </xf>
    <xf numFmtId="0" fontId="5" fillId="3" borderId="13" xfId="0" applyNumberFormat="1" applyFont="1" applyFill="1" applyBorder="1" applyAlignment="1">
      <alignment vertical="center"/>
    </xf>
    <xf numFmtId="0" fontId="5" fillId="3" borderId="15" xfId="0" applyNumberFormat="1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Normal_Copia de PADRONGENERAL13-02-2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="120" zoomScaleNormal="120" workbookViewId="0">
      <selection activeCell="I16" sqref="I16"/>
    </sheetView>
  </sheetViews>
  <sheetFormatPr baseColWidth="10" defaultRowHeight="15" x14ac:dyDescent="0.25"/>
  <cols>
    <col min="1" max="1" width="6.28515625" customWidth="1"/>
    <col min="2" max="2" width="12.28515625" customWidth="1"/>
    <col min="3" max="3" width="9.85546875" customWidth="1"/>
    <col min="4" max="4" width="12.85546875" customWidth="1"/>
    <col min="5" max="5" width="18.85546875" customWidth="1"/>
    <col min="6" max="6" width="12.140625" customWidth="1"/>
    <col min="7" max="7" width="13.28515625" customWidth="1"/>
    <col min="8" max="8" width="16.140625" customWidth="1"/>
    <col min="9" max="9" width="16.7109375" customWidth="1"/>
    <col min="10" max="10" width="12.140625" customWidth="1"/>
    <col min="11" max="11" width="13.42578125" customWidth="1"/>
    <col min="12" max="12" width="5.85546875" customWidth="1"/>
    <col min="13" max="13" width="12.140625" customWidth="1"/>
    <col min="14" max="14" width="5.28515625" customWidth="1"/>
    <col min="15" max="15" width="12.85546875" customWidth="1"/>
    <col min="16" max="16" width="13.85546875" customWidth="1"/>
  </cols>
  <sheetData>
    <row r="1" spans="1:16" ht="9" customHeight="1" thickBot="1" x14ac:dyDescent="0.3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58"/>
      <c r="O1" s="58"/>
    </row>
    <row r="2" spans="1:16" ht="22.5" customHeight="1" x14ac:dyDescent="0.3">
      <c r="A2" s="77" t="s">
        <v>18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59"/>
      <c r="O2" s="59"/>
      <c r="P2" s="37"/>
    </row>
    <row r="3" spans="1:16" ht="21" customHeight="1" x14ac:dyDescent="0.25">
      <c r="A3" s="79">
        <v>40871660.689999998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63"/>
      <c r="O3" s="63"/>
      <c r="P3" s="38"/>
    </row>
    <row r="4" spans="1:16" ht="25.5" customHeight="1" thickBot="1" x14ac:dyDescent="0.35">
      <c r="A4" s="81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60"/>
      <c r="O4" s="60"/>
      <c r="P4" s="39"/>
    </row>
    <row r="5" spans="1:16" ht="84" customHeight="1" x14ac:dyDescent="0.25">
      <c r="A5" s="61" t="s">
        <v>1</v>
      </c>
      <c r="B5" s="61" t="s">
        <v>2</v>
      </c>
      <c r="C5" s="61" t="s">
        <v>3</v>
      </c>
      <c r="D5" s="61" t="s">
        <v>4</v>
      </c>
      <c r="E5" s="61" t="s">
        <v>5</v>
      </c>
      <c r="F5" s="61" t="s">
        <v>19</v>
      </c>
      <c r="G5" s="83" t="s">
        <v>35</v>
      </c>
      <c r="H5" s="84"/>
      <c r="I5" s="85"/>
      <c r="J5" s="86"/>
      <c r="K5" s="61" t="s">
        <v>22</v>
      </c>
      <c r="L5" s="61" t="s">
        <v>6</v>
      </c>
      <c r="M5" s="61" t="s">
        <v>32</v>
      </c>
      <c r="N5" s="61" t="s">
        <v>36</v>
      </c>
      <c r="O5" s="61" t="s">
        <v>37</v>
      </c>
      <c r="P5" s="61" t="s">
        <v>7</v>
      </c>
    </row>
    <row r="6" spans="1:16" ht="47.45" customHeight="1" x14ac:dyDescent="0.25">
      <c r="A6" s="62"/>
      <c r="B6" s="62"/>
      <c r="C6" s="62"/>
      <c r="D6" s="62"/>
      <c r="E6" s="62"/>
      <c r="F6" s="62" t="s">
        <v>20</v>
      </c>
      <c r="G6" s="10" t="s">
        <v>17</v>
      </c>
      <c r="H6" s="11" t="s">
        <v>27</v>
      </c>
      <c r="I6" s="18" t="s">
        <v>28</v>
      </c>
      <c r="J6" s="12" t="s">
        <v>20</v>
      </c>
      <c r="K6" s="62" t="s">
        <v>15</v>
      </c>
      <c r="L6" s="62" t="s">
        <v>15</v>
      </c>
      <c r="M6" s="62" t="s">
        <v>15</v>
      </c>
      <c r="N6" s="62"/>
      <c r="O6" s="62"/>
      <c r="P6" s="62" t="s">
        <v>15</v>
      </c>
    </row>
    <row r="7" spans="1:16" ht="15.75" thickBot="1" x14ac:dyDescent="0.3">
      <c r="A7" s="2" t="s">
        <v>8</v>
      </c>
      <c r="B7" s="3" t="s">
        <v>9</v>
      </c>
      <c r="C7" s="3" t="s">
        <v>10</v>
      </c>
      <c r="D7" s="2" t="s">
        <v>11</v>
      </c>
      <c r="E7" s="2" t="s">
        <v>12</v>
      </c>
      <c r="F7" s="2"/>
      <c r="G7" s="73" t="s">
        <v>13</v>
      </c>
      <c r="H7" s="74"/>
      <c r="I7" s="74"/>
      <c r="J7" s="75"/>
      <c r="K7" s="2" t="s">
        <v>14</v>
      </c>
      <c r="L7" s="17" t="s">
        <v>15</v>
      </c>
      <c r="M7" s="2"/>
      <c r="N7" s="2"/>
      <c r="O7" s="2"/>
      <c r="P7" s="2"/>
    </row>
    <row r="8" spans="1:16" x14ac:dyDescent="0.25">
      <c r="A8" s="8">
        <v>581</v>
      </c>
      <c r="B8" s="15">
        <v>30201092</v>
      </c>
      <c r="C8" s="16" t="s">
        <v>21</v>
      </c>
      <c r="D8" s="25">
        <v>42369</v>
      </c>
      <c r="E8" s="13" t="s">
        <v>17</v>
      </c>
      <c r="F8" s="20">
        <v>5950000</v>
      </c>
      <c r="G8" s="29">
        <v>16694000</v>
      </c>
      <c r="H8" s="22" t="s">
        <v>15</v>
      </c>
      <c r="I8" s="22" t="s">
        <v>15</v>
      </c>
      <c r="J8" s="23">
        <f>SUM(G8:I8)</f>
        <v>16694000</v>
      </c>
      <c r="K8" s="21">
        <v>16694000</v>
      </c>
      <c r="L8" s="14">
        <v>0</v>
      </c>
      <c r="M8" s="1">
        <v>0</v>
      </c>
      <c r="N8" s="1"/>
      <c r="O8" s="1"/>
      <c r="P8" s="36">
        <f>K8-M8</f>
        <v>16694000</v>
      </c>
    </row>
    <row r="9" spans="1:16" ht="24.75" x14ac:dyDescent="0.25">
      <c r="A9" s="4">
        <v>583</v>
      </c>
      <c r="B9" s="15">
        <v>30201092</v>
      </c>
      <c r="C9" s="16" t="s">
        <v>21</v>
      </c>
      <c r="D9" s="25">
        <v>42369</v>
      </c>
      <c r="E9" s="19" t="s">
        <v>16</v>
      </c>
      <c r="F9" s="27">
        <v>9026523.4499999993</v>
      </c>
      <c r="G9" s="30" t="s">
        <v>15</v>
      </c>
      <c r="H9" s="24" t="s">
        <v>15</v>
      </c>
      <c r="I9" s="24" t="s">
        <v>15</v>
      </c>
      <c r="J9" s="31" t="s">
        <v>15</v>
      </c>
      <c r="K9" s="28" t="s">
        <v>15</v>
      </c>
      <c r="L9" s="9" t="s">
        <v>15</v>
      </c>
      <c r="M9" s="34" t="s">
        <v>15</v>
      </c>
      <c r="N9" s="34"/>
      <c r="O9" s="34"/>
      <c r="P9" s="35" t="s">
        <v>15</v>
      </c>
    </row>
    <row r="10" spans="1:16" x14ac:dyDescent="0.25">
      <c r="A10" s="4"/>
      <c r="B10" s="15"/>
      <c r="C10" s="32"/>
      <c r="D10" s="25"/>
      <c r="E10" s="19" t="s">
        <v>33</v>
      </c>
      <c r="F10" s="27">
        <f>SUM(F8:F9)</f>
        <v>14976523.449999999</v>
      </c>
      <c r="G10" s="30">
        <f>SUM(G8:G9)</f>
        <v>16694000</v>
      </c>
      <c r="H10" s="24"/>
      <c r="I10" s="24"/>
      <c r="J10" s="31">
        <f>SUM(J8:J9)</f>
        <v>16694000</v>
      </c>
      <c r="K10" s="31">
        <f>SUM(K8:K9)</f>
        <v>16694000</v>
      </c>
      <c r="L10" s="9"/>
      <c r="M10" s="34"/>
      <c r="N10" s="34"/>
      <c r="O10" s="34"/>
      <c r="P10" s="69">
        <f>SUM(P8:P9)</f>
        <v>16694000</v>
      </c>
    </row>
    <row r="11" spans="1:16" ht="6" customHeight="1" x14ac:dyDescent="0.25">
      <c r="A11" s="4"/>
      <c r="B11" s="15"/>
      <c r="C11" s="32"/>
      <c r="D11" s="25"/>
      <c r="E11" s="19"/>
      <c r="F11" s="27"/>
      <c r="G11" s="30"/>
      <c r="H11" s="24"/>
      <c r="I11" s="24"/>
      <c r="J11" s="31"/>
      <c r="K11" s="28"/>
      <c r="L11" s="9"/>
      <c r="M11" s="34"/>
      <c r="N11" s="34"/>
      <c r="O11" s="34"/>
      <c r="P11" s="35"/>
    </row>
    <row r="12" spans="1:16" ht="40.9" customHeight="1" x14ac:dyDescent="0.25">
      <c r="A12" s="4">
        <v>583</v>
      </c>
      <c r="B12" s="15">
        <v>30201092</v>
      </c>
      <c r="C12" s="32" t="s">
        <v>21</v>
      </c>
      <c r="D12" s="25">
        <v>43432</v>
      </c>
      <c r="E12" s="26" t="s">
        <v>23</v>
      </c>
      <c r="F12" s="27" t="s">
        <v>15</v>
      </c>
      <c r="G12" s="30">
        <v>0</v>
      </c>
      <c r="H12" s="64">
        <v>5850754.1500000004</v>
      </c>
      <c r="I12" s="24">
        <v>0</v>
      </c>
      <c r="J12" s="31">
        <f t="shared" ref="J12:J22" si="0">SUM(G12:I12)</f>
        <v>5850754.1500000004</v>
      </c>
      <c r="K12" s="28">
        <v>2340303.98</v>
      </c>
      <c r="L12" s="9">
        <v>32</v>
      </c>
      <c r="M12" s="34">
        <f t="shared" ref="M12:M22" si="1">K12/L12</f>
        <v>73134.499374999999</v>
      </c>
      <c r="N12" s="70">
        <v>1</v>
      </c>
      <c r="O12" s="34">
        <f>M12*N12</f>
        <v>73134.499374999999</v>
      </c>
      <c r="P12" s="35">
        <f>K12-O12</f>
        <v>2267169.4806249999</v>
      </c>
    </row>
    <row r="13" spans="1:16" ht="38.450000000000003" customHeight="1" x14ac:dyDescent="0.25">
      <c r="A13" s="4">
        <v>583</v>
      </c>
      <c r="B13" s="15">
        <v>30201092</v>
      </c>
      <c r="C13" s="32" t="s">
        <v>21</v>
      </c>
      <c r="D13" s="25">
        <v>43432</v>
      </c>
      <c r="E13" s="26" t="s">
        <v>23</v>
      </c>
      <c r="F13" s="27" t="s">
        <v>15</v>
      </c>
      <c r="G13" s="30">
        <v>0</v>
      </c>
      <c r="H13" s="64">
        <v>3741473.3</v>
      </c>
      <c r="I13" s="24">
        <v>0</v>
      </c>
      <c r="J13" s="31">
        <f t="shared" si="0"/>
        <v>3741473.3</v>
      </c>
      <c r="K13" s="28">
        <v>1496590.8</v>
      </c>
      <c r="L13" s="9">
        <v>32</v>
      </c>
      <c r="M13" s="34">
        <f t="shared" si="1"/>
        <v>46768.462500000001</v>
      </c>
      <c r="N13" s="70">
        <v>1</v>
      </c>
      <c r="O13" s="34">
        <f t="shared" ref="O13:O22" si="2">M13*N13</f>
        <v>46768.462500000001</v>
      </c>
      <c r="P13" s="35">
        <f t="shared" ref="P13:P22" si="3">K13-O13</f>
        <v>1449822.3375000001</v>
      </c>
    </row>
    <row r="14" spans="1:16" ht="37.9" customHeight="1" x14ac:dyDescent="0.25">
      <c r="A14" s="4">
        <v>583</v>
      </c>
      <c r="B14" s="15">
        <v>30201092</v>
      </c>
      <c r="C14" s="32" t="s">
        <v>21</v>
      </c>
      <c r="D14" s="25">
        <v>43432</v>
      </c>
      <c r="E14" s="26" t="s">
        <v>24</v>
      </c>
      <c r="F14" s="27" t="s">
        <v>15</v>
      </c>
      <c r="G14" s="30">
        <v>0</v>
      </c>
      <c r="H14" s="64">
        <v>4935106.03</v>
      </c>
      <c r="I14" s="24">
        <v>0</v>
      </c>
      <c r="J14" s="31">
        <f t="shared" si="0"/>
        <v>4935106.03</v>
      </c>
      <c r="K14" s="28">
        <v>2146770.83</v>
      </c>
      <c r="L14" s="9">
        <v>42</v>
      </c>
      <c r="M14" s="34">
        <f t="shared" si="1"/>
        <v>51113.591190476189</v>
      </c>
      <c r="N14" s="70">
        <v>1</v>
      </c>
      <c r="O14" s="34">
        <f t="shared" si="2"/>
        <v>51113.591190476189</v>
      </c>
      <c r="P14" s="35">
        <f t="shared" si="3"/>
        <v>2095657.2388095239</v>
      </c>
    </row>
    <row r="15" spans="1:16" ht="36.75" x14ac:dyDescent="0.25">
      <c r="A15" s="4">
        <v>583</v>
      </c>
      <c r="B15" s="15">
        <v>30201092</v>
      </c>
      <c r="C15" s="32" t="s">
        <v>21</v>
      </c>
      <c r="D15" s="25">
        <v>43432</v>
      </c>
      <c r="E15" s="26" t="s">
        <v>24</v>
      </c>
      <c r="F15" s="27" t="s">
        <v>15</v>
      </c>
      <c r="G15" s="30">
        <v>0</v>
      </c>
      <c r="H15" s="64">
        <v>6013864.1500000004</v>
      </c>
      <c r="I15" s="24">
        <v>0</v>
      </c>
      <c r="J15" s="31">
        <f t="shared" si="0"/>
        <v>6013864.1500000004</v>
      </c>
      <c r="K15" s="28">
        <v>2616030.5499999998</v>
      </c>
      <c r="L15" s="9">
        <v>42</v>
      </c>
      <c r="M15" s="34">
        <f t="shared" si="1"/>
        <v>62286.441666666666</v>
      </c>
      <c r="N15" s="70">
        <v>1</v>
      </c>
      <c r="O15" s="34">
        <f t="shared" si="2"/>
        <v>62286.441666666666</v>
      </c>
      <c r="P15" s="35">
        <f t="shared" si="3"/>
        <v>2553744.1083333329</v>
      </c>
    </row>
    <row r="16" spans="1:16" ht="36.75" x14ac:dyDescent="0.25">
      <c r="A16" s="4">
        <v>583</v>
      </c>
      <c r="B16" s="15">
        <v>30201092</v>
      </c>
      <c r="C16" s="32" t="s">
        <v>21</v>
      </c>
      <c r="D16" s="25">
        <v>43432</v>
      </c>
      <c r="E16" s="19" t="s">
        <v>25</v>
      </c>
      <c r="F16" s="27" t="s">
        <v>15</v>
      </c>
      <c r="G16" s="30">
        <v>0</v>
      </c>
      <c r="H16" s="64">
        <v>3295982.24</v>
      </c>
      <c r="I16" s="24">
        <v>0</v>
      </c>
      <c r="J16" s="31">
        <f t="shared" si="0"/>
        <v>3295982.24</v>
      </c>
      <c r="K16" s="28">
        <v>1318391.94</v>
      </c>
      <c r="L16" s="9">
        <v>22</v>
      </c>
      <c r="M16" s="34">
        <f t="shared" si="1"/>
        <v>59926.906363636364</v>
      </c>
      <c r="N16" s="70">
        <v>1</v>
      </c>
      <c r="O16" s="34">
        <f t="shared" si="2"/>
        <v>59926.906363636364</v>
      </c>
      <c r="P16" s="35">
        <f t="shared" si="3"/>
        <v>1258465.0336363637</v>
      </c>
    </row>
    <row r="17" spans="1:16" ht="40.15" customHeight="1" x14ac:dyDescent="0.25">
      <c r="A17" s="4">
        <v>583</v>
      </c>
      <c r="B17" s="15">
        <v>30201092</v>
      </c>
      <c r="C17" s="32" t="s">
        <v>21</v>
      </c>
      <c r="D17" s="25">
        <v>43432</v>
      </c>
      <c r="E17" s="19" t="s">
        <v>26</v>
      </c>
      <c r="F17" s="27" t="s">
        <v>15</v>
      </c>
      <c r="G17" s="30">
        <v>0</v>
      </c>
      <c r="H17" s="64">
        <v>2274160.75</v>
      </c>
      <c r="I17" s="24">
        <v>0</v>
      </c>
      <c r="J17" s="31">
        <f t="shared" si="0"/>
        <v>2274160.75</v>
      </c>
      <c r="K17" s="28">
        <v>909665.76</v>
      </c>
      <c r="L17" s="9">
        <v>32</v>
      </c>
      <c r="M17" s="34">
        <f t="shared" si="1"/>
        <v>28427.055</v>
      </c>
      <c r="N17" s="70">
        <v>1</v>
      </c>
      <c r="O17" s="34">
        <f t="shared" si="2"/>
        <v>28427.055</v>
      </c>
      <c r="P17" s="35">
        <f t="shared" si="3"/>
        <v>881238.70499999996</v>
      </c>
    </row>
    <row r="18" spans="1:16" ht="50.45" customHeight="1" x14ac:dyDescent="0.25">
      <c r="A18" s="4">
        <v>583</v>
      </c>
      <c r="B18" s="15">
        <v>30201092</v>
      </c>
      <c r="C18" s="32" t="s">
        <v>21</v>
      </c>
      <c r="D18" s="25">
        <v>43432</v>
      </c>
      <c r="E18" s="26" t="s">
        <v>23</v>
      </c>
      <c r="F18" s="27" t="s">
        <v>15</v>
      </c>
      <c r="G18" s="30">
        <v>0</v>
      </c>
      <c r="H18" s="64">
        <v>2982763.19</v>
      </c>
      <c r="I18" s="24">
        <v>0</v>
      </c>
      <c r="J18" s="31">
        <f t="shared" si="0"/>
        <v>2982763.19</v>
      </c>
      <c r="K18" s="28">
        <v>1193106.45</v>
      </c>
      <c r="L18" s="9">
        <v>32</v>
      </c>
      <c r="M18" s="34">
        <f t="shared" si="1"/>
        <v>37284.576562499999</v>
      </c>
      <c r="N18" s="70">
        <v>1</v>
      </c>
      <c r="O18" s="34">
        <f t="shared" si="2"/>
        <v>37284.576562499999</v>
      </c>
      <c r="P18" s="35">
        <f t="shared" si="3"/>
        <v>1155821.8734374999</v>
      </c>
    </row>
    <row r="19" spans="1:16" ht="38.450000000000003" customHeight="1" x14ac:dyDescent="0.25">
      <c r="A19" s="4">
        <v>583</v>
      </c>
      <c r="B19" s="15">
        <v>30201092</v>
      </c>
      <c r="C19" s="32" t="s">
        <v>21</v>
      </c>
      <c r="D19" s="25">
        <v>43432</v>
      </c>
      <c r="E19" s="26" t="s">
        <v>23</v>
      </c>
      <c r="F19" s="27" t="s">
        <v>15</v>
      </c>
      <c r="G19" s="30">
        <v>0</v>
      </c>
      <c r="H19" s="64">
        <v>16387450.810000001</v>
      </c>
      <c r="I19" s="24">
        <v>0</v>
      </c>
      <c r="J19" s="31">
        <f t="shared" si="0"/>
        <v>16387450.810000001</v>
      </c>
      <c r="K19" s="28">
        <v>6554986.8099999996</v>
      </c>
      <c r="L19" s="9">
        <v>32</v>
      </c>
      <c r="M19" s="34">
        <f t="shared" si="1"/>
        <v>204843.33781249999</v>
      </c>
      <c r="N19" s="70">
        <v>1</v>
      </c>
      <c r="O19" s="34">
        <f t="shared" si="2"/>
        <v>204843.33781249999</v>
      </c>
      <c r="P19" s="35">
        <f t="shared" si="3"/>
        <v>6350143.4721874995</v>
      </c>
    </row>
    <row r="20" spans="1:16" x14ac:dyDescent="0.25">
      <c r="A20" s="4">
        <v>583</v>
      </c>
      <c r="B20" s="15">
        <v>30201092</v>
      </c>
      <c r="C20" s="32" t="s">
        <v>21</v>
      </c>
      <c r="D20" s="25">
        <v>43432</v>
      </c>
      <c r="E20" s="65" t="s">
        <v>29</v>
      </c>
      <c r="F20" s="27" t="s">
        <v>15</v>
      </c>
      <c r="G20" s="30">
        <v>0</v>
      </c>
      <c r="H20" s="64">
        <v>215719.8</v>
      </c>
      <c r="I20" s="24">
        <v>122507.1</v>
      </c>
      <c r="J20" s="31">
        <f t="shared" si="0"/>
        <v>338226.9</v>
      </c>
      <c r="K20" s="28">
        <v>126842.1</v>
      </c>
      <c r="L20" s="9">
        <v>24</v>
      </c>
      <c r="M20" s="34">
        <f t="shared" si="1"/>
        <v>5285.0875000000005</v>
      </c>
      <c r="N20" s="70">
        <v>1</v>
      </c>
      <c r="O20" s="34">
        <f t="shared" si="2"/>
        <v>5285.0875000000005</v>
      </c>
      <c r="P20" s="35">
        <f t="shared" si="3"/>
        <v>121557.01250000001</v>
      </c>
    </row>
    <row r="21" spans="1:16" ht="37.15" customHeight="1" x14ac:dyDescent="0.25">
      <c r="A21" s="4">
        <v>583</v>
      </c>
      <c r="B21" s="15">
        <v>30201092</v>
      </c>
      <c r="C21" s="32" t="s">
        <v>21</v>
      </c>
      <c r="D21" s="25">
        <v>43432</v>
      </c>
      <c r="E21" s="65" t="s">
        <v>30</v>
      </c>
      <c r="F21" s="27" t="s">
        <v>15</v>
      </c>
      <c r="G21" s="30">
        <v>0</v>
      </c>
      <c r="H21" s="64">
        <v>146805.17000000001</v>
      </c>
      <c r="I21" s="24">
        <v>125385.86</v>
      </c>
      <c r="J21" s="31">
        <f t="shared" si="0"/>
        <v>272191.03000000003</v>
      </c>
      <c r="K21" s="28">
        <v>58722.25</v>
      </c>
      <c r="L21" s="9">
        <v>16</v>
      </c>
      <c r="M21" s="34">
        <f t="shared" si="1"/>
        <v>3670.140625</v>
      </c>
      <c r="N21" s="70">
        <v>1</v>
      </c>
      <c r="O21" s="34">
        <f t="shared" si="2"/>
        <v>3670.140625</v>
      </c>
      <c r="P21" s="35">
        <f t="shared" si="3"/>
        <v>55052.109375</v>
      </c>
    </row>
    <row r="22" spans="1:16" ht="48" customHeight="1" x14ac:dyDescent="0.25">
      <c r="A22" s="41">
        <v>583</v>
      </c>
      <c r="B22" s="42">
        <v>30201092</v>
      </c>
      <c r="C22" s="43" t="s">
        <v>21</v>
      </c>
      <c r="D22" s="25">
        <v>43432</v>
      </c>
      <c r="E22" s="66" t="s">
        <v>31</v>
      </c>
      <c r="F22" s="48" t="s">
        <v>15</v>
      </c>
      <c r="G22" s="49">
        <v>0</v>
      </c>
      <c r="H22" s="67">
        <v>13540593.27</v>
      </c>
      <c r="I22" s="50">
        <v>10000673.26</v>
      </c>
      <c r="J22" s="51">
        <f t="shared" si="0"/>
        <v>23541266.530000001</v>
      </c>
      <c r="K22" s="52">
        <v>5416249.2199999997</v>
      </c>
      <c r="L22" s="44">
        <v>16</v>
      </c>
      <c r="M22" s="53">
        <f t="shared" si="1"/>
        <v>338515.57624999998</v>
      </c>
      <c r="N22" s="71">
        <v>1</v>
      </c>
      <c r="O22" s="53">
        <f t="shared" si="2"/>
        <v>338515.57624999998</v>
      </c>
      <c r="P22" s="54">
        <f t="shared" si="3"/>
        <v>5077733.6437499998</v>
      </c>
    </row>
    <row r="23" spans="1:16" ht="16.899999999999999" customHeight="1" x14ac:dyDescent="0.25">
      <c r="A23" s="5"/>
      <c r="B23" s="33"/>
      <c r="C23" s="45"/>
      <c r="D23" s="46" t="s">
        <v>15</v>
      </c>
      <c r="E23" s="46" t="s">
        <v>15</v>
      </c>
      <c r="F23" s="47"/>
      <c r="G23" s="24">
        <f>SUM(G12:G22)</f>
        <v>0</v>
      </c>
      <c r="H23" s="24">
        <f>SUM(H12:H22)</f>
        <v>59384672.859999999</v>
      </c>
      <c r="I23" s="24">
        <f t="shared" ref="I23:K23" si="4">SUM(I12:I22)</f>
        <v>10248566.220000001</v>
      </c>
      <c r="J23" s="24">
        <f t="shared" si="4"/>
        <v>69633239.080000013</v>
      </c>
      <c r="K23" s="24">
        <f t="shared" si="4"/>
        <v>24177660.689999998</v>
      </c>
      <c r="L23" s="24" t="s">
        <v>15</v>
      </c>
      <c r="M23" s="24">
        <f t="shared" ref="M23" si="5">SUM(M12:M22)</f>
        <v>911255.67484577908</v>
      </c>
      <c r="N23" s="72">
        <v>1</v>
      </c>
      <c r="O23" s="24">
        <f>SUM(O12:O22)</f>
        <v>911255.67484577908</v>
      </c>
      <c r="P23" s="68">
        <f>SUM(P12:P22)</f>
        <v>23266405.01515422</v>
      </c>
    </row>
    <row r="24" spans="1:16" ht="16.149999999999999" customHeight="1" x14ac:dyDescent="0.25">
      <c r="A24" s="5"/>
      <c r="B24" s="33"/>
      <c r="C24" s="45"/>
      <c r="D24" s="46"/>
      <c r="E24" s="19"/>
      <c r="F24" s="47"/>
      <c r="G24" s="24"/>
      <c r="H24" s="24"/>
      <c r="I24" s="24"/>
      <c r="J24" s="55"/>
      <c r="K24" s="7"/>
      <c r="L24" s="9"/>
      <c r="M24" s="6"/>
      <c r="N24" s="9"/>
      <c r="O24" s="6"/>
      <c r="P24" s="35"/>
    </row>
    <row r="25" spans="1:16" x14ac:dyDescent="0.25">
      <c r="A25" s="5" t="s">
        <v>15</v>
      </c>
      <c r="B25" s="33" t="s">
        <v>15</v>
      </c>
      <c r="C25" s="45"/>
      <c r="D25" s="46"/>
      <c r="E25" s="19" t="s">
        <v>34</v>
      </c>
      <c r="F25" s="56">
        <f t="shared" ref="F25:K25" si="6">F10+F23</f>
        <v>14976523.449999999</v>
      </c>
      <c r="G25" s="56">
        <f t="shared" si="6"/>
        <v>16694000</v>
      </c>
      <c r="H25" s="56">
        <f t="shared" si="6"/>
        <v>59384672.859999999</v>
      </c>
      <c r="I25" s="56">
        <f t="shared" si="6"/>
        <v>10248566.220000001</v>
      </c>
      <c r="J25" s="56">
        <f t="shared" si="6"/>
        <v>86327239.080000013</v>
      </c>
      <c r="K25" s="56">
        <f t="shared" si="6"/>
        <v>40871660.689999998</v>
      </c>
      <c r="L25" s="9"/>
      <c r="M25" s="56">
        <f>M10+M23</f>
        <v>911255.67484577908</v>
      </c>
      <c r="N25" s="40"/>
      <c r="O25" s="56">
        <f>O10+O23</f>
        <v>911255.67484577908</v>
      </c>
      <c r="P25" s="56">
        <f>P10+P23</f>
        <v>39960405.01515422</v>
      </c>
    </row>
    <row r="26" spans="1:16" x14ac:dyDescent="0.25">
      <c r="H26" t="s">
        <v>15</v>
      </c>
      <c r="K26" t="s">
        <v>15</v>
      </c>
    </row>
    <row r="27" spans="1:16" x14ac:dyDescent="0.25">
      <c r="O27" s="57" t="s">
        <v>15</v>
      </c>
      <c r="P27" s="57"/>
    </row>
    <row r="28" spans="1:16" x14ac:dyDescent="0.25">
      <c r="H28" s="57" t="s">
        <v>15</v>
      </c>
      <c r="K28" s="57" t="s">
        <v>15</v>
      </c>
      <c r="O28" s="57" t="s">
        <v>15</v>
      </c>
    </row>
    <row r="29" spans="1:16" x14ac:dyDescent="0.25">
      <c r="O29" s="57" t="s">
        <v>15</v>
      </c>
    </row>
    <row r="30" spans="1:16" x14ac:dyDescent="0.25">
      <c r="K30" t="s">
        <v>15</v>
      </c>
    </row>
    <row r="32" spans="1:16" x14ac:dyDescent="0.25">
      <c r="K32" s="57" t="s">
        <v>15</v>
      </c>
    </row>
  </sheetData>
  <mergeCells count="6">
    <mergeCell ref="G7:J7"/>
    <mergeCell ref="A1:M1"/>
    <mergeCell ref="A2:M2"/>
    <mergeCell ref="A3:M3"/>
    <mergeCell ref="A4:M4"/>
    <mergeCell ref="G5:J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 VAL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Antonino</dc:creator>
  <cp:lastModifiedBy>Microsoft</cp:lastModifiedBy>
  <cp:lastPrinted>2020-01-13T20:02:12Z</cp:lastPrinted>
  <dcterms:created xsi:type="dcterms:W3CDTF">2017-04-07T16:53:27Z</dcterms:created>
  <dcterms:modified xsi:type="dcterms:W3CDTF">2020-01-13T20:13:01Z</dcterms:modified>
</cp:coreProperties>
</file>