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esktop\2020\"/>
    </mc:Choice>
  </mc:AlternateContent>
  <bookViews>
    <workbookView xWindow="0" yWindow="0" windowWidth="20490" windowHeight="7755"/>
  </bookViews>
  <sheets>
    <sheet name="ACTIVOS INTANGIB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5" i="1"/>
  <c r="K15" i="1" s="1"/>
  <c r="L15" i="1" s="1"/>
  <c r="G15" i="1"/>
  <c r="J14" i="1"/>
  <c r="K14" i="1" s="1"/>
  <c r="L14" i="1" s="1"/>
  <c r="G14" i="1"/>
  <c r="J13" i="1"/>
  <c r="K13" i="1" s="1"/>
  <c r="L13" i="1" s="1"/>
  <c r="G13" i="1"/>
  <c r="J12" i="1"/>
  <c r="K12" i="1" s="1"/>
  <c r="L12" i="1" s="1"/>
  <c r="G12" i="1"/>
  <c r="J11" i="1"/>
  <c r="K11" i="1" s="1"/>
  <c r="L11" i="1" s="1"/>
  <c r="G11" i="1"/>
  <c r="J10" i="1"/>
  <c r="K10" i="1" s="1"/>
  <c r="L10" i="1" s="1"/>
  <c r="G10" i="1"/>
  <c r="J9" i="1"/>
  <c r="K9" i="1" s="1"/>
  <c r="L9" i="1" s="1"/>
  <c r="G9" i="1"/>
  <c r="J8" i="1"/>
  <c r="K8" i="1" s="1"/>
  <c r="L8" i="1" s="1"/>
  <c r="G8" i="1"/>
  <c r="J7" i="1"/>
  <c r="J16" i="1" s="1"/>
  <c r="G7" i="1"/>
  <c r="G16" i="1" s="1"/>
  <c r="A3" i="1"/>
  <c r="K7" i="1" l="1"/>
  <c r="K16" i="1" l="1"/>
  <c r="L7" i="1"/>
  <c r="L16" i="1" s="1"/>
</calcChain>
</file>

<file path=xl/sharedStrings.xml><?xml version="1.0" encoding="utf-8"?>
<sst xmlns="http://schemas.openxmlformats.org/spreadsheetml/2006/main" count="72" uniqueCount="53">
  <si>
    <t>RELACIÓN DE BIENES MUEBLES QUE COMPONEN EL PATRIMONIO</t>
  </si>
  <si>
    <t>Ente Público:  CM CENTRAL DE MAQUINARIA DE TABASCO                                                                                                                                                 AL 31 DE DICIEMBRE DE 2020</t>
  </si>
  <si>
    <t>CODIGO CONAC</t>
  </si>
  <si>
    <t>NUMERO DE INVENTARIO</t>
  </si>
  <si>
    <t>CLAVE  Y NOMBRE ENTE PÚBLICO</t>
  </si>
  <si>
    <t xml:space="preserve">FECHA DE FACTURA/ ADQUISICIÓN/ DONACIÓN / VALOR CATASTRAL/ AVALÚO </t>
  </si>
  <si>
    <t>DESCRIPCIÓN DEL BIEN</t>
  </si>
  <si>
    <t>VALOR DE ADQUISICIÓN Ó HISTÓRICO</t>
  </si>
  <si>
    <t>VALOR DE DESECHO (30%)</t>
  </si>
  <si>
    <t>VIDA UTIL ANUAL</t>
  </si>
  <si>
    <t>DEPRECIACION ANUAL</t>
  </si>
  <si>
    <t>DEPRECIACIÓN ACUMULADA    AL 30/06/2020</t>
  </si>
  <si>
    <t>VALOR EN LIBROS</t>
  </si>
  <si>
    <t>(1)*</t>
  </si>
  <si>
    <t>(2)*</t>
  </si>
  <si>
    <t>(3)*</t>
  </si>
  <si>
    <t>(4)*</t>
  </si>
  <si>
    <t>(5)*</t>
  </si>
  <si>
    <t>(6)*</t>
  </si>
  <si>
    <t>(7)*</t>
  </si>
  <si>
    <t>Estimada</t>
  </si>
  <si>
    <t>Acumulada</t>
  </si>
  <si>
    <t xml:space="preserve"> </t>
  </si>
  <si>
    <t>( 8 )*</t>
  </si>
  <si>
    <t>(9)*</t>
  </si>
  <si>
    <t>2-74232</t>
  </si>
  <si>
    <t>CM CEMATAB</t>
  </si>
  <si>
    <t>MAY-24-97</t>
  </si>
  <si>
    <t>PROGRAMA OPUS</t>
  </si>
  <si>
    <t>2-82434</t>
  </si>
  <si>
    <t>MAR-15-99</t>
  </si>
  <si>
    <t>ACTUALIZACION SOFTWARE CONTPAQ</t>
  </si>
  <si>
    <t>M8-02-0204</t>
  </si>
  <si>
    <t>ABR-17-2002</t>
  </si>
  <si>
    <t>SOFTWARE ADMINPAQ 2002 MULTIEMPRESA CD ACT. 1 Usr a 5 Usr</t>
  </si>
  <si>
    <t>M8-02-0283</t>
  </si>
  <si>
    <t>JUN-08-2004</t>
  </si>
  <si>
    <t>PROGRAMA CIVIL CAD VERSION PARA AUTO CAD 2000.6 Y PERMISO DE OPERACIÓN DEL SOFWARE</t>
  </si>
  <si>
    <t>M8-02-0447</t>
  </si>
  <si>
    <t>AGOST-09-2006</t>
  </si>
  <si>
    <t>PROGRAMA PARA PRECIOS UNITARIOS Y CONTROL DE OBRA</t>
  </si>
  <si>
    <t>M8-02-0464</t>
  </si>
  <si>
    <t>JUN-04-2007</t>
  </si>
  <si>
    <t>PROGRAMA CHEQ PAQ</t>
  </si>
  <si>
    <t>M8-02-0465</t>
  </si>
  <si>
    <t>PROGRAMA CONT PAQ</t>
  </si>
  <si>
    <t>M8-10-0470</t>
  </si>
  <si>
    <t>AGOST-22-2007</t>
  </si>
  <si>
    <t>SOFTWARE TARIFICADOR DE LLAMADAS (REPORTEL)</t>
  </si>
  <si>
    <t>2-86985</t>
  </si>
  <si>
    <t>MAR-01-2000</t>
  </si>
  <si>
    <t>SOTFWARE OPUS PRECIOS UNITARIOS</t>
  </si>
  <si>
    <t>SUMAS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</si>
</sst>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8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11" xfId="2" applyFont="1" applyFill="1" applyBorder="1" applyAlignment="1" applyProtection="1">
      <alignment horizontal="left" vertical="center"/>
    </xf>
    <xf numFmtId="0" fontId="8" fillId="0" borderId="11" xfId="2" applyFont="1" applyFill="1" applyBorder="1" applyAlignment="1" applyProtection="1">
      <alignment horizontal="left" vertical="center" wrapText="1"/>
    </xf>
    <xf numFmtId="4" fontId="8" fillId="0" borderId="12" xfId="2" applyNumberFormat="1" applyFont="1" applyFill="1" applyBorder="1" applyAlignment="1" applyProtection="1">
      <alignment vertical="center"/>
    </xf>
    <xf numFmtId="4" fontId="6" fillId="0" borderId="11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4" fontId="8" fillId="0" borderId="13" xfId="2" applyNumberFormat="1" applyFont="1" applyFill="1" applyBorder="1" applyAlignment="1">
      <alignment vertical="center"/>
    </xf>
    <xf numFmtId="4" fontId="8" fillId="0" borderId="13" xfId="2" applyNumberFormat="1" applyFont="1" applyFill="1" applyBorder="1" applyAlignment="1" applyProtection="1">
      <alignment vertical="center"/>
    </xf>
    <xf numFmtId="0" fontId="8" fillId="0" borderId="11" xfId="3" applyFont="1" applyFill="1" applyBorder="1" applyAlignment="1" applyProtection="1">
      <alignment horizontal="left" vertical="center"/>
    </xf>
    <xf numFmtId="0" fontId="8" fillId="0" borderId="11" xfId="3" applyFont="1" applyFill="1" applyBorder="1" applyAlignment="1" applyProtection="1">
      <alignment horizontal="left" vertical="center" wrapText="1"/>
    </xf>
    <xf numFmtId="4" fontId="8" fillId="0" borderId="12" xfId="0" applyNumberFormat="1" applyFont="1" applyFill="1" applyBorder="1" applyAlignment="1" applyProtection="1">
      <alignment vertical="center"/>
    </xf>
    <xf numFmtId="0" fontId="8" fillId="0" borderId="11" xfId="4" applyFont="1" applyFill="1" applyBorder="1" applyAlignment="1" applyProtection="1">
      <alignment horizontal="left" vertical="center"/>
    </xf>
    <xf numFmtId="0" fontId="8" fillId="0" borderId="11" xfId="5" applyFont="1" applyFill="1" applyBorder="1" applyAlignment="1" applyProtection="1">
      <alignment horizontal="left" vertical="center"/>
    </xf>
    <xf numFmtId="0" fontId="8" fillId="0" borderId="11" xfId="4" applyFont="1" applyFill="1" applyBorder="1" applyAlignment="1" applyProtection="1">
      <alignment horizontal="left" vertical="center" wrapText="1"/>
    </xf>
    <xf numFmtId="0" fontId="8" fillId="0" borderId="11" xfId="2" applyNumberFormat="1" applyFont="1" applyFill="1" applyBorder="1" applyAlignment="1" applyProtection="1">
      <alignment horizontal="left" vertical="center"/>
    </xf>
    <xf numFmtId="49" fontId="8" fillId="0" borderId="11" xfId="2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Border="1" applyAlignment="1">
      <alignment vertical="center"/>
    </xf>
    <xf numFmtId="4" fontId="8" fillId="0" borderId="11" xfId="2" applyNumberFormat="1" applyFont="1" applyFill="1" applyBorder="1" applyAlignment="1">
      <alignment vertical="center"/>
    </xf>
    <xf numFmtId="4" fontId="8" fillId="0" borderId="11" xfId="2" applyNumberFormat="1" applyFont="1" applyFill="1" applyBorder="1" applyAlignment="1" applyProtection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8" fillId="3" borderId="11" xfId="2" applyFont="1" applyFill="1" applyBorder="1" applyAlignment="1" applyProtection="1">
      <alignment horizontal="left" vertical="center"/>
    </xf>
    <xf numFmtId="0" fontId="8" fillId="3" borderId="11" xfId="5" applyFont="1" applyFill="1" applyBorder="1" applyAlignment="1" applyProtection="1">
      <alignment horizontal="left" vertical="center" wrapText="1"/>
    </xf>
    <xf numFmtId="0" fontId="8" fillId="3" borderId="11" xfId="2" applyFont="1" applyFill="1" applyBorder="1" applyAlignment="1" applyProtection="1">
      <alignment horizontal="left" vertical="center" wrapText="1"/>
    </xf>
    <xf numFmtId="4" fontId="8" fillId="3" borderId="12" xfId="2" applyNumberFormat="1" applyFont="1" applyFill="1" applyBorder="1" applyAlignment="1" applyProtection="1">
      <alignment vertical="center"/>
    </xf>
    <xf numFmtId="0" fontId="6" fillId="3" borderId="0" xfId="0" applyNumberFormat="1" applyFont="1" applyFill="1" applyBorder="1" applyAlignment="1">
      <alignment vertical="center"/>
    </xf>
    <xf numFmtId="4" fontId="8" fillId="3" borderId="0" xfId="2" applyNumberFormat="1" applyFont="1" applyFill="1" applyBorder="1" applyAlignment="1">
      <alignment vertical="center"/>
    </xf>
    <xf numFmtId="4" fontId="8" fillId="3" borderId="0" xfId="2" applyNumberFormat="1" applyFont="1" applyFill="1" applyBorder="1" applyAlignment="1" applyProtection="1">
      <alignment vertical="center"/>
    </xf>
    <xf numFmtId="0" fontId="0" fillId="3" borderId="0" xfId="0" applyFill="1" applyBorder="1"/>
    <xf numFmtId="0" fontId="0" fillId="3" borderId="0" xfId="0" applyFill="1"/>
    <xf numFmtId="0" fontId="6" fillId="0" borderId="11" xfId="0" applyFont="1" applyBorder="1"/>
    <xf numFmtId="0" fontId="5" fillId="0" borderId="11" xfId="0" applyFont="1" applyBorder="1" applyAlignment="1">
      <alignment horizontal="right"/>
    </xf>
    <xf numFmtId="4" fontId="5" fillId="0" borderId="11" xfId="0" applyNumberFormat="1" applyFont="1" applyFill="1" applyBorder="1"/>
    <xf numFmtId="4" fontId="5" fillId="0" borderId="11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/>
    <xf numFmtId="164" fontId="8" fillId="0" borderId="0" xfId="0" applyNumberFormat="1" applyFont="1" applyFill="1" applyBorder="1" applyAlignment="1" applyProtection="1">
      <alignment vertical="center"/>
    </xf>
    <xf numFmtId="43" fontId="0" fillId="0" borderId="0" xfId="1" applyFont="1" applyBorder="1"/>
    <xf numFmtId="43" fontId="0" fillId="0" borderId="0" xfId="1" applyFont="1"/>
    <xf numFmtId="0" fontId="2" fillId="0" borderId="0" xfId="0" applyFont="1"/>
    <xf numFmtId="164" fontId="0" fillId="0" borderId="0" xfId="0" applyNumberFormat="1"/>
  </cellXfs>
  <cellStyles count="6">
    <cellStyle name="Millares" xfId="1" builtinId="3"/>
    <cellStyle name="Normal" xfId="0" builtinId="0"/>
    <cellStyle name="Normal_Copia de PADRONGENERAL13-02-2004" xfId="2"/>
    <cellStyle name="Normal_PADRON DE CONSUMO" xfId="4"/>
    <cellStyle name="Normal_PADRON GENERAL (viejo)" xfId="5"/>
    <cellStyle name="Normal_PADRON GENERAL ACTIVO FIJ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5"/>
  <sheetViews>
    <sheetView tabSelected="1" zoomScale="140" zoomScaleNormal="140" workbookViewId="0">
      <selection activeCell="N17" sqref="N17"/>
    </sheetView>
  </sheetViews>
  <sheetFormatPr baseColWidth="10" defaultRowHeight="15" x14ac:dyDescent="0.25"/>
  <cols>
    <col min="1" max="1" width="7.28515625" customWidth="1"/>
    <col min="2" max="2" width="14.7109375" customWidth="1"/>
    <col min="3" max="3" width="12.28515625" customWidth="1"/>
    <col min="4" max="4" width="14.85546875" customWidth="1"/>
    <col min="5" max="5" width="34.28515625" customWidth="1"/>
    <col min="6" max="6" width="11.28515625" customWidth="1"/>
    <col min="7" max="7" width="9.28515625" customWidth="1"/>
    <col min="8" max="8" width="6.140625" customWidth="1"/>
    <col min="9" max="9" width="7.28515625" customWidth="1"/>
    <col min="10" max="10" width="9.7109375" customWidth="1"/>
    <col min="11" max="11" width="13.7109375" customWidth="1"/>
    <col min="12" max="12" width="13.285156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ht="18.75" x14ac:dyDescent="0.3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8" ht="15.75" thickBot="1" x14ac:dyDescent="0.3">
      <c r="A3" s="5">
        <f>F16</f>
        <v>51363.409999999996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8" ht="15.75" thickBot="1" x14ac:dyDescent="0.3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10"/>
    </row>
    <row r="5" spans="1:18" ht="84" x14ac:dyDescent="0.25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9</v>
      </c>
      <c r="J5" s="11" t="s">
        <v>10</v>
      </c>
      <c r="K5" s="11" t="s">
        <v>11</v>
      </c>
      <c r="L5" s="11" t="s">
        <v>12</v>
      </c>
    </row>
    <row r="6" spans="1:18" ht="26.25" thickBot="1" x14ac:dyDescent="0.3">
      <c r="A6" s="12" t="s">
        <v>13</v>
      </c>
      <c r="B6" s="13" t="s">
        <v>14</v>
      </c>
      <c r="C6" s="13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4" t="s">
        <v>20</v>
      </c>
      <c r="I6" s="14" t="s">
        <v>21</v>
      </c>
      <c r="J6" s="12" t="s">
        <v>22</v>
      </c>
      <c r="K6" s="12" t="s">
        <v>23</v>
      </c>
      <c r="L6" s="12" t="s">
        <v>24</v>
      </c>
    </row>
    <row r="7" spans="1:18" x14ac:dyDescent="0.25">
      <c r="A7" s="15">
        <v>591</v>
      </c>
      <c r="B7" s="16" t="s">
        <v>25</v>
      </c>
      <c r="C7" s="16" t="s">
        <v>26</v>
      </c>
      <c r="D7" s="16" t="s">
        <v>27</v>
      </c>
      <c r="E7" s="17" t="s">
        <v>28</v>
      </c>
      <c r="F7" s="18">
        <v>4751.8</v>
      </c>
      <c r="G7" s="19">
        <f t="shared" ref="G7:G15" si="0">F7*0.3</f>
        <v>1425.54</v>
      </c>
      <c r="H7" s="20">
        <v>1</v>
      </c>
      <c r="I7" s="20">
        <v>1</v>
      </c>
      <c r="J7" s="19">
        <f t="shared" ref="J7:J15" si="1">(F7-G7)/H7</f>
        <v>3326.26</v>
      </c>
      <c r="K7" s="21">
        <f t="shared" ref="K7:K15" si="2">J7*I7</f>
        <v>3326.26</v>
      </c>
      <c r="L7" s="22">
        <f t="shared" ref="L7:L15" si="3">F7-K7</f>
        <v>1425.54</v>
      </c>
    </row>
    <row r="8" spans="1:18" x14ac:dyDescent="0.25">
      <c r="A8" s="15">
        <v>591</v>
      </c>
      <c r="B8" s="16" t="s">
        <v>29</v>
      </c>
      <c r="C8" s="16" t="s">
        <v>26</v>
      </c>
      <c r="D8" s="16" t="s">
        <v>30</v>
      </c>
      <c r="E8" s="17" t="s">
        <v>31</v>
      </c>
      <c r="F8" s="18">
        <v>1838</v>
      </c>
      <c r="G8" s="19">
        <f t="shared" si="0"/>
        <v>551.4</v>
      </c>
      <c r="H8" s="20">
        <v>1</v>
      </c>
      <c r="I8" s="20">
        <v>1</v>
      </c>
      <c r="J8" s="19">
        <f t="shared" si="1"/>
        <v>1286.5999999999999</v>
      </c>
      <c r="K8" s="21">
        <f t="shared" si="2"/>
        <v>1286.5999999999999</v>
      </c>
      <c r="L8" s="22">
        <f t="shared" si="3"/>
        <v>551.40000000000009</v>
      </c>
    </row>
    <row r="9" spans="1:18" ht="24" x14ac:dyDescent="0.25">
      <c r="A9" s="15">
        <v>591</v>
      </c>
      <c r="B9" s="16" t="s">
        <v>32</v>
      </c>
      <c r="C9" s="16" t="s">
        <v>26</v>
      </c>
      <c r="D9" s="16" t="s">
        <v>33</v>
      </c>
      <c r="E9" s="17" t="s">
        <v>34</v>
      </c>
      <c r="F9" s="18">
        <v>8278.85</v>
      </c>
      <c r="G9" s="19">
        <f t="shared" si="0"/>
        <v>2483.6550000000002</v>
      </c>
      <c r="H9" s="20">
        <v>1</v>
      </c>
      <c r="I9" s="20">
        <v>1</v>
      </c>
      <c r="J9" s="19">
        <f t="shared" si="1"/>
        <v>5795.1949999999997</v>
      </c>
      <c r="K9" s="21">
        <f t="shared" si="2"/>
        <v>5795.1949999999997</v>
      </c>
      <c r="L9" s="22">
        <f t="shared" si="3"/>
        <v>2483.6550000000007</v>
      </c>
    </row>
    <row r="10" spans="1:18" ht="36" x14ac:dyDescent="0.25">
      <c r="A10" s="15">
        <v>591</v>
      </c>
      <c r="B10" s="23" t="s">
        <v>35</v>
      </c>
      <c r="C10" s="16" t="s">
        <v>26</v>
      </c>
      <c r="D10" s="23" t="s">
        <v>36</v>
      </c>
      <c r="E10" s="24" t="s">
        <v>37</v>
      </c>
      <c r="F10" s="18">
        <v>6250</v>
      </c>
      <c r="G10" s="19">
        <f t="shared" si="0"/>
        <v>1875</v>
      </c>
      <c r="H10" s="20">
        <v>1</v>
      </c>
      <c r="I10" s="20">
        <v>1</v>
      </c>
      <c r="J10" s="19">
        <f t="shared" si="1"/>
        <v>4375</v>
      </c>
      <c r="K10" s="21">
        <f t="shared" si="2"/>
        <v>4375</v>
      </c>
      <c r="L10" s="22">
        <f t="shared" si="3"/>
        <v>1875</v>
      </c>
    </row>
    <row r="11" spans="1:18" ht="24" x14ac:dyDescent="0.25">
      <c r="A11" s="15">
        <v>591</v>
      </c>
      <c r="B11" s="16" t="s">
        <v>38</v>
      </c>
      <c r="C11" s="16" t="s">
        <v>26</v>
      </c>
      <c r="D11" s="16" t="s">
        <v>39</v>
      </c>
      <c r="E11" s="17" t="s">
        <v>40</v>
      </c>
      <c r="F11" s="25">
        <v>10115</v>
      </c>
      <c r="G11" s="19">
        <f t="shared" si="0"/>
        <v>3034.5</v>
      </c>
      <c r="H11" s="20">
        <v>1</v>
      </c>
      <c r="I11" s="20">
        <v>1</v>
      </c>
      <c r="J11" s="19">
        <f t="shared" si="1"/>
        <v>7080.5</v>
      </c>
      <c r="K11" s="21">
        <f t="shared" si="2"/>
        <v>7080.5</v>
      </c>
      <c r="L11" s="22">
        <f t="shared" si="3"/>
        <v>3034.5</v>
      </c>
    </row>
    <row r="12" spans="1:18" x14ac:dyDescent="0.25">
      <c r="A12" s="15">
        <v>591</v>
      </c>
      <c r="B12" s="26" t="s">
        <v>41</v>
      </c>
      <c r="C12" s="16" t="s">
        <v>26</v>
      </c>
      <c r="D12" s="27" t="s">
        <v>42</v>
      </c>
      <c r="E12" s="28" t="s">
        <v>43</v>
      </c>
      <c r="F12" s="25">
        <v>4872.0200000000004</v>
      </c>
      <c r="G12" s="19">
        <f t="shared" si="0"/>
        <v>1461.606</v>
      </c>
      <c r="H12" s="20">
        <v>1</v>
      </c>
      <c r="I12" s="20">
        <v>1</v>
      </c>
      <c r="J12" s="19">
        <f t="shared" si="1"/>
        <v>3410.4140000000007</v>
      </c>
      <c r="K12" s="21">
        <f t="shared" si="2"/>
        <v>3410.4140000000007</v>
      </c>
      <c r="L12" s="22">
        <f t="shared" si="3"/>
        <v>1461.6059999999998</v>
      </c>
    </row>
    <row r="13" spans="1:18" x14ac:dyDescent="0.25">
      <c r="A13" s="15">
        <v>591</v>
      </c>
      <c r="B13" s="26" t="s">
        <v>44</v>
      </c>
      <c r="C13" s="16" t="s">
        <v>26</v>
      </c>
      <c r="D13" s="27" t="s">
        <v>42</v>
      </c>
      <c r="E13" s="28" t="s">
        <v>45</v>
      </c>
      <c r="F13" s="25">
        <v>5407.74</v>
      </c>
      <c r="G13" s="19">
        <f t="shared" si="0"/>
        <v>1622.3219999999999</v>
      </c>
      <c r="H13" s="20">
        <v>1</v>
      </c>
      <c r="I13" s="20">
        <v>1</v>
      </c>
      <c r="J13" s="19">
        <f t="shared" si="1"/>
        <v>3785.4179999999997</v>
      </c>
      <c r="K13" s="21">
        <f t="shared" si="2"/>
        <v>3785.4179999999997</v>
      </c>
      <c r="L13" s="22">
        <f t="shared" si="3"/>
        <v>1622.3220000000001</v>
      </c>
    </row>
    <row r="14" spans="1:18" ht="24" x14ac:dyDescent="0.25">
      <c r="A14" s="15">
        <v>591</v>
      </c>
      <c r="B14" s="29" t="s">
        <v>46</v>
      </c>
      <c r="C14" s="16" t="s">
        <v>26</v>
      </c>
      <c r="D14" s="27" t="s">
        <v>47</v>
      </c>
      <c r="E14" s="30" t="s">
        <v>48</v>
      </c>
      <c r="F14" s="25">
        <v>3870</v>
      </c>
      <c r="G14" s="19">
        <f t="shared" si="0"/>
        <v>1161</v>
      </c>
      <c r="H14" s="31">
        <v>1</v>
      </c>
      <c r="I14" s="31">
        <v>1</v>
      </c>
      <c r="J14" s="19">
        <f t="shared" si="1"/>
        <v>2709</v>
      </c>
      <c r="K14" s="32">
        <f t="shared" si="2"/>
        <v>2709</v>
      </c>
      <c r="L14" s="33">
        <f t="shared" si="3"/>
        <v>1161</v>
      </c>
    </row>
    <row r="15" spans="1:18" s="44" customFormat="1" x14ac:dyDescent="0.25">
      <c r="A15" s="34">
        <v>591</v>
      </c>
      <c r="B15" s="35" t="s">
        <v>49</v>
      </c>
      <c r="C15" s="36" t="s">
        <v>26</v>
      </c>
      <c r="D15" s="37" t="s">
        <v>50</v>
      </c>
      <c r="E15" s="38" t="s">
        <v>51</v>
      </c>
      <c r="F15" s="39">
        <v>5980</v>
      </c>
      <c r="G15" s="19">
        <f t="shared" si="0"/>
        <v>1794</v>
      </c>
      <c r="H15" s="31">
        <v>1</v>
      </c>
      <c r="I15" s="31">
        <v>1</v>
      </c>
      <c r="J15" s="19">
        <f t="shared" si="1"/>
        <v>4186</v>
      </c>
      <c r="K15" s="32">
        <f t="shared" si="2"/>
        <v>4186</v>
      </c>
      <c r="L15" s="33">
        <f t="shared" si="3"/>
        <v>1794</v>
      </c>
      <c r="M15" s="40"/>
      <c r="N15" s="40"/>
      <c r="O15" s="40"/>
      <c r="P15" s="41"/>
      <c r="Q15" s="42"/>
      <c r="R15" s="43"/>
    </row>
    <row r="16" spans="1:18" x14ac:dyDescent="0.25">
      <c r="A16" s="45"/>
      <c r="B16" s="45"/>
      <c r="C16" s="45"/>
      <c r="D16" s="45"/>
      <c r="E16" s="46" t="s">
        <v>52</v>
      </c>
      <c r="F16" s="47">
        <f>SUM(F7:F15)</f>
        <v>51363.409999999996</v>
      </c>
      <c r="G16" s="47">
        <f>SUM(G7:G15)</f>
        <v>15409.023000000001</v>
      </c>
      <c r="H16" s="31" t="s">
        <v>22</v>
      </c>
      <c r="I16" s="31"/>
      <c r="J16" s="48">
        <f>SUM(J7:J15)</f>
        <v>35954.387000000002</v>
      </c>
      <c r="K16" s="47">
        <f>SUM(K7:K15)</f>
        <v>35954.387000000002</v>
      </c>
      <c r="L16" s="47">
        <f>SUM(L7:L15)</f>
        <v>15409.023000000001</v>
      </c>
    </row>
    <row r="17" spans="5:16" x14ac:dyDescent="0.25">
      <c r="H17" s="49" t="s">
        <v>22</v>
      </c>
      <c r="I17" s="49"/>
      <c r="J17" s="50" t="s">
        <v>22</v>
      </c>
      <c r="K17" s="51"/>
    </row>
    <row r="18" spans="5:16" x14ac:dyDescent="0.25">
      <c r="F18" s="52" t="s">
        <v>22</v>
      </c>
      <c r="H18" s="49"/>
      <c r="I18" s="49"/>
      <c r="J18" s="50"/>
      <c r="K18" s="53"/>
      <c r="L18" s="54"/>
    </row>
    <row r="19" spans="5:16" x14ac:dyDescent="0.25">
      <c r="E19" s="55"/>
      <c r="F19" s="44"/>
      <c r="G19" s="44"/>
      <c r="H19" s="44"/>
      <c r="I19" s="44"/>
      <c r="J19" s="43"/>
      <c r="K19" s="43"/>
      <c r="L19" s="44"/>
      <c r="M19" s="44"/>
      <c r="N19" s="44"/>
    </row>
    <row r="20" spans="5:16" x14ac:dyDescent="0.25">
      <c r="F20" s="56" t="s">
        <v>22</v>
      </c>
    </row>
    <row r="22" spans="5:16" x14ac:dyDescent="0.25">
      <c r="F22" t="s">
        <v>22</v>
      </c>
      <c r="P22" s="44"/>
    </row>
    <row r="23" spans="5:16" x14ac:dyDescent="0.25">
      <c r="F23" t="s">
        <v>22</v>
      </c>
    </row>
    <row r="24" spans="5:16" x14ac:dyDescent="0.25">
      <c r="F24" s="56" t="s">
        <v>22</v>
      </c>
    </row>
    <row r="25" spans="5:16" x14ac:dyDescent="0.25">
      <c r="F25" t="s">
        <v>22</v>
      </c>
    </row>
  </sheetData>
  <mergeCells count="4">
    <mergeCell ref="A1:L1"/>
    <mergeCell ref="A2:L2"/>
    <mergeCell ref="A3:L3"/>
    <mergeCell ref="A4:L4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ACTIVOS INTANGIBLES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2021-02-03T16:44:00Z</dcterms:created>
  <dcterms:modified xsi:type="dcterms:W3CDTF">2021-02-03T16:44:13Z</dcterms:modified>
</cp:coreProperties>
</file>